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0" windowWidth="19440" windowHeight="9165" activeTab="1"/>
  </bookViews>
  <sheets>
    <sheet name="data" sheetId="3" r:id="rId1"/>
    <sheet name="บทสรุป" sheetId="2" r:id="rId2"/>
    <sheet name="ตอนที่1" sheetId="1" r:id="rId3"/>
    <sheet name="ตอนที่ 2" sheetId="4" r:id="rId4"/>
  </sheets>
  <calcPr calcId="145621"/>
</workbook>
</file>

<file path=xl/calcChain.xml><?xml version="1.0" encoding="utf-8"?>
<calcChain xmlns="http://schemas.openxmlformats.org/spreadsheetml/2006/main">
  <c r="F11" i="4" l="1"/>
  <c r="F10" i="4"/>
  <c r="F9" i="4"/>
  <c r="D11" i="4"/>
  <c r="D10" i="4"/>
  <c r="D9" i="4"/>
  <c r="E49" i="1"/>
  <c r="E48" i="1"/>
  <c r="E47" i="1"/>
  <c r="E50" i="1" s="1"/>
  <c r="E38" i="1"/>
  <c r="E37" i="1"/>
  <c r="E36" i="1"/>
  <c r="E20" i="1"/>
  <c r="E23" i="1"/>
  <c r="E22" i="1"/>
  <c r="E19" i="1"/>
  <c r="E21" i="1"/>
  <c r="E85" i="3"/>
  <c r="D10" i="1"/>
  <c r="D9" i="1"/>
  <c r="K75" i="3"/>
  <c r="K74" i="3"/>
  <c r="K73" i="3"/>
  <c r="K72" i="3"/>
  <c r="K71" i="3"/>
  <c r="E83" i="3"/>
  <c r="E82" i="3"/>
  <c r="E81" i="3"/>
  <c r="E80" i="3"/>
  <c r="E79" i="3"/>
  <c r="E78" i="3"/>
  <c r="B81" i="3"/>
  <c r="B80" i="3"/>
  <c r="B79" i="3"/>
  <c r="B78" i="3"/>
  <c r="E74" i="3"/>
  <c r="E73" i="3"/>
  <c r="E72" i="3"/>
  <c r="E71" i="3"/>
  <c r="H67" i="3"/>
  <c r="I67" i="3"/>
  <c r="H66" i="3"/>
  <c r="I66" i="3"/>
  <c r="G67" i="3"/>
  <c r="G66" i="3"/>
  <c r="B72" i="3"/>
  <c r="B71" i="3"/>
  <c r="E39" i="1" l="1"/>
  <c r="E24" i="1"/>
  <c r="D11" i="1"/>
  <c r="F9" i="1" s="1"/>
  <c r="K76" i="3"/>
  <c r="B83" i="3"/>
  <c r="E75" i="3"/>
  <c r="B73" i="3"/>
  <c r="F12" i="4"/>
  <c r="D12" i="4"/>
  <c r="H19" i="1" l="1"/>
  <c r="H36" i="1"/>
  <c r="H38" i="1"/>
  <c r="H37" i="1"/>
  <c r="H21" i="1"/>
  <c r="H23" i="1"/>
  <c r="H22" i="1"/>
  <c r="H20" i="1"/>
  <c r="F10" i="1"/>
  <c r="F11" i="1" s="1"/>
  <c r="H49" i="1" l="1"/>
  <c r="H47" i="1"/>
  <c r="H48" i="1"/>
  <c r="H39" i="1"/>
  <c r="H24" i="1"/>
  <c r="H50" i="1" l="1"/>
</calcChain>
</file>

<file path=xl/sharedStrings.xml><?xml version="1.0" encoding="utf-8"?>
<sst xmlns="http://schemas.openxmlformats.org/spreadsheetml/2006/main" count="202" uniqueCount="142">
  <si>
    <t>ความพึงพอใจด้านเนื้อหา</t>
  </si>
  <si>
    <t>ความพึงพอใจด้านการออกแบบ</t>
  </si>
  <si>
    <t>ความพึงพอใจด้านประโยชน์และการนำไปใช้</t>
  </si>
  <si>
    <t>ใช้เพื่อสืบค้นงานวิจัย</t>
  </si>
  <si>
    <t>ใช้เพื่อสืบค้นข่าวสารทั่วไป</t>
  </si>
  <si>
    <t>ใช้เพื่อแลกเปลี่ยนข้อคิดเห็น</t>
  </si>
  <si>
    <t>ใช้เพื่อรับส่งจดหมายอิเล็กทรอนิกส์</t>
  </si>
  <si>
    <t>ลักษณะการใช้งานระบบอินเตอร์เน็ต</t>
  </si>
  <si>
    <t>คณาจารย์</t>
  </si>
  <si>
    <t>นิสิตระดับปริญญาโท</t>
  </si>
  <si>
    <t>ข้อเสนอแนะเพิ่มเติม</t>
  </si>
  <si>
    <t>SD</t>
  </si>
  <si>
    <t>ระดับความคิดเห็น</t>
  </si>
  <si>
    <t>ปานกลาง</t>
  </si>
  <si>
    <t>รวมเฉลี่ยทุกด้าน</t>
  </si>
  <si>
    <t>จำนวน</t>
  </si>
  <si>
    <t>ร้อยละ</t>
  </si>
  <si>
    <t>ตอนที่ 1 ข้อมูลทั่วไปของผู้ตอบแบบสอบถาม</t>
  </si>
  <si>
    <t>รวม</t>
  </si>
  <si>
    <t>X</t>
  </si>
  <si>
    <t>รายการ</t>
  </si>
  <si>
    <t>Timestamp</t>
  </si>
  <si>
    <t>เพศ</t>
  </si>
  <si>
    <t>อายุ</t>
  </si>
  <si>
    <t>ท่านทราบข้อมูลของบัณฑิตวิทยาลัยจาก</t>
  </si>
  <si>
    <t>โปรดระบุ (กรณีเลือก การทราบข้อมุลของบัณฑิตวิทยาลัยเป็น อื่นๆ)</t>
  </si>
  <si>
    <t>สถานะของผู้ตอบแบบสอบถาม</t>
  </si>
  <si>
    <t>โปรดระบุ (กรณีเลือก สถานะของผู้ตอบแบบสอบถามเป็น อื่นๆ)</t>
  </si>
  <si>
    <t>หญิง</t>
  </si>
  <si>
    <t>21 - 40 ปี</t>
  </si>
  <si>
    <t>อินเตอร์เน็ต</t>
  </si>
  <si>
    <t>ควรจัดทำหัวเรื่องของแต่ละหลักสูตรการเปิดรับสมัครเข้าศึกษาต่อให้เห็นได้ชัดเจนและง่ายต่อการเข้าถึงข้อมูล</t>
  </si>
  <si>
    <t>2/16/2012 16:00:17</t>
  </si>
  <si>
    <t>ชาย</t>
  </si>
  <si>
    <t>เว็บบอร์ดใช้งานไม่ได้เลย เนื้อหาเว็บไซด์เยอะเกินหาข้อมูลยากมากๆ</t>
  </si>
  <si>
    <t>2/21/2012 9:47:20</t>
  </si>
  <si>
    <t>บุคคลภายในมหาวิทยาลัย</t>
  </si>
  <si>
    <t>41 - 60 ปี</t>
  </si>
  <si>
    <t>4/22/2012 18:18:02</t>
  </si>
  <si>
    <t>4/30/2012 10:24:18</t>
  </si>
  <si>
    <t>8/28/2012 9:21:29</t>
  </si>
  <si>
    <t>9/13/2012 6:58:08</t>
  </si>
  <si>
    <t>9/14/2012 4:34:13</t>
  </si>
  <si>
    <t>9/17/2012 5:44:27</t>
  </si>
  <si>
    <t>ควรปรับปรุงข่าวประชาสัมพันธ์ในเป็นปัจจุบัน บางข่าวหมดไปนานแล้ว ควรลบออก..</t>
  </si>
  <si>
    <t>หาข้อมูลที่ต้องการลำบาก เพราะภาษาเมนูไม่ค่อยสื่อ ไม่มีข้อมูลเช่นคู่มือบัณฑิตศึกษา(หรือหาไม่พบก็ไม่ทราบ)</t>
  </si>
  <si>
    <t>1/18/2013 7:18:39</t>
  </si>
  <si>
    <t>ข้อมูลไม่ทันเหตุการณ์ค่ะ 
ส่วนที่ เป็ฯประโยชน์ กับนิสิต ยังไม่มีการ อัพเดท 
อยากให้ ส่วนนี้มีการปรับปรุงพัฒนา ให้มากกว่านี้ 
ขอบคุณค่ะ</t>
  </si>
  <si>
    <t>5/14/2013 4:16:07</t>
  </si>
  <si>
    <t>5/21/2013 7:17:28</t>
  </si>
  <si>
    <t>5/21/2013 9:51:06</t>
  </si>
  <si>
    <t>บอกจะประกาศผลสอบบัณฑิตวันที่ 21 พฤษภาคม 2556 ตอนบ่าย จนจะ 17.00 น. ยังไม่ประกาศทำงานล่าช้ามาก</t>
  </si>
  <si>
    <t>-</t>
  </si>
  <si>
    <t>อื่นๆ โปรดระบุ (ระบุในช่่องด้านล่าง)</t>
  </si>
  <si>
    <t>facebook</t>
  </si>
  <si>
    <t>- หาวิทยานิพนธ์ตัวเองฉบับ online ไม่เจอค่ะ ทั้งที่เพิ่งจบออกมาประมาณ 2 ปีกว่า
- ข้อมูลอาจารย์ บางคนก็มีครบ บางคนก็ไม่ครบ จะดูข้อมูลเพื่อติดต่อมาเป็นอาจารย์ที่ปรึกษายากมาก ดังนั้นควรให้อาจารย์อัพเดตข้อมูลโดยเฉพาะด้านวิจัย เพื่อนิสิตจะได้ดูความเชี่ยวชาญสาขาเฉพาะของอาจารย์ด้วยค่ะ</t>
  </si>
  <si>
    <t>ต่ำกว่า 20 ปี</t>
  </si>
  <si>
    <t>6/19/2013 0:47:49</t>
  </si>
  <si>
    <t>อยากทราบว่าจะสมัครอบรมการเขียนบทความภาษาอังกฤษสำหรับบัณฑิตศึกษาทางไหนคะ</t>
  </si>
  <si>
    <t>7/29/2013 3:16:47</t>
  </si>
  <si>
    <t>ระบบช้ามาก ข้อมูลมีรายละเอียดน้อยและล่าช้า ดูข้อมูลยาก</t>
  </si>
  <si>
    <t>ผู้ปกครองนิสิต</t>
  </si>
  <si>
    <t>ช่วงอายุ</t>
  </si>
  <si>
    <t>60 ปีขึ้นไป</t>
  </si>
  <si>
    <t>ทราบข้อมูล</t>
  </si>
  <si>
    <t>แผ่นพับ/เอกสาร/หนังสือ</t>
  </si>
  <si>
    <t>เพื่อน</t>
  </si>
  <si>
    <t>Face book</t>
  </si>
  <si>
    <t>ลักษณะการใช้งาน</t>
  </si>
  <si>
    <t>สถานะภาพ</t>
  </si>
  <si>
    <t>นิสิตปริญญาเอก</t>
  </si>
  <si>
    <t>บุคลากรภายนอก</t>
  </si>
  <si>
    <t>บุคลากรภายในมหาวิทยาลัย</t>
  </si>
  <si>
    <t>นิสิตปริญญาตรี</t>
  </si>
  <si>
    <t>ใช้เพื่อแลกเปลี่ยนข้อคิดเห้น</t>
  </si>
  <si>
    <t>ใช้เพื่อความบันเทิง</t>
  </si>
  <si>
    <t>สรุปผลการประเมินเว็บไซต์บัณฑิตวิทยาลัย
ประจำปีงบประมาณ พ.ศ. 2556</t>
  </si>
  <si>
    <t>ตาราง 1 แสดงจำนวนและร้อยละของผู้ตอบแบบสอบถาม จำแนกตามเพศ</t>
  </si>
  <si>
    <t>สถานภาพ</t>
  </si>
  <si>
    <t>ตาราง 2 แสดงจำนวนและร้อยละของผู้ตอบแบบสอบถาม จำแนกตามสถานภาพ</t>
  </si>
  <si>
    <t>ร้อยละ 28.57</t>
  </si>
  <si>
    <t>รองลงมา ได้แก่ นิสิตระดับปริญญาโท ร้อยละ 22.22 และคณาจารย์ ร้อยละ 19.05</t>
  </si>
  <si>
    <t xml:space="preserve"> - 3 -</t>
  </si>
  <si>
    <t>Facebook</t>
  </si>
  <si>
    <t>ร้อยละ 96.83 รองลงมา ได้แก่ แผ่นพับ/เอกสาร/หนังสือ และFacebook  ร้อยละ 1.59</t>
  </si>
  <si>
    <t xml:space="preserve">ตาราง 4  แสดงจำนวนและร้อยละของลักษณะการใช้งานอินเตอร์เน็ต </t>
  </si>
  <si>
    <t xml:space="preserve">ตาราง 3  แสดงจำนวนและร้อยละของการรับทราบข้อมูลของบัณฑิตวิทยาลัย </t>
  </si>
  <si>
    <t xml:space="preserve"> - 4 -</t>
  </si>
  <si>
    <t>N = 63</t>
  </si>
  <si>
    <t>ตอนที่  2  สอบถามความคิดเห็นเกี่ยวกับเว็บไซต์บัณฑิตวิทยาลัย</t>
  </si>
  <si>
    <t>ตาราง 5  แสดงค่าเฉลี่ย ค่าเบี่ยงเบนมาตรฐาน และระดับความคิดเห็นเกี่ยวกับเว็บไซต์บัณฑิตวิทยาลัย</t>
  </si>
  <si>
    <t>ที่</t>
  </si>
  <si>
    <t>ความถี่</t>
  </si>
  <si>
    <t>ตอนที่ 3  ข้อเสนอแนะเกี่ยวกับเว็บไซต์ของบัณฑิตวิทยาลัย</t>
  </si>
  <si>
    <t xml:space="preserve">ควรมีการปรับปรุงพัฒนาให้มากกว่านี้ </t>
  </si>
  <si>
    <t>บทสรุปสำหรับผู้บริหาร</t>
  </si>
  <si>
    <t>1)</t>
  </si>
  <si>
    <t>2)</t>
  </si>
  <si>
    <t>3)</t>
  </si>
  <si>
    <t>4)</t>
  </si>
  <si>
    <t>5)</t>
  </si>
  <si>
    <t>6)</t>
  </si>
  <si>
    <t xml:space="preserve">ร้อยละ 82.54 รองลงมา ได้แก่ การใช้เพื่อสืบค้นงานวิจัย ร้อยละ 15.87 และเพื่อการแลกเปลี่ยนข้อคิดเห็น  </t>
  </si>
  <si>
    <t>ร้อยละ 1.59</t>
  </si>
  <si>
    <t>ผลการประเมินความคิดเห็นเกี่ยวกับเว็บไซต์บัณฑิตวิทยาลัย พบว่า ผู้ตอบแบบสอบถามมีความคิดเห็น</t>
  </si>
  <si>
    <t>จากตาราง 5 แสดงความคิดเห็นของผู้ตอบแบบสอบถามในภาพรวม อยู่ในระดับปานกลาง (ค่าเฉลี่ย 3.26)</t>
  </si>
  <si>
    <t xml:space="preserve">เมื่อพิจารณารายละเอียด พบว่า ผู้ตอบแบบสอบถามมีความพึงพอใจ ด้านประโยชน์และการนำไปใช้ สูงสุด (ค่าเฉลี่ย 3.30) </t>
  </si>
  <si>
    <t>รองลงมา ได้แก่ ความพึงพอใจด้านการออกแบบ (ค่าเฉลี่ย 3.29) และความพึงพอใจด้านเนื้อหา (ค่าเฉลี่ย 3.21)</t>
  </si>
  <si>
    <t xml:space="preserve">เกี่ยวกับเว็บไซต์ของบัณฑิตวิทยาลัย ในภาพรวมอยู่ในระดับปานกลาง (ค่าเฉลี่ย 3.26) เมื่อพิจารณารายละเอียด </t>
  </si>
  <si>
    <t xml:space="preserve"> </t>
  </si>
  <si>
    <t>ความพึงพอใจด้านการออกแบบ (ค่าเฉลี่ย 3.29) และความพึงพอใจด้านเนื้อหา (ค่าเฉลี่ย 3.21)</t>
  </si>
  <si>
    <t>พบว่า ผู้ตอบแบบสอบถามมีความพึงพอใจด้านประโยชน์และการนำไปใช้ สูงสุด (ค่าเฉลี่ย 3.30) รองลงมา ได้แก่</t>
  </si>
  <si>
    <t xml:space="preserve">          </t>
  </si>
  <si>
    <t>จากการประเมินเว็บไซต์บัณฑิตวิทยาลัย มีข้อเสนอแนะ ดังนี้</t>
  </si>
  <si>
    <t>การประกาศผลสอบล่าช้ามาก</t>
  </si>
  <si>
    <t>ข้อมูลส่วนที่เป็นประโยชน์กับนิสิตบัณฑิตศึกษายังไม่เป็นปัจจุบันที่ทันต่อเหตุการณ์</t>
  </si>
  <si>
    <t>ควรพัฒนาเว็บไซต์ใหม่เป็นภาษา PHP หรือ HTML เพราะปัจจุบันใช้เว็บบน Google ทำให้การจัด</t>
  </si>
  <si>
    <t>หมวดหมู่และค้นหาข้อมูลยาก</t>
  </si>
  <si>
    <t>ข้อมูลบนเว็บไซต์มีข้อมูลมากและการจัดระบบขาดความเป็นเอกภาพ ทำให้ดูยากและไม่สามารถ</t>
  </si>
  <si>
    <t>ตอบโจทย์ได้</t>
  </si>
  <si>
    <t>การประกาศหน้าเว็บไซต์ดูวุ่นวาย ควรจัดระบบหน้าเว็บไซต์ใหม่</t>
  </si>
  <si>
    <t>การประเมินเว็บไซต์บัณฑิตวิทยาลัย ประจำปีงบประมาณ พ.ศ.2556 บัณฑิตวิทยาลัย มีการประเมิน</t>
  </si>
  <si>
    <t xml:space="preserve">ความพึงพอใจผู้ใช้บริการเว็บไซต์บัณฑิตวิทยาลัยผ่านทางเว็บไซต์ของบัณฑิตวิทยาลัย มีผู้ตอบแบบสอบถาม </t>
  </si>
  <si>
    <t xml:space="preserve">ผู้ตอบแบบประเมินส่วนใหญ่ใช้งานเว็บไซต์บัณฑิตวิทยาลัย เพื่อสืบค้นข่าวสารทั่วไป สูงที่สุด คือ </t>
  </si>
  <si>
    <t>บุคคลภายนอก</t>
  </si>
  <si>
    <t>การรับทราบข้อมูล</t>
  </si>
  <si>
    <t>จากตาราง 4 พบว่าผู้ตอบแบบประเมินส่วนใหญ่ใช้งานเว็บไซต์ของบัณฑิตวิทยาลัย เพื่อสืบค้นข่าวสารทั่วไป</t>
  </si>
  <si>
    <t xml:space="preserve">สูงที่สุด คือ ร้อยละ 82.54 รองลงมา ได้แก่ การใช้เพื่อสืบค้นงานวิจัย ร้อยละ 15.87 และเพื่อการแลกเปลี่ยนข้อคิดเห็น   </t>
  </si>
  <si>
    <t xml:space="preserve">จากตาราง 1 พบว่า ผู้ตอบแบบสอบถามส่วนใหญ่เป็นเพศหญิง ร้อยละ 71.43 และเพศชาย </t>
  </si>
  <si>
    <t xml:space="preserve">จากตาราง 2 พบว่าผู้ตอบแบบประเมินส่วนใหญ่เป็นบุคลากรภายในมหาวิทยาลัย สูงสุด ร้อยละ 31.75 </t>
  </si>
  <si>
    <t xml:space="preserve">จากตาราง 3 พบว่าผู้ตอบแบบประเมินส่วนใหญ่ทราบข้อมูลของบัณฑิตวิทยาลัย จากอินเตอร์เน็ต สูงสุด </t>
  </si>
  <si>
    <t>÷÷÷÷÷÷÷÷</t>
  </si>
  <si>
    <t xml:space="preserve">การค้นหาแบบฟอร์มในการนำไปใช้ไม่ได้และยุ่งยาก </t>
  </si>
  <si>
    <t>ควรจะมีให้ดาวน์โหลดเอกสารที่จะนำไปใช้ได้ง่าย</t>
  </si>
  <si>
    <r>
      <rPr>
        <b/>
        <sz val="16"/>
        <color rgb="FF000000"/>
        <rFont val="TH SarabunPSK"/>
        <family val="2"/>
      </rPr>
      <t xml:space="preserve">การปรับปรุงพัฒนาตามข้อเสนอแนะ :  </t>
    </r>
    <r>
      <rPr>
        <sz val="16"/>
        <color rgb="FF000000"/>
        <rFont val="TH SarabunPSK"/>
        <family val="2"/>
      </rPr>
      <t>แจ้งงานวิชาการเพื่อแจ้งผู้เกี่ยวข้องในการกรอกข้อมูลทราบ</t>
    </r>
  </si>
  <si>
    <t xml:space="preserve">  และปรับปรุงแก้ไขต่อไป</t>
  </si>
  <si>
    <t>7)</t>
  </si>
  <si>
    <t>8)</t>
  </si>
  <si>
    <t xml:space="preserve">จำนวนทั้งสิ้น 63 คน เป็นผู้ตอบแบบสอบถามส่วนใหญ่เป็นเพศหญิง ร้อยละ 71.43 และเพศชาย ร้อยละ 28.57 </t>
  </si>
  <si>
    <t>เป็นบุคลากรภายในมหาวิทยาลัย สูงสุด ร้อยละ 31.75 รองลงมา ได้แก่ นิสิตระดับปริญญาโท ร้อยละ 22.22</t>
  </si>
  <si>
    <t>รองลงมา ได้แก่ แผ่นพับ/เอกสาร/หนังสือ และFacebook  ร้อยละ 1.59</t>
  </si>
  <si>
    <t>และคณาจารย์ ร้อยละ 19.05 โดยรับทราบข้อมูลของบัณฑิตวิทยาลัย จากอินเตอร์เน็ต สูงสุด ร้อยละ 96.83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</si>
</sst>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Wingdings 2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/>
    <xf numFmtId="0" fontId="2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/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2" fontId="2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3" fillId="0" borderId="1" xfId="0" applyFont="1" applyBorder="1"/>
    <xf numFmtId="2" fontId="3" fillId="0" borderId="1" xfId="0" applyNumberFormat="1" applyFont="1" applyBorder="1"/>
    <xf numFmtId="0" fontId="4" fillId="2" borderId="5" xfId="0" applyFont="1" applyFill="1" applyBorder="1" applyAlignment="1">
      <alignment horizontal="center" wrapText="1" readingOrder="1"/>
    </xf>
    <xf numFmtId="0" fontId="4" fillId="2" borderId="6" xfId="0" applyFont="1" applyFill="1" applyBorder="1" applyAlignment="1">
      <alignment horizontal="center" wrapText="1" readingOrder="1"/>
    </xf>
    <xf numFmtId="22" fontId="5" fillId="3" borderId="7" xfId="0" applyNumberFormat="1" applyFont="1" applyFill="1" applyBorder="1" applyAlignment="1">
      <alignment horizontal="right" wrapText="1"/>
    </xf>
    <xf numFmtId="0" fontId="5" fillId="3" borderId="7" xfId="0" applyFont="1" applyFill="1" applyBorder="1" applyAlignment="1">
      <alignment horizontal="left" wrapText="1" readingOrder="1"/>
    </xf>
    <xf numFmtId="0" fontId="1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horizontal="right" wrapText="1"/>
    </xf>
    <xf numFmtId="0" fontId="1" fillId="3" borderId="8" xfId="0" applyFont="1" applyFill="1" applyBorder="1" applyAlignment="1">
      <alignment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 readingOrder="1"/>
    </xf>
    <xf numFmtId="2" fontId="6" fillId="4" borderId="9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right"/>
    </xf>
    <xf numFmtId="0" fontId="1" fillId="5" borderId="0" xfId="0" applyFont="1" applyFill="1"/>
    <xf numFmtId="0" fontId="1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0" fontId="1" fillId="9" borderId="0" xfId="0" applyFont="1" applyFill="1"/>
    <xf numFmtId="0" fontId="1" fillId="9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9" borderId="0" xfId="0" applyFont="1" applyFill="1" applyAlignment="1">
      <alignment horizontal="left"/>
    </xf>
    <xf numFmtId="2" fontId="2" fillId="0" borderId="0" xfId="0" applyNumberFormat="1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vertical="top" readingOrder="1"/>
    </xf>
    <xf numFmtId="0" fontId="5" fillId="0" borderId="0" xfId="0" applyFont="1" applyFill="1" applyBorder="1" applyAlignment="1">
      <alignment vertical="top" wrapText="1" readingOrder="1"/>
    </xf>
    <xf numFmtId="0" fontId="7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/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left" vertical="top"/>
    </xf>
    <xf numFmtId="0" fontId="5" fillId="0" borderId="3" xfId="0" applyFont="1" applyFill="1" applyBorder="1" applyAlignment="1">
      <alignment vertical="top" readingOrder="1"/>
    </xf>
    <xf numFmtId="0" fontId="2" fillId="0" borderId="1" xfId="0" applyFont="1" applyBorder="1"/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1" fillId="0" borderId="0" xfId="0" applyNumberFormat="1" applyFont="1" applyBorder="1"/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185742</xdr:colOff>
      <xdr:row>7</xdr:row>
      <xdr:rowOff>90489</xdr:rowOff>
    </xdr:from>
    <xdr:to>
      <xdr:col>3</xdr:col>
      <xdr:colOff>295280</xdr:colOff>
      <xdr:row>7</xdr:row>
      <xdr:rowOff>90489</xdr:rowOff>
    </xdr:to>
    <xdr:cxnSp macro="">
      <xdr:nvCxnSpPr>
        <xdr:cNvPr id="3" name="Straight Connector 2"/>
        <xdr:cNvCxnSpPr/>
      </xdr:nvCxnSpPr>
      <xdr:spPr>
        <a:xfrm>
          <a:off x="3586167" y="1776414"/>
          <a:ext cx="1095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topLeftCell="A19" workbookViewId="0">
      <selection activeCell="J25" sqref="J25"/>
    </sheetView>
  </sheetViews>
  <sheetFormatPr defaultRowHeight="24" x14ac:dyDescent="0.55000000000000004"/>
  <cols>
    <col min="1" max="1" width="21.625" style="1" customWidth="1"/>
    <col min="2" max="2" width="6.25" style="1" customWidth="1"/>
    <col min="3" max="3" width="14.625" style="1" customWidth="1"/>
    <col min="4" max="4" width="15.75" style="1" customWidth="1"/>
    <col min="5" max="5" width="8" style="1" bestFit="1" customWidth="1"/>
    <col min="6" max="6" width="20.75" style="1" customWidth="1"/>
    <col min="7" max="7" width="8" style="1" bestFit="1" customWidth="1"/>
    <col min="8" max="9" width="9" style="1"/>
    <col min="10" max="10" width="24.875" style="1" bestFit="1" customWidth="1"/>
    <col min="11" max="11" width="24.75" style="1" customWidth="1"/>
    <col min="12" max="12" width="15.375" style="1" customWidth="1"/>
    <col min="13" max="16384" width="9" style="1"/>
  </cols>
  <sheetData>
    <row r="1" spans="1:12" ht="264.75" thickBot="1" x14ac:dyDescent="0.6">
      <c r="A1" s="31" t="s">
        <v>21</v>
      </c>
      <c r="B1" s="31" t="s">
        <v>22</v>
      </c>
      <c r="C1" s="31" t="s">
        <v>23</v>
      </c>
      <c r="D1" s="31" t="s">
        <v>24</v>
      </c>
      <c r="E1" s="31" t="s">
        <v>25</v>
      </c>
      <c r="F1" s="31" t="s">
        <v>7</v>
      </c>
      <c r="G1" s="31" t="s">
        <v>0</v>
      </c>
      <c r="H1" s="31" t="s">
        <v>1</v>
      </c>
      <c r="I1" s="31" t="s">
        <v>2</v>
      </c>
      <c r="J1" s="31" t="s">
        <v>10</v>
      </c>
      <c r="K1" s="31" t="s">
        <v>26</v>
      </c>
      <c r="L1" s="32" t="s">
        <v>27</v>
      </c>
    </row>
    <row r="2" spans="1:12" ht="96.75" thickBot="1" x14ac:dyDescent="0.6">
      <c r="A2" s="33">
        <v>41000.142071759263</v>
      </c>
      <c r="B2" s="34">
        <v>2</v>
      </c>
      <c r="C2" s="34">
        <v>2</v>
      </c>
      <c r="D2" s="34">
        <v>1</v>
      </c>
      <c r="E2" s="35"/>
      <c r="F2" s="34">
        <v>1</v>
      </c>
      <c r="G2" s="36">
        <v>1</v>
      </c>
      <c r="H2" s="36">
        <v>1</v>
      </c>
      <c r="I2" s="36">
        <v>1</v>
      </c>
      <c r="J2" s="34" t="s">
        <v>31</v>
      </c>
      <c r="K2" s="34">
        <v>4</v>
      </c>
      <c r="L2" s="37"/>
    </row>
    <row r="3" spans="1:12" ht="72.75" thickBot="1" x14ac:dyDescent="0.6">
      <c r="A3" s="36" t="s">
        <v>32</v>
      </c>
      <c r="B3" s="34">
        <v>1</v>
      </c>
      <c r="C3" s="34">
        <v>2</v>
      </c>
      <c r="D3" s="34">
        <v>1</v>
      </c>
      <c r="E3" s="35"/>
      <c r="F3" s="34">
        <v>4</v>
      </c>
      <c r="G3" s="36">
        <v>2</v>
      </c>
      <c r="H3" s="36">
        <v>2</v>
      </c>
      <c r="I3" s="36">
        <v>1</v>
      </c>
      <c r="J3" s="34" t="s">
        <v>34</v>
      </c>
      <c r="K3" s="34">
        <v>2</v>
      </c>
      <c r="L3" s="37"/>
    </row>
    <row r="4" spans="1:12" ht="24.75" thickBot="1" x14ac:dyDescent="0.6">
      <c r="A4" s="36" t="s">
        <v>35</v>
      </c>
      <c r="B4" s="34">
        <v>2</v>
      </c>
      <c r="C4" s="34">
        <v>2</v>
      </c>
      <c r="D4" s="34">
        <v>1</v>
      </c>
      <c r="E4" s="35"/>
      <c r="F4" s="34">
        <v>1</v>
      </c>
      <c r="G4" s="36">
        <v>4</v>
      </c>
      <c r="H4" s="36">
        <v>4</v>
      </c>
      <c r="I4" s="36">
        <v>4</v>
      </c>
      <c r="J4" s="35"/>
      <c r="K4" s="34">
        <v>5</v>
      </c>
      <c r="L4" s="37"/>
    </row>
    <row r="5" spans="1:12" ht="24.75" thickBot="1" x14ac:dyDescent="0.6">
      <c r="A5" s="33">
        <v>41063.474988425929</v>
      </c>
      <c r="B5" s="34">
        <v>2</v>
      </c>
      <c r="C5" s="34">
        <v>3</v>
      </c>
      <c r="D5" s="34">
        <v>1</v>
      </c>
      <c r="E5" s="35"/>
      <c r="F5" s="34">
        <v>1</v>
      </c>
      <c r="G5" s="36">
        <v>2</v>
      </c>
      <c r="H5" s="36">
        <v>2</v>
      </c>
      <c r="I5" s="36">
        <v>2</v>
      </c>
      <c r="J5" s="35"/>
      <c r="K5" s="34">
        <v>1</v>
      </c>
      <c r="L5" s="37"/>
    </row>
    <row r="6" spans="1:12" ht="24.75" thickBot="1" x14ac:dyDescent="0.6">
      <c r="A6" s="33">
        <v>40943.224849537037</v>
      </c>
      <c r="B6" s="34">
        <v>1</v>
      </c>
      <c r="C6" s="34">
        <v>2</v>
      </c>
      <c r="D6" s="34">
        <v>1</v>
      </c>
      <c r="E6" s="35"/>
      <c r="F6" s="34">
        <v>1</v>
      </c>
      <c r="G6" s="36">
        <v>2</v>
      </c>
      <c r="H6" s="36">
        <v>3</v>
      </c>
      <c r="I6" s="36">
        <v>2</v>
      </c>
      <c r="J6" s="35"/>
      <c r="K6" s="34">
        <v>1</v>
      </c>
      <c r="L6" s="37"/>
    </row>
    <row r="7" spans="1:12" ht="24.75" thickBot="1" x14ac:dyDescent="0.6">
      <c r="A7" s="36" t="s">
        <v>38</v>
      </c>
      <c r="B7" s="34">
        <v>1</v>
      </c>
      <c r="C7" s="34">
        <v>2</v>
      </c>
      <c r="D7" s="34">
        <v>1</v>
      </c>
      <c r="E7" s="35"/>
      <c r="F7" s="34">
        <v>1</v>
      </c>
      <c r="G7" s="36">
        <v>3</v>
      </c>
      <c r="H7" s="36">
        <v>2</v>
      </c>
      <c r="I7" s="36">
        <v>2</v>
      </c>
      <c r="J7" s="35"/>
      <c r="K7" s="34">
        <v>4</v>
      </c>
      <c r="L7" s="37"/>
    </row>
    <row r="8" spans="1:12" ht="24.75" thickBot="1" x14ac:dyDescent="0.6">
      <c r="A8" s="36" t="s">
        <v>39</v>
      </c>
      <c r="B8" s="34">
        <v>2</v>
      </c>
      <c r="C8" s="34">
        <v>2</v>
      </c>
      <c r="D8" s="34">
        <v>1</v>
      </c>
      <c r="E8" s="35"/>
      <c r="F8" s="34">
        <v>1</v>
      </c>
      <c r="G8" s="36">
        <v>4</v>
      </c>
      <c r="H8" s="36">
        <v>4</v>
      </c>
      <c r="I8" s="36">
        <v>4</v>
      </c>
      <c r="J8" s="35"/>
      <c r="K8" s="34">
        <v>2</v>
      </c>
      <c r="L8" s="37"/>
    </row>
    <row r="9" spans="1:12" ht="24.75" thickBot="1" x14ac:dyDescent="0.6">
      <c r="A9" s="36" t="s">
        <v>40</v>
      </c>
      <c r="B9" s="34">
        <v>1</v>
      </c>
      <c r="C9" s="34">
        <v>2</v>
      </c>
      <c r="D9" s="34">
        <v>1</v>
      </c>
      <c r="E9" s="35"/>
      <c r="F9" s="34">
        <v>1</v>
      </c>
      <c r="G9" s="36">
        <v>3</v>
      </c>
      <c r="H9" s="36">
        <v>1</v>
      </c>
      <c r="I9" s="36">
        <v>2</v>
      </c>
      <c r="J9" s="35"/>
      <c r="K9" s="34">
        <v>5</v>
      </c>
      <c r="L9" s="37"/>
    </row>
    <row r="10" spans="1:12" ht="24.75" thickBot="1" x14ac:dyDescent="0.6">
      <c r="A10" s="36" t="s">
        <v>41</v>
      </c>
      <c r="B10" s="34">
        <v>2</v>
      </c>
      <c r="C10" s="34">
        <v>2</v>
      </c>
      <c r="D10" s="34">
        <v>1</v>
      </c>
      <c r="E10" s="35"/>
      <c r="F10" s="34">
        <v>1</v>
      </c>
      <c r="G10" s="36">
        <v>4</v>
      </c>
      <c r="H10" s="36">
        <v>4</v>
      </c>
      <c r="I10" s="36">
        <v>4</v>
      </c>
      <c r="J10" s="35"/>
      <c r="K10" s="34">
        <v>5</v>
      </c>
      <c r="L10" s="37"/>
    </row>
    <row r="11" spans="1:12" ht="24.75" thickBot="1" x14ac:dyDescent="0.6">
      <c r="A11" s="36" t="s">
        <v>42</v>
      </c>
      <c r="B11" s="34">
        <v>2</v>
      </c>
      <c r="C11" s="34">
        <v>2</v>
      </c>
      <c r="D11" s="34">
        <v>1</v>
      </c>
      <c r="E11" s="35"/>
      <c r="F11" s="34">
        <v>1</v>
      </c>
      <c r="G11" s="36">
        <v>4</v>
      </c>
      <c r="H11" s="36">
        <v>5</v>
      </c>
      <c r="I11" s="36">
        <v>4</v>
      </c>
      <c r="J11" s="35"/>
      <c r="K11" s="34">
        <v>5</v>
      </c>
      <c r="L11" s="37"/>
    </row>
    <row r="12" spans="1:12" ht="24.75" thickBot="1" x14ac:dyDescent="0.6">
      <c r="A12" s="36" t="s">
        <v>43</v>
      </c>
      <c r="B12" s="34">
        <v>2</v>
      </c>
      <c r="C12" s="34">
        <v>2</v>
      </c>
      <c r="D12" s="34">
        <v>1</v>
      </c>
      <c r="E12" s="35"/>
      <c r="F12" s="34">
        <v>2</v>
      </c>
      <c r="G12" s="36">
        <v>3</v>
      </c>
      <c r="H12" s="36">
        <v>4</v>
      </c>
      <c r="I12" s="36">
        <v>4</v>
      </c>
      <c r="J12" s="35"/>
      <c r="K12" s="34">
        <v>4</v>
      </c>
      <c r="L12" s="37"/>
    </row>
    <row r="13" spans="1:12" ht="72.75" thickBot="1" x14ac:dyDescent="0.6">
      <c r="A13" s="33">
        <v>41253.150960648149</v>
      </c>
      <c r="B13" s="34">
        <v>2</v>
      </c>
      <c r="C13" s="34">
        <v>3</v>
      </c>
      <c r="D13" s="34">
        <v>1</v>
      </c>
      <c r="E13" s="35"/>
      <c r="F13" s="34">
        <v>1</v>
      </c>
      <c r="G13" s="36">
        <v>3</v>
      </c>
      <c r="H13" s="36">
        <v>2</v>
      </c>
      <c r="I13" s="36">
        <v>4</v>
      </c>
      <c r="J13" s="34" t="s">
        <v>44</v>
      </c>
      <c r="K13" s="34">
        <v>2</v>
      </c>
      <c r="L13" s="37"/>
    </row>
    <row r="14" spans="1:12" ht="24.75" thickBot="1" x14ac:dyDescent="0.6">
      <c r="A14" s="33">
        <v>40950.470659722225</v>
      </c>
      <c r="B14" s="34">
        <v>1</v>
      </c>
      <c r="C14" s="34">
        <v>3</v>
      </c>
      <c r="D14" s="34">
        <v>1</v>
      </c>
      <c r="E14" s="35"/>
      <c r="F14" s="34">
        <v>1</v>
      </c>
      <c r="G14" s="36">
        <v>3</v>
      </c>
      <c r="H14" s="36">
        <v>3</v>
      </c>
      <c r="I14" s="36">
        <v>3</v>
      </c>
      <c r="J14" s="35"/>
      <c r="K14" s="34">
        <v>1</v>
      </c>
      <c r="L14" s="37"/>
    </row>
    <row r="15" spans="1:12" ht="24.75" thickBot="1" x14ac:dyDescent="0.6">
      <c r="A15" s="33">
        <v>40950.547002314815</v>
      </c>
      <c r="B15" s="34">
        <v>2</v>
      </c>
      <c r="C15" s="34">
        <v>2</v>
      </c>
      <c r="D15" s="34">
        <v>1</v>
      </c>
      <c r="E15" s="35"/>
      <c r="F15" s="34">
        <v>1</v>
      </c>
      <c r="G15" s="36">
        <v>4</v>
      </c>
      <c r="H15" s="36">
        <v>4</v>
      </c>
      <c r="I15" s="36">
        <v>4</v>
      </c>
      <c r="J15" s="35"/>
      <c r="K15" s="34">
        <v>3</v>
      </c>
      <c r="L15" s="37"/>
    </row>
    <row r="16" spans="1:12" ht="24.75" thickBot="1" x14ac:dyDescent="0.6">
      <c r="A16" s="33">
        <v>40979.030057870368</v>
      </c>
      <c r="B16" s="34">
        <v>1</v>
      </c>
      <c r="C16" s="34">
        <v>3</v>
      </c>
      <c r="D16" s="34">
        <v>2</v>
      </c>
      <c r="E16" s="35"/>
      <c r="F16" s="34">
        <v>1</v>
      </c>
      <c r="G16" s="36">
        <v>5</v>
      </c>
      <c r="H16" s="36">
        <v>5</v>
      </c>
      <c r="I16" s="36">
        <v>5</v>
      </c>
      <c r="J16" s="35"/>
      <c r="K16" s="34">
        <v>1</v>
      </c>
      <c r="L16" s="37"/>
    </row>
    <row r="17" spans="1:12" ht="96.75" thickBot="1" x14ac:dyDescent="0.6">
      <c r="A17" s="33">
        <v>40979.101203703707</v>
      </c>
      <c r="B17" s="34">
        <v>2</v>
      </c>
      <c r="C17" s="34">
        <v>3</v>
      </c>
      <c r="D17" s="34">
        <v>1</v>
      </c>
      <c r="E17" s="35"/>
      <c r="F17" s="34">
        <v>1</v>
      </c>
      <c r="G17" s="36">
        <v>3</v>
      </c>
      <c r="H17" s="36">
        <v>2</v>
      </c>
      <c r="I17" s="36">
        <v>3</v>
      </c>
      <c r="J17" s="34" t="s">
        <v>45</v>
      </c>
      <c r="K17" s="34">
        <v>1</v>
      </c>
      <c r="L17" s="37"/>
    </row>
    <row r="18" spans="1:12" ht="96.75" thickBot="1" x14ac:dyDescent="0.6">
      <c r="A18" s="33">
        <v>40979.101284722223</v>
      </c>
      <c r="B18" s="34">
        <v>2</v>
      </c>
      <c r="C18" s="34">
        <v>3</v>
      </c>
      <c r="D18" s="34">
        <v>1</v>
      </c>
      <c r="E18" s="35"/>
      <c r="F18" s="34">
        <v>1</v>
      </c>
      <c r="G18" s="36">
        <v>3</v>
      </c>
      <c r="H18" s="36">
        <v>2</v>
      </c>
      <c r="I18" s="36">
        <v>3</v>
      </c>
      <c r="J18" s="34" t="s">
        <v>45</v>
      </c>
      <c r="K18" s="34">
        <v>1</v>
      </c>
      <c r="L18" s="37"/>
    </row>
    <row r="19" spans="1:12" ht="24.75" thickBot="1" x14ac:dyDescent="0.6">
      <c r="A19" s="33">
        <v>41010.483472222222</v>
      </c>
      <c r="B19" s="34">
        <v>2</v>
      </c>
      <c r="C19" s="34">
        <v>2</v>
      </c>
      <c r="D19" s="34">
        <v>1</v>
      </c>
      <c r="E19" s="35"/>
      <c r="F19" s="34">
        <v>1</v>
      </c>
      <c r="G19" s="36">
        <v>5</v>
      </c>
      <c r="H19" s="36">
        <v>4</v>
      </c>
      <c r="I19" s="36">
        <v>5</v>
      </c>
      <c r="J19" s="35"/>
      <c r="K19" s="34">
        <v>2</v>
      </c>
      <c r="L19" s="37"/>
    </row>
    <row r="20" spans="1:12" ht="24.75" thickBot="1" x14ac:dyDescent="0.6">
      <c r="A20" s="33">
        <v>41040.065034722225</v>
      </c>
      <c r="B20" s="34">
        <v>2</v>
      </c>
      <c r="C20" s="34">
        <v>2</v>
      </c>
      <c r="D20" s="34">
        <v>1</v>
      </c>
      <c r="E20" s="35"/>
      <c r="F20" s="34">
        <v>1</v>
      </c>
      <c r="G20" s="36">
        <v>3</v>
      </c>
      <c r="H20" s="36">
        <v>4</v>
      </c>
      <c r="I20" s="36">
        <v>5</v>
      </c>
      <c r="J20" s="35"/>
      <c r="K20" s="34">
        <v>5</v>
      </c>
      <c r="L20" s="37"/>
    </row>
    <row r="21" spans="1:12" ht="24.75" thickBot="1" x14ac:dyDescent="0.6">
      <c r="A21" s="33">
        <v>41040.065138888887</v>
      </c>
      <c r="B21" s="34">
        <v>2</v>
      </c>
      <c r="C21" s="34">
        <v>2</v>
      </c>
      <c r="D21" s="34">
        <v>1</v>
      </c>
      <c r="E21" s="35"/>
      <c r="F21" s="34">
        <v>1</v>
      </c>
      <c r="G21" s="36">
        <v>3</v>
      </c>
      <c r="H21" s="36">
        <v>4</v>
      </c>
      <c r="I21" s="36">
        <v>5</v>
      </c>
      <c r="J21" s="35"/>
      <c r="K21" s="34">
        <v>5</v>
      </c>
      <c r="L21" s="37"/>
    </row>
    <row r="22" spans="1:12" ht="24.75" thickBot="1" x14ac:dyDescent="0.6">
      <c r="A22" s="33">
        <v>41040.140150462961</v>
      </c>
      <c r="B22" s="34">
        <v>2</v>
      </c>
      <c r="C22" s="34">
        <v>2</v>
      </c>
      <c r="D22" s="34">
        <v>1</v>
      </c>
      <c r="E22" s="35"/>
      <c r="F22" s="34">
        <v>2</v>
      </c>
      <c r="G22" s="36">
        <v>4</v>
      </c>
      <c r="H22" s="36">
        <v>3</v>
      </c>
      <c r="I22" s="36">
        <v>4</v>
      </c>
      <c r="J22" s="35"/>
      <c r="K22" s="34">
        <v>5</v>
      </c>
      <c r="L22" s="37"/>
    </row>
    <row r="23" spans="1:12" ht="24.75" thickBot="1" x14ac:dyDescent="0.6">
      <c r="A23" s="33">
        <v>41040.352870370371</v>
      </c>
      <c r="B23" s="34">
        <v>2</v>
      </c>
      <c r="C23" s="34">
        <v>2</v>
      </c>
      <c r="D23" s="34">
        <v>1</v>
      </c>
      <c r="E23" s="35"/>
      <c r="F23" s="34">
        <v>1</v>
      </c>
      <c r="G23" s="36">
        <v>4</v>
      </c>
      <c r="H23" s="36">
        <v>5</v>
      </c>
      <c r="I23" s="36">
        <v>4</v>
      </c>
      <c r="J23" s="35"/>
      <c r="K23" s="34">
        <v>1</v>
      </c>
      <c r="L23" s="37"/>
    </row>
    <row r="24" spans="1:12" ht="192.75" thickBot="1" x14ac:dyDescent="0.6">
      <c r="A24" s="36" t="s">
        <v>46</v>
      </c>
      <c r="B24" s="34">
        <v>2</v>
      </c>
      <c r="C24" s="34">
        <v>2</v>
      </c>
      <c r="D24" s="34">
        <v>1</v>
      </c>
      <c r="E24" s="35"/>
      <c r="F24" s="34">
        <v>1</v>
      </c>
      <c r="G24" s="36">
        <v>1</v>
      </c>
      <c r="H24" s="36">
        <v>3</v>
      </c>
      <c r="I24" s="36">
        <v>1</v>
      </c>
      <c r="J24" s="34" t="s">
        <v>47</v>
      </c>
      <c r="K24" s="34">
        <v>2</v>
      </c>
      <c r="L24" s="37"/>
    </row>
    <row r="25" spans="1:12" ht="24.75" thickBot="1" x14ac:dyDescent="0.6">
      <c r="A25" s="36" t="s">
        <v>48</v>
      </c>
      <c r="B25" s="34">
        <v>1</v>
      </c>
      <c r="C25" s="34">
        <v>2</v>
      </c>
      <c r="D25" s="34">
        <v>1</v>
      </c>
      <c r="E25" s="35"/>
      <c r="F25" s="34">
        <v>1</v>
      </c>
      <c r="G25" s="36">
        <v>2</v>
      </c>
      <c r="H25" s="36">
        <v>1</v>
      </c>
      <c r="I25" s="36">
        <v>1</v>
      </c>
      <c r="J25" s="35"/>
      <c r="K25" s="34">
        <v>2</v>
      </c>
      <c r="L25" s="37"/>
    </row>
    <row r="26" spans="1:12" ht="24.75" thickBot="1" x14ac:dyDescent="0.6">
      <c r="A26" s="36" t="s">
        <v>49</v>
      </c>
      <c r="B26" s="34">
        <v>2</v>
      </c>
      <c r="C26" s="34">
        <v>2</v>
      </c>
      <c r="D26" s="34">
        <v>1</v>
      </c>
      <c r="E26" s="35"/>
      <c r="F26" s="34">
        <v>1</v>
      </c>
      <c r="G26" s="36">
        <v>4</v>
      </c>
      <c r="H26" s="36">
        <v>4</v>
      </c>
      <c r="I26" s="36">
        <v>4</v>
      </c>
      <c r="J26" s="35"/>
      <c r="K26" s="34">
        <v>5</v>
      </c>
      <c r="L26" s="37"/>
    </row>
    <row r="27" spans="1:12" ht="96.75" thickBot="1" x14ac:dyDescent="0.6">
      <c r="A27" s="36" t="s">
        <v>50</v>
      </c>
      <c r="B27" s="34">
        <v>1</v>
      </c>
      <c r="C27" s="34">
        <v>2</v>
      </c>
      <c r="D27" s="34">
        <v>1</v>
      </c>
      <c r="E27" s="35"/>
      <c r="F27" s="34">
        <v>1</v>
      </c>
      <c r="G27" s="36">
        <v>2</v>
      </c>
      <c r="H27" s="36">
        <v>2</v>
      </c>
      <c r="I27" s="36">
        <v>2</v>
      </c>
      <c r="J27" s="34" t="s">
        <v>51</v>
      </c>
      <c r="K27" s="34">
        <v>4</v>
      </c>
      <c r="L27" s="37"/>
    </row>
    <row r="28" spans="1:12" ht="24.75" thickBot="1" x14ac:dyDescent="0.6">
      <c r="A28" s="33">
        <v>41431.159479166665</v>
      </c>
      <c r="B28" s="34">
        <v>2</v>
      </c>
      <c r="C28" s="34">
        <v>2</v>
      </c>
      <c r="D28" s="34">
        <v>1</v>
      </c>
      <c r="E28" s="35"/>
      <c r="F28" s="34">
        <v>1</v>
      </c>
      <c r="G28" s="36">
        <v>3</v>
      </c>
      <c r="H28" s="36">
        <v>4</v>
      </c>
      <c r="I28" s="36">
        <v>4</v>
      </c>
      <c r="J28" s="35"/>
      <c r="K28" s="34">
        <v>5</v>
      </c>
      <c r="L28" s="37"/>
    </row>
    <row r="29" spans="1:12" ht="24.75" thickBot="1" x14ac:dyDescent="0.6">
      <c r="A29" s="33">
        <v>41431.310567129629</v>
      </c>
      <c r="B29" s="34">
        <v>2</v>
      </c>
      <c r="C29" s="34">
        <v>2</v>
      </c>
      <c r="D29" s="34">
        <v>1</v>
      </c>
      <c r="E29" s="35"/>
      <c r="F29" s="34">
        <v>2</v>
      </c>
      <c r="G29" s="36">
        <v>4</v>
      </c>
      <c r="H29" s="36">
        <v>4</v>
      </c>
      <c r="I29" s="36">
        <v>4</v>
      </c>
      <c r="J29" s="35"/>
      <c r="K29" s="34">
        <v>2</v>
      </c>
      <c r="L29" s="37"/>
    </row>
    <row r="30" spans="1:12" ht="24.75" thickBot="1" x14ac:dyDescent="0.6">
      <c r="A30" s="33">
        <v>41431.318819444445</v>
      </c>
      <c r="B30" s="34">
        <v>2</v>
      </c>
      <c r="C30" s="34">
        <v>2</v>
      </c>
      <c r="D30" s="34">
        <v>1</v>
      </c>
      <c r="E30" s="35"/>
      <c r="F30" s="34">
        <v>2</v>
      </c>
      <c r="G30" s="36">
        <v>2</v>
      </c>
      <c r="H30" s="36">
        <v>3</v>
      </c>
      <c r="I30" s="36">
        <v>3</v>
      </c>
      <c r="J30" s="35"/>
      <c r="K30" s="34">
        <v>2</v>
      </c>
      <c r="L30" s="37"/>
    </row>
    <row r="31" spans="1:12" ht="24.75" thickBot="1" x14ac:dyDescent="0.6">
      <c r="A31" s="33">
        <v>41431.34820601852</v>
      </c>
      <c r="B31" s="34">
        <v>1</v>
      </c>
      <c r="C31" s="34">
        <v>2</v>
      </c>
      <c r="D31" s="34">
        <v>1</v>
      </c>
      <c r="E31" s="35"/>
      <c r="F31" s="34">
        <v>1</v>
      </c>
      <c r="G31" s="36">
        <v>4</v>
      </c>
      <c r="H31" s="36">
        <v>3</v>
      </c>
      <c r="I31" s="36">
        <v>3</v>
      </c>
      <c r="J31" s="35"/>
      <c r="K31" s="34">
        <v>3</v>
      </c>
      <c r="L31" s="37"/>
    </row>
    <row r="32" spans="1:12" ht="24.75" thickBot="1" x14ac:dyDescent="0.6">
      <c r="A32" s="33">
        <v>41431.350902777776</v>
      </c>
      <c r="B32" s="34">
        <v>2</v>
      </c>
      <c r="C32" s="34">
        <v>2</v>
      </c>
      <c r="D32" s="34">
        <v>1</v>
      </c>
      <c r="E32" s="35"/>
      <c r="F32" s="34">
        <v>1</v>
      </c>
      <c r="G32" s="36">
        <v>4</v>
      </c>
      <c r="H32" s="36">
        <v>4</v>
      </c>
      <c r="I32" s="36">
        <v>4</v>
      </c>
      <c r="J32" s="35"/>
      <c r="K32" s="34">
        <v>5</v>
      </c>
      <c r="L32" s="37"/>
    </row>
    <row r="33" spans="1:12" ht="24.75" thickBot="1" x14ac:dyDescent="0.6">
      <c r="A33" s="33">
        <v>41431.350914351853</v>
      </c>
      <c r="B33" s="34">
        <v>1</v>
      </c>
      <c r="C33" s="34">
        <v>2</v>
      </c>
      <c r="D33" s="34">
        <v>1</v>
      </c>
      <c r="E33" s="35"/>
      <c r="F33" s="34">
        <v>2</v>
      </c>
      <c r="G33" s="36">
        <v>4</v>
      </c>
      <c r="H33" s="36">
        <v>5</v>
      </c>
      <c r="I33" s="36">
        <v>4</v>
      </c>
      <c r="J33" s="35"/>
      <c r="K33" s="34">
        <v>3</v>
      </c>
      <c r="L33" s="37"/>
    </row>
    <row r="34" spans="1:12" ht="24.75" thickBot="1" x14ac:dyDescent="0.6">
      <c r="A34" s="33">
        <v>41431.355787037035</v>
      </c>
      <c r="B34" s="34">
        <v>2</v>
      </c>
      <c r="C34" s="34">
        <v>2</v>
      </c>
      <c r="D34" s="34">
        <v>1</v>
      </c>
      <c r="E34" s="35"/>
      <c r="F34" s="34">
        <v>2</v>
      </c>
      <c r="G34" s="36">
        <v>3</v>
      </c>
      <c r="H34" s="36">
        <v>3</v>
      </c>
      <c r="I34" s="36">
        <v>3</v>
      </c>
      <c r="J34" s="38" t="s">
        <v>52</v>
      </c>
      <c r="K34" s="34">
        <v>5</v>
      </c>
      <c r="L34" s="37"/>
    </row>
    <row r="35" spans="1:12" ht="24.75" thickBot="1" x14ac:dyDescent="0.6">
      <c r="A35" s="33">
        <v>41431.365289351852</v>
      </c>
      <c r="B35" s="34">
        <v>2</v>
      </c>
      <c r="C35" s="34">
        <v>2</v>
      </c>
      <c r="D35" s="34">
        <v>1</v>
      </c>
      <c r="E35" s="35"/>
      <c r="F35" s="34">
        <v>2</v>
      </c>
      <c r="G35" s="36">
        <v>4</v>
      </c>
      <c r="H35" s="36">
        <v>4</v>
      </c>
      <c r="I35" s="36">
        <v>5</v>
      </c>
      <c r="J35" s="35"/>
      <c r="K35" s="34">
        <v>1</v>
      </c>
      <c r="L35" s="37"/>
    </row>
    <row r="36" spans="1:12" ht="24.75" thickBot="1" x14ac:dyDescent="0.6">
      <c r="A36" s="33">
        <v>41431.368611111109</v>
      </c>
      <c r="B36" s="34">
        <v>2</v>
      </c>
      <c r="C36" s="34">
        <v>2</v>
      </c>
      <c r="D36" s="34">
        <v>1</v>
      </c>
      <c r="E36" s="35"/>
      <c r="F36" s="34">
        <v>1</v>
      </c>
      <c r="G36" s="36">
        <v>3</v>
      </c>
      <c r="H36" s="36">
        <v>4</v>
      </c>
      <c r="I36" s="36">
        <v>4</v>
      </c>
      <c r="J36" s="35"/>
      <c r="K36" s="34">
        <v>3</v>
      </c>
      <c r="L36" s="37"/>
    </row>
    <row r="37" spans="1:12" ht="24.75" thickBot="1" x14ac:dyDescent="0.6">
      <c r="A37" s="33">
        <v>41431.368622685186</v>
      </c>
      <c r="B37" s="34">
        <v>2</v>
      </c>
      <c r="C37" s="34">
        <v>2</v>
      </c>
      <c r="D37" s="34">
        <v>1</v>
      </c>
      <c r="E37" s="35"/>
      <c r="F37" s="34">
        <v>1</v>
      </c>
      <c r="G37" s="36">
        <v>3</v>
      </c>
      <c r="H37" s="36">
        <v>4</v>
      </c>
      <c r="I37" s="36">
        <v>4</v>
      </c>
      <c r="J37" s="35"/>
      <c r="K37" s="34">
        <v>3</v>
      </c>
      <c r="L37" s="37"/>
    </row>
    <row r="38" spans="1:12" ht="264.75" thickBot="1" x14ac:dyDescent="0.6">
      <c r="A38" s="33">
        <v>41431.370324074072</v>
      </c>
      <c r="B38" s="34">
        <v>2</v>
      </c>
      <c r="C38" s="34">
        <v>2</v>
      </c>
      <c r="D38" s="34" t="s">
        <v>53</v>
      </c>
      <c r="E38" s="34" t="s">
        <v>54</v>
      </c>
      <c r="F38" s="34">
        <v>2</v>
      </c>
      <c r="G38" s="36">
        <v>1</v>
      </c>
      <c r="H38" s="36">
        <v>3</v>
      </c>
      <c r="I38" s="36">
        <v>2</v>
      </c>
      <c r="J38" s="34" t="s">
        <v>55</v>
      </c>
      <c r="K38" s="34">
        <v>2</v>
      </c>
      <c r="L38" s="37"/>
    </row>
    <row r="39" spans="1:12" ht="24.75" thickBot="1" x14ac:dyDescent="0.6">
      <c r="A39" s="33">
        <v>41431.386134259257</v>
      </c>
      <c r="B39" s="34">
        <v>2</v>
      </c>
      <c r="C39" s="34">
        <v>2</v>
      </c>
      <c r="D39" s="34">
        <v>1</v>
      </c>
      <c r="E39" s="35"/>
      <c r="F39" s="34">
        <v>1</v>
      </c>
      <c r="G39" s="36">
        <v>4</v>
      </c>
      <c r="H39" s="36">
        <v>4</v>
      </c>
      <c r="I39" s="36">
        <v>4</v>
      </c>
      <c r="J39" s="35"/>
      <c r="K39" s="34">
        <v>2</v>
      </c>
      <c r="L39" s="37"/>
    </row>
    <row r="40" spans="1:12" ht="24.75" thickBot="1" x14ac:dyDescent="0.6">
      <c r="A40" s="33">
        <v>41431.39472222222</v>
      </c>
      <c r="B40" s="34">
        <v>2</v>
      </c>
      <c r="C40" s="34">
        <v>2</v>
      </c>
      <c r="D40" s="34">
        <v>1</v>
      </c>
      <c r="E40" s="35"/>
      <c r="F40" s="34">
        <v>1</v>
      </c>
      <c r="G40" s="36">
        <v>4</v>
      </c>
      <c r="H40" s="36">
        <v>4</v>
      </c>
      <c r="I40" s="36">
        <v>4</v>
      </c>
      <c r="J40" s="35"/>
      <c r="K40" s="34">
        <v>2</v>
      </c>
      <c r="L40" s="37"/>
    </row>
    <row r="41" spans="1:12" ht="24.75" thickBot="1" x14ac:dyDescent="0.6">
      <c r="A41" s="33">
        <v>41431.577199074076</v>
      </c>
      <c r="B41" s="34">
        <v>2</v>
      </c>
      <c r="C41" s="34">
        <v>2</v>
      </c>
      <c r="D41" s="34">
        <v>1</v>
      </c>
      <c r="E41" s="35"/>
      <c r="F41" s="34">
        <v>1</v>
      </c>
      <c r="G41" s="36">
        <v>4</v>
      </c>
      <c r="H41" s="36">
        <v>5</v>
      </c>
      <c r="I41" s="36">
        <v>5</v>
      </c>
      <c r="J41" s="35"/>
      <c r="K41" s="34">
        <v>2</v>
      </c>
      <c r="L41" s="37"/>
    </row>
    <row r="42" spans="1:12" ht="24.75" thickBot="1" x14ac:dyDescent="0.6">
      <c r="A42" s="33">
        <v>41461.034062500003</v>
      </c>
      <c r="B42" s="34">
        <v>1</v>
      </c>
      <c r="C42" s="34">
        <v>3</v>
      </c>
      <c r="D42" s="34">
        <v>1</v>
      </c>
      <c r="E42" s="35"/>
      <c r="F42" s="34">
        <v>1</v>
      </c>
      <c r="G42" s="36">
        <v>3</v>
      </c>
      <c r="H42" s="36">
        <v>3</v>
      </c>
      <c r="I42" s="36">
        <v>3</v>
      </c>
      <c r="J42" s="35"/>
      <c r="K42" s="34">
        <v>3</v>
      </c>
      <c r="L42" s="37"/>
    </row>
    <row r="43" spans="1:12" ht="24.75" thickBot="1" x14ac:dyDescent="0.6">
      <c r="A43" s="33">
        <v>41523.120821759258</v>
      </c>
      <c r="B43" s="34">
        <v>1</v>
      </c>
      <c r="C43" s="34">
        <v>2</v>
      </c>
      <c r="D43" s="34">
        <v>1</v>
      </c>
      <c r="E43" s="35"/>
      <c r="F43" s="34">
        <v>1</v>
      </c>
      <c r="G43" s="36">
        <v>4</v>
      </c>
      <c r="H43" s="36">
        <v>3</v>
      </c>
      <c r="I43" s="36">
        <v>4</v>
      </c>
      <c r="J43" s="35"/>
      <c r="K43" s="34">
        <v>3</v>
      </c>
      <c r="L43" s="37"/>
    </row>
    <row r="44" spans="1:12" ht="24.75" thickBot="1" x14ac:dyDescent="0.6">
      <c r="A44" s="33">
        <v>41614.107291666667</v>
      </c>
      <c r="B44" s="34">
        <v>2</v>
      </c>
      <c r="C44" s="34">
        <v>1</v>
      </c>
      <c r="D44" s="34">
        <v>1</v>
      </c>
      <c r="E44" s="35"/>
      <c r="F44" s="34">
        <v>1</v>
      </c>
      <c r="G44" s="36">
        <v>5</v>
      </c>
      <c r="H44" s="36">
        <v>4</v>
      </c>
      <c r="I44" s="36">
        <v>4</v>
      </c>
      <c r="J44" s="35"/>
      <c r="K44" s="34">
        <v>5</v>
      </c>
      <c r="L44" s="37"/>
    </row>
    <row r="45" spans="1:12" ht="72.75" thickBot="1" x14ac:dyDescent="0.6">
      <c r="A45" s="36" t="s">
        <v>57</v>
      </c>
      <c r="B45" s="34">
        <v>2</v>
      </c>
      <c r="C45" s="34">
        <v>3</v>
      </c>
      <c r="D45" s="34">
        <v>1</v>
      </c>
      <c r="E45" s="35"/>
      <c r="F45" s="34">
        <v>1</v>
      </c>
      <c r="G45" s="36">
        <v>3</v>
      </c>
      <c r="H45" s="36">
        <v>3</v>
      </c>
      <c r="I45" s="36">
        <v>4</v>
      </c>
      <c r="J45" s="34" t="s">
        <v>58</v>
      </c>
      <c r="K45" s="34">
        <v>3</v>
      </c>
      <c r="L45" s="37"/>
    </row>
    <row r="46" spans="1:12" ht="48.75" thickBot="1" x14ac:dyDescent="0.6">
      <c r="A46" s="36" t="s">
        <v>59</v>
      </c>
      <c r="B46" s="34">
        <v>2</v>
      </c>
      <c r="C46" s="34">
        <v>3</v>
      </c>
      <c r="D46" s="34">
        <v>1</v>
      </c>
      <c r="E46" s="35"/>
      <c r="F46" s="34">
        <v>1</v>
      </c>
      <c r="G46" s="36">
        <v>1</v>
      </c>
      <c r="H46" s="36">
        <v>2</v>
      </c>
      <c r="I46" s="36">
        <v>1</v>
      </c>
      <c r="J46" s="34" t="s">
        <v>60</v>
      </c>
      <c r="K46" s="34">
        <v>4</v>
      </c>
      <c r="L46" s="39" t="s">
        <v>61</v>
      </c>
    </row>
    <row r="47" spans="1:12" ht="24.75" thickBot="1" x14ac:dyDescent="0.6">
      <c r="A47" s="36" t="s">
        <v>35</v>
      </c>
      <c r="B47" s="34">
        <v>2</v>
      </c>
      <c r="C47" s="34">
        <v>2</v>
      </c>
      <c r="D47" s="34">
        <v>1</v>
      </c>
      <c r="E47" s="35"/>
      <c r="F47" s="34">
        <v>1</v>
      </c>
      <c r="G47" s="36">
        <v>4</v>
      </c>
      <c r="H47" s="36">
        <v>4</v>
      </c>
      <c r="I47" s="36">
        <v>4</v>
      </c>
      <c r="J47" s="35"/>
      <c r="K47" s="34">
        <v>5</v>
      </c>
      <c r="L47" s="37"/>
    </row>
    <row r="48" spans="1:12" ht="24.75" thickBot="1" x14ac:dyDescent="0.6">
      <c r="A48" s="33">
        <v>41063.474988425929</v>
      </c>
      <c r="B48" s="34">
        <v>2</v>
      </c>
      <c r="C48" s="34">
        <v>3</v>
      </c>
      <c r="D48" s="34">
        <v>1</v>
      </c>
      <c r="E48" s="35"/>
      <c r="F48" s="34">
        <v>1</v>
      </c>
      <c r="G48" s="36">
        <v>2</v>
      </c>
      <c r="H48" s="36">
        <v>2</v>
      </c>
      <c r="I48" s="36">
        <v>2</v>
      </c>
      <c r="J48" s="35"/>
      <c r="K48" s="34">
        <v>1</v>
      </c>
      <c r="L48" s="37"/>
    </row>
    <row r="49" spans="1:12" ht="24.75" thickBot="1" x14ac:dyDescent="0.6">
      <c r="A49" s="33">
        <v>40943.224849537037</v>
      </c>
      <c r="B49" s="34">
        <v>1</v>
      </c>
      <c r="C49" s="34">
        <v>2</v>
      </c>
      <c r="D49" s="34">
        <v>1</v>
      </c>
      <c r="E49" s="35"/>
      <c r="F49" s="34">
        <v>1</v>
      </c>
      <c r="G49" s="36">
        <v>2</v>
      </c>
      <c r="H49" s="36">
        <v>3</v>
      </c>
      <c r="I49" s="36">
        <v>2</v>
      </c>
      <c r="J49" s="35"/>
      <c r="K49" s="34">
        <v>1</v>
      </c>
      <c r="L49" s="37"/>
    </row>
    <row r="50" spans="1:12" ht="24.75" thickBot="1" x14ac:dyDescent="0.6">
      <c r="A50" s="36" t="s">
        <v>38</v>
      </c>
      <c r="B50" s="34">
        <v>1</v>
      </c>
      <c r="C50" s="34">
        <v>2</v>
      </c>
      <c r="D50" s="34">
        <v>1</v>
      </c>
      <c r="E50" s="35"/>
      <c r="F50" s="34">
        <v>1</v>
      </c>
      <c r="G50" s="36">
        <v>3</v>
      </c>
      <c r="H50" s="36">
        <v>2</v>
      </c>
      <c r="I50" s="36">
        <v>2</v>
      </c>
      <c r="J50" s="35"/>
      <c r="K50" s="34">
        <v>4</v>
      </c>
      <c r="L50" s="37"/>
    </row>
    <row r="51" spans="1:12" ht="24.75" thickBot="1" x14ac:dyDescent="0.6">
      <c r="A51" s="36" t="s">
        <v>39</v>
      </c>
      <c r="B51" s="34">
        <v>2</v>
      </c>
      <c r="C51" s="34">
        <v>2</v>
      </c>
      <c r="D51" s="34">
        <v>1</v>
      </c>
      <c r="E51" s="35"/>
      <c r="F51" s="34">
        <v>1</v>
      </c>
      <c r="G51" s="36">
        <v>4</v>
      </c>
      <c r="H51" s="36">
        <v>4</v>
      </c>
      <c r="I51" s="36">
        <v>4</v>
      </c>
      <c r="J51" s="35"/>
      <c r="K51" s="34">
        <v>2</v>
      </c>
      <c r="L51" s="37"/>
    </row>
    <row r="52" spans="1:12" ht="24.75" thickBot="1" x14ac:dyDescent="0.6">
      <c r="A52" s="36" t="s">
        <v>40</v>
      </c>
      <c r="B52" s="34">
        <v>1</v>
      </c>
      <c r="C52" s="34">
        <v>2</v>
      </c>
      <c r="D52" s="34">
        <v>1</v>
      </c>
      <c r="E52" s="35"/>
      <c r="F52" s="34">
        <v>1</v>
      </c>
      <c r="G52" s="36">
        <v>3</v>
      </c>
      <c r="H52" s="36">
        <v>1</v>
      </c>
      <c r="I52" s="36">
        <v>2</v>
      </c>
      <c r="J52" s="35"/>
      <c r="K52" s="34">
        <v>5</v>
      </c>
      <c r="L52" s="37"/>
    </row>
    <row r="53" spans="1:12" ht="24.75" thickBot="1" x14ac:dyDescent="0.6">
      <c r="A53" s="36" t="s">
        <v>41</v>
      </c>
      <c r="B53" s="34">
        <v>2</v>
      </c>
      <c r="C53" s="34">
        <v>2</v>
      </c>
      <c r="D53" s="34">
        <v>1</v>
      </c>
      <c r="E53" s="35"/>
      <c r="F53" s="34">
        <v>1</v>
      </c>
      <c r="G53" s="36">
        <v>4</v>
      </c>
      <c r="H53" s="36">
        <v>4</v>
      </c>
      <c r="I53" s="36">
        <v>4</v>
      </c>
      <c r="J53" s="35"/>
      <c r="K53" s="34">
        <v>5</v>
      </c>
      <c r="L53" s="37"/>
    </row>
    <row r="54" spans="1:12" ht="24.75" thickBot="1" x14ac:dyDescent="0.6">
      <c r="A54" s="36" t="s">
        <v>42</v>
      </c>
      <c r="B54" s="34">
        <v>2</v>
      </c>
      <c r="C54" s="34">
        <v>2</v>
      </c>
      <c r="D54" s="34">
        <v>1</v>
      </c>
      <c r="E54" s="35"/>
      <c r="F54" s="34">
        <v>1</v>
      </c>
      <c r="G54" s="36">
        <v>4</v>
      </c>
      <c r="H54" s="36">
        <v>5</v>
      </c>
      <c r="I54" s="36">
        <v>4</v>
      </c>
      <c r="J54" s="35"/>
      <c r="K54" s="34">
        <v>5</v>
      </c>
      <c r="L54" s="37"/>
    </row>
    <row r="55" spans="1:12" ht="24.75" thickBot="1" x14ac:dyDescent="0.6">
      <c r="A55" s="36" t="s">
        <v>43</v>
      </c>
      <c r="B55" s="34">
        <v>2</v>
      </c>
      <c r="C55" s="34">
        <v>2</v>
      </c>
      <c r="D55" s="34">
        <v>1</v>
      </c>
      <c r="E55" s="35"/>
      <c r="F55" s="34">
        <v>2</v>
      </c>
      <c r="G55" s="36">
        <v>3</v>
      </c>
      <c r="H55" s="36">
        <v>4</v>
      </c>
      <c r="I55" s="36">
        <v>4</v>
      </c>
      <c r="J55" s="35"/>
      <c r="K55" s="34">
        <v>4</v>
      </c>
      <c r="L55" s="37"/>
    </row>
    <row r="56" spans="1:12" ht="24.75" thickBot="1" x14ac:dyDescent="0.6">
      <c r="A56" s="36" t="s">
        <v>35</v>
      </c>
      <c r="B56" s="34">
        <v>2</v>
      </c>
      <c r="C56" s="34">
        <v>2</v>
      </c>
      <c r="D56" s="34">
        <v>1</v>
      </c>
      <c r="E56" s="35"/>
      <c r="F56" s="34">
        <v>1</v>
      </c>
      <c r="G56" s="36">
        <v>4</v>
      </c>
      <c r="H56" s="36">
        <v>4</v>
      </c>
      <c r="I56" s="36">
        <v>4</v>
      </c>
      <c r="J56" s="35"/>
      <c r="K56" s="34">
        <v>5</v>
      </c>
      <c r="L56" s="37"/>
    </row>
    <row r="57" spans="1:12" ht="24.75" thickBot="1" x14ac:dyDescent="0.6">
      <c r="A57" s="33">
        <v>41063.474988425929</v>
      </c>
      <c r="B57" s="34">
        <v>2</v>
      </c>
      <c r="C57" s="34">
        <v>3</v>
      </c>
      <c r="D57" s="34">
        <v>1</v>
      </c>
      <c r="E57" s="35"/>
      <c r="F57" s="34">
        <v>1</v>
      </c>
      <c r="G57" s="36">
        <v>2</v>
      </c>
      <c r="H57" s="36">
        <v>2</v>
      </c>
      <c r="I57" s="36">
        <v>2</v>
      </c>
      <c r="J57" s="35"/>
      <c r="K57" s="34">
        <v>1</v>
      </c>
      <c r="L57" s="37"/>
    </row>
    <row r="58" spans="1:12" ht="24.75" thickBot="1" x14ac:dyDescent="0.6">
      <c r="A58" s="33">
        <v>40943.224849537037</v>
      </c>
      <c r="B58" s="34">
        <v>1</v>
      </c>
      <c r="C58" s="34">
        <v>2</v>
      </c>
      <c r="D58" s="34">
        <v>1</v>
      </c>
      <c r="E58" s="35"/>
      <c r="F58" s="34">
        <v>1</v>
      </c>
      <c r="G58" s="36">
        <v>2</v>
      </c>
      <c r="H58" s="36">
        <v>3</v>
      </c>
      <c r="I58" s="36">
        <v>2</v>
      </c>
      <c r="J58" s="35"/>
      <c r="K58" s="34">
        <v>1</v>
      </c>
      <c r="L58" s="37"/>
    </row>
    <row r="59" spans="1:12" ht="24.75" thickBot="1" x14ac:dyDescent="0.6">
      <c r="A59" s="36" t="s">
        <v>38</v>
      </c>
      <c r="B59" s="34">
        <v>1</v>
      </c>
      <c r="C59" s="34">
        <v>2</v>
      </c>
      <c r="D59" s="34">
        <v>1</v>
      </c>
      <c r="E59" s="35"/>
      <c r="F59" s="34">
        <v>1</v>
      </c>
      <c r="G59" s="36">
        <v>3</v>
      </c>
      <c r="H59" s="36">
        <v>2</v>
      </c>
      <c r="I59" s="36">
        <v>2</v>
      </c>
      <c r="J59" s="35"/>
      <c r="K59" s="34">
        <v>4</v>
      </c>
      <c r="L59" s="37"/>
    </row>
    <row r="60" spans="1:12" ht="24.75" thickBot="1" x14ac:dyDescent="0.6">
      <c r="A60" s="36" t="s">
        <v>39</v>
      </c>
      <c r="B60" s="34">
        <v>2</v>
      </c>
      <c r="C60" s="34">
        <v>2</v>
      </c>
      <c r="D60" s="34">
        <v>1</v>
      </c>
      <c r="E60" s="35"/>
      <c r="F60" s="34">
        <v>1</v>
      </c>
      <c r="G60" s="36">
        <v>4</v>
      </c>
      <c r="H60" s="36">
        <v>4</v>
      </c>
      <c r="I60" s="36">
        <v>4</v>
      </c>
      <c r="J60" s="35"/>
      <c r="K60" s="34">
        <v>2</v>
      </c>
      <c r="L60" s="37"/>
    </row>
    <row r="61" spans="1:12" ht="24.75" thickBot="1" x14ac:dyDescent="0.6">
      <c r="A61" s="36" t="s">
        <v>40</v>
      </c>
      <c r="B61" s="34">
        <v>1</v>
      </c>
      <c r="C61" s="34">
        <v>2</v>
      </c>
      <c r="D61" s="34">
        <v>1</v>
      </c>
      <c r="E61" s="35"/>
      <c r="F61" s="34">
        <v>1</v>
      </c>
      <c r="G61" s="36">
        <v>3</v>
      </c>
      <c r="H61" s="36">
        <v>1</v>
      </c>
      <c r="I61" s="36">
        <v>2</v>
      </c>
      <c r="J61" s="35"/>
      <c r="K61" s="34">
        <v>5</v>
      </c>
      <c r="L61" s="37"/>
    </row>
    <row r="62" spans="1:12" ht="24.75" thickBot="1" x14ac:dyDescent="0.6">
      <c r="A62" s="36" t="s">
        <v>41</v>
      </c>
      <c r="B62" s="34">
        <v>2</v>
      </c>
      <c r="C62" s="34">
        <v>2</v>
      </c>
      <c r="D62" s="34">
        <v>1</v>
      </c>
      <c r="E62" s="35"/>
      <c r="F62" s="34">
        <v>1</v>
      </c>
      <c r="G62" s="36">
        <v>4</v>
      </c>
      <c r="H62" s="36">
        <v>4</v>
      </c>
      <c r="I62" s="36">
        <v>4</v>
      </c>
      <c r="J62" s="35"/>
      <c r="K62" s="34">
        <v>5</v>
      </c>
      <c r="L62" s="37"/>
    </row>
    <row r="63" spans="1:12" ht="24.75" thickBot="1" x14ac:dyDescent="0.6">
      <c r="A63" s="36" t="s">
        <v>42</v>
      </c>
      <c r="B63" s="34">
        <v>2</v>
      </c>
      <c r="C63" s="34">
        <v>2</v>
      </c>
      <c r="D63" s="34">
        <v>1</v>
      </c>
      <c r="E63" s="35"/>
      <c r="F63" s="34">
        <v>1</v>
      </c>
      <c r="G63" s="36">
        <v>4</v>
      </c>
      <c r="H63" s="36">
        <v>5</v>
      </c>
      <c r="I63" s="36">
        <v>4</v>
      </c>
      <c r="J63" s="35"/>
      <c r="K63" s="34">
        <v>5</v>
      </c>
      <c r="L63" s="37"/>
    </row>
    <row r="64" spans="1:12" ht="24.75" thickBot="1" x14ac:dyDescent="0.6">
      <c r="A64" s="36" t="s">
        <v>43</v>
      </c>
      <c r="B64" s="34">
        <v>2</v>
      </c>
      <c r="C64" s="34">
        <v>2</v>
      </c>
      <c r="D64" s="34">
        <v>1</v>
      </c>
      <c r="E64" s="35"/>
      <c r="F64" s="34">
        <v>2</v>
      </c>
      <c r="G64" s="36">
        <v>3</v>
      </c>
      <c r="H64" s="36">
        <v>4</v>
      </c>
      <c r="I64" s="36">
        <v>4</v>
      </c>
      <c r="J64" s="35"/>
      <c r="K64" s="34">
        <v>4</v>
      </c>
      <c r="L64" s="37"/>
    </row>
    <row r="65" spans="1:12" s="47" customFormat="1" x14ac:dyDescent="0.55000000000000004">
      <c r="A65" s="44"/>
      <c r="B65" s="45"/>
      <c r="C65" s="45"/>
      <c r="D65" s="45"/>
      <c r="E65" s="46"/>
      <c r="F65" s="45"/>
      <c r="G65" s="44"/>
      <c r="H65" s="44"/>
      <c r="I65" s="44"/>
      <c r="J65" s="45"/>
      <c r="K65" s="45"/>
      <c r="L65" s="45"/>
    </row>
    <row r="66" spans="1:12" s="47" customFormat="1" x14ac:dyDescent="0.55000000000000004">
      <c r="A66" s="44"/>
      <c r="B66" s="45"/>
      <c r="C66" s="45"/>
      <c r="D66" s="45"/>
      <c r="E66" s="46"/>
      <c r="F66" s="45"/>
      <c r="G66" s="40">
        <f>AVERAGE(G2:G64)</f>
        <v>3.2063492063492065</v>
      </c>
      <c r="H66" s="40">
        <f t="shared" ref="H66:I66" si="0">AVERAGE(H2:H64)</f>
        <v>3.2857142857142856</v>
      </c>
      <c r="I66" s="40">
        <f t="shared" si="0"/>
        <v>3.3015873015873014</v>
      </c>
      <c r="J66" s="45"/>
      <c r="K66" s="45"/>
      <c r="L66" s="45"/>
    </row>
    <row r="67" spans="1:12" s="47" customFormat="1" x14ac:dyDescent="0.55000000000000004">
      <c r="A67" s="44"/>
      <c r="B67" s="45"/>
      <c r="C67" s="45"/>
      <c r="D67" s="45"/>
      <c r="E67" s="46"/>
      <c r="F67" s="45"/>
      <c r="G67" s="40">
        <f>STDEV(G2:G64)</f>
        <v>0.98633780378977898</v>
      </c>
      <c r="H67" s="40">
        <f t="shared" ref="H67:I67" si="1">STDEV(H2:H64)</f>
        <v>1.1419927606766116</v>
      </c>
      <c r="I67" s="40">
        <f t="shared" si="1"/>
        <v>1.1589054991521883</v>
      </c>
      <c r="J67" s="45"/>
      <c r="K67" s="45"/>
      <c r="L67" s="45"/>
    </row>
    <row r="69" spans="1:12" ht="24.95" customHeight="1" x14ac:dyDescent="0.55000000000000004"/>
    <row r="70" spans="1:12" ht="24.95" customHeight="1" x14ac:dyDescent="0.55000000000000004">
      <c r="A70" s="41" t="s">
        <v>22</v>
      </c>
      <c r="B70" s="42"/>
      <c r="D70" s="49" t="s">
        <v>62</v>
      </c>
      <c r="E70" s="48"/>
      <c r="J70" s="55" t="s">
        <v>68</v>
      </c>
      <c r="K70" s="54"/>
    </row>
    <row r="71" spans="1:12" ht="24.95" customHeight="1" x14ac:dyDescent="0.55000000000000004">
      <c r="A71" s="43" t="s">
        <v>33</v>
      </c>
      <c r="B71" s="1">
        <f>COUNTIF(B2:B64,1)</f>
        <v>18</v>
      </c>
      <c r="D71" s="1" t="s">
        <v>56</v>
      </c>
      <c r="E71" s="1">
        <f>COUNTIF(C2:C64,1)</f>
        <v>1</v>
      </c>
      <c r="J71" s="1" t="s">
        <v>4</v>
      </c>
      <c r="K71" s="56">
        <f>COUNTIF(F2:F64,1)</f>
        <v>52</v>
      </c>
    </row>
    <row r="72" spans="1:12" ht="24.95" customHeight="1" x14ac:dyDescent="0.55000000000000004">
      <c r="A72" s="43" t="s">
        <v>28</v>
      </c>
      <c r="B72" s="1">
        <f>COUNTIF(B2:B64,2)</f>
        <v>45</v>
      </c>
      <c r="D72" s="1" t="s">
        <v>29</v>
      </c>
      <c r="E72" s="1">
        <f>COUNTIF(C2:C64,2)</f>
        <v>51</v>
      </c>
      <c r="J72" s="1" t="s">
        <v>3</v>
      </c>
      <c r="K72" s="56">
        <f>COUNTIF(F2:F64,2)</f>
        <v>10</v>
      </c>
    </row>
    <row r="73" spans="1:12" ht="24.95" customHeight="1" x14ac:dyDescent="0.55000000000000004">
      <c r="A73" s="41" t="s">
        <v>18</v>
      </c>
      <c r="B73" s="42">
        <f>SUM(B71:B72)</f>
        <v>63</v>
      </c>
      <c r="D73" s="1" t="s">
        <v>37</v>
      </c>
      <c r="E73" s="1">
        <f>COUNTIF(C2:C64,3)</f>
        <v>11</v>
      </c>
      <c r="J73" s="1" t="s">
        <v>6</v>
      </c>
      <c r="K73" s="56">
        <f>COUNTIF(F2:F64,3)</f>
        <v>0</v>
      </c>
    </row>
    <row r="74" spans="1:12" ht="24.95" customHeight="1" x14ac:dyDescent="0.55000000000000004">
      <c r="D74" s="1" t="s">
        <v>63</v>
      </c>
      <c r="E74" s="1">
        <f>COUNTIF(C2:C64,4)</f>
        <v>0</v>
      </c>
      <c r="J74" s="1" t="s">
        <v>74</v>
      </c>
      <c r="K74" s="56">
        <f>COUNTIF(F2:F64,4)</f>
        <v>1</v>
      </c>
    </row>
    <row r="75" spans="1:12" ht="24.95" customHeight="1" x14ac:dyDescent="0.55000000000000004">
      <c r="D75" s="49" t="s">
        <v>18</v>
      </c>
      <c r="E75" s="48">
        <f>SUM(E71:E74)</f>
        <v>63</v>
      </c>
      <c r="J75" s="1" t="s">
        <v>75</v>
      </c>
      <c r="K75" s="56">
        <f>COUNTIF(F2:F64,5)</f>
        <v>0</v>
      </c>
    </row>
    <row r="76" spans="1:12" ht="24.95" customHeight="1" x14ac:dyDescent="0.55000000000000004">
      <c r="J76" s="55" t="s">
        <v>18</v>
      </c>
      <c r="K76" s="57">
        <f>SUM(K71:K75)</f>
        <v>63</v>
      </c>
    </row>
    <row r="77" spans="1:12" ht="24.95" customHeight="1" x14ac:dyDescent="0.55000000000000004">
      <c r="A77" s="50" t="s">
        <v>64</v>
      </c>
      <c r="B77" s="50"/>
      <c r="D77" s="52" t="s">
        <v>69</v>
      </c>
      <c r="E77" s="52"/>
    </row>
    <row r="78" spans="1:12" ht="24.95" customHeight="1" x14ac:dyDescent="0.55000000000000004">
      <c r="A78" s="1" t="s">
        <v>30</v>
      </c>
      <c r="B78" s="1">
        <f>COUNTIF(D2:D64,1)</f>
        <v>61</v>
      </c>
      <c r="D78" s="1" t="s">
        <v>8</v>
      </c>
      <c r="E78" s="1">
        <f>COUNTIF(K2:K64,1)</f>
        <v>12</v>
      </c>
    </row>
    <row r="79" spans="1:12" ht="24.95" customHeight="1" x14ac:dyDescent="0.55000000000000004">
      <c r="A79" s="1" t="s">
        <v>65</v>
      </c>
      <c r="B79" s="1">
        <f>COUNTIF(D2:D64,2)</f>
        <v>1</v>
      </c>
      <c r="D79" s="1" t="s">
        <v>9</v>
      </c>
      <c r="E79" s="1">
        <f>COUNTIF(K2:K64,2)</f>
        <v>14</v>
      </c>
    </row>
    <row r="80" spans="1:12" ht="24.95" customHeight="1" x14ac:dyDescent="0.55000000000000004">
      <c r="A80" s="1" t="s">
        <v>66</v>
      </c>
      <c r="B80" s="1">
        <f>COUNTIF(D2:D64,3)</f>
        <v>0</v>
      </c>
      <c r="D80" s="1" t="s">
        <v>70</v>
      </c>
      <c r="E80" s="1">
        <f>COUNTIF(K2:K64,3)</f>
        <v>8</v>
      </c>
    </row>
    <row r="81" spans="1:5" ht="24.95" customHeight="1" x14ac:dyDescent="0.55000000000000004">
      <c r="A81" s="1" t="s">
        <v>36</v>
      </c>
      <c r="B81" s="1">
        <f>COUNTIF(D2:D64,4)</f>
        <v>0</v>
      </c>
      <c r="D81" s="1" t="s">
        <v>71</v>
      </c>
      <c r="E81" s="1">
        <f>COUNTIF(K2:K64,4)</f>
        <v>9</v>
      </c>
    </row>
    <row r="82" spans="1:5" ht="24.95" customHeight="1" x14ac:dyDescent="0.55000000000000004">
      <c r="A82" s="1" t="s">
        <v>67</v>
      </c>
      <c r="B82" s="1">
        <v>1</v>
      </c>
      <c r="D82" s="1" t="s">
        <v>72</v>
      </c>
      <c r="E82" s="1">
        <f>COUNTIF(K2:K64,5)</f>
        <v>20</v>
      </c>
    </row>
    <row r="83" spans="1:5" ht="24.95" customHeight="1" x14ac:dyDescent="0.55000000000000004">
      <c r="A83" s="50" t="s">
        <v>18</v>
      </c>
      <c r="B83" s="51">
        <f>SUM(B78:B82)</f>
        <v>63</v>
      </c>
      <c r="D83" s="1" t="s">
        <v>73</v>
      </c>
      <c r="E83" s="1">
        <f>COUNTIF(K2:K64,6)</f>
        <v>0</v>
      </c>
    </row>
    <row r="84" spans="1:5" ht="24.95" customHeight="1" x14ac:dyDescent="0.55000000000000004">
      <c r="A84" s="50"/>
      <c r="B84" s="51"/>
    </row>
    <row r="85" spans="1:5" ht="24.95" customHeight="1" x14ac:dyDescent="0.55000000000000004">
      <c r="D85" s="52" t="s">
        <v>18</v>
      </c>
      <c r="E85" s="53">
        <f>SUM(E78:E83)</f>
        <v>63</v>
      </c>
    </row>
    <row r="86" spans="1:5" ht="24.95" customHeight="1" x14ac:dyDescent="0.55000000000000004"/>
    <row r="87" spans="1:5" ht="24.95" customHeight="1" x14ac:dyDescent="0.55000000000000004"/>
    <row r="88" spans="1:5" ht="24.95" customHeight="1" x14ac:dyDescent="0.55000000000000004"/>
    <row r="89" spans="1:5" ht="24.95" customHeight="1" x14ac:dyDescent="0.55000000000000004"/>
    <row r="90" spans="1:5" ht="24.95" customHeight="1" x14ac:dyDescent="0.55000000000000004"/>
    <row r="91" spans="1:5" ht="24.95" customHeight="1" x14ac:dyDescent="0.55000000000000004"/>
    <row r="92" spans="1:5" ht="24.95" customHeight="1" x14ac:dyDescent="0.55000000000000004"/>
    <row r="93" spans="1:5" ht="24.95" customHeight="1" x14ac:dyDescent="0.55000000000000004"/>
    <row r="94" spans="1:5" ht="24.95" customHeight="1" x14ac:dyDescent="0.55000000000000004"/>
    <row r="95" spans="1:5" ht="24.95" customHeight="1" x14ac:dyDescent="0.55000000000000004"/>
    <row r="96" spans="1:5" ht="24.95" customHeight="1" x14ac:dyDescent="0.55000000000000004"/>
    <row r="97" ht="24.95" customHeight="1" x14ac:dyDescent="0.55000000000000004"/>
    <row r="98" ht="24.95" customHeight="1" x14ac:dyDescent="0.55000000000000004"/>
    <row r="99" ht="24.95" customHeight="1" x14ac:dyDescent="0.55000000000000004"/>
    <row r="100" ht="24.95" customHeight="1" x14ac:dyDescent="0.55000000000000004"/>
    <row r="101" ht="24.95" customHeight="1" x14ac:dyDescent="0.55000000000000004"/>
    <row r="102" ht="20.25" customHeight="1" x14ac:dyDescent="0.55000000000000004"/>
    <row r="103" ht="20.25" customHeight="1" x14ac:dyDescent="0.55000000000000004"/>
    <row r="104" ht="20.25" customHeight="1" x14ac:dyDescent="0.55000000000000004"/>
    <row r="105" ht="20.25" customHeight="1" x14ac:dyDescent="0.55000000000000004"/>
    <row r="106" ht="20.25" customHeight="1" x14ac:dyDescent="0.55000000000000004"/>
    <row r="107" ht="20.25" customHeight="1" x14ac:dyDescent="0.55000000000000004"/>
    <row r="108" ht="20.25" customHeight="1" x14ac:dyDescent="0.55000000000000004"/>
    <row r="109" ht="20.25" customHeight="1" x14ac:dyDescent="0.55000000000000004"/>
    <row r="110" ht="20.25" customHeight="1" x14ac:dyDescent="0.55000000000000004"/>
    <row r="111" ht="20.25" customHeight="1" x14ac:dyDescent="0.55000000000000004"/>
    <row r="112" ht="20.25" customHeight="1" x14ac:dyDescent="0.55000000000000004"/>
    <row r="113" ht="20.25" customHeight="1" x14ac:dyDescent="0.55000000000000004"/>
    <row r="114" ht="20.25" customHeight="1" x14ac:dyDescent="0.55000000000000004"/>
    <row r="115" ht="20.25" customHeight="1" x14ac:dyDescent="0.55000000000000004"/>
    <row r="116" ht="20.25" customHeight="1" x14ac:dyDescent="0.55000000000000004"/>
    <row r="117" ht="20.25" customHeight="1" x14ac:dyDescent="0.55000000000000004"/>
    <row r="118" ht="20.25" customHeight="1" x14ac:dyDescent="0.55000000000000004"/>
    <row r="119" ht="20.25" customHeight="1" x14ac:dyDescent="0.55000000000000004"/>
    <row r="120" ht="20.25" customHeight="1" x14ac:dyDescent="0.55000000000000004"/>
    <row r="121" ht="20.25" customHeight="1" x14ac:dyDescent="0.55000000000000004"/>
    <row r="122" ht="20.25" customHeight="1" x14ac:dyDescent="0.55000000000000004"/>
    <row r="123" ht="20.25" customHeight="1" x14ac:dyDescent="0.55000000000000004"/>
    <row r="124" ht="20.25" customHeight="1" x14ac:dyDescent="0.55000000000000004"/>
    <row r="125" ht="20.25" customHeight="1" x14ac:dyDescent="0.55000000000000004"/>
    <row r="126" ht="20.25" customHeight="1" x14ac:dyDescent="0.55000000000000004"/>
    <row r="127" ht="20.25" customHeight="1" x14ac:dyDescent="0.55000000000000004"/>
    <row r="128" ht="20.25" customHeight="1" x14ac:dyDescent="0.55000000000000004"/>
    <row r="129" ht="20.25" customHeight="1" x14ac:dyDescent="0.55000000000000004"/>
    <row r="130" ht="20.25" customHeight="1" x14ac:dyDescent="0.55000000000000004"/>
    <row r="131" ht="20.25" customHeight="1" x14ac:dyDescent="0.55000000000000004"/>
    <row r="132" ht="20.25" customHeight="1" x14ac:dyDescent="0.55000000000000004"/>
    <row r="133" ht="20.25" customHeight="1" x14ac:dyDescent="0.55000000000000004"/>
    <row r="134" ht="20.25" customHeight="1" x14ac:dyDescent="0.55000000000000004"/>
    <row r="135" ht="20.25" customHeight="1" x14ac:dyDescent="0.55000000000000004"/>
    <row r="136" ht="20.25" customHeight="1" x14ac:dyDescent="0.55000000000000004"/>
    <row r="137" ht="20.25" customHeight="1" x14ac:dyDescent="0.55000000000000004"/>
    <row r="138" ht="20.25" customHeight="1" x14ac:dyDescent="0.55000000000000004"/>
    <row r="139" ht="20.25" customHeight="1" x14ac:dyDescent="0.55000000000000004"/>
    <row r="140" ht="20.25" customHeight="1" x14ac:dyDescent="0.55000000000000004"/>
    <row r="141" ht="20.25" customHeight="1" x14ac:dyDescent="0.55000000000000004"/>
    <row r="142" ht="20.25" customHeight="1" x14ac:dyDescent="0.55000000000000004"/>
    <row r="143" ht="20.25" customHeight="1" x14ac:dyDescent="0.55000000000000004"/>
    <row r="144" ht="20.25" customHeight="1" x14ac:dyDescent="0.55000000000000004"/>
    <row r="145" ht="20.25" customHeight="1" x14ac:dyDescent="0.55000000000000004"/>
    <row r="146" ht="20.25" customHeight="1" x14ac:dyDescent="0.55000000000000004"/>
    <row r="147" ht="20.25" customHeight="1" x14ac:dyDescent="0.55000000000000004"/>
    <row r="148" ht="20.25" customHeight="1" x14ac:dyDescent="0.55000000000000004"/>
    <row r="149" ht="20.25" customHeight="1" x14ac:dyDescent="0.55000000000000004"/>
    <row r="150" ht="20.25" customHeight="1" x14ac:dyDescent="0.55000000000000004"/>
    <row r="151" ht="20.25" customHeight="1" x14ac:dyDescent="0.55000000000000004"/>
    <row r="152" ht="20.25" customHeight="1" x14ac:dyDescent="0.55000000000000004"/>
    <row r="153" ht="20.25" customHeight="1" x14ac:dyDescent="0.55000000000000004"/>
    <row r="154" ht="20.25" customHeight="1" x14ac:dyDescent="0.55000000000000004"/>
    <row r="155" ht="20.25" customHeight="1" x14ac:dyDescent="0.55000000000000004"/>
    <row r="156" ht="20.25" customHeight="1" x14ac:dyDescent="0.55000000000000004"/>
    <row r="157" ht="20.25" customHeight="1" x14ac:dyDescent="0.55000000000000004"/>
    <row r="158" ht="20.25" customHeight="1" x14ac:dyDescent="0.55000000000000004"/>
    <row r="159" ht="20.25" customHeight="1" x14ac:dyDescent="0.55000000000000004"/>
    <row r="160" ht="20.25" customHeight="1" x14ac:dyDescent="0.55000000000000004"/>
    <row r="161" ht="20.25" customHeight="1" x14ac:dyDescent="0.55000000000000004"/>
    <row r="162" ht="20.25" customHeight="1" x14ac:dyDescent="0.55000000000000004"/>
    <row r="163" ht="20.25" customHeight="1" x14ac:dyDescent="0.55000000000000004"/>
    <row r="164" ht="20.25" customHeight="1" x14ac:dyDescent="0.55000000000000004"/>
    <row r="165" ht="20.25" customHeight="1" x14ac:dyDescent="0.55000000000000004"/>
    <row r="166" ht="20.25" customHeight="1" x14ac:dyDescent="0.55000000000000004"/>
    <row r="167" ht="20.25" customHeight="1" x14ac:dyDescent="0.55000000000000004"/>
    <row r="168" ht="20.25" customHeight="1" x14ac:dyDescent="0.55000000000000004"/>
    <row r="169" ht="20.25" customHeight="1" x14ac:dyDescent="0.55000000000000004"/>
    <row r="170" ht="20.25" customHeight="1" x14ac:dyDescent="0.55000000000000004"/>
    <row r="171" ht="20.25" customHeight="1" x14ac:dyDescent="0.55000000000000004"/>
    <row r="172" ht="20.25" customHeight="1" x14ac:dyDescent="0.55000000000000004"/>
    <row r="173" ht="20.25" customHeight="1" x14ac:dyDescent="0.55000000000000004"/>
    <row r="174" ht="20.25" customHeight="1" x14ac:dyDescent="0.55000000000000004"/>
    <row r="175" ht="20.25" customHeight="1" x14ac:dyDescent="0.55000000000000004"/>
    <row r="176" ht="20.25" customHeight="1" x14ac:dyDescent="0.55000000000000004"/>
    <row r="177" ht="20.25" customHeight="1" x14ac:dyDescent="0.55000000000000004"/>
    <row r="178" ht="20.25" customHeight="1" x14ac:dyDescent="0.55000000000000004"/>
    <row r="179" ht="20.25" customHeight="1" x14ac:dyDescent="0.55000000000000004"/>
    <row r="180" ht="20.25" customHeight="1" x14ac:dyDescent="0.55000000000000004"/>
    <row r="181" ht="20.25" customHeight="1" x14ac:dyDescent="0.55000000000000004"/>
    <row r="182" ht="20.25" customHeight="1" x14ac:dyDescent="0.55000000000000004"/>
    <row r="183" ht="20.25" customHeight="1" x14ac:dyDescent="0.55000000000000004"/>
    <row r="184" ht="20.25" customHeight="1" x14ac:dyDescent="0.55000000000000004"/>
    <row r="185" ht="20.25" customHeight="1" x14ac:dyDescent="0.55000000000000004"/>
    <row r="186" ht="20.25" customHeight="1" x14ac:dyDescent="0.55000000000000004"/>
    <row r="187" ht="20.25" customHeight="1" x14ac:dyDescent="0.55000000000000004"/>
    <row r="188" ht="20.25" customHeight="1" x14ac:dyDescent="0.55000000000000004"/>
    <row r="189" ht="20.25" customHeight="1" x14ac:dyDescent="0.55000000000000004"/>
    <row r="190" ht="20.25" customHeight="1" x14ac:dyDescent="0.55000000000000004"/>
    <row r="191" ht="20.25" customHeight="1" x14ac:dyDescent="0.55000000000000004"/>
    <row r="192" ht="20.25" customHeight="1" x14ac:dyDescent="0.55000000000000004"/>
    <row r="193" ht="20.25" customHeight="1" x14ac:dyDescent="0.55000000000000004"/>
    <row r="194" ht="20.25" customHeight="1" x14ac:dyDescent="0.55000000000000004"/>
    <row r="195" ht="20.25" customHeight="1" x14ac:dyDescent="0.55000000000000004"/>
    <row r="196" ht="20.25" customHeight="1" x14ac:dyDescent="0.55000000000000004"/>
    <row r="197" ht="20.25" customHeight="1" x14ac:dyDescent="0.55000000000000004"/>
    <row r="198" ht="20.25" customHeight="1" x14ac:dyDescent="0.55000000000000004"/>
    <row r="199" ht="20.25" customHeight="1" x14ac:dyDescent="0.55000000000000004"/>
    <row r="200" ht="20.25" customHeight="1" x14ac:dyDescent="0.55000000000000004"/>
    <row r="201" ht="20.25" customHeight="1" x14ac:dyDescent="0.55000000000000004"/>
    <row r="202" ht="20.25" customHeight="1" x14ac:dyDescent="0.55000000000000004"/>
    <row r="203" ht="20.25" customHeight="1" x14ac:dyDescent="0.55000000000000004"/>
    <row r="204" ht="20.25" customHeight="1" x14ac:dyDescent="0.55000000000000004"/>
    <row r="205" ht="20.25" customHeight="1" x14ac:dyDescent="0.55000000000000004"/>
    <row r="206" ht="20.25" customHeight="1" x14ac:dyDescent="0.55000000000000004"/>
    <row r="207" ht="20.25" customHeight="1" x14ac:dyDescent="0.55000000000000004"/>
    <row r="208" ht="20.25" customHeight="1" x14ac:dyDescent="0.55000000000000004"/>
    <row r="209" ht="20.25" customHeight="1" x14ac:dyDescent="0.55000000000000004"/>
    <row r="210" ht="20.25" customHeight="1" x14ac:dyDescent="0.55000000000000004"/>
    <row r="211" ht="20.25" customHeight="1" x14ac:dyDescent="0.55000000000000004"/>
    <row r="212" ht="20.25" customHeight="1" x14ac:dyDescent="0.55000000000000004"/>
    <row r="213" ht="20.25" customHeight="1" x14ac:dyDescent="0.55000000000000004"/>
    <row r="214" ht="20.25" customHeight="1" x14ac:dyDescent="0.55000000000000004"/>
    <row r="215" ht="20.25" customHeight="1" x14ac:dyDescent="0.55000000000000004"/>
    <row r="216" ht="20.25" customHeight="1" x14ac:dyDescent="0.55000000000000004"/>
    <row r="217" ht="20.25" customHeight="1" x14ac:dyDescent="0.55000000000000004"/>
    <row r="218" ht="20.25" customHeight="1" x14ac:dyDescent="0.55000000000000004"/>
    <row r="219" ht="20.25" customHeight="1" x14ac:dyDescent="0.55000000000000004"/>
    <row r="220" ht="20.25" customHeight="1" x14ac:dyDescent="0.55000000000000004"/>
    <row r="221" ht="20.25" customHeight="1" x14ac:dyDescent="0.55000000000000004"/>
    <row r="222" ht="20.25" customHeight="1" x14ac:dyDescent="0.55000000000000004"/>
    <row r="223" ht="20.25" customHeight="1" x14ac:dyDescent="0.55000000000000004"/>
    <row r="224" ht="20.25" customHeight="1" x14ac:dyDescent="0.55000000000000004"/>
    <row r="225" ht="20.25" customHeight="1" x14ac:dyDescent="0.55000000000000004"/>
    <row r="226" ht="20.25" customHeight="1" x14ac:dyDescent="0.55000000000000004"/>
    <row r="227" ht="20.25" customHeight="1" x14ac:dyDescent="0.55000000000000004"/>
    <row r="228" ht="20.25" customHeight="1" x14ac:dyDescent="0.55000000000000004"/>
    <row r="229" ht="20.25" customHeight="1" x14ac:dyDescent="0.55000000000000004"/>
    <row r="230" ht="20.25" customHeight="1" x14ac:dyDescent="0.55000000000000004"/>
    <row r="231" ht="20.25" customHeight="1" x14ac:dyDescent="0.55000000000000004"/>
    <row r="232" ht="20.25" customHeight="1" x14ac:dyDescent="0.55000000000000004"/>
    <row r="233" ht="20.25" customHeight="1" x14ac:dyDescent="0.55000000000000004"/>
    <row r="234" ht="20.25" customHeight="1" x14ac:dyDescent="0.55000000000000004"/>
    <row r="235" ht="20.25" customHeight="1" x14ac:dyDescent="0.55000000000000004"/>
    <row r="236" ht="20.25" customHeight="1" x14ac:dyDescent="0.55000000000000004"/>
    <row r="237" ht="20.25" customHeight="1" x14ac:dyDescent="0.55000000000000004"/>
    <row r="238" ht="20.25" customHeight="1" x14ac:dyDescent="0.55000000000000004"/>
    <row r="239" ht="20.25" customHeight="1" x14ac:dyDescent="0.55000000000000004"/>
    <row r="240" ht="20.25" customHeight="1" x14ac:dyDescent="0.55000000000000004"/>
    <row r="241" ht="20.25" customHeight="1" x14ac:dyDescent="0.55000000000000004"/>
    <row r="242" ht="20.25" customHeight="1" x14ac:dyDescent="0.55000000000000004"/>
    <row r="243" ht="20.25" customHeight="1" x14ac:dyDescent="0.55000000000000004"/>
    <row r="244" ht="20.25" customHeight="1" x14ac:dyDescent="0.55000000000000004"/>
    <row r="245" ht="20.25" customHeight="1" x14ac:dyDescent="0.55000000000000004"/>
    <row r="246" ht="20.25" customHeight="1" x14ac:dyDescent="0.55000000000000004"/>
    <row r="247" ht="20.25" customHeight="1" x14ac:dyDescent="0.55000000000000004"/>
    <row r="248" ht="20.25" customHeight="1" x14ac:dyDescent="0.55000000000000004"/>
    <row r="249" ht="20.25" customHeight="1" x14ac:dyDescent="0.55000000000000004"/>
    <row r="250" ht="20.25" customHeight="1" x14ac:dyDescent="0.55000000000000004"/>
    <row r="251" ht="20.25" customHeight="1" x14ac:dyDescent="0.55000000000000004"/>
    <row r="252" ht="20.25" customHeight="1" x14ac:dyDescent="0.55000000000000004"/>
    <row r="253" ht="20.25" customHeight="1" x14ac:dyDescent="0.55000000000000004"/>
    <row r="254" ht="20.25" customHeight="1" x14ac:dyDescent="0.55000000000000004"/>
    <row r="255" ht="20.25" customHeight="1" x14ac:dyDescent="0.55000000000000004"/>
    <row r="256" ht="20.25" customHeight="1" x14ac:dyDescent="0.55000000000000004"/>
    <row r="257" ht="20.25" customHeight="1" x14ac:dyDescent="0.55000000000000004"/>
    <row r="258" ht="20.25" customHeight="1" x14ac:dyDescent="0.55000000000000004"/>
    <row r="259" ht="20.25" customHeight="1" x14ac:dyDescent="0.55000000000000004"/>
    <row r="260" ht="20.25" customHeight="1" x14ac:dyDescent="0.55000000000000004"/>
    <row r="261" ht="20.25" customHeight="1" x14ac:dyDescent="0.55000000000000004"/>
    <row r="262" ht="20.25" customHeight="1" x14ac:dyDescent="0.55000000000000004"/>
    <row r="263" ht="20.25" customHeight="1" x14ac:dyDescent="0.55000000000000004"/>
    <row r="264" ht="20.25" customHeight="1" x14ac:dyDescent="0.55000000000000004"/>
    <row r="265" ht="20.25" customHeight="1" x14ac:dyDescent="0.55000000000000004"/>
    <row r="266" ht="20.25" customHeight="1" x14ac:dyDescent="0.55000000000000004"/>
    <row r="267" ht="20.25" customHeight="1" x14ac:dyDescent="0.55000000000000004"/>
    <row r="268" ht="20.25" customHeight="1" x14ac:dyDescent="0.55000000000000004"/>
    <row r="269" ht="20.25" customHeight="1" x14ac:dyDescent="0.55000000000000004"/>
    <row r="270" ht="20.25" customHeight="1" x14ac:dyDescent="0.55000000000000004"/>
    <row r="271" ht="20.25" customHeight="1" x14ac:dyDescent="0.55000000000000004"/>
    <row r="272" ht="20.25" customHeight="1" x14ac:dyDescent="0.55000000000000004"/>
    <row r="273" ht="20.25" customHeight="1" x14ac:dyDescent="0.55000000000000004"/>
    <row r="274" ht="20.25" customHeight="1" x14ac:dyDescent="0.55000000000000004"/>
    <row r="275" ht="20.25" customHeight="1" x14ac:dyDescent="0.55000000000000004"/>
    <row r="276" ht="20.25" customHeight="1" x14ac:dyDescent="0.55000000000000004"/>
    <row r="277" ht="20.25" customHeight="1" x14ac:dyDescent="0.55000000000000004"/>
    <row r="278" ht="20.25" customHeight="1" x14ac:dyDescent="0.55000000000000004"/>
    <row r="279" ht="20.25" customHeight="1" x14ac:dyDescent="0.55000000000000004"/>
    <row r="280" ht="20.25" customHeight="1" x14ac:dyDescent="0.55000000000000004"/>
    <row r="281" ht="20.25" customHeight="1" x14ac:dyDescent="0.55000000000000004"/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130" zoomScaleNormal="130" workbookViewId="0">
      <selection activeCell="J3" sqref="J3"/>
    </sheetView>
  </sheetViews>
  <sheetFormatPr defaultRowHeight="24" x14ac:dyDescent="0.55000000000000004"/>
  <cols>
    <col min="1" max="16384" width="9" style="1"/>
  </cols>
  <sheetData>
    <row r="1" spans="1:12" x14ac:dyDescent="0.55000000000000004">
      <c r="A1" s="88" t="s">
        <v>95</v>
      </c>
      <c r="B1" s="88"/>
      <c r="C1" s="88"/>
      <c r="D1" s="88"/>
      <c r="E1" s="88"/>
      <c r="F1" s="88"/>
      <c r="G1" s="88"/>
      <c r="H1" s="88"/>
      <c r="I1" s="88"/>
    </row>
    <row r="2" spans="1:12" x14ac:dyDescent="0.55000000000000004">
      <c r="A2" s="75"/>
      <c r="B2" s="75"/>
      <c r="C2" s="75"/>
      <c r="D2" s="75"/>
    </row>
    <row r="3" spans="1:12" x14ac:dyDescent="0.55000000000000004">
      <c r="A3" s="75"/>
      <c r="B3" s="76" t="s">
        <v>121</v>
      </c>
      <c r="C3" s="75"/>
      <c r="D3" s="75"/>
    </row>
    <row r="4" spans="1:12" x14ac:dyDescent="0.55000000000000004">
      <c r="A4" s="77" t="s">
        <v>122</v>
      </c>
      <c r="B4" s="76"/>
      <c r="C4" s="75"/>
      <c r="D4" s="75"/>
    </row>
    <row r="5" spans="1:12" x14ac:dyDescent="0.55000000000000004">
      <c r="A5" s="76" t="s">
        <v>138</v>
      </c>
      <c r="B5" s="76"/>
      <c r="C5" s="76"/>
      <c r="D5" s="76"/>
    </row>
    <row r="6" spans="1:12" x14ac:dyDescent="0.55000000000000004">
      <c r="A6" s="78" t="s">
        <v>139</v>
      </c>
      <c r="B6" s="76"/>
      <c r="C6" s="76"/>
      <c r="D6" s="76"/>
    </row>
    <row r="7" spans="1:12" x14ac:dyDescent="0.55000000000000004">
      <c r="A7" s="79" t="s">
        <v>141</v>
      </c>
      <c r="B7" s="76"/>
      <c r="C7" s="76"/>
      <c r="D7" s="76"/>
    </row>
    <row r="8" spans="1:12" x14ac:dyDescent="0.55000000000000004">
      <c r="A8" s="79" t="s">
        <v>140</v>
      </c>
      <c r="B8" s="76"/>
      <c r="C8" s="76"/>
      <c r="D8" s="76"/>
    </row>
    <row r="9" spans="1:12" x14ac:dyDescent="0.55000000000000004">
      <c r="A9" s="79"/>
      <c r="B9" s="76" t="s">
        <v>123</v>
      </c>
      <c r="C9" s="76"/>
      <c r="D9" s="76"/>
      <c r="J9" s="70"/>
    </row>
    <row r="10" spans="1:12" x14ac:dyDescent="0.55000000000000004">
      <c r="A10" s="82" t="s">
        <v>102</v>
      </c>
      <c r="B10" s="76"/>
      <c r="C10" s="76"/>
      <c r="D10" s="76"/>
      <c r="J10" s="69"/>
    </row>
    <row r="11" spans="1:12" x14ac:dyDescent="0.55000000000000004">
      <c r="A11" s="79" t="s">
        <v>103</v>
      </c>
      <c r="B11" s="76"/>
      <c r="C11" s="76"/>
      <c r="D11" s="76"/>
      <c r="J11" s="70"/>
      <c r="K11" s="1" t="s">
        <v>109</v>
      </c>
      <c r="L11" s="3"/>
    </row>
    <row r="12" spans="1:12" x14ac:dyDescent="0.55000000000000004">
      <c r="A12" s="76"/>
      <c r="B12" s="76" t="s">
        <v>104</v>
      </c>
      <c r="C12" s="76"/>
      <c r="D12" s="76"/>
    </row>
    <row r="13" spans="1:12" x14ac:dyDescent="0.55000000000000004">
      <c r="A13" s="76" t="s">
        <v>108</v>
      </c>
      <c r="B13" s="76"/>
      <c r="C13" s="76"/>
      <c r="D13" s="76"/>
    </row>
    <row r="14" spans="1:12" x14ac:dyDescent="0.55000000000000004">
      <c r="A14" s="79" t="s">
        <v>111</v>
      </c>
      <c r="B14" s="76"/>
      <c r="C14" s="76"/>
      <c r="D14" s="76"/>
    </row>
    <row r="15" spans="1:12" x14ac:dyDescent="0.55000000000000004">
      <c r="A15" s="79" t="s">
        <v>110</v>
      </c>
      <c r="B15" s="76"/>
      <c r="C15" s="76"/>
      <c r="D15" s="76"/>
    </row>
    <row r="16" spans="1:12" x14ac:dyDescent="0.55000000000000004">
      <c r="A16" s="79" t="s">
        <v>112</v>
      </c>
      <c r="B16" s="79" t="s">
        <v>113</v>
      </c>
      <c r="C16" s="79"/>
      <c r="D16" s="79"/>
    </row>
    <row r="17" spans="1:11" ht="24.75" customHeight="1" x14ac:dyDescent="0.55000000000000004">
      <c r="A17" s="43" t="s">
        <v>96</v>
      </c>
      <c r="B17" s="73" t="s">
        <v>115</v>
      </c>
      <c r="C17" s="73"/>
      <c r="D17" s="73"/>
      <c r="E17" s="73"/>
      <c r="F17" s="73"/>
      <c r="G17" s="73"/>
      <c r="H17" s="73"/>
      <c r="I17" s="73"/>
      <c r="J17" s="73"/>
      <c r="K17" s="73"/>
    </row>
    <row r="18" spans="1:11" x14ac:dyDescent="0.55000000000000004">
      <c r="A18" s="43" t="s">
        <v>97</v>
      </c>
      <c r="B18" s="73" t="s">
        <v>94</v>
      </c>
      <c r="C18" s="73"/>
      <c r="D18" s="73"/>
      <c r="E18" s="73"/>
      <c r="F18" s="73"/>
      <c r="G18" s="73"/>
      <c r="H18" s="73"/>
      <c r="I18" s="73"/>
      <c r="J18" s="73"/>
      <c r="K18" s="73"/>
    </row>
    <row r="19" spans="1:11" x14ac:dyDescent="0.55000000000000004">
      <c r="A19" s="80" t="s">
        <v>98</v>
      </c>
      <c r="B19" s="73" t="s">
        <v>114</v>
      </c>
      <c r="C19" s="73"/>
      <c r="D19" s="73"/>
      <c r="E19" s="73"/>
      <c r="F19" s="73"/>
      <c r="G19" s="73"/>
      <c r="H19" s="73"/>
      <c r="I19" s="73"/>
      <c r="J19" s="74"/>
    </row>
    <row r="20" spans="1:11" x14ac:dyDescent="0.55000000000000004">
      <c r="A20" s="80" t="s">
        <v>99</v>
      </c>
      <c r="B20" s="73" t="s">
        <v>116</v>
      </c>
      <c r="C20" s="73"/>
      <c r="D20" s="73"/>
      <c r="E20" s="73"/>
      <c r="F20" s="73"/>
      <c r="G20" s="73"/>
      <c r="H20" s="73"/>
      <c r="I20" s="73"/>
      <c r="J20" s="73"/>
    </row>
    <row r="21" spans="1:11" x14ac:dyDescent="0.55000000000000004">
      <c r="A21" s="80"/>
      <c r="B21" s="73" t="s">
        <v>117</v>
      </c>
      <c r="C21" s="73"/>
      <c r="D21" s="73"/>
      <c r="E21" s="73"/>
      <c r="F21" s="73"/>
      <c r="G21" s="73"/>
      <c r="H21" s="73"/>
      <c r="I21" s="73"/>
      <c r="J21" s="73"/>
    </row>
    <row r="22" spans="1:11" ht="24" customHeight="1" x14ac:dyDescent="0.55000000000000004">
      <c r="A22" s="80" t="s">
        <v>100</v>
      </c>
      <c r="B22" s="73" t="s">
        <v>120</v>
      </c>
      <c r="C22" s="73"/>
      <c r="D22" s="73"/>
      <c r="E22" s="73"/>
      <c r="F22" s="73"/>
      <c r="G22" s="73"/>
      <c r="H22" s="73"/>
      <c r="I22" s="73"/>
      <c r="J22" s="73"/>
    </row>
    <row r="23" spans="1:11" ht="24" customHeight="1" x14ac:dyDescent="0.55000000000000004">
      <c r="A23" s="81" t="s">
        <v>101</v>
      </c>
      <c r="B23" s="73" t="s">
        <v>118</v>
      </c>
      <c r="C23" s="73"/>
      <c r="D23" s="73"/>
      <c r="E23" s="73"/>
      <c r="F23" s="73"/>
      <c r="G23" s="73"/>
      <c r="H23" s="73"/>
      <c r="I23" s="73"/>
      <c r="J23" s="73"/>
    </row>
    <row r="24" spans="1:11" x14ac:dyDescent="0.55000000000000004">
      <c r="A24" s="81"/>
      <c r="B24" s="73" t="s">
        <v>119</v>
      </c>
      <c r="C24" s="73"/>
      <c r="D24" s="73"/>
      <c r="E24" s="73"/>
      <c r="F24" s="73"/>
      <c r="G24" s="73"/>
      <c r="H24" s="73"/>
      <c r="I24" s="73"/>
      <c r="J24" s="73"/>
      <c r="K24" s="73"/>
    </row>
    <row r="25" spans="1:11" x14ac:dyDescent="0.55000000000000004">
      <c r="A25" s="81" t="s">
        <v>136</v>
      </c>
      <c r="B25" s="11" t="s">
        <v>132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55000000000000004">
      <c r="A26" s="81" t="s">
        <v>137</v>
      </c>
      <c r="B26" s="11" t="s">
        <v>133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55000000000000004">
      <c r="A27" s="81"/>
      <c r="B27" s="73" t="s">
        <v>134</v>
      </c>
      <c r="C27" s="72"/>
      <c r="D27" s="72"/>
      <c r="E27" s="72"/>
      <c r="F27" s="72"/>
      <c r="G27" s="72"/>
      <c r="H27" s="72"/>
      <c r="I27" s="72"/>
      <c r="J27" s="72"/>
      <c r="K27" s="72"/>
    </row>
    <row r="28" spans="1:11" x14ac:dyDescent="0.55000000000000004">
      <c r="A28" s="73"/>
      <c r="C28" s="73"/>
      <c r="D28" s="73"/>
      <c r="E28" s="73" t="s">
        <v>135</v>
      </c>
      <c r="F28" s="73"/>
      <c r="G28" s="73"/>
      <c r="H28" s="73"/>
      <c r="I28" s="73"/>
      <c r="J28" s="73"/>
    </row>
    <row r="29" spans="1:11" x14ac:dyDescent="0.55000000000000004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11"/>
    </row>
    <row r="30" spans="1:11" x14ac:dyDescent="0.55000000000000004">
      <c r="A30" s="74"/>
    </row>
    <row r="31" spans="1:11" x14ac:dyDescent="0.55000000000000004">
      <c r="A31" s="11"/>
    </row>
    <row r="32" spans="1:11" x14ac:dyDescent="0.55000000000000004">
      <c r="A32" s="11"/>
    </row>
    <row r="33" spans="1:1" x14ac:dyDescent="0.55000000000000004">
      <c r="A33" s="83"/>
    </row>
    <row r="34" spans="1:1" x14ac:dyDescent="0.55000000000000004">
      <c r="A34" s="83"/>
    </row>
    <row r="35" spans="1:1" x14ac:dyDescent="0.55000000000000004">
      <c r="A35" s="83"/>
    </row>
  </sheetData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="120" zoomScaleNormal="120" workbookViewId="0">
      <selection activeCell="J5" sqref="J5"/>
    </sheetView>
  </sheetViews>
  <sheetFormatPr defaultRowHeight="17.25" x14ac:dyDescent="0.4"/>
  <cols>
    <col min="1" max="1" width="7" style="27" customWidth="1"/>
    <col min="2" max="2" width="9.125" style="27" customWidth="1"/>
    <col min="3" max="3" width="31.375" style="27" customWidth="1"/>
    <col min="4" max="4" width="4.625" style="27" customWidth="1"/>
    <col min="5" max="9" width="4.625" style="28" customWidth="1"/>
    <col min="10" max="13" width="4.625" style="27" customWidth="1"/>
    <col min="14" max="16384" width="9" style="27"/>
  </cols>
  <sheetData>
    <row r="1" spans="1:11" ht="50.25" customHeight="1" x14ac:dyDescent="0.55000000000000004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4" customHeight="1" x14ac:dyDescent="0.4">
      <c r="A2" s="108" t="s">
        <v>131</v>
      </c>
      <c r="B2" s="108"/>
      <c r="C2" s="108"/>
      <c r="D2" s="108"/>
      <c r="E2" s="108"/>
      <c r="F2" s="108"/>
      <c r="G2" s="108"/>
      <c r="H2" s="108"/>
      <c r="I2" s="108"/>
      <c r="J2" s="86"/>
      <c r="K2" s="86"/>
    </row>
    <row r="3" spans="1:11" ht="21.75" customHeight="1" x14ac:dyDescent="0.4"/>
    <row r="4" spans="1:11" ht="23.25" customHeight="1" x14ac:dyDescent="0.55000000000000004">
      <c r="A4" s="4" t="s">
        <v>17</v>
      </c>
    </row>
    <row r="5" spans="1:11" ht="23.25" customHeight="1" x14ac:dyDescent="0.55000000000000004">
      <c r="B5" s="4"/>
    </row>
    <row r="6" spans="1:11" ht="23.25" customHeight="1" x14ac:dyDescent="0.55000000000000004">
      <c r="B6" s="1" t="s">
        <v>77</v>
      </c>
    </row>
    <row r="7" spans="1:11" ht="23.25" customHeight="1" thickBot="1" x14ac:dyDescent="0.6">
      <c r="B7" s="4"/>
    </row>
    <row r="8" spans="1:11" ht="23.25" customHeight="1" thickTop="1" thickBot="1" x14ac:dyDescent="0.6">
      <c r="B8" s="4"/>
      <c r="C8" s="23" t="s">
        <v>22</v>
      </c>
      <c r="D8" s="99" t="s">
        <v>15</v>
      </c>
      <c r="E8" s="99"/>
      <c r="F8" s="99" t="s">
        <v>16</v>
      </c>
      <c r="G8" s="99"/>
      <c r="H8" s="58"/>
      <c r="I8" s="58"/>
    </row>
    <row r="9" spans="1:11" s="1" customFormat="1" ht="23.25" customHeight="1" thickTop="1" x14ac:dyDescent="0.55000000000000004">
      <c r="B9" s="4"/>
      <c r="C9" s="1" t="s">
        <v>28</v>
      </c>
      <c r="D9" s="109">
        <f>data!B72</f>
        <v>45</v>
      </c>
      <c r="E9" s="109"/>
      <c r="F9" s="91">
        <f>D9*100/D$11</f>
        <v>71.428571428571431</v>
      </c>
      <c r="G9" s="91"/>
      <c r="H9" s="2"/>
      <c r="I9" s="2"/>
    </row>
    <row r="10" spans="1:11" s="1" customFormat="1" ht="23.25" customHeight="1" thickBot="1" x14ac:dyDescent="0.6">
      <c r="B10" s="4"/>
      <c r="C10" s="10" t="s">
        <v>33</v>
      </c>
      <c r="D10" s="96">
        <f>data!B71</f>
        <v>18</v>
      </c>
      <c r="E10" s="96"/>
      <c r="F10" s="92">
        <f>D10*100/D$11</f>
        <v>28.571428571428573</v>
      </c>
      <c r="G10" s="92"/>
      <c r="H10" s="2"/>
      <c r="I10" s="2"/>
    </row>
    <row r="11" spans="1:11" s="1" customFormat="1" ht="23.25" customHeight="1" thickTop="1" thickBot="1" x14ac:dyDescent="0.6">
      <c r="B11" s="4"/>
      <c r="C11" s="59" t="s">
        <v>18</v>
      </c>
      <c r="D11" s="106">
        <f>SUM(D9:E10)</f>
        <v>63</v>
      </c>
      <c r="E11" s="106"/>
      <c r="F11" s="99">
        <f>SUM(F9:G10)</f>
        <v>100</v>
      </c>
      <c r="G11" s="99"/>
      <c r="H11" s="2"/>
      <c r="I11" s="2"/>
    </row>
    <row r="12" spans="1:11" s="1" customFormat="1" ht="23.25" customHeight="1" thickTop="1" x14ac:dyDescent="0.55000000000000004">
      <c r="B12" s="4"/>
      <c r="E12" s="2"/>
      <c r="F12" s="2"/>
      <c r="G12" s="2"/>
      <c r="H12" s="2"/>
      <c r="I12" s="2"/>
    </row>
    <row r="13" spans="1:11" s="1" customFormat="1" ht="23.25" customHeight="1" x14ac:dyDescent="0.55000000000000004">
      <c r="B13" s="1" t="s">
        <v>128</v>
      </c>
      <c r="E13" s="2"/>
      <c r="F13" s="2"/>
      <c r="G13" s="2"/>
      <c r="H13" s="2"/>
      <c r="I13" s="2"/>
    </row>
    <row r="14" spans="1:11" s="1" customFormat="1" ht="23.25" customHeight="1" x14ac:dyDescent="0.55000000000000004">
      <c r="A14" s="1" t="s">
        <v>80</v>
      </c>
      <c r="E14" s="2"/>
      <c r="F14" s="2"/>
      <c r="G14" s="2"/>
      <c r="H14" s="2"/>
      <c r="I14" s="2"/>
    </row>
    <row r="15" spans="1:11" ht="23.25" customHeight="1" x14ac:dyDescent="0.55000000000000004">
      <c r="B15" s="4"/>
    </row>
    <row r="16" spans="1:11" ht="23.25" customHeight="1" x14ac:dyDescent="0.55000000000000004">
      <c r="B16" s="1" t="s">
        <v>79</v>
      </c>
    </row>
    <row r="17" spans="1:16" ht="23.25" customHeight="1" thickBot="1" x14ac:dyDescent="0.45">
      <c r="C17" s="29"/>
      <c r="D17" s="29"/>
      <c r="E17" s="30"/>
      <c r="F17" s="30"/>
      <c r="G17" s="30"/>
      <c r="H17" s="30"/>
      <c r="I17" s="30"/>
      <c r="J17" s="68"/>
    </row>
    <row r="18" spans="1:16" ht="25.5" thickTop="1" thickBot="1" x14ac:dyDescent="0.6">
      <c r="C18" s="60" t="s">
        <v>78</v>
      </c>
      <c r="D18" s="61"/>
      <c r="E18" s="89" t="s">
        <v>15</v>
      </c>
      <c r="F18" s="89"/>
      <c r="G18" s="62"/>
      <c r="H18" s="89" t="s">
        <v>16</v>
      </c>
      <c r="I18" s="89"/>
      <c r="J18" s="11"/>
      <c r="K18" s="1"/>
      <c r="L18" s="1"/>
      <c r="M18" s="1"/>
      <c r="N18" s="1"/>
      <c r="O18" s="1"/>
      <c r="P18" s="1"/>
    </row>
    <row r="19" spans="1:16" ht="24.75" thickTop="1" x14ac:dyDescent="0.55000000000000004">
      <c r="C19" s="66" t="s">
        <v>72</v>
      </c>
      <c r="D19" s="67"/>
      <c r="E19" s="104">
        <f>data!E82</f>
        <v>20</v>
      </c>
      <c r="F19" s="104"/>
      <c r="G19" s="20"/>
      <c r="H19" s="91">
        <f>E19*100/E$24</f>
        <v>31.746031746031747</v>
      </c>
      <c r="I19" s="91"/>
      <c r="J19" s="11"/>
      <c r="K19" s="1"/>
      <c r="L19" s="1"/>
      <c r="M19" s="1"/>
      <c r="N19" s="1"/>
      <c r="O19" s="1"/>
      <c r="P19" s="1"/>
    </row>
    <row r="20" spans="1:16" ht="24" x14ac:dyDescent="0.55000000000000004">
      <c r="C20" s="11" t="s">
        <v>9</v>
      </c>
      <c r="D20" s="63"/>
      <c r="E20" s="100">
        <f>data!E79</f>
        <v>14</v>
      </c>
      <c r="F20" s="100"/>
      <c r="G20" s="64"/>
      <c r="H20" s="98">
        <f t="shared" ref="H20:H23" si="0">E20*100/E$24</f>
        <v>22.222222222222221</v>
      </c>
      <c r="I20" s="98"/>
      <c r="J20" s="11"/>
      <c r="K20" s="1"/>
      <c r="L20" s="1"/>
      <c r="M20" s="1"/>
      <c r="N20" s="1"/>
      <c r="O20" s="1"/>
      <c r="P20" s="1"/>
    </row>
    <row r="21" spans="1:16" ht="24" x14ac:dyDescent="0.55000000000000004">
      <c r="C21" s="11" t="s">
        <v>8</v>
      </c>
      <c r="D21" s="63"/>
      <c r="E21" s="100">
        <f>data!E78</f>
        <v>12</v>
      </c>
      <c r="F21" s="100"/>
      <c r="G21" s="64"/>
      <c r="H21" s="98">
        <f t="shared" si="0"/>
        <v>19.047619047619047</v>
      </c>
      <c r="I21" s="98"/>
      <c r="J21" s="11"/>
      <c r="K21" s="1"/>
      <c r="L21" s="1"/>
      <c r="M21" s="1"/>
      <c r="N21" s="1"/>
      <c r="O21" s="1"/>
      <c r="P21" s="1"/>
    </row>
    <row r="22" spans="1:16" ht="24" x14ac:dyDescent="0.55000000000000004">
      <c r="C22" s="11" t="s">
        <v>124</v>
      </c>
      <c r="D22" s="63"/>
      <c r="E22" s="100">
        <f>data!E81</f>
        <v>9</v>
      </c>
      <c r="F22" s="100"/>
      <c r="G22" s="64"/>
      <c r="H22" s="98">
        <f t="shared" si="0"/>
        <v>14.285714285714286</v>
      </c>
      <c r="I22" s="98"/>
      <c r="J22" s="11"/>
      <c r="K22" s="1"/>
      <c r="L22" s="1"/>
      <c r="M22" s="1"/>
      <c r="N22" s="1"/>
      <c r="O22" s="1"/>
      <c r="P22" s="1"/>
    </row>
    <row r="23" spans="1:16" ht="24.75" thickBot="1" x14ac:dyDescent="0.6">
      <c r="C23" s="10" t="s">
        <v>70</v>
      </c>
      <c r="D23" s="6"/>
      <c r="E23" s="103">
        <f>data!E80</f>
        <v>8</v>
      </c>
      <c r="F23" s="103"/>
      <c r="G23" s="22"/>
      <c r="H23" s="92">
        <f t="shared" si="0"/>
        <v>12.698412698412698</v>
      </c>
      <c r="I23" s="92"/>
      <c r="J23" s="11"/>
      <c r="K23" s="1"/>
      <c r="L23" s="1"/>
      <c r="M23" s="1"/>
      <c r="N23" s="1"/>
      <c r="O23" s="1"/>
      <c r="P23" s="1"/>
    </row>
    <row r="24" spans="1:16" ht="25.5" thickTop="1" thickBot="1" x14ac:dyDescent="0.6">
      <c r="C24" s="25" t="s">
        <v>18</v>
      </c>
      <c r="D24" s="25"/>
      <c r="E24" s="94">
        <f>SUM(E19:F23)</f>
        <v>63</v>
      </c>
      <c r="F24" s="94"/>
      <c r="G24" s="25"/>
      <c r="H24" s="95">
        <f>SUM(H19:I23)</f>
        <v>100</v>
      </c>
      <c r="I24" s="95"/>
      <c r="J24" s="11"/>
      <c r="K24" s="1"/>
      <c r="L24" s="1"/>
      <c r="M24" s="1"/>
      <c r="N24" s="1"/>
      <c r="O24" s="1"/>
      <c r="P24" s="1"/>
    </row>
    <row r="25" spans="1:16" ht="24.75" thickTop="1" x14ac:dyDescent="0.55000000000000004">
      <c r="C25" s="3"/>
      <c r="D25" s="3"/>
      <c r="E25" s="3"/>
      <c r="F25" s="3"/>
      <c r="G25" s="3"/>
      <c r="H25" s="2"/>
      <c r="I25" s="2"/>
      <c r="J25" s="1"/>
      <c r="K25" s="1"/>
      <c r="L25" s="1"/>
      <c r="M25" s="1"/>
      <c r="N25" s="1"/>
      <c r="O25" s="1"/>
      <c r="P25" s="1"/>
    </row>
    <row r="26" spans="1:16" ht="24" x14ac:dyDescent="0.55000000000000004">
      <c r="B26" s="1" t="s">
        <v>129</v>
      </c>
      <c r="C26" s="3"/>
      <c r="D26" s="3"/>
      <c r="E26" s="3"/>
      <c r="F26" s="3"/>
      <c r="G26" s="3"/>
      <c r="H26" s="2"/>
      <c r="I26" s="2"/>
      <c r="J26" s="1"/>
      <c r="K26" s="1"/>
      <c r="L26" s="1"/>
      <c r="M26" s="1"/>
      <c r="N26" s="1"/>
      <c r="O26" s="1"/>
      <c r="P26" s="1"/>
    </row>
    <row r="27" spans="1:16" ht="24" x14ac:dyDescent="0.55000000000000004">
      <c r="A27" s="1" t="s">
        <v>81</v>
      </c>
      <c r="C27" s="3"/>
      <c r="D27" s="3"/>
      <c r="E27" s="3"/>
      <c r="F27" s="3"/>
      <c r="G27" s="3"/>
      <c r="H27" s="2"/>
      <c r="I27" s="2"/>
      <c r="J27" s="1"/>
      <c r="K27" s="1"/>
      <c r="L27" s="1"/>
      <c r="M27" s="1"/>
      <c r="N27" s="1"/>
      <c r="O27" s="1"/>
      <c r="P27" s="1"/>
    </row>
    <row r="28" spans="1:16" ht="24" x14ac:dyDescent="0.55000000000000004">
      <c r="C28" s="3"/>
      <c r="D28" s="3"/>
      <c r="E28" s="3"/>
      <c r="F28" s="3"/>
      <c r="G28" s="3"/>
      <c r="H28" s="2"/>
      <c r="I28" s="2"/>
      <c r="J28" s="1"/>
      <c r="K28" s="1"/>
      <c r="L28" s="1"/>
      <c r="M28" s="1"/>
      <c r="N28" s="1"/>
      <c r="O28" s="1"/>
      <c r="P28" s="1"/>
    </row>
    <row r="29" spans="1:16" ht="24" x14ac:dyDescent="0.55000000000000004">
      <c r="C29" s="3"/>
      <c r="D29" s="3"/>
      <c r="E29" s="3"/>
      <c r="F29" s="3"/>
      <c r="G29" s="3"/>
      <c r="H29" s="2"/>
      <c r="I29" s="2"/>
      <c r="J29" s="1"/>
      <c r="K29" s="1"/>
      <c r="L29" s="1"/>
      <c r="M29" s="1"/>
      <c r="N29" s="1"/>
      <c r="O29" s="1"/>
      <c r="P29" s="1"/>
    </row>
    <row r="30" spans="1:16" ht="24" x14ac:dyDescent="0.55000000000000004">
      <c r="C30" s="3"/>
      <c r="D30" s="3"/>
      <c r="E30" s="3"/>
      <c r="F30" s="3"/>
      <c r="G30" s="3"/>
      <c r="H30" s="2"/>
      <c r="I30" s="2"/>
      <c r="J30" s="1"/>
      <c r="K30" s="1"/>
      <c r="L30" s="1"/>
      <c r="M30" s="1"/>
      <c r="N30" s="1"/>
      <c r="O30" s="1"/>
      <c r="P30" s="1"/>
    </row>
    <row r="31" spans="1:16" ht="24" x14ac:dyDescent="0.55000000000000004">
      <c r="A31" s="105" t="s">
        <v>82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"/>
      <c r="M31" s="1"/>
      <c r="N31" s="1"/>
      <c r="O31" s="1"/>
      <c r="P31" s="1"/>
    </row>
    <row r="32" spans="1:16" ht="24" x14ac:dyDescent="0.5500000000000000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"/>
      <c r="M32" s="1"/>
      <c r="N32" s="1"/>
      <c r="O32" s="1"/>
      <c r="P32" s="1"/>
    </row>
    <row r="33" spans="1:16" ht="24" x14ac:dyDescent="0.55000000000000004">
      <c r="A33" s="24"/>
      <c r="B33" s="1" t="s">
        <v>86</v>
      </c>
      <c r="K33" s="24"/>
      <c r="L33" s="1"/>
      <c r="M33" s="1"/>
      <c r="N33" s="1"/>
      <c r="O33" s="1"/>
      <c r="P33" s="1"/>
    </row>
    <row r="34" spans="1:16" ht="24.75" thickBot="1" x14ac:dyDescent="0.6">
      <c r="A34" s="24"/>
      <c r="C34" s="29"/>
      <c r="D34" s="29"/>
      <c r="E34" s="30"/>
      <c r="F34" s="30"/>
      <c r="G34" s="30"/>
      <c r="H34" s="30"/>
      <c r="I34" s="30"/>
      <c r="J34" s="68"/>
      <c r="K34" s="24"/>
      <c r="L34" s="1"/>
      <c r="M34" s="1"/>
      <c r="N34" s="1"/>
      <c r="O34" s="1"/>
      <c r="P34" s="1"/>
    </row>
    <row r="35" spans="1:16" ht="25.5" thickTop="1" thickBot="1" x14ac:dyDescent="0.6">
      <c r="A35" s="24"/>
      <c r="C35" s="60" t="s">
        <v>125</v>
      </c>
      <c r="D35" s="61"/>
      <c r="E35" s="89" t="s">
        <v>15</v>
      </c>
      <c r="F35" s="89"/>
      <c r="G35" s="62"/>
      <c r="H35" s="89" t="s">
        <v>16</v>
      </c>
      <c r="I35" s="89"/>
      <c r="J35" s="11"/>
      <c r="K35" s="24"/>
      <c r="L35" s="1"/>
      <c r="M35" s="1"/>
      <c r="N35" s="1"/>
      <c r="O35" s="1"/>
      <c r="P35" s="1"/>
    </row>
    <row r="36" spans="1:16" ht="24.75" thickTop="1" x14ac:dyDescent="0.55000000000000004">
      <c r="A36" s="24"/>
      <c r="C36" s="66" t="s">
        <v>30</v>
      </c>
      <c r="D36" s="67"/>
      <c r="E36" s="90">
        <f>data!B78</f>
        <v>61</v>
      </c>
      <c r="F36" s="90"/>
      <c r="G36" s="20"/>
      <c r="H36" s="91">
        <f>E36*100/E$24</f>
        <v>96.825396825396822</v>
      </c>
      <c r="I36" s="91"/>
      <c r="J36" s="11"/>
      <c r="K36" s="24"/>
      <c r="L36" s="1"/>
      <c r="M36" s="1"/>
      <c r="N36" s="1"/>
      <c r="O36" s="1"/>
      <c r="P36" s="1"/>
    </row>
    <row r="37" spans="1:16" ht="24" x14ac:dyDescent="0.55000000000000004">
      <c r="A37" s="24"/>
      <c r="C37" s="11" t="s">
        <v>65</v>
      </c>
      <c r="D37" s="63"/>
      <c r="E37" s="97">
        <f>data!B79</f>
        <v>1</v>
      </c>
      <c r="F37" s="97"/>
      <c r="G37" s="64"/>
      <c r="H37" s="98">
        <f t="shared" ref="H37:H38" si="1">E37*100/E$24</f>
        <v>1.5873015873015872</v>
      </c>
      <c r="I37" s="98"/>
      <c r="J37" s="11"/>
      <c r="K37" s="24"/>
      <c r="L37" s="1"/>
      <c r="M37" s="1"/>
      <c r="N37" s="1"/>
      <c r="O37" s="1"/>
      <c r="P37" s="1"/>
    </row>
    <row r="38" spans="1:16" ht="24.75" thickBot="1" x14ac:dyDescent="0.6">
      <c r="A38" s="24"/>
      <c r="C38" s="10" t="s">
        <v>83</v>
      </c>
      <c r="D38" s="6"/>
      <c r="E38" s="96">
        <f>data!B82</f>
        <v>1</v>
      </c>
      <c r="F38" s="96"/>
      <c r="G38" s="22"/>
      <c r="H38" s="92">
        <f t="shared" si="1"/>
        <v>1.5873015873015872</v>
      </c>
      <c r="I38" s="92"/>
      <c r="J38" s="11"/>
      <c r="K38" s="24"/>
      <c r="L38" s="1"/>
      <c r="M38" s="1"/>
      <c r="N38" s="1"/>
      <c r="O38" s="1"/>
      <c r="P38" s="1"/>
    </row>
    <row r="39" spans="1:16" ht="25.5" thickTop="1" thickBot="1" x14ac:dyDescent="0.6">
      <c r="A39" s="24"/>
      <c r="C39" s="25" t="s">
        <v>18</v>
      </c>
      <c r="D39" s="25"/>
      <c r="E39" s="93">
        <f>SUM(E36:F38)</f>
        <v>63</v>
      </c>
      <c r="F39" s="94"/>
      <c r="G39" s="25"/>
      <c r="H39" s="95">
        <f>SUM(H36:I38)</f>
        <v>99.999999999999986</v>
      </c>
      <c r="I39" s="95"/>
      <c r="J39" s="11"/>
      <c r="K39" s="24"/>
      <c r="L39" s="1"/>
      <c r="M39" s="1"/>
      <c r="N39" s="1"/>
      <c r="O39" s="1"/>
      <c r="P39" s="1"/>
    </row>
    <row r="40" spans="1:16" ht="24.75" thickTop="1" x14ac:dyDescent="0.55000000000000004">
      <c r="A40" s="24"/>
      <c r="C40" s="3"/>
      <c r="D40" s="3"/>
      <c r="E40" s="3"/>
      <c r="F40" s="3"/>
      <c r="G40" s="3"/>
      <c r="H40" s="2"/>
      <c r="I40" s="2"/>
      <c r="J40" s="1"/>
      <c r="K40" s="24"/>
      <c r="L40" s="1"/>
      <c r="M40" s="1"/>
      <c r="N40" s="1"/>
      <c r="O40" s="1"/>
      <c r="P40" s="1"/>
    </row>
    <row r="41" spans="1:16" ht="24" x14ac:dyDescent="0.55000000000000004">
      <c r="B41" s="1" t="s">
        <v>130</v>
      </c>
      <c r="C41" s="3"/>
      <c r="D41" s="3"/>
      <c r="E41" s="3"/>
      <c r="F41" s="3"/>
      <c r="G41" s="3"/>
      <c r="H41" s="2"/>
      <c r="I41" s="2"/>
      <c r="J41" s="1"/>
      <c r="K41" s="1"/>
      <c r="L41" s="1"/>
      <c r="M41" s="1"/>
      <c r="N41" s="1"/>
      <c r="O41" s="1"/>
      <c r="P41" s="1"/>
    </row>
    <row r="42" spans="1:16" ht="24" x14ac:dyDescent="0.55000000000000004">
      <c r="A42" s="1" t="s">
        <v>84</v>
      </c>
      <c r="C42" s="3"/>
      <c r="D42" s="3"/>
      <c r="E42" s="3"/>
      <c r="F42" s="3"/>
      <c r="G42" s="3"/>
      <c r="H42" s="2"/>
      <c r="I42" s="2"/>
      <c r="J42" s="1"/>
      <c r="K42" s="1"/>
      <c r="L42" s="1"/>
      <c r="M42" s="1"/>
      <c r="N42" s="1"/>
      <c r="O42" s="1"/>
      <c r="P42" s="1"/>
    </row>
    <row r="43" spans="1:16" ht="24" x14ac:dyDescent="0.55000000000000004">
      <c r="A43" s="1"/>
      <c r="C43" s="3"/>
      <c r="D43" s="3"/>
      <c r="E43" s="3"/>
      <c r="F43" s="3"/>
      <c r="G43" s="3"/>
      <c r="H43" s="2"/>
      <c r="I43" s="2"/>
      <c r="J43" s="1"/>
      <c r="K43" s="1"/>
      <c r="L43" s="1"/>
      <c r="M43" s="1"/>
      <c r="N43" s="1"/>
      <c r="O43" s="1"/>
      <c r="P43" s="1"/>
    </row>
    <row r="44" spans="1:16" ht="24" x14ac:dyDescent="0.55000000000000004">
      <c r="A44" s="1"/>
      <c r="B44" s="1" t="s">
        <v>85</v>
      </c>
      <c r="C44" s="3"/>
      <c r="D44" s="3"/>
      <c r="E44" s="3"/>
      <c r="F44" s="3"/>
      <c r="G44" s="3"/>
      <c r="H44" s="2"/>
      <c r="I44" s="2"/>
      <c r="J44" s="1"/>
      <c r="K44" s="1"/>
      <c r="L44" s="1"/>
      <c r="M44" s="1"/>
      <c r="N44" s="1"/>
      <c r="O44" s="1"/>
      <c r="P44" s="1"/>
    </row>
    <row r="45" spans="1:16" ht="24.75" thickBot="1" x14ac:dyDescent="0.6">
      <c r="C45" s="6"/>
      <c r="D45" s="6"/>
      <c r="E45" s="6"/>
      <c r="F45" s="6"/>
      <c r="G45" s="6"/>
      <c r="H45" s="7"/>
      <c r="I45" s="7"/>
      <c r="J45" s="11"/>
      <c r="K45" s="11"/>
      <c r="L45" s="11"/>
      <c r="M45" s="1"/>
      <c r="N45" s="1"/>
      <c r="O45" s="1"/>
      <c r="P45" s="1"/>
    </row>
    <row r="46" spans="1:16" ht="25.5" thickTop="1" thickBot="1" x14ac:dyDescent="0.6">
      <c r="C46" s="26" t="s">
        <v>7</v>
      </c>
      <c r="D46" s="26"/>
      <c r="E46" s="99" t="s">
        <v>15</v>
      </c>
      <c r="F46" s="99"/>
      <c r="G46" s="17"/>
      <c r="H46" s="99" t="s">
        <v>16</v>
      </c>
      <c r="I46" s="99"/>
      <c r="J46" s="11"/>
      <c r="K46" s="11"/>
      <c r="L46" s="11"/>
      <c r="M46" s="1"/>
      <c r="N46" s="1"/>
      <c r="O46" s="1"/>
      <c r="P46" s="1"/>
    </row>
    <row r="47" spans="1:16" ht="24.75" thickTop="1" x14ac:dyDescent="0.55000000000000004">
      <c r="C47" s="3" t="s">
        <v>4</v>
      </c>
      <c r="D47" s="3"/>
      <c r="E47" s="101">
        <f>data!K71</f>
        <v>52</v>
      </c>
      <c r="F47" s="101"/>
      <c r="G47" s="21"/>
      <c r="H47" s="98">
        <f>E47*100/E$50</f>
        <v>82.539682539682545</v>
      </c>
      <c r="I47" s="98"/>
      <c r="J47" s="11"/>
      <c r="K47" s="11"/>
      <c r="L47" s="11"/>
      <c r="M47" s="1"/>
      <c r="N47" s="1"/>
      <c r="O47" s="1"/>
      <c r="P47" s="1"/>
    </row>
    <row r="48" spans="1:16" ht="24" x14ac:dyDescent="0.55000000000000004">
      <c r="C48" s="3" t="s">
        <v>3</v>
      </c>
      <c r="D48" s="3"/>
      <c r="E48" s="100">
        <f>data!K72</f>
        <v>10</v>
      </c>
      <c r="F48" s="100"/>
      <c r="G48" s="64"/>
      <c r="H48" s="98">
        <f>E48*100/E$50</f>
        <v>15.873015873015873</v>
      </c>
      <c r="I48" s="98"/>
      <c r="J48" s="11"/>
      <c r="K48" s="11"/>
      <c r="L48" s="11"/>
      <c r="M48" s="1"/>
      <c r="N48" s="1"/>
      <c r="O48" s="1"/>
      <c r="P48" s="1"/>
    </row>
    <row r="49" spans="1:16" ht="24.75" thickBot="1" x14ac:dyDescent="0.6">
      <c r="C49" s="3" t="s">
        <v>5</v>
      </c>
      <c r="D49" s="3"/>
      <c r="E49" s="101">
        <f>data!K74</f>
        <v>1</v>
      </c>
      <c r="F49" s="101"/>
      <c r="G49" s="21"/>
      <c r="H49" s="98">
        <f>E49*100/E$50</f>
        <v>1.5873015873015872</v>
      </c>
      <c r="I49" s="98"/>
      <c r="J49" s="11"/>
      <c r="K49" s="11"/>
      <c r="L49" s="11"/>
      <c r="M49" s="1"/>
      <c r="N49" s="1"/>
      <c r="O49" s="1"/>
      <c r="P49" s="1"/>
    </row>
    <row r="50" spans="1:16" ht="25.5" thickTop="1" thickBot="1" x14ac:dyDescent="0.6">
      <c r="C50" s="23" t="s">
        <v>18</v>
      </c>
      <c r="D50" s="23"/>
      <c r="E50" s="102">
        <f>SUM(E47:F49)</f>
        <v>63</v>
      </c>
      <c r="F50" s="102"/>
      <c r="G50" s="23"/>
      <c r="H50" s="99">
        <f>SUM(H47:I49)</f>
        <v>100</v>
      </c>
      <c r="I50" s="99"/>
      <c r="J50" s="11"/>
      <c r="K50" s="11"/>
      <c r="L50" s="11"/>
      <c r="M50" s="1"/>
      <c r="N50" s="1"/>
      <c r="O50" s="1"/>
      <c r="P50" s="1"/>
    </row>
    <row r="51" spans="1:16" ht="24.75" thickTop="1" x14ac:dyDescent="0.55000000000000004">
      <c r="C51" s="3"/>
      <c r="D51" s="3"/>
      <c r="E51" s="3"/>
      <c r="F51" s="3"/>
      <c r="G51" s="3"/>
      <c r="H51" s="2"/>
      <c r="I51" s="2"/>
      <c r="J51" s="1"/>
      <c r="K51" s="1"/>
      <c r="L51" s="1"/>
      <c r="M51" s="1"/>
      <c r="N51" s="1"/>
      <c r="O51" s="1"/>
      <c r="P51" s="1"/>
    </row>
    <row r="52" spans="1:16" ht="24" customHeight="1" x14ac:dyDescent="0.55000000000000004">
      <c r="B52" s="70" t="s">
        <v>126</v>
      </c>
      <c r="C52" s="69"/>
      <c r="D52" s="69"/>
      <c r="E52" s="69"/>
      <c r="F52" s="69"/>
      <c r="G52" s="69"/>
      <c r="H52" s="69"/>
      <c r="I52" s="69"/>
      <c r="J52" s="69"/>
      <c r="K52" s="16"/>
      <c r="L52" s="1"/>
      <c r="M52" s="1"/>
      <c r="N52" s="1"/>
      <c r="O52" s="1"/>
      <c r="P52" s="1"/>
    </row>
    <row r="53" spans="1:16" ht="24" x14ac:dyDescent="0.55000000000000004">
      <c r="A53" s="70" t="s">
        <v>127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"/>
      <c r="M53" s="1"/>
      <c r="N53" s="1"/>
      <c r="O53" s="1"/>
      <c r="P53" s="1"/>
    </row>
    <row r="54" spans="1:16" ht="24" x14ac:dyDescent="0.55000000000000004">
      <c r="A54" s="1" t="s">
        <v>103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"/>
      <c r="M54" s="1"/>
      <c r="N54" s="1"/>
      <c r="O54" s="1"/>
      <c r="P54" s="1"/>
    </row>
    <row r="55" spans="1:16" ht="27" customHeight="1" x14ac:dyDescent="0.55000000000000004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"/>
      <c r="M55" s="1"/>
      <c r="N55" s="1"/>
      <c r="O55" s="1"/>
      <c r="P55" s="1"/>
    </row>
    <row r="56" spans="1:16" ht="27" customHeight="1" x14ac:dyDescent="0.55000000000000004">
      <c r="B56" s="8"/>
      <c r="C56" s="1"/>
      <c r="D56" s="1"/>
      <c r="E56" s="8"/>
      <c r="F56" s="8"/>
      <c r="G56" s="8"/>
      <c r="H56" s="8"/>
      <c r="I56" s="8"/>
      <c r="J56" s="8"/>
      <c r="K56" s="8"/>
      <c r="L56" s="1"/>
      <c r="M56" s="1"/>
      <c r="N56" s="1"/>
      <c r="O56" s="1"/>
      <c r="P56" s="1"/>
    </row>
    <row r="57" spans="1:16" ht="24" x14ac:dyDescent="0.55000000000000004">
      <c r="C57" s="1"/>
      <c r="D57" s="1"/>
      <c r="E57" s="2"/>
      <c r="F57" s="2"/>
      <c r="G57" s="2"/>
      <c r="H57" s="2"/>
      <c r="I57" s="2"/>
      <c r="J57" s="24"/>
      <c r="K57" s="24"/>
      <c r="L57" s="1"/>
      <c r="M57" s="1"/>
      <c r="N57" s="1"/>
      <c r="O57" s="1"/>
      <c r="P57" s="1"/>
    </row>
    <row r="58" spans="1:16" ht="24" x14ac:dyDescent="0.55000000000000004">
      <c r="C58" s="3"/>
      <c r="D58" s="3"/>
      <c r="E58" s="3"/>
      <c r="F58" s="3"/>
      <c r="G58" s="3"/>
      <c r="H58" s="2"/>
      <c r="I58" s="2"/>
      <c r="J58" s="1"/>
      <c r="K58" s="1"/>
      <c r="L58" s="1"/>
      <c r="M58" s="1"/>
      <c r="N58" s="1"/>
      <c r="O58" s="1"/>
      <c r="P58" s="1"/>
    </row>
    <row r="59" spans="1:16" ht="24" x14ac:dyDescent="0.55000000000000004">
      <c r="C59" s="1"/>
      <c r="D59" s="1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</row>
    <row r="60" spans="1:16" ht="24" x14ac:dyDescent="0.55000000000000004">
      <c r="C60" s="3"/>
      <c r="D60" s="3"/>
      <c r="E60" s="3"/>
      <c r="F60" s="3"/>
      <c r="G60" s="3"/>
      <c r="H60" s="2"/>
      <c r="I60" s="2"/>
      <c r="J60" s="1"/>
      <c r="K60" s="1"/>
      <c r="L60" s="1"/>
      <c r="M60" s="1"/>
      <c r="N60" s="1"/>
      <c r="O60" s="1"/>
      <c r="P60" s="1"/>
    </row>
    <row r="61" spans="1:16" ht="24" x14ac:dyDescent="0.55000000000000004"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</row>
    <row r="62" spans="1:16" ht="24" x14ac:dyDescent="0.55000000000000004"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</row>
    <row r="63" spans="1:16" ht="24" x14ac:dyDescent="0.55000000000000004"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</row>
    <row r="64" spans="1:16" ht="24" x14ac:dyDescent="0.55000000000000004"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</row>
    <row r="65" spans="5:16" ht="24" x14ac:dyDescent="0.55000000000000004"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</row>
    <row r="66" spans="5:16" ht="24" x14ac:dyDescent="0.55000000000000004"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</row>
    <row r="67" spans="5:16" ht="24" x14ac:dyDescent="0.55000000000000004"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</row>
    <row r="68" spans="5:16" ht="24" x14ac:dyDescent="0.55000000000000004"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</row>
    <row r="69" spans="5:16" ht="24" x14ac:dyDescent="0.55000000000000004"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</row>
    <row r="70" spans="5:16" ht="24" x14ac:dyDescent="0.55000000000000004"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</row>
    <row r="71" spans="5:16" ht="24" x14ac:dyDescent="0.55000000000000004"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</row>
    <row r="72" spans="5:16" ht="24" x14ac:dyDescent="0.55000000000000004"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</row>
  </sheetData>
  <mergeCells count="45">
    <mergeCell ref="A1:K1"/>
    <mergeCell ref="A2:I2"/>
    <mergeCell ref="D9:E9"/>
    <mergeCell ref="D10:E10"/>
    <mergeCell ref="F9:G9"/>
    <mergeCell ref="F10:G10"/>
    <mergeCell ref="D11:E11"/>
    <mergeCell ref="F11:G11"/>
    <mergeCell ref="D8:E8"/>
    <mergeCell ref="F8:G8"/>
    <mergeCell ref="E46:F46"/>
    <mergeCell ref="E35:F35"/>
    <mergeCell ref="H46:I46"/>
    <mergeCell ref="E18:F18"/>
    <mergeCell ref="E24:F24"/>
    <mergeCell ref="H19:I19"/>
    <mergeCell ref="H24:I24"/>
    <mergeCell ref="H18:I18"/>
    <mergeCell ref="H21:I21"/>
    <mergeCell ref="H20:I20"/>
    <mergeCell ref="H23:I23"/>
    <mergeCell ref="H22:I22"/>
    <mergeCell ref="E21:F21"/>
    <mergeCell ref="E20:F20"/>
    <mergeCell ref="E23:F23"/>
    <mergeCell ref="E22:F22"/>
    <mergeCell ref="E19:F19"/>
    <mergeCell ref="A31:K31"/>
    <mergeCell ref="H49:I49"/>
    <mergeCell ref="H50:I50"/>
    <mergeCell ref="E48:F48"/>
    <mergeCell ref="E47:F47"/>
    <mergeCell ref="E49:F49"/>
    <mergeCell ref="E50:F50"/>
    <mergeCell ref="H48:I48"/>
    <mergeCell ref="H47:I47"/>
    <mergeCell ref="H35:I35"/>
    <mergeCell ref="E36:F36"/>
    <mergeCell ref="H36:I36"/>
    <mergeCell ref="H38:I38"/>
    <mergeCell ref="E39:F39"/>
    <mergeCell ref="H39:I39"/>
    <mergeCell ref="E38:F38"/>
    <mergeCell ref="E37:F37"/>
    <mergeCell ref="H37:I37"/>
  </mergeCell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120" zoomScaleNormal="120" workbookViewId="0">
      <selection activeCell="H35" sqref="H35"/>
    </sheetView>
  </sheetViews>
  <sheetFormatPr defaultRowHeight="24" x14ac:dyDescent="0.55000000000000004"/>
  <cols>
    <col min="1" max="1" width="5.875" style="1" customWidth="1"/>
    <col min="2" max="2" width="30.75" style="1" customWidth="1"/>
    <col min="3" max="3" width="4.5" style="1" customWidth="1"/>
    <col min="4" max="4" width="6.5" style="2" customWidth="1"/>
    <col min="5" max="6" width="4.5" style="2" customWidth="1"/>
    <col min="7" max="7" width="5.625" style="2" customWidth="1"/>
    <col min="8" max="8" width="4.5" style="1" customWidth="1"/>
    <col min="9" max="9" width="5.25" style="1" customWidth="1"/>
    <col min="10" max="10" width="4.5" style="1" customWidth="1"/>
    <col min="11" max="11" width="4.625" style="1" customWidth="1"/>
    <col min="12" max="12" width="4.375" style="1" customWidth="1"/>
    <col min="13" max="16384" width="9" style="1"/>
  </cols>
  <sheetData>
    <row r="1" spans="1:14" x14ac:dyDescent="0.55000000000000004">
      <c r="A1" s="105" t="s">
        <v>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4" x14ac:dyDescent="0.5500000000000000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x14ac:dyDescent="0.55000000000000004">
      <c r="A3" s="71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4" x14ac:dyDescent="0.55000000000000004">
      <c r="A4" s="7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24" customHeight="1" x14ac:dyDescent="0.55000000000000004">
      <c r="B5" s="70" t="s">
        <v>90</v>
      </c>
      <c r="C5" s="70"/>
      <c r="D5" s="70"/>
      <c r="E5" s="70"/>
      <c r="F5" s="70"/>
      <c r="G5" s="70"/>
      <c r="H5" s="70"/>
      <c r="I5" s="70"/>
      <c r="J5" s="70"/>
    </row>
    <row r="6" spans="1:14" ht="14.25" customHeight="1" x14ac:dyDescent="0.55000000000000004">
      <c r="B6" s="14"/>
      <c r="C6" s="14"/>
      <c r="D6" s="15"/>
      <c r="E6" s="15"/>
      <c r="F6" s="15"/>
      <c r="G6" s="15"/>
      <c r="H6" s="15"/>
      <c r="I6" s="15"/>
      <c r="J6" s="14"/>
    </row>
    <row r="7" spans="1:14" ht="24.75" thickBot="1" x14ac:dyDescent="0.6">
      <c r="B7" s="13"/>
      <c r="C7" s="94" t="s">
        <v>88</v>
      </c>
      <c r="D7" s="94"/>
      <c r="E7" s="94"/>
      <c r="F7" s="94"/>
      <c r="G7" s="94"/>
      <c r="H7" s="94"/>
      <c r="I7" s="94"/>
      <c r="J7" s="94"/>
    </row>
    <row r="8" spans="1:14" ht="25.5" thickTop="1" thickBot="1" x14ac:dyDescent="0.6">
      <c r="B8" s="25" t="s">
        <v>20</v>
      </c>
      <c r="C8" s="12"/>
      <c r="D8" s="5" t="s">
        <v>19</v>
      </c>
      <c r="E8" s="10"/>
      <c r="F8" s="5" t="s">
        <v>11</v>
      </c>
      <c r="G8" s="19"/>
      <c r="H8" s="110" t="s">
        <v>12</v>
      </c>
      <c r="I8" s="110"/>
      <c r="J8" s="110"/>
    </row>
    <row r="9" spans="1:14" ht="24.75" thickTop="1" x14ac:dyDescent="0.55000000000000004">
      <c r="B9" s="1" t="s">
        <v>0</v>
      </c>
      <c r="D9" s="9">
        <f>data!G66</f>
        <v>3.2063492063492065</v>
      </c>
      <c r="E9" s="9"/>
      <c r="F9" s="18">
        <f>data!G67</f>
        <v>0.98633780378977898</v>
      </c>
      <c r="G9" s="18"/>
      <c r="H9" s="105" t="s">
        <v>13</v>
      </c>
      <c r="I9" s="105"/>
      <c r="J9" s="105"/>
    </row>
    <row r="10" spans="1:14" x14ac:dyDescent="0.55000000000000004">
      <c r="B10" s="1" t="s">
        <v>1</v>
      </c>
      <c r="D10" s="18">
        <f>data!H66</f>
        <v>3.2857142857142856</v>
      </c>
      <c r="E10" s="18"/>
      <c r="F10" s="18">
        <f>data!H67</f>
        <v>1.1419927606766116</v>
      </c>
      <c r="G10" s="18"/>
      <c r="H10" s="105" t="s">
        <v>13</v>
      </c>
      <c r="I10" s="105"/>
      <c r="J10" s="105"/>
    </row>
    <row r="11" spans="1:14" ht="24.75" thickBot="1" x14ac:dyDescent="0.6">
      <c r="B11" s="10" t="s">
        <v>2</v>
      </c>
      <c r="C11" s="10"/>
      <c r="D11" s="19">
        <f>data!I66</f>
        <v>3.3015873015873014</v>
      </c>
      <c r="E11" s="19"/>
      <c r="F11" s="19">
        <f>data!I67</f>
        <v>1.1589054991521883</v>
      </c>
      <c r="G11" s="19"/>
      <c r="H11" s="96" t="s">
        <v>13</v>
      </c>
      <c r="I11" s="96"/>
      <c r="J11" s="96"/>
      <c r="M11" s="76"/>
      <c r="N11" s="76"/>
    </row>
    <row r="12" spans="1:14" ht="25.5" thickTop="1" thickBot="1" x14ac:dyDescent="0.6">
      <c r="B12" s="85" t="s">
        <v>14</v>
      </c>
      <c r="C12" s="85"/>
      <c r="D12" s="65">
        <f>AVERAGE(D9:D11)</f>
        <v>3.2645502645502646</v>
      </c>
      <c r="E12" s="65"/>
      <c r="F12" s="65">
        <f>AVERAGE(F9:F11)</f>
        <v>1.0957453545395264</v>
      </c>
      <c r="G12" s="65"/>
      <c r="H12" s="110" t="s">
        <v>13</v>
      </c>
      <c r="I12" s="110"/>
      <c r="J12" s="110"/>
      <c r="M12" s="76"/>
      <c r="N12" s="76"/>
    </row>
    <row r="13" spans="1:14" ht="24.75" thickTop="1" x14ac:dyDescent="0.55000000000000004">
      <c r="H13" s="24"/>
      <c r="I13" s="24"/>
    </row>
    <row r="14" spans="1:14" x14ac:dyDescent="0.55000000000000004">
      <c r="B14" s="1" t="s">
        <v>105</v>
      </c>
    </row>
    <row r="15" spans="1:14" x14ac:dyDescent="0.55000000000000004">
      <c r="A15" s="1" t="s">
        <v>106</v>
      </c>
    </row>
    <row r="16" spans="1:14" x14ac:dyDescent="0.55000000000000004">
      <c r="A16" s="1" t="s">
        <v>107</v>
      </c>
      <c r="B16" s="3"/>
      <c r="C16" s="3"/>
      <c r="D16" s="3"/>
      <c r="E16" s="3"/>
    </row>
    <row r="18" spans="1:25" x14ac:dyDescent="0.55000000000000004">
      <c r="A18" s="4" t="s">
        <v>93</v>
      </c>
    </row>
    <row r="19" spans="1:25" ht="24.75" thickBot="1" x14ac:dyDescent="0.6"/>
    <row r="20" spans="1:25" ht="25.5" thickTop="1" thickBot="1" x14ac:dyDescent="0.6">
      <c r="A20" s="59" t="s">
        <v>91</v>
      </c>
      <c r="B20" s="106" t="s">
        <v>20</v>
      </c>
      <c r="C20" s="106"/>
      <c r="D20" s="106"/>
      <c r="E20" s="106"/>
      <c r="F20" s="106"/>
      <c r="G20" s="106"/>
      <c r="H20" s="106"/>
      <c r="I20" s="106"/>
      <c r="J20" s="106"/>
      <c r="K20" s="106" t="s">
        <v>92</v>
      </c>
      <c r="L20" s="106"/>
    </row>
    <row r="21" spans="1:25" ht="24.75" customHeight="1" thickTop="1" x14ac:dyDescent="0.55000000000000004">
      <c r="A21" s="24">
        <v>1</v>
      </c>
      <c r="B21" s="73" t="s">
        <v>115</v>
      </c>
      <c r="C21" s="84"/>
      <c r="D21" s="84"/>
      <c r="E21" s="84"/>
      <c r="F21" s="84"/>
      <c r="G21" s="84"/>
      <c r="H21" s="84"/>
      <c r="I21" s="84"/>
      <c r="J21" s="84"/>
      <c r="K21" s="109">
        <v>2</v>
      </c>
      <c r="L21" s="109"/>
    </row>
    <row r="22" spans="1:25" x14ac:dyDescent="0.55000000000000004">
      <c r="A22" s="24">
        <v>2</v>
      </c>
      <c r="B22" s="73" t="s">
        <v>94</v>
      </c>
      <c r="C22" s="73"/>
      <c r="D22" s="73"/>
      <c r="E22" s="73"/>
      <c r="F22" s="73"/>
      <c r="G22" s="73"/>
      <c r="H22" s="73"/>
      <c r="I22" s="73"/>
      <c r="J22" s="73"/>
      <c r="K22" s="105">
        <v>1</v>
      </c>
      <c r="L22" s="105"/>
    </row>
    <row r="23" spans="1:25" ht="24" customHeight="1" x14ac:dyDescent="0.55000000000000004">
      <c r="A23" s="24">
        <v>3</v>
      </c>
      <c r="B23" s="73" t="s">
        <v>114</v>
      </c>
      <c r="C23" s="74"/>
      <c r="D23" s="74"/>
      <c r="E23" s="74"/>
      <c r="F23" s="74"/>
      <c r="G23" s="74"/>
      <c r="H23" s="74"/>
      <c r="I23" s="74"/>
      <c r="J23" s="74"/>
      <c r="K23" s="105">
        <v>1</v>
      </c>
      <c r="L23" s="105"/>
    </row>
    <row r="24" spans="1:25" x14ac:dyDescent="0.55000000000000004">
      <c r="A24" s="24">
        <v>4</v>
      </c>
      <c r="B24" s="73" t="s">
        <v>116</v>
      </c>
      <c r="C24" s="73"/>
      <c r="D24" s="73"/>
      <c r="E24" s="73"/>
      <c r="F24" s="73"/>
      <c r="G24" s="73"/>
      <c r="H24" s="73"/>
      <c r="I24" s="73"/>
      <c r="J24" s="73"/>
      <c r="K24" s="105">
        <v>1</v>
      </c>
      <c r="L24" s="105"/>
    </row>
    <row r="25" spans="1:25" x14ac:dyDescent="0.55000000000000004">
      <c r="A25" s="24"/>
      <c r="B25" s="73" t="s">
        <v>117</v>
      </c>
      <c r="K25" s="105">
        <v>1</v>
      </c>
      <c r="L25" s="105"/>
      <c r="X25" s="105">
        <v>1</v>
      </c>
      <c r="Y25" s="105"/>
    </row>
    <row r="26" spans="1:25" x14ac:dyDescent="0.55000000000000004">
      <c r="A26" s="24">
        <v>5</v>
      </c>
      <c r="B26" s="73" t="s">
        <v>120</v>
      </c>
      <c r="K26" s="105">
        <v>1</v>
      </c>
      <c r="L26" s="105"/>
      <c r="X26" s="105">
        <v>1</v>
      </c>
      <c r="Y26" s="105"/>
    </row>
    <row r="27" spans="1:25" x14ac:dyDescent="0.55000000000000004">
      <c r="A27" s="24">
        <v>6</v>
      </c>
      <c r="B27" s="73" t="s">
        <v>118</v>
      </c>
      <c r="K27" s="105">
        <v>1</v>
      </c>
      <c r="L27" s="105"/>
      <c r="X27" s="105">
        <v>1</v>
      </c>
      <c r="Y27" s="105"/>
    </row>
    <row r="28" spans="1:25" x14ac:dyDescent="0.55000000000000004">
      <c r="A28" s="87"/>
      <c r="B28" s="73" t="s">
        <v>119</v>
      </c>
      <c r="C28" s="11"/>
      <c r="D28" s="112"/>
      <c r="E28" s="112"/>
      <c r="F28" s="112"/>
      <c r="G28" s="112"/>
      <c r="H28" s="11"/>
      <c r="I28" s="11"/>
      <c r="J28" s="11"/>
      <c r="K28" s="11"/>
      <c r="L28" s="11"/>
      <c r="X28" s="24"/>
      <c r="Y28" s="24"/>
    </row>
    <row r="29" spans="1:25" x14ac:dyDescent="0.55000000000000004">
      <c r="A29" s="111">
        <v>7</v>
      </c>
      <c r="B29" s="11" t="s">
        <v>132</v>
      </c>
      <c r="C29" s="11"/>
      <c r="D29" s="112"/>
      <c r="E29" s="112"/>
      <c r="F29" s="112"/>
      <c r="G29" s="112"/>
      <c r="H29" s="11"/>
      <c r="I29" s="11"/>
      <c r="J29" s="11"/>
      <c r="K29" s="105">
        <v>1</v>
      </c>
      <c r="L29" s="105"/>
      <c r="X29" s="105">
        <v>1</v>
      </c>
      <c r="Y29" s="105"/>
    </row>
    <row r="30" spans="1:25" ht="24.75" thickBot="1" x14ac:dyDescent="0.6">
      <c r="A30" s="113">
        <v>8</v>
      </c>
      <c r="B30" s="10" t="s">
        <v>133</v>
      </c>
      <c r="C30" s="10"/>
      <c r="D30" s="7"/>
      <c r="E30" s="7"/>
      <c r="F30" s="7"/>
      <c r="G30" s="7"/>
      <c r="H30" s="10"/>
      <c r="I30" s="10"/>
      <c r="J30" s="10"/>
      <c r="K30" s="96">
        <v>1</v>
      </c>
      <c r="L30" s="96"/>
      <c r="X30" s="96">
        <v>1</v>
      </c>
      <c r="Y30" s="96"/>
    </row>
    <row r="31" spans="1:25" ht="24.75" thickTop="1" x14ac:dyDescent="0.55000000000000004">
      <c r="A31" s="24"/>
      <c r="B31" s="73"/>
      <c r="C31" s="73"/>
      <c r="D31" s="73"/>
      <c r="E31" s="73"/>
      <c r="F31" s="73"/>
      <c r="G31" s="73"/>
      <c r="H31" s="73"/>
      <c r="I31" s="73"/>
      <c r="J31" s="73"/>
    </row>
  </sheetData>
  <mergeCells count="23">
    <mergeCell ref="X30:Y30"/>
    <mergeCell ref="X25:Y25"/>
    <mergeCell ref="K27:L27"/>
    <mergeCell ref="X26:Y26"/>
    <mergeCell ref="X27:Y27"/>
    <mergeCell ref="X29:Y29"/>
    <mergeCell ref="K29:L29"/>
    <mergeCell ref="K30:L30"/>
    <mergeCell ref="A1:L1"/>
    <mergeCell ref="H9:J9"/>
    <mergeCell ref="H10:J10"/>
    <mergeCell ref="C7:J7"/>
    <mergeCell ref="K20:L20"/>
    <mergeCell ref="B20:J20"/>
    <mergeCell ref="K21:L21"/>
    <mergeCell ref="K22:L22"/>
    <mergeCell ref="K23:L23"/>
    <mergeCell ref="K24:L24"/>
    <mergeCell ref="H11:J11"/>
    <mergeCell ref="H12:J12"/>
    <mergeCell ref="H8:J8"/>
    <mergeCell ref="K25:L25"/>
    <mergeCell ref="K26:L26"/>
  </mergeCells>
  <pageMargins left="0.59055118110236227" right="0.39370078740157483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บทสรุป</vt:lpstr>
      <vt:lpstr>ตอนที่1</vt:lpstr>
      <vt:lpstr>ตอนที่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Pornthip  Wongwaipittaya</dc:creator>
  <cp:lastModifiedBy>Tharaporn Teerapabvisadpong</cp:lastModifiedBy>
  <cp:lastPrinted>2013-08-14T06:48:10Z</cp:lastPrinted>
  <dcterms:created xsi:type="dcterms:W3CDTF">2011-09-05T08:47:22Z</dcterms:created>
  <dcterms:modified xsi:type="dcterms:W3CDTF">2013-08-14T06:49:01Z</dcterms:modified>
</cp:coreProperties>
</file>