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4995" windowHeight="6105" tabRatio="601" activeTab="1"/>
  </bookViews>
  <sheets>
    <sheet name="คีย์ข้อมูล" sheetId="1" r:id="rId1"/>
    <sheet name="บทสรุป" sheetId="2" r:id="rId2"/>
    <sheet name="คอนที่1" sheetId="3" r:id="rId3"/>
    <sheet name="ตอนที่2" sheetId="4" r:id="rId4"/>
    <sheet name="คอนที่3" sheetId="5" r:id="rId5"/>
  </sheets>
  <definedNames>
    <definedName name="_xlnm._FilterDatabase" localSheetId="0" hidden="1">'คีย์ข้อมูล'!$A$2:$AO$37</definedName>
  </definedNames>
  <calcPr fullCalcOnLoad="1"/>
</workbook>
</file>

<file path=xl/sharedStrings.xml><?xml version="1.0" encoding="utf-8"?>
<sst xmlns="http://schemas.openxmlformats.org/spreadsheetml/2006/main" count="391" uniqueCount="232">
  <si>
    <t>ที่</t>
  </si>
  <si>
    <t>SD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</si>
  <si>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</si>
  <si>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</si>
  <si>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</si>
  <si>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</si>
  <si>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</si>
  <si>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</si>
  <si>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</si>
  <si>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สถานภาพ</t>
  </si>
  <si>
    <t>2. ด้านเจ้าหน้าที่ผู้ให้บริการ</t>
  </si>
  <si>
    <t>3. ด้านสิ่งอำนวยความสะดวก</t>
  </si>
  <si>
    <t>การประชาสัมพันธ์</t>
  </si>
  <si>
    <t>อาจารย์ที่ปรึกษา</t>
  </si>
  <si>
    <t>เพื่อน</t>
  </si>
  <si>
    <t>web</t>
  </si>
  <si>
    <t>บทสรุปสำหรับผู้บริหาร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</si>
  <si>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</si>
  <si>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</si>
  <si>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เฉลี่ยรวมด้านเจ้าหน้าที่ให้บริการ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</si>
  <si>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</si>
  <si>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</si>
  <si>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</si>
  <si>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คณะที่สังกัด</t>
  </si>
  <si>
    <t>อีเมล์</t>
  </si>
  <si>
    <t>ป้ายประชาสัมพันธ์</t>
  </si>
  <si>
    <t>ใบปลิว</t>
  </si>
  <si>
    <t>ไม่ระบุ</t>
  </si>
  <si>
    <t>website บัณฑิตวิทยาลัย</t>
  </si>
  <si>
    <t>ใบปลิว/โปสเตอร์ประชาสัมพันธ์โครงการ</t>
  </si>
  <si>
    <t xml:space="preserve">   1.1  ความสะดวกในการลงทะเบียน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</si>
  <si>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</si>
  <si>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</si>
  <si>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</si>
  <si>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</si>
  <si>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</si>
  <si>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</si>
  <si>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>5. ด้านเอกสารประกอบโครงการฯ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</si>
  <si>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</si>
  <si>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</si>
  <si>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</si>
  <si>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</si>
  <si>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>เฉลี่ยรวมด้านเอกสารประกอบโครงการฯ</t>
  </si>
  <si>
    <t xml:space="preserve">   </t>
  </si>
  <si>
    <t xml:space="preserve">          </t>
  </si>
  <si>
    <t xml:space="preserve">    </t>
  </si>
  <si>
    <t>- 3 -</t>
  </si>
  <si>
    <t>- 8 -</t>
  </si>
  <si>
    <t>คณะ</t>
  </si>
  <si>
    <t>ศึกษาศาสตร์</t>
  </si>
  <si>
    <t>วิศวกรรมศาสตร์</t>
  </si>
  <si>
    <t>วิทยาศาสตร์</t>
  </si>
  <si>
    <t>วิทยาศาสตร์การแพทย์</t>
  </si>
  <si>
    <t>พยาบาลศาสตร์</t>
  </si>
  <si>
    <t>มนุษยศาสตร์</t>
  </si>
  <si>
    <t>สาธารณสุขศาสตร์</t>
  </si>
  <si>
    <t>บัณฑิตวิทยาลัย</t>
  </si>
  <si>
    <t>บริหารธุรกิจ</t>
  </si>
  <si>
    <t>เภสัชศาสตร์</t>
  </si>
  <si>
    <t>สังคมศาสตร์</t>
  </si>
  <si>
    <t>แพทยศาสตร์</t>
  </si>
  <si>
    <t>ต้องการ</t>
  </si>
  <si>
    <t>2.2 ท่านจะนำความรู้ที่ได้จากการอบรมในครั้งนี้ไปใช้ประโยชน์อย่างไร</t>
  </si>
  <si>
    <t>2.3 ท่านต้องการให้บัณฑิตวิทยาลัยจัดโครงการนี้ต่อไปหรือไม่</t>
  </si>
  <si>
    <t>ระดับ 5</t>
  </si>
  <si>
    <t>ระดับ 4</t>
  </si>
  <si>
    <t>สหเวชศาสตร์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</si>
  <si>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</si>
  <si>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</si>
  <si>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จำแนกตามคณะที่สังกัด</t>
    </r>
  </si>
  <si>
    <t>เกษตรศาสตร์ ทรัพยากรณ์ธรรมชาติและสิ่งแวดล้อม</t>
  </si>
  <si>
    <t xml:space="preserve">บริหารธุรกิจ เศรษฐศาสตร์และการสื่อสาร 
</t>
  </si>
  <si>
    <t>E-mail</t>
  </si>
  <si>
    <r>
      <t>ตอนที่ 3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</si>
  <si>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ตอนที่ 2</t>
    </r>
    <r>
      <rPr>
        <b/>
        <sz val="16"/>
        <rFont val="TH SarabunPSK"/>
        <family val="2"/>
      </rPr>
      <t xml:space="preserve"> ความคิดเห็น และความต้องการในการจัดโครงการ/กิจกรรม ของบัณฑิตวิทยาลัย</t>
    </r>
  </si>
  <si>
    <t xml:space="preserve">- 5 - </t>
  </si>
  <si>
    <t xml:space="preserve">- 6 - </t>
  </si>
  <si>
    <t>- 7 -</t>
  </si>
  <si>
    <t xml:space="preserve">   1.3  ความเหมาะสมของระยะเวลาในการจัดโครงการ (08.30 - 16.30 น.)</t>
  </si>
  <si>
    <t xml:space="preserve">     </t>
  </si>
  <si>
    <t>proposal</t>
  </si>
  <si>
    <t>สาขา</t>
  </si>
  <si>
    <t xml:space="preserve">คณะบริหารธุรกิจเศรษฐศาสตร์และการสื่อสาร </t>
  </si>
  <si>
    <t>อาจารย์ที่ปรึกษาวิทยานิพนธ์</t>
  </si>
  <si>
    <t>นิสิตปริญญาโท</t>
  </si>
  <si>
    <t>นิสิตปริญญาเอก</t>
  </si>
  <si>
    <t>สามารถนำหลักวิธีคิดบางอย่างไปใช้ประโยชน์ได้</t>
  </si>
  <si>
    <t>2.5 บัณฑิตวิทยาลัยจัดโครงการเช่นนี้ในครั้งต่อไปท่านคิดว่าควรปรับปรุงส่วนใดบ้าง</t>
  </si>
  <si>
    <t>2.4 ระยะเวลาใดที่สะดวกสำหรับการเข้าร่วมโครงการบริการวิชาการที่บัณฑิตวิทยาลัยจัดให้</t>
  </si>
  <si>
    <t>1</t>
  </si>
  <si>
    <t>2</t>
  </si>
  <si>
    <t>ควรมีการให้ใบประกาศนียบัตรสำหรับผู้เข้าอบรม เพื่อเป็นแรงจูงใจไม่ให้คนกลับก่อน
เวลาและสร้างบรรยากาศการอบรมที่ดี</t>
  </si>
  <si>
    <t>เทคโนโลยีสารสนเทศ</t>
  </si>
  <si>
    <t>ควรเพิ่ม Work Shop การเขียนโครงร่าง</t>
  </si>
  <si>
    <t>วิศวกรรมไฟฟ้า</t>
  </si>
  <si>
    <t xml:space="preserve"> -</t>
  </si>
  <si>
    <t>ภาคเรียนที่ 1</t>
  </si>
  <si>
    <t xml:space="preserve">แยกตามกลุ่มสาขาวิชา </t>
  </si>
  <si>
    <t>พลังงานทดแทน</t>
  </si>
  <si>
    <t>วิทยาลัยพลังงานทดแทน</t>
  </si>
  <si>
    <t>เป็นแนวทางในการเขียนโครงร่างวิจัยเพื่อการขอทุน</t>
  </si>
  <si>
    <t>จำนวนผู้เข้าร่วมโครงการมากเกินไป</t>
  </si>
  <si>
    <r>
      <rPr>
        <b/>
        <u val="single"/>
        <sz val="16"/>
        <rFont val="TH SarabunPSK"/>
        <family val="2"/>
      </rPr>
      <t>ตอนที่ 4</t>
    </r>
    <r>
      <rPr>
        <b/>
        <sz val="16"/>
        <rFont val="TH SarabunPSK"/>
        <family val="2"/>
      </rPr>
      <t xml:space="preserve"> ข้อเสนอแนะอื่นๆ</t>
    </r>
  </si>
  <si>
    <t>ต้องการให้จัดโครงการนี้ต่อไป</t>
  </si>
  <si>
    <t>รหัสนิสิต</t>
  </si>
  <si>
    <t>1 วัน</t>
  </si>
  <si>
    <t>3</t>
  </si>
  <si>
    <t xml:space="preserve">ต้องการให้วิทยากรพูดเสริมเรื่องการจัดการเรื่องการเงินและใบเสร็จรับเงิน การจัดการเรื่องภาษีเงินได้ เงินตอบแทน การแนบเอกสารหลักฐาน </t>
  </si>
  <si>
    <t>เคมี</t>
  </si>
  <si>
    <t>4</t>
  </si>
  <si>
    <t>กุมภาพันธ์ ถึง มีนาคม</t>
  </si>
  <si>
    <t>ขั้นตอนการสมัคร/การลงทะเบียน</t>
  </si>
  <si>
    <t>การจัดการทรัพยากรมนุษย์</t>
  </si>
  <si>
    <t>5</t>
  </si>
  <si>
    <t>วันเสาร์-อาทิตย์</t>
  </si>
  <si>
    <t>ควรขยายระยะเวลาในการอบรมเป็น 2 วัน</t>
  </si>
  <si>
    <t>การศึกษา</t>
  </si>
  <si>
    <t>6</t>
  </si>
  <si>
    <t>ปิดภาคเรียน</t>
  </si>
  <si>
    <t>หลังสอบปลายภาคการศึกษา</t>
  </si>
  <si>
    <t>ควรมีตัวอย่างเฉพาะสาขาวิชา</t>
  </si>
  <si>
    <t>ทันตแพทยศาสตร์</t>
  </si>
  <si>
    <t>7</t>
  </si>
  <si>
    <t>วันจันทร์-ศุกร์</t>
  </si>
  <si>
    <t>ต้องการให้สอนรายละเอียดในการเขียนโครงร่าง เช่น การทำบรรณานุกรมโดยใช้โปรแกรม Endnote</t>
  </si>
  <si>
    <t>ควรแนะนำเรื่องทุนต่างๆ ในแต่ละกลุ่มสาขาวิชา</t>
  </si>
  <si>
    <t>ภาษาอังกฤษ</t>
  </si>
  <si>
    <t>ควรเชิญวิทยากรที่มีความรู้ทางด้านสังคมศาสตร์และมนุษยศาสตร์</t>
  </si>
  <si>
    <t>จัดอบรมเฉพาะด้านในเรื่องการเขียนงานวิจัยพื้นฐาน งานวิจัยประยุกต์ และงานที่เกี่ยวข้องกับอุตสาหกรรม</t>
  </si>
  <si>
    <t>ต้องการทราบเกี่ยวกับแหล่งเงินทุนของสาขาวิทยาศาสตร์สุขภาพ</t>
  </si>
  <si>
    <t>8</t>
  </si>
  <si>
    <t>เวลา 09.00 - 16.00 น.</t>
  </si>
  <si>
    <t>บุคคลภายนอก</t>
  </si>
  <si>
    <t>แนะนำการขอทุนจากแหล่งทุนภายนอกมหาวิทยาลัย</t>
  </si>
  <si>
    <t>หนังสือราชการ</t>
  </si>
  <si>
    <t>9</t>
  </si>
  <si>
    <t>เดือนมิถุนายน</t>
  </si>
  <si>
    <t>เกษตรศาสตร์ฯ</t>
  </si>
  <si>
    <t>10</t>
  </si>
  <si>
    <t>เวลา 09.00 - 12.00 น.</t>
  </si>
  <si>
    <t xml:space="preserve"> - </t>
  </si>
  <si>
    <t>แนะนำนิสิตระดับบัณฑิตศึกษา</t>
  </si>
  <si>
    <t>เอกสารประกอบการบรรยายไม่ครบ</t>
  </si>
  <si>
    <t>วิทยาศาสตร์และเทคโนโลยีการอาหาร</t>
  </si>
  <si>
    <t>นำไปปรับปรุงโครงร่างวิจัยเพื่อขอทุนวิจัยสำหรับทำวิจัยและขอทุนเพื่อศึกษาต่อ</t>
  </si>
  <si>
    <t>11</t>
  </si>
  <si>
    <t xml:space="preserve"> 2 วัน</t>
  </si>
  <si>
    <t>ค้นหาแหล่งทุนวิจัย</t>
  </si>
  <si>
    <t>12</t>
  </si>
  <si>
    <t>วันศุกร์</t>
  </si>
  <si>
    <t>ทำงานวิจัย</t>
  </si>
  <si>
    <t>ทรัพยากรธรรมชาติและสิ่งแวดล้อม</t>
  </si>
  <si>
    <t>ใช้ในการเขียนโครงร่างวิทยานิพนธ์ในการเรียน</t>
  </si>
  <si>
    <t>19</t>
  </si>
  <si>
    <t>ผลการประเมินโครงการอบรมการเขียนโครงร่างวิจัยเพื่อขอรับทุนสนับสนุน</t>
  </si>
  <si>
    <t>วันพฤหัสบดีที่ 14 กุมภาพันธ์ 2556</t>
  </si>
  <si>
    <t xml:space="preserve">ณ ห้องสัมมนาเอกาทศรถ 209 อาคารเอกาทศรถ มหาวิทยาลัยนเรศวร </t>
  </si>
  <si>
    <t xml:space="preserve">             </t>
  </si>
  <si>
    <t xml:space="preserve"> - รหัสประจำตัว 55</t>
  </si>
  <si>
    <t xml:space="preserve"> - รหัสประจำตัว 54</t>
  </si>
  <si>
    <t xml:space="preserve"> - ไม่ระบุ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</si>
  <si>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จำแนกตามโครงร่างที่ได้รับการอนุมัติ</t>
    </r>
  </si>
  <si>
    <t>โครงร่างที่ได้รับการอนุมัติ</t>
  </si>
  <si>
    <t>มีโครงร่างแล้ว</t>
  </si>
  <si>
    <t>ยังไม่มีโครงร่าง</t>
  </si>
  <si>
    <t xml:space="preserve">- 4 - </t>
  </si>
  <si>
    <r>
      <t xml:space="preserve">ตาราง 4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</si>
  <si>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t xml:space="preserve">     3.2 ก่อนเข้ารับการอบรมท่านมีความรู้ ความเข้าใจ เรื่อง การเขียนข้อเสนอโครงการและเกณฑ์การคัดเลือกข้อเสนอโครงการทุน</t>
  </si>
  <si>
    <t xml:space="preserve">     3.6 หลังจากเข้ารับการอบรมท่านมีความรู้ ความเข้าใจ เรื่อง การเขียนข้อเสนอโครงการวิจัยเพื่อขอรับทุนวิจัย อยู่ในระดับมาก</t>
  </si>
  <si>
    <r>
      <t>ตาราง 5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</si>
  <si>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N = 35</t>
  </si>
  <si>
    <t xml:space="preserve">     3.3 ก่อนเข้ารับการอบรมท่านมีความรู้ ความเข้าใจ เรื่อง การเขียนข้อเสนอโครงการวิจัยเพื่อขอรับทุนวิจัย อยู่ในระดับปานกลาง </t>
  </si>
  <si>
    <t xml:space="preserve">     3.1 ก่อนเข้ารับการอบรมท่านมีความรู้เกี่ยวกับแหล่งทุนของสกว.และแหล่งทุนอื่น อยู่ในระดับปานกลาง ค่าเฉลี่ย 2.89 </t>
  </si>
  <si>
    <t>พวอ. อยู่ในระดับปานกลาง ค่าเฉลี่ย 2.60</t>
  </si>
  <si>
    <t xml:space="preserve">ค่าเฉลี่ย 2.69 </t>
  </si>
  <si>
    <t xml:space="preserve">     3.4 หลังจากเข้ารับการอบรมท่านมีความรู้เกี่ยวกับแหล่งทุนของสกว.และแหล่งทุนอื่น อยู่ในระดับมาก ค่าเฉลี่ย 4.17 </t>
  </si>
  <si>
    <t xml:space="preserve">ค่าเฉลี่ย 4.11 </t>
  </si>
  <si>
    <t>จากตาราง 1 พบว่า ผู้ตอบแบบสอบถามส่วนใหญ่เป็นอาจารย์ที่ปรึกษาวิทยานิพนธ์ ร้อยละ 51.43  และ</t>
  </si>
  <si>
    <t>นิสิตปริญญาเอกและนิสิตปริญญาโท ร้อยละ 20.00</t>
  </si>
  <si>
    <t>จากตาราง 2 พบว่า ผู้ตอบแบบสอบถามส่วนใหญ่มีโครงร่างที่ได้รับการอนุมัติแล้ว ร้อยละ 57.14 และ</t>
  </si>
  <si>
    <t>ยังไม่มีโครงร่าง ร้อยละ 40.00</t>
  </si>
  <si>
    <t xml:space="preserve">จากตาราง 3 พบว่า ผู้ตอบแบบสอบถามส่วนใหญ่สังกัดคณะวิทยาศาสตร์ ร้อยละ 14.29 คณะเกษตรศาสตร์ฯ </t>
  </si>
  <si>
    <t>คณะศึกษาศาสตร์และคณะวิทยาศาสตร์การแพทย์  ร้อยละ 11.43</t>
  </si>
  <si>
    <t xml:space="preserve">จากตาราง 4 พบว่าผู้ตอบแบบสอบถามทราบข้อมูลของโครงการฯ จากคณะที่สังกัด มากที่สุด ร้อยละ 40.91 </t>
  </si>
  <si>
    <t xml:space="preserve">   1.2  ความเหมาะสมของวันจัดโครงการ (วันพฤหัสบดีที่ 14 กุมภาพันธ์ 2556)</t>
  </si>
  <si>
    <t xml:space="preserve">   3.5 ความสะอาดภายในห้องอบรม</t>
  </si>
  <si>
    <t>4. ด้านคุณภาพการให้บริการ (โครงการอบรมการเขียนโครงร่างฯ)</t>
  </si>
  <si>
    <t xml:space="preserve">    4.1 ได้รับความรู้ ความเข้าใจ จากการบรรยาย "ตัวอย่างข้อเสนอโครงการวิจัยและ</t>
  </si>
  <si>
    <t xml:space="preserve">         การทำ Workshop การเขียนข้อเสนอโครงการวิจัยเพื่อขอรับทุนวิจัย" อยู่ในระดับใด</t>
  </si>
  <si>
    <t xml:space="preserve">    4.2 โครงการอบรมโครงร่างวิจัยเพื่อขอรับทุนสนับสนุนมีประโยชน์ อยู่ในระดับใด</t>
  </si>
  <si>
    <t xml:space="preserve">    4.3 ความเหมาะสมของวิทยากร รองศาสตราจารย์ ดร.กอบบุญ หล่อทองคำ</t>
  </si>
  <si>
    <t xml:space="preserve">    4.4 ความเหมาะสมของวิทยากร รองสาสตราจารย์ ดร.อัญชลีพร วาริทสวัสดิ์ หล่อทองคำ</t>
  </si>
  <si>
    <t>ตาราง 5 (ต่อ)</t>
  </si>
  <si>
    <t>- 9 -</t>
  </si>
  <si>
    <t xml:space="preserve">     3.5 หลังจากเข้ารับการอบรมท่านมีความรู้ ความเข้าใจ เรื่อง การเขียนข้อเสนอโครงการและเกณฑ์การคัดเลือกข้อเสนอโครงการ</t>
  </si>
  <si>
    <t>ทุนพวอ. อยู่ในระดับมาก ค่าเฉลี่ย 4.03</t>
  </si>
  <si>
    <t>2.1  ความพึงพอใจในการจัดโครงการอบรมการเขียนโครงร่างวิจัยเพื่อขอรับทุนสนับสนุนในครั้งนี้ โดยรวมมากน้อย</t>
  </si>
  <si>
    <t>เพียงใด (คะแนนเต็ม 5)</t>
  </si>
  <si>
    <t xml:space="preserve"> จากตาราง 5 พบว่า ผู้ตอบแบบสอบถามมีความคิดเห็นเกี่ยวกับการจัดโครงการอบรมการเขียนโครงร่างวิจัย</t>
  </si>
  <si>
    <t>เพื่อขอรับทุนสนับสนุน ในวันที่ 14 กุมภาพันธ์ 2556 ณ ห้องสัมมนาเอกาทศรถ 209 อาคารเอกาทศรถ มหาวิทยาลัยนเรศวร</t>
  </si>
  <si>
    <t>ในภาพรวมพบว่า  ผู้เข้าร่วมโครงการฯ มีความคิดเห็นอยู่ในระดับมาก (ค่าเฉลี่ย = 4.40)</t>
  </si>
  <si>
    <t xml:space="preserve"> เมื่อพิจารณารายด้านแล้วพบว่า ด้านที่มีค่าเฉลี่ยสูงที่สุด คือ ด้านเจ้าหน้าที่ผู้ให้บริการ (ค่าเฉลี่ย = 4.63) รองลงมา คือ</t>
  </si>
  <si>
    <t>ด้านสิ่งอำนวยความสะดวก (ค่าเฉลี่ย = 4.53) และพิจารณารายข้อแล้วพบว่า ข้อที่มีค่าเฉลี่ยสูงที่สุด คือ ความสะดวกในการลงทะเบียน</t>
  </si>
  <si>
    <t>ความชัดเจนของระบบเสียงภายในห้องอบรม และความสะอาดภายในห้องอบรม (ค่าเฉลี่ย = 4.66) รองลงมา คือ  เจ้าหน้าที่ให้บริการ</t>
  </si>
  <si>
    <t>ด้วยความเต็มใจ ยิ้มแย้มแจ่มใส และเจ้าหน้าที่ให้บริการด้วยความรวดเร็ว (ค่าเฉลี่ย = 4.63)  ข้อที่มีค่าเฉลี่ยต่ำที่สุด คือ ความเหมาะสม</t>
  </si>
  <si>
    <t xml:space="preserve">ของวันจัดโครงการ (วันพฤหัสบดีที่ 14 กุมภาพันธ์ 2556) (ค่าเฉลี่ย = 3.83) </t>
  </si>
  <si>
    <t xml:space="preserve">จากการจัดโครงการอบรมการเขียนโครงร่างวิจัยเพื่อขอรับทุนสนับสนุน วันที่ 14 กุมภาพันธ์ 2556 </t>
  </si>
  <si>
    <t xml:space="preserve">ณ ห้องสัมมนาเอกาทศรถ 209 อาคารเอกาทศรถ มหาวิทยาลัยนเรศวร มีผู้เข้าร่วมโครงการ 55  คน ผู้ตอบแบบสอบถาม </t>
  </si>
  <si>
    <t>จำนวนทั้งสิ้น 35 คน คิดเป็นร้อยละ 63.64 ของผู้เข้าร่วมโครงการ ผู้ตอบแบบสอบถามส่วนใหญ่เป็นอาจารย์ที่ปรึกษา</t>
  </si>
  <si>
    <t xml:space="preserve">วิทยานิพนธ์ ร้อยละ 51.43  และนิสิตปริญญาเอกและนิสิตปริญญาโท ร้อยละ 20.00 มีโครงร่างที่ได้รับการอนุมัติแล้ว </t>
  </si>
  <si>
    <t>และคณะวิทยาศาสตร์การแพทย์  ร้อยละ 11.43</t>
  </si>
  <si>
    <t>ร้อยละ 57.14 และยังไม่มีโครงร่าง ร้อยละ 40.00 สังกัดคณะวิทยาศาสตร์ ร้อยละ 14.29 คณะเกษตรศาสตร์ฯ คณะศึกษาศาสตร์</t>
  </si>
  <si>
    <t xml:space="preserve">ผู้ตอบแบบสอบถามทราบข้อมูลของโครงการฯ จากคณะที่สังกัด มากที่สุด ร้อยละ 40.91 รองลงมาคือ website </t>
  </si>
  <si>
    <t>บัณฑิตวิทยาลัย ร้อยละ 27.27  และ E-mail  ร้อยละ 13.64</t>
  </si>
  <si>
    <t>รองลงมาคือ website บัณฑิตวิทยาลัย ร้อยละ 27.27  และ E-mail  ร้อยละ 13.64</t>
  </si>
  <si>
    <t xml:space="preserve">ความพึงพอใจในการจัดโครงการอบรมการเขียนโครงร่างวิจัยเพื่อขอรับทุนสนับสนุนในครั้งนี้ โดยรวมอยู่ในระดับ 4 </t>
  </si>
  <si>
    <t>นำความรู้ที่ได้จากการอบรมในครั้งนี้ไปใช้ประโยชน์ คือ เป็นแนวทางในการเขียนโครงร่างวิจัยเพื่อการขอทุน มีความต้องการ</t>
  </si>
  <si>
    <t>ให้บัณฑิตวิทยาลัยจัดโครงการนี้ต่อไป ในวันปิดภาคเรียน และวันจันทร์ - ศุกร์ ควรขยายระยะเวลาในการอบรมเป็น 2 วัน</t>
  </si>
  <si>
    <t>ความคิดเห็นเกี่ยวกับการจัดโครงการอบรมการเขียนโครงร่างวิจัยเพื่อขอรับทุนสนับสนุน พบว่า ก่อนเข้ารับ</t>
  </si>
  <si>
    <t>การอบรมท่านมีความรู้เกี่ยวกับแหล่งทุนของสกว.และแหล่งทุนอื่น อยู่ในระดับปานกลาง (ค่าเฉลี่ย 2.89) ก่อนเข้ารับการอบรม</t>
  </si>
  <si>
    <t>ท่านมีความรู้ ความเข้าใจ เรื่อง การเขียนข้อเสนอโครงการและเกณฑ์การคัดเลือกข้อเสนอโครงการทุนพวอ. อยู่ในระดับ</t>
  </si>
  <si>
    <t xml:space="preserve">ปานกลาง (ค่าเฉลี่ย 2.60) ก่อนเข้ารับการอบรมท่านมีความรู้ ความเข้าใจ เรื่อง การเขียนข้อเสนอโครงการวิจัยเพื่อขอรับทุนวิจัย </t>
  </si>
  <si>
    <t xml:space="preserve">อยู่ในระดับปานกลาง (ค่าเฉลี่ย 2.69 ) หลังจากเข้ารับการอบรมท่านมีความรู้เกี่ยวกับแหล่งทุนของสกว.และแหล่งทุนอื่น </t>
  </si>
  <si>
    <t>อยู่ในระดับมาก (ค่าเฉลี่ย 4.17) หลังจากเข้ารับการอบรมท่านมีความรู้ ความเข้าใจ เรื่อง การเขียนข้อเสนอโครงการและ</t>
  </si>
  <si>
    <t xml:space="preserve">เกณฑ์การคัดเลือกข้อเสนอโครงการทุนพวอ. อยู่ในระดับมาก (ค่าเฉลี่ย 4.03) หลังจากเข้ารับการอบรมท่านมีความรู้ ความเข้าใจ </t>
  </si>
  <si>
    <t xml:space="preserve">เรื่อง การเขียนข้อเสนอโครงการวิจัยเพื่อขอรับทุนวิจัย อยู่ในระดับมาก (ค่าเฉลี่ย 4.11) </t>
  </si>
  <si>
    <t>ความคิดเห็นเกี่ยวกับโครงการฯ ในภาพรวม อยู่ในระดับมาก (ค่าเฉลี่ย = 4.40) และเมื่อพิจารณารายด้านแล้ว พบว่า</t>
  </si>
  <si>
    <t xml:space="preserve">ด้านที่มีค่าเฉลี่ยสูงที่สุด คือ ด้านเจ้าหน้าที่ผู้ให้บริการ (ค่าเฉลี่ย = 4.63) รองลงมา คือ ด้านสิ่งอำนวยความสะดวก </t>
  </si>
  <si>
    <t>ระบบเสียงภายในห้องอบรม และความสะอาดภายในห้องอบรม (ค่าเฉลี่ย = 4.66) รองลงมา คือ  เจ้าหน้าที่ให้บริการ</t>
  </si>
  <si>
    <t>(ค่าเฉลี่ย = 4.53) และพิจารณารายข้อแล้วพบว่า ข้อที่มีค่าเฉลี่ยสูงที่สุด คือ ความสะดวกในการลงทะเบียน ความชัดเจนของ</t>
  </si>
  <si>
    <t xml:space="preserve">ด้วยความเต็มใจ ยิ้มแย้มแจ่มใส และเจ้าหน้าที่ให้บริการด้วยความรวดเร็ว (ค่าเฉลี่ย = 4.63)  ข้อที่มีค่าเฉลี่ยต่ำที่สุด คือ </t>
  </si>
  <si>
    <t xml:space="preserve">ความเหมาะสมของวันจัดโครงการ (วันพฤหัสบดีที่ 14 กุมภาพันธ์ 2556) (ค่าเฉลี่ย = 3.83)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</si>
</sst>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\t&quot;р.&quot;#,##0_);\(\t&quot;р.&quot;#,##0\)"/>
    <numFmt numFmtId="212" formatCode="\t&quot;р.&quot;#,##0_);[Red]\(\t&quot;р.&quot;#,##0\)"/>
    <numFmt numFmtId="213" formatCode="\t&quot;р.&quot;#,##0.00_);\(\t&quot;р.&quot;#,##0.00\)"/>
    <numFmt numFmtId="214" formatCode="\t&quot;р.&quot;#,##0.00_);[Red]\(\t&quot;р.&quot;#,##0.00\)"/>
    <numFmt numFmtId="215" formatCode="0.0"/>
    <numFmt numFmtId="216" formatCode="0.00000"/>
    <numFmt numFmtId="217" formatCode="0.0000"/>
    <numFmt numFmtId="218" formatCode="0.000"/>
    <numFmt numFmtId="219" formatCode="0.0000000"/>
    <numFmt numFmtId="220" formatCode="0.000000"/>
    <numFmt numFmtId="221" formatCode="0.00000000"/>
    <numFmt numFmtId="222" formatCode="0.0000000000"/>
    <numFmt numFmtId="223" formatCode="0.0000000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60">
    <font>
      <sz val="14"/>
      <name val="Cordia New"/>
      <family val="0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20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36"/>
      <name val="Cordia New"/>
      <family val="2"/>
    </font>
    <font>
      <sz val="14"/>
      <color indexed="8"/>
      <name val="Cordia Ne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7" tint="-0.24997000396251678"/>
      <name val="Cordia New"/>
      <family val="2"/>
    </font>
    <font>
      <sz val="15"/>
      <color theme="1"/>
      <name val="Cordia New"/>
      <family val="2"/>
    </font>
    <font>
      <sz val="14"/>
      <color theme="1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37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2" fontId="6" fillId="35" borderId="13" xfId="0" applyNumberFormat="1" applyFont="1" applyFill="1" applyBorder="1" applyAlignment="1">
      <alignment horizontal="center"/>
    </xf>
    <xf numFmtId="2" fontId="6" fillId="35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top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13" borderId="0" xfId="0" applyFont="1" applyFill="1" applyAlignment="1">
      <alignment horizontal="center"/>
    </xf>
    <xf numFmtId="0" fontId="58" fillId="13" borderId="0" xfId="0" applyFont="1" applyFill="1" applyAlignment="1">
      <alignment horizontal="left"/>
    </xf>
    <xf numFmtId="0" fontId="58" fillId="13" borderId="0" xfId="0" applyFont="1" applyFill="1" applyAlignment="1">
      <alignment/>
    </xf>
    <xf numFmtId="0" fontId="2" fillId="39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8" fillId="39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2" fillId="0" borderId="20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21" xfId="0" applyFont="1" applyFill="1" applyBorder="1" applyAlignment="1">
      <alignment horizontal="center"/>
    </xf>
    <xf numFmtId="0" fontId="13" fillId="0" borderId="15" xfId="0" applyFont="1" applyBorder="1" applyAlignment="1">
      <alignment/>
    </xf>
    <xf numFmtId="2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2" fontId="13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27" xfId="0" applyFont="1" applyBorder="1" applyAlignment="1">
      <alignment/>
    </xf>
    <xf numFmtId="2" fontId="13" fillId="0" borderId="2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2" fontId="13" fillId="0" borderId="33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2" fontId="13" fillId="0" borderId="36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22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38" xfId="0" applyFont="1" applyBorder="1" applyAlignment="1">
      <alignment/>
    </xf>
    <xf numFmtId="0" fontId="18" fillId="0" borderId="38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2" fontId="17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/>
    </xf>
    <xf numFmtId="0" fontId="12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wrapText="1"/>
    </xf>
    <xf numFmtId="0" fontId="13" fillId="0" borderId="4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justify"/>
    </xf>
    <xf numFmtId="0" fontId="13" fillId="0" borderId="41" xfId="0" applyFont="1" applyFill="1" applyBorder="1" applyAlignment="1">
      <alignment horizontal="center" vertical="justify"/>
    </xf>
    <xf numFmtId="0" fontId="12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 wrapText="1"/>
    </xf>
    <xf numFmtId="0" fontId="13" fillId="0" borderId="0" xfId="0" applyFont="1" applyAlignment="1">
      <alignment horizontal="left" vertical="top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4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38" borderId="0" xfId="0" applyFont="1" applyFill="1" applyAlignment="1">
      <alignment horizontal="left" vertical="top"/>
    </xf>
    <xf numFmtId="0" fontId="2" fillId="15" borderId="10" xfId="0" applyFont="1" applyFill="1" applyBorder="1" applyAlignment="1">
      <alignment horizontal="center" vertical="top"/>
    </xf>
    <xf numFmtId="0" fontId="2" fillId="16" borderId="10" xfId="0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1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 vertical="justify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48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2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3" fillId="0" borderId="18" xfId="0" applyFont="1" applyBorder="1" applyAlignment="1">
      <alignment/>
    </xf>
    <xf numFmtId="2" fontId="6" fillId="35" borderId="13" xfId="0" applyNumberFormat="1" applyFont="1" applyFill="1" applyBorder="1" applyAlignment="1">
      <alignment vertical="center"/>
    </xf>
    <xf numFmtId="2" fontId="6" fillId="35" borderId="13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1"/>
  <sheetViews>
    <sheetView zoomScalePageLayoutView="0" workbookViewId="0" topLeftCell="M1">
      <pane ySplit="2" topLeftCell="A36" activePane="bottomLeft" state="frozen"/>
      <selection pane="topLeft" activeCell="A1" sqref="A1"/>
      <selection pane="bottomLeft" activeCell="F40" sqref="F40"/>
    </sheetView>
  </sheetViews>
  <sheetFormatPr defaultColWidth="9.140625" defaultRowHeight="21.75"/>
  <cols>
    <col min="1" max="1" width="5.00390625" style="5" customWidth="1"/>
    <col min="2" max="3" width="12.57421875" style="5" customWidth="1"/>
    <col min="4" max="4" width="12.8515625" style="5" bestFit="1" customWidth="1"/>
    <col min="5" max="5" width="37.140625" style="58" bestFit="1" customWidth="1"/>
    <col min="6" max="6" width="35.28125" style="58" customWidth="1"/>
    <col min="7" max="7" width="6.00390625" style="12" bestFit="1" customWidth="1"/>
    <col min="8" max="8" width="10.421875" style="12" bestFit="1" customWidth="1"/>
    <col min="9" max="9" width="14.421875" style="12" bestFit="1" customWidth="1"/>
    <col min="10" max="10" width="6.140625" style="12" customWidth="1"/>
    <col min="11" max="11" width="7.7109375" style="12" customWidth="1"/>
    <col min="12" max="12" width="15.7109375" style="12" customWidth="1"/>
    <col min="13" max="13" width="11.8515625" style="12" customWidth="1"/>
    <col min="14" max="14" width="6.57421875" style="12" customWidth="1"/>
    <col min="15" max="15" width="5.00390625" style="13" bestFit="1" customWidth="1"/>
    <col min="16" max="16" width="5.00390625" style="13" customWidth="1"/>
    <col min="17" max="17" width="6.57421875" style="13" bestFit="1" customWidth="1"/>
    <col min="18" max="20" width="5.00390625" style="13" bestFit="1" customWidth="1"/>
    <col min="21" max="29" width="5.00390625" style="13" customWidth="1"/>
    <col min="30" max="30" width="4.57421875" style="5" customWidth="1"/>
    <col min="31" max="34" width="8.57421875" style="5" bestFit="1" customWidth="1"/>
    <col min="35" max="38" width="4.57421875" style="5" customWidth="1"/>
    <col min="39" max="16384" width="9.140625" style="5" customWidth="1"/>
  </cols>
  <sheetData>
    <row r="1" spans="5:38" s="20" customFormat="1" ht="23.25">
      <c r="E1" s="156"/>
      <c r="F1" s="156"/>
      <c r="G1" s="181" t="s">
        <v>12</v>
      </c>
      <c r="H1" s="181"/>
      <c r="I1" s="181"/>
      <c r="J1" s="181"/>
      <c r="K1" s="181"/>
      <c r="L1" s="181"/>
      <c r="M1" s="39"/>
      <c r="N1" s="39"/>
      <c r="O1" s="179"/>
      <c r="P1" s="179"/>
      <c r="Q1" s="179"/>
      <c r="R1" s="179"/>
      <c r="S1" s="179"/>
      <c r="T1" s="179"/>
      <c r="U1" s="38"/>
      <c r="V1" s="38"/>
      <c r="W1" s="38"/>
      <c r="X1" s="38"/>
      <c r="Y1" s="38"/>
      <c r="Z1" s="38"/>
      <c r="AA1" s="38"/>
      <c r="AB1" s="38"/>
      <c r="AC1" s="38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47" s="3" customFormat="1" ht="23.25">
      <c r="A2" s="1" t="s">
        <v>0</v>
      </c>
      <c r="B2" s="155" t="s">
        <v>9</v>
      </c>
      <c r="C2" s="167" t="s">
        <v>104</v>
      </c>
      <c r="D2" s="154" t="s">
        <v>80</v>
      </c>
      <c r="E2" s="161" t="s">
        <v>48</v>
      </c>
      <c r="F2" s="162" t="s">
        <v>81</v>
      </c>
      <c r="G2" s="36" t="s">
        <v>15</v>
      </c>
      <c r="H2" s="36" t="s">
        <v>23</v>
      </c>
      <c r="I2" s="36" t="s">
        <v>13</v>
      </c>
      <c r="J2" s="36" t="s">
        <v>24</v>
      </c>
      <c r="K2" s="36" t="s">
        <v>26</v>
      </c>
      <c r="L2" s="36" t="s">
        <v>25</v>
      </c>
      <c r="M2" s="36" t="s">
        <v>134</v>
      </c>
      <c r="N2" s="36" t="s">
        <v>14</v>
      </c>
      <c r="O2" s="2">
        <v>1.1</v>
      </c>
      <c r="P2" s="2">
        <v>1.2</v>
      </c>
      <c r="Q2" s="2">
        <v>1.3</v>
      </c>
      <c r="R2" s="25">
        <v>2.1</v>
      </c>
      <c r="S2" s="25">
        <v>2.2</v>
      </c>
      <c r="T2" s="19">
        <v>3.1</v>
      </c>
      <c r="U2" s="26">
        <v>3.2</v>
      </c>
      <c r="V2" s="26">
        <v>3.3</v>
      </c>
      <c r="W2" s="26">
        <v>3.4</v>
      </c>
      <c r="X2" s="26">
        <v>3.5</v>
      </c>
      <c r="AE2" s="151">
        <v>4.7</v>
      </c>
      <c r="AF2" s="152">
        <v>4.8</v>
      </c>
      <c r="AG2" s="152">
        <v>4.9</v>
      </c>
      <c r="AH2" s="152">
        <v>4.1</v>
      </c>
      <c r="AI2" s="40">
        <v>5.1</v>
      </c>
      <c r="AJ2" s="40">
        <v>5.2</v>
      </c>
      <c r="AK2" s="40">
        <v>5.3</v>
      </c>
      <c r="AL2" s="46">
        <v>5.4</v>
      </c>
      <c r="AP2" s="150">
        <v>4.1</v>
      </c>
      <c r="AQ2" s="150">
        <v>4.2</v>
      </c>
      <c r="AR2" s="150">
        <v>4.3</v>
      </c>
      <c r="AS2" s="150">
        <v>4.4</v>
      </c>
      <c r="AT2" s="150">
        <v>4.5</v>
      </c>
      <c r="AU2" s="150">
        <v>4.6</v>
      </c>
    </row>
    <row r="3" spans="1:47" ht="23.25">
      <c r="A3" s="4">
        <v>1</v>
      </c>
      <c r="B3" s="148">
        <v>2</v>
      </c>
      <c r="C3" s="148">
        <v>55</v>
      </c>
      <c r="D3" s="148">
        <v>2</v>
      </c>
      <c r="E3" s="153" t="s">
        <v>82</v>
      </c>
      <c r="F3" s="157" t="s">
        <v>57</v>
      </c>
      <c r="G3" s="23">
        <v>1</v>
      </c>
      <c r="H3" s="23"/>
      <c r="I3" s="23"/>
      <c r="J3" s="23"/>
      <c r="K3" s="23"/>
      <c r="L3" s="35"/>
      <c r="M3" s="35"/>
      <c r="N3" s="35"/>
      <c r="O3" s="17">
        <v>5</v>
      </c>
      <c r="P3" s="17">
        <v>4</v>
      </c>
      <c r="Q3" s="17">
        <v>5</v>
      </c>
      <c r="R3" s="27">
        <v>5</v>
      </c>
      <c r="S3" s="29">
        <v>5</v>
      </c>
      <c r="T3" s="21">
        <v>5</v>
      </c>
      <c r="U3" s="21">
        <v>5</v>
      </c>
      <c r="V3" s="21">
        <v>5</v>
      </c>
      <c r="W3" s="21">
        <v>5</v>
      </c>
      <c r="X3" s="21">
        <v>5</v>
      </c>
      <c r="AE3" s="30">
        <v>2</v>
      </c>
      <c r="AF3" s="30">
        <v>3</v>
      </c>
      <c r="AG3" s="30">
        <v>5</v>
      </c>
      <c r="AH3" s="30">
        <v>5</v>
      </c>
      <c r="AI3" s="41">
        <v>4</v>
      </c>
      <c r="AJ3" s="41">
        <v>4</v>
      </c>
      <c r="AK3" s="41">
        <v>4</v>
      </c>
      <c r="AL3" s="47">
        <v>5</v>
      </c>
      <c r="AP3" s="21">
        <v>1</v>
      </c>
      <c r="AQ3" s="21">
        <v>1</v>
      </c>
      <c r="AR3" s="21">
        <v>1</v>
      </c>
      <c r="AS3" s="21">
        <v>4</v>
      </c>
      <c r="AT3" s="21">
        <v>3</v>
      </c>
      <c r="AU3" s="33">
        <v>3</v>
      </c>
    </row>
    <row r="4" spans="1:47" ht="23.25">
      <c r="A4" s="4">
        <v>2</v>
      </c>
      <c r="B4" s="149">
        <v>2</v>
      </c>
      <c r="C4" s="149">
        <v>54</v>
      </c>
      <c r="D4" s="149">
        <v>2</v>
      </c>
      <c r="E4" s="158" t="s">
        <v>51</v>
      </c>
      <c r="F4" s="158" t="s">
        <v>92</v>
      </c>
      <c r="G4" s="23">
        <v>1</v>
      </c>
      <c r="H4" s="23">
        <v>1</v>
      </c>
      <c r="I4" s="23"/>
      <c r="J4" s="23"/>
      <c r="K4" s="23"/>
      <c r="L4" s="35">
        <v>1</v>
      </c>
      <c r="M4" s="35"/>
      <c r="N4" s="35"/>
      <c r="O4" s="6">
        <v>5</v>
      </c>
      <c r="P4" s="6">
        <v>4</v>
      </c>
      <c r="Q4" s="6">
        <v>4</v>
      </c>
      <c r="R4" s="28">
        <v>4</v>
      </c>
      <c r="S4" s="18">
        <v>4</v>
      </c>
      <c r="T4" s="22">
        <v>4</v>
      </c>
      <c r="U4" s="22">
        <v>2</v>
      </c>
      <c r="V4" s="22">
        <v>4</v>
      </c>
      <c r="W4" s="22">
        <v>4</v>
      </c>
      <c r="X4" s="22">
        <v>4</v>
      </c>
      <c r="AE4" s="31">
        <v>4</v>
      </c>
      <c r="AF4" s="31">
        <v>4</v>
      </c>
      <c r="AG4" s="31">
        <v>4</v>
      </c>
      <c r="AH4" s="31">
        <v>4</v>
      </c>
      <c r="AI4" s="42">
        <v>2</v>
      </c>
      <c r="AJ4" s="42">
        <v>2</v>
      </c>
      <c r="AK4" s="42">
        <v>2</v>
      </c>
      <c r="AL4" s="48">
        <v>2</v>
      </c>
      <c r="AP4" s="22">
        <v>2</v>
      </c>
      <c r="AQ4" s="22">
        <v>2</v>
      </c>
      <c r="AR4" s="22">
        <v>2</v>
      </c>
      <c r="AS4" s="22">
        <v>4</v>
      </c>
      <c r="AT4" s="22">
        <v>4</v>
      </c>
      <c r="AU4" s="34">
        <v>4</v>
      </c>
    </row>
    <row r="5" spans="1:47" ht="23.25">
      <c r="A5" s="4">
        <v>3</v>
      </c>
      <c r="B5" s="149">
        <v>3</v>
      </c>
      <c r="C5" s="149">
        <v>0</v>
      </c>
      <c r="D5" s="149">
        <v>2</v>
      </c>
      <c r="E5" s="158" t="s">
        <v>50</v>
      </c>
      <c r="F5" s="158" t="s">
        <v>94</v>
      </c>
      <c r="G5" s="23"/>
      <c r="H5" s="23"/>
      <c r="I5" s="23">
        <v>1</v>
      </c>
      <c r="J5" s="23"/>
      <c r="K5" s="23"/>
      <c r="L5" s="35"/>
      <c r="M5" s="35"/>
      <c r="N5" s="35"/>
      <c r="O5" s="6">
        <v>4</v>
      </c>
      <c r="P5" s="6">
        <v>4</v>
      </c>
      <c r="Q5" s="6">
        <v>4</v>
      </c>
      <c r="R5" s="28">
        <v>4</v>
      </c>
      <c r="S5" s="18">
        <v>4</v>
      </c>
      <c r="T5" s="22">
        <v>4</v>
      </c>
      <c r="U5" s="22">
        <v>4</v>
      </c>
      <c r="V5" s="22">
        <v>4</v>
      </c>
      <c r="W5" s="22">
        <v>4</v>
      </c>
      <c r="X5" s="22">
        <v>4</v>
      </c>
      <c r="AE5" s="31">
        <v>4</v>
      </c>
      <c r="AF5" s="31">
        <v>4</v>
      </c>
      <c r="AG5" s="31">
        <v>4</v>
      </c>
      <c r="AH5" s="31">
        <v>4</v>
      </c>
      <c r="AI5" s="42">
        <v>4</v>
      </c>
      <c r="AJ5" s="42">
        <v>4</v>
      </c>
      <c r="AK5" s="42">
        <v>4</v>
      </c>
      <c r="AL5" s="48">
        <v>4</v>
      </c>
      <c r="AP5" s="22">
        <v>4</v>
      </c>
      <c r="AQ5" s="22">
        <v>4</v>
      </c>
      <c r="AR5" s="22">
        <v>4</v>
      </c>
      <c r="AS5" s="22">
        <v>4</v>
      </c>
      <c r="AT5" s="22">
        <v>4</v>
      </c>
      <c r="AU5" s="34">
        <v>4</v>
      </c>
    </row>
    <row r="6" spans="1:47" ht="23.25">
      <c r="A6" s="4">
        <v>4</v>
      </c>
      <c r="B6" s="149">
        <v>1</v>
      </c>
      <c r="C6" s="149" t="s">
        <v>95</v>
      </c>
      <c r="D6" s="149" t="s">
        <v>95</v>
      </c>
      <c r="E6" s="158" t="s">
        <v>51</v>
      </c>
      <c r="F6" s="158" t="s">
        <v>95</v>
      </c>
      <c r="G6" s="23"/>
      <c r="H6" s="23">
        <v>1</v>
      </c>
      <c r="I6" s="23"/>
      <c r="J6" s="23"/>
      <c r="K6" s="23"/>
      <c r="L6" s="35"/>
      <c r="M6" s="35"/>
      <c r="N6" s="35"/>
      <c r="O6" s="6">
        <v>5</v>
      </c>
      <c r="P6" s="6">
        <v>5</v>
      </c>
      <c r="Q6" s="6">
        <v>5</v>
      </c>
      <c r="R6" s="28">
        <v>4</v>
      </c>
      <c r="S6" s="18">
        <v>4</v>
      </c>
      <c r="T6" s="22">
        <v>4</v>
      </c>
      <c r="U6" s="22">
        <v>4</v>
      </c>
      <c r="V6" s="22">
        <v>4</v>
      </c>
      <c r="W6" s="22">
        <v>4</v>
      </c>
      <c r="X6" s="22">
        <v>4</v>
      </c>
      <c r="AE6" s="31">
        <v>5</v>
      </c>
      <c r="AF6" s="31">
        <v>5</v>
      </c>
      <c r="AG6" s="31">
        <v>5</v>
      </c>
      <c r="AH6" s="31">
        <v>5</v>
      </c>
      <c r="AI6" s="42">
        <v>5</v>
      </c>
      <c r="AJ6" s="42">
        <v>5</v>
      </c>
      <c r="AK6" s="42">
        <v>5</v>
      </c>
      <c r="AL6" s="48">
        <v>5</v>
      </c>
      <c r="AP6" s="22">
        <v>4</v>
      </c>
      <c r="AQ6" s="22">
        <v>2</v>
      </c>
      <c r="AR6" s="22">
        <v>3</v>
      </c>
      <c r="AS6" s="22">
        <v>5</v>
      </c>
      <c r="AT6" s="22">
        <v>4</v>
      </c>
      <c r="AU6" s="34">
        <v>4</v>
      </c>
    </row>
    <row r="7" spans="1:47" ht="23.25">
      <c r="A7" s="4">
        <v>5</v>
      </c>
      <c r="B7" s="149">
        <v>2</v>
      </c>
      <c r="C7" s="149">
        <v>0</v>
      </c>
      <c r="D7" s="149">
        <v>2</v>
      </c>
      <c r="E7" s="158" t="s">
        <v>99</v>
      </c>
      <c r="F7" s="158" t="s">
        <v>98</v>
      </c>
      <c r="G7" s="23">
        <v>1</v>
      </c>
      <c r="H7" s="23"/>
      <c r="I7" s="23"/>
      <c r="J7" s="23">
        <v>1</v>
      </c>
      <c r="K7" s="23"/>
      <c r="L7" s="35"/>
      <c r="M7" s="35"/>
      <c r="N7" s="35"/>
      <c r="O7" s="6">
        <v>4</v>
      </c>
      <c r="P7" s="6">
        <v>4</v>
      </c>
      <c r="Q7" s="6">
        <v>3</v>
      </c>
      <c r="R7" s="28">
        <v>4</v>
      </c>
      <c r="S7" s="18">
        <v>5</v>
      </c>
      <c r="T7" s="22">
        <v>4</v>
      </c>
      <c r="U7" s="22">
        <v>4</v>
      </c>
      <c r="V7" s="22">
        <v>5</v>
      </c>
      <c r="W7" s="22">
        <v>5</v>
      </c>
      <c r="X7" s="22">
        <v>5</v>
      </c>
      <c r="AE7" s="31">
        <v>4</v>
      </c>
      <c r="AF7" s="31">
        <v>4</v>
      </c>
      <c r="AG7" s="31">
        <v>5</v>
      </c>
      <c r="AH7" s="31">
        <v>5</v>
      </c>
      <c r="AI7" s="42">
        <v>5</v>
      </c>
      <c r="AJ7" s="42">
        <v>5</v>
      </c>
      <c r="AK7" s="42">
        <v>5</v>
      </c>
      <c r="AL7" s="48">
        <v>5</v>
      </c>
      <c r="AP7" s="22">
        <v>2</v>
      </c>
      <c r="AQ7" s="22">
        <v>3</v>
      </c>
      <c r="AR7" s="22">
        <v>3</v>
      </c>
      <c r="AS7" s="22">
        <v>4</v>
      </c>
      <c r="AT7" s="22">
        <v>4</v>
      </c>
      <c r="AU7" s="34">
        <v>4</v>
      </c>
    </row>
    <row r="8" spans="1:47" ht="23.25">
      <c r="A8" s="4">
        <v>6</v>
      </c>
      <c r="B8" s="149">
        <v>2</v>
      </c>
      <c r="C8" s="149">
        <v>55</v>
      </c>
      <c r="D8" s="149">
        <v>0</v>
      </c>
      <c r="E8" s="158">
        <v>0</v>
      </c>
      <c r="F8" s="158">
        <v>0</v>
      </c>
      <c r="G8" s="23"/>
      <c r="H8" s="23">
        <v>1</v>
      </c>
      <c r="I8" s="23"/>
      <c r="J8" s="23"/>
      <c r="K8" s="23"/>
      <c r="L8" s="35"/>
      <c r="M8" s="35"/>
      <c r="N8" s="35"/>
      <c r="O8" s="6">
        <v>4</v>
      </c>
      <c r="P8" s="6">
        <v>2</v>
      </c>
      <c r="Q8" s="6">
        <v>2</v>
      </c>
      <c r="R8" s="28">
        <v>4</v>
      </c>
      <c r="S8" s="18">
        <v>4</v>
      </c>
      <c r="T8" s="22">
        <v>5</v>
      </c>
      <c r="U8" s="22">
        <v>4</v>
      </c>
      <c r="V8" s="22">
        <v>4</v>
      </c>
      <c r="W8" s="22">
        <v>3</v>
      </c>
      <c r="X8" s="22">
        <v>4</v>
      </c>
      <c r="AE8" s="31">
        <v>4</v>
      </c>
      <c r="AF8" s="31">
        <v>5</v>
      </c>
      <c r="AG8" s="31">
        <v>4</v>
      </c>
      <c r="AH8" s="31">
        <v>4</v>
      </c>
      <c r="AI8" s="42">
        <v>2</v>
      </c>
      <c r="AJ8" s="42">
        <v>2</v>
      </c>
      <c r="AK8" s="42">
        <v>2</v>
      </c>
      <c r="AL8" s="48">
        <v>5</v>
      </c>
      <c r="AP8" s="22">
        <v>1</v>
      </c>
      <c r="AQ8" s="22">
        <v>1</v>
      </c>
      <c r="AR8" s="22">
        <v>1</v>
      </c>
      <c r="AS8" s="22">
        <v>4</v>
      </c>
      <c r="AT8" s="22">
        <v>4</v>
      </c>
      <c r="AU8" s="34">
        <v>4</v>
      </c>
    </row>
    <row r="9" spans="1:47" ht="23.25">
      <c r="A9" s="4">
        <v>7</v>
      </c>
      <c r="B9" s="149">
        <v>1</v>
      </c>
      <c r="C9" s="149" t="s">
        <v>95</v>
      </c>
      <c r="D9" s="149" t="s">
        <v>95</v>
      </c>
      <c r="E9" s="158" t="s">
        <v>51</v>
      </c>
      <c r="F9" s="158" t="s">
        <v>95</v>
      </c>
      <c r="G9" s="23"/>
      <c r="H9" s="23"/>
      <c r="I9" s="23"/>
      <c r="J9" s="23">
        <v>1</v>
      </c>
      <c r="K9" s="23"/>
      <c r="L9" s="35"/>
      <c r="M9" s="35"/>
      <c r="N9" s="35"/>
      <c r="O9" s="6">
        <v>5</v>
      </c>
      <c r="P9" s="6">
        <v>5</v>
      </c>
      <c r="Q9" s="6">
        <v>5</v>
      </c>
      <c r="R9" s="28">
        <v>5</v>
      </c>
      <c r="S9" s="18">
        <v>5</v>
      </c>
      <c r="T9" s="22">
        <v>5</v>
      </c>
      <c r="U9" s="22">
        <v>5</v>
      </c>
      <c r="V9" s="22">
        <v>5</v>
      </c>
      <c r="W9" s="22">
        <v>5</v>
      </c>
      <c r="X9" s="22">
        <v>5</v>
      </c>
      <c r="AE9" s="31">
        <v>5</v>
      </c>
      <c r="AF9" s="31">
        <v>5</v>
      </c>
      <c r="AG9" s="31">
        <v>5</v>
      </c>
      <c r="AH9" s="31">
        <v>5</v>
      </c>
      <c r="AI9" s="42">
        <v>5</v>
      </c>
      <c r="AJ9" s="42">
        <v>5</v>
      </c>
      <c r="AK9" s="42">
        <v>5</v>
      </c>
      <c r="AL9" s="48">
        <v>5</v>
      </c>
      <c r="AP9" s="22">
        <v>4</v>
      </c>
      <c r="AQ9" s="22">
        <v>4</v>
      </c>
      <c r="AR9" s="22">
        <v>4</v>
      </c>
      <c r="AS9" s="22">
        <v>5</v>
      </c>
      <c r="AT9" s="22">
        <v>5</v>
      </c>
      <c r="AU9" s="34">
        <v>5</v>
      </c>
    </row>
    <row r="10" spans="1:47" ht="23.25">
      <c r="A10" s="4">
        <v>8</v>
      </c>
      <c r="B10" s="149">
        <v>3</v>
      </c>
      <c r="C10" s="149">
        <v>54</v>
      </c>
      <c r="D10" s="149">
        <v>2</v>
      </c>
      <c r="E10" s="158" t="s">
        <v>51</v>
      </c>
      <c r="F10" s="158" t="s">
        <v>108</v>
      </c>
      <c r="G10" s="23">
        <v>1</v>
      </c>
      <c r="H10" s="23">
        <v>1</v>
      </c>
      <c r="I10" s="23">
        <v>1</v>
      </c>
      <c r="J10" s="23"/>
      <c r="K10" s="23"/>
      <c r="L10" s="35"/>
      <c r="M10" s="35"/>
      <c r="N10" s="35"/>
      <c r="O10" s="6">
        <v>4</v>
      </c>
      <c r="P10" s="6">
        <v>4</v>
      </c>
      <c r="Q10" s="6">
        <v>3</v>
      </c>
      <c r="R10" s="28">
        <v>4</v>
      </c>
      <c r="S10" s="18">
        <v>4</v>
      </c>
      <c r="T10" s="22">
        <v>5</v>
      </c>
      <c r="U10" s="22">
        <v>4</v>
      </c>
      <c r="V10" s="22">
        <v>5</v>
      </c>
      <c r="W10" s="22">
        <v>5</v>
      </c>
      <c r="X10" s="22">
        <v>5</v>
      </c>
      <c r="AE10" s="31">
        <v>4</v>
      </c>
      <c r="AF10" s="31">
        <v>5</v>
      </c>
      <c r="AG10" s="31">
        <v>5</v>
      </c>
      <c r="AH10" s="31">
        <v>5</v>
      </c>
      <c r="AI10" s="42">
        <v>5</v>
      </c>
      <c r="AJ10" s="42">
        <v>5</v>
      </c>
      <c r="AK10" s="42">
        <v>5</v>
      </c>
      <c r="AL10" s="48">
        <v>5</v>
      </c>
      <c r="AP10" s="22">
        <v>3</v>
      </c>
      <c r="AQ10" s="22">
        <v>3</v>
      </c>
      <c r="AR10" s="22">
        <v>3</v>
      </c>
      <c r="AS10" s="22">
        <v>4</v>
      </c>
      <c r="AT10" s="22">
        <v>4</v>
      </c>
      <c r="AU10" s="34">
        <v>4</v>
      </c>
    </row>
    <row r="11" spans="1:47" ht="23.25">
      <c r="A11" s="4">
        <v>9</v>
      </c>
      <c r="B11" s="149">
        <v>3</v>
      </c>
      <c r="C11" s="149">
        <v>0</v>
      </c>
      <c r="D11" s="149">
        <v>2</v>
      </c>
      <c r="E11" s="158" t="s">
        <v>49</v>
      </c>
      <c r="F11" s="158" t="s">
        <v>112</v>
      </c>
      <c r="G11" s="23">
        <v>1</v>
      </c>
      <c r="H11" s="23"/>
      <c r="I11" s="23"/>
      <c r="J11" s="23"/>
      <c r="K11" s="23"/>
      <c r="L11" s="35"/>
      <c r="M11" s="35"/>
      <c r="N11" s="35"/>
      <c r="O11" s="6">
        <v>5</v>
      </c>
      <c r="P11" s="6">
        <v>3</v>
      </c>
      <c r="Q11" s="6">
        <v>4</v>
      </c>
      <c r="R11" s="28">
        <v>5</v>
      </c>
      <c r="S11" s="18">
        <v>5</v>
      </c>
      <c r="T11" s="22">
        <v>5</v>
      </c>
      <c r="U11" s="22">
        <v>5</v>
      </c>
      <c r="V11" s="22">
        <v>5</v>
      </c>
      <c r="W11" s="22">
        <v>4</v>
      </c>
      <c r="X11" s="22">
        <v>5</v>
      </c>
      <c r="AE11" s="31">
        <v>4</v>
      </c>
      <c r="AF11" s="31">
        <v>5</v>
      </c>
      <c r="AG11" s="31">
        <v>5</v>
      </c>
      <c r="AH11" s="31">
        <v>5</v>
      </c>
      <c r="AI11" s="42">
        <v>4</v>
      </c>
      <c r="AJ11" s="42">
        <v>4</v>
      </c>
      <c r="AK11" s="42">
        <v>4</v>
      </c>
      <c r="AL11" s="48">
        <v>5</v>
      </c>
      <c r="AP11" s="22">
        <v>3</v>
      </c>
      <c r="AQ11" s="22">
        <v>2</v>
      </c>
      <c r="AR11" s="22">
        <v>2</v>
      </c>
      <c r="AS11" s="22">
        <v>4</v>
      </c>
      <c r="AT11" s="22">
        <v>5</v>
      </c>
      <c r="AU11" s="34">
        <v>4</v>
      </c>
    </row>
    <row r="12" spans="1:47" ht="23.25">
      <c r="A12" s="4">
        <v>10</v>
      </c>
      <c r="B12" s="149">
        <v>3</v>
      </c>
      <c r="C12" s="149">
        <v>0</v>
      </c>
      <c r="D12" s="149">
        <v>2</v>
      </c>
      <c r="E12" s="158" t="s">
        <v>49</v>
      </c>
      <c r="F12" s="158" t="s">
        <v>116</v>
      </c>
      <c r="G12" s="23"/>
      <c r="H12" s="23"/>
      <c r="I12" s="23"/>
      <c r="J12" s="23"/>
      <c r="K12" s="23"/>
      <c r="L12" s="35"/>
      <c r="M12" s="35"/>
      <c r="N12" s="35">
        <v>1</v>
      </c>
      <c r="O12" s="6">
        <v>5</v>
      </c>
      <c r="P12" s="6">
        <v>5</v>
      </c>
      <c r="Q12" s="6">
        <v>5</v>
      </c>
      <c r="R12" s="28">
        <v>5</v>
      </c>
      <c r="S12" s="18">
        <v>5</v>
      </c>
      <c r="T12" s="22">
        <v>5</v>
      </c>
      <c r="U12" s="22">
        <v>5</v>
      </c>
      <c r="V12" s="22">
        <v>5</v>
      </c>
      <c r="W12" s="22">
        <v>5</v>
      </c>
      <c r="X12" s="22">
        <v>5</v>
      </c>
      <c r="AE12" s="31">
        <v>4</v>
      </c>
      <c r="AF12" s="31">
        <v>4</v>
      </c>
      <c r="AG12" s="31">
        <v>4</v>
      </c>
      <c r="AH12" s="31">
        <v>4</v>
      </c>
      <c r="AI12" s="42">
        <v>4</v>
      </c>
      <c r="AJ12" s="42">
        <v>4</v>
      </c>
      <c r="AK12" s="42">
        <v>4</v>
      </c>
      <c r="AL12" s="48">
        <v>4</v>
      </c>
      <c r="AP12" s="22">
        <v>1</v>
      </c>
      <c r="AQ12" s="22">
        <v>2</v>
      </c>
      <c r="AR12" s="22">
        <v>2</v>
      </c>
      <c r="AS12" s="22">
        <v>4</v>
      </c>
      <c r="AT12" s="22">
        <v>3</v>
      </c>
      <c r="AU12" s="34">
        <v>3</v>
      </c>
    </row>
    <row r="13" spans="1:47" ht="23.25">
      <c r="A13" s="4">
        <v>11</v>
      </c>
      <c r="B13" s="149">
        <v>3</v>
      </c>
      <c r="C13" s="149">
        <v>54</v>
      </c>
      <c r="D13" s="149">
        <v>2</v>
      </c>
      <c r="E13" s="158" t="s">
        <v>49</v>
      </c>
      <c r="F13" s="158" t="s">
        <v>116</v>
      </c>
      <c r="G13" s="23">
        <v>1</v>
      </c>
      <c r="H13" s="23"/>
      <c r="I13" s="23"/>
      <c r="J13" s="23"/>
      <c r="K13" s="23"/>
      <c r="L13" s="35">
        <v>1</v>
      </c>
      <c r="M13" s="35"/>
      <c r="N13" s="35"/>
      <c r="O13" s="6">
        <v>5</v>
      </c>
      <c r="P13" s="6">
        <v>5</v>
      </c>
      <c r="Q13" s="6">
        <v>5</v>
      </c>
      <c r="R13" s="28">
        <v>5</v>
      </c>
      <c r="S13" s="18">
        <v>5</v>
      </c>
      <c r="T13" s="22">
        <v>5</v>
      </c>
      <c r="U13" s="22">
        <v>5</v>
      </c>
      <c r="V13" s="22">
        <v>5</v>
      </c>
      <c r="W13" s="22">
        <v>5</v>
      </c>
      <c r="X13" s="22">
        <v>5</v>
      </c>
      <c r="AE13" s="31">
        <v>4</v>
      </c>
      <c r="AF13" s="31">
        <v>5</v>
      </c>
      <c r="AG13" s="31">
        <v>5</v>
      </c>
      <c r="AH13" s="31">
        <v>5</v>
      </c>
      <c r="AI13" s="42">
        <v>5</v>
      </c>
      <c r="AJ13" s="42">
        <v>5</v>
      </c>
      <c r="AK13" s="42">
        <v>5</v>
      </c>
      <c r="AL13" s="48">
        <v>5</v>
      </c>
      <c r="AP13" s="22">
        <v>1</v>
      </c>
      <c r="AQ13" s="22">
        <v>1</v>
      </c>
      <c r="AR13" s="22">
        <v>1</v>
      </c>
      <c r="AS13" s="22">
        <v>4</v>
      </c>
      <c r="AT13" s="22">
        <v>3</v>
      </c>
      <c r="AU13" s="34">
        <v>4</v>
      </c>
    </row>
    <row r="14" spans="1:47" ht="23.25">
      <c r="A14" s="4">
        <v>12</v>
      </c>
      <c r="B14" s="149">
        <v>2</v>
      </c>
      <c r="C14" s="149">
        <v>54</v>
      </c>
      <c r="D14" s="149">
        <v>2</v>
      </c>
      <c r="E14" s="158" t="s">
        <v>121</v>
      </c>
      <c r="F14" s="158" t="s">
        <v>121</v>
      </c>
      <c r="G14" s="23"/>
      <c r="H14" s="23">
        <v>1</v>
      </c>
      <c r="I14" s="23"/>
      <c r="J14" s="23"/>
      <c r="K14" s="23"/>
      <c r="L14" s="35"/>
      <c r="M14" s="35"/>
      <c r="N14" s="35"/>
      <c r="O14" s="6">
        <v>5</v>
      </c>
      <c r="P14" s="6">
        <v>5</v>
      </c>
      <c r="Q14" s="6">
        <v>5</v>
      </c>
      <c r="R14" s="28">
        <v>5</v>
      </c>
      <c r="S14" s="18">
        <v>5</v>
      </c>
      <c r="T14" s="22">
        <v>5</v>
      </c>
      <c r="U14" s="22">
        <v>5</v>
      </c>
      <c r="V14" s="22">
        <v>5</v>
      </c>
      <c r="W14" s="22">
        <v>5</v>
      </c>
      <c r="X14" s="22">
        <v>5</v>
      </c>
      <c r="AE14" s="31">
        <v>4</v>
      </c>
      <c r="AF14" s="31">
        <v>4</v>
      </c>
      <c r="AG14" s="31">
        <v>4</v>
      </c>
      <c r="AH14" s="31">
        <v>4</v>
      </c>
      <c r="AI14" s="42">
        <v>5</v>
      </c>
      <c r="AJ14" s="42">
        <v>5</v>
      </c>
      <c r="AK14" s="42">
        <v>5</v>
      </c>
      <c r="AL14" s="48">
        <v>5</v>
      </c>
      <c r="AP14" s="22">
        <v>2</v>
      </c>
      <c r="AQ14" s="22">
        <v>2</v>
      </c>
      <c r="AR14" s="22">
        <v>2</v>
      </c>
      <c r="AS14" s="22">
        <v>4</v>
      </c>
      <c r="AT14" s="22">
        <v>4</v>
      </c>
      <c r="AU14" s="34">
        <v>4</v>
      </c>
    </row>
    <row r="15" spans="1:47" ht="23.25">
      <c r="A15" s="4">
        <v>13</v>
      </c>
      <c r="B15" s="149">
        <v>2</v>
      </c>
      <c r="C15" s="149">
        <v>55</v>
      </c>
      <c r="D15" s="149">
        <v>2</v>
      </c>
      <c r="E15" s="158" t="s">
        <v>54</v>
      </c>
      <c r="F15" s="158" t="s">
        <v>126</v>
      </c>
      <c r="G15" s="23"/>
      <c r="H15" s="23"/>
      <c r="I15" s="23"/>
      <c r="J15" s="23"/>
      <c r="K15" s="23"/>
      <c r="L15" s="35"/>
      <c r="M15" s="35"/>
      <c r="N15" s="35"/>
      <c r="O15" s="6">
        <v>5</v>
      </c>
      <c r="P15" s="6">
        <v>4</v>
      </c>
      <c r="Q15" s="6">
        <v>4</v>
      </c>
      <c r="R15" s="28">
        <v>4</v>
      </c>
      <c r="S15" s="18">
        <v>4</v>
      </c>
      <c r="T15" s="22">
        <v>5</v>
      </c>
      <c r="U15" s="22">
        <v>4</v>
      </c>
      <c r="V15" s="22">
        <v>5</v>
      </c>
      <c r="W15" s="22">
        <v>5</v>
      </c>
      <c r="X15" s="22">
        <v>5</v>
      </c>
      <c r="AE15" s="31">
        <v>4</v>
      </c>
      <c r="AF15" s="31">
        <v>4</v>
      </c>
      <c r="AG15" s="31">
        <v>5</v>
      </c>
      <c r="AH15" s="31">
        <v>5</v>
      </c>
      <c r="AI15" s="42">
        <v>4</v>
      </c>
      <c r="AJ15" s="42">
        <v>4</v>
      </c>
      <c r="AK15" s="42">
        <v>3</v>
      </c>
      <c r="AL15" s="48">
        <v>4</v>
      </c>
      <c r="AP15" s="22">
        <v>3</v>
      </c>
      <c r="AQ15" s="22">
        <v>3</v>
      </c>
      <c r="AR15" s="22">
        <v>3</v>
      </c>
      <c r="AS15" s="22">
        <v>4</v>
      </c>
      <c r="AT15" s="22">
        <v>4</v>
      </c>
      <c r="AU15" s="34">
        <v>4</v>
      </c>
    </row>
    <row r="16" spans="1:47" ht="23.25">
      <c r="A16" s="4">
        <v>14</v>
      </c>
      <c r="B16" s="149">
        <v>1</v>
      </c>
      <c r="C16" s="149" t="s">
        <v>95</v>
      </c>
      <c r="D16" s="149" t="s">
        <v>95</v>
      </c>
      <c r="E16" s="158" t="s">
        <v>51</v>
      </c>
      <c r="F16" s="158" t="s">
        <v>95</v>
      </c>
      <c r="G16" s="23"/>
      <c r="H16" s="23"/>
      <c r="I16" s="23"/>
      <c r="J16" s="23">
        <v>1</v>
      </c>
      <c r="K16" s="23"/>
      <c r="L16" s="35"/>
      <c r="M16" s="35"/>
      <c r="N16" s="35"/>
      <c r="O16" s="6">
        <v>4</v>
      </c>
      <c r="P16" s="6">
        <v>4</v>
      </c>
      <c r="Q16" s="6">
        <v>4</v>
      </c>
      <c r="R16" s="28">
        <v>5</v>
      </c>
      <c r="S16" s="18">
        <v>5</v>
      </c>
      <c r="T16" s="22">
        <v>5</v>
      </c>
      <c r="U16" s="22">
        <v>5</v>
      </c>
      <c r="V16" s="22">
        <v>5</v>
      </c>
      <c r="W16" s="22">
        <v>5</v>
      </c>
      <c r="X16" s="22">
        <v>5</v>
      </c>
      <c r="AE16" s="31">
        <v>5</v>
      </c>
      <c r="AF16" s="31">
        <v>5</v>
      </c>
      <c r="AG16" s="31">
        <v>4</v>
      </c>
      <c r="AH16" s="31">
        <v>5</v>
      </c>
      <c r="AI16" s="42">
        <v>4</v>
      </c>
      <c r="AJ16" s="42">
        <v>4</v>
      </c>
      <c r="AK16" s="42">
        <v>5</v>
      </c>
      <c r="AL16" s="48">
        <v>5</v>
      </c>
      <c r="AP16" s="22">
        <v>3</v>
      </c>
      <c r="AQ16" s="22">
        <v>1</v>
      </c>
      <c r="AR16" s="22">
        <v>3</v>
      </c>
      <c r="AS16" s="22">
        <v>4</v>
      </c>
      <c r="AT16" s="22">
        <v>5</v>
      </c>
      <c r="AU16" s="34">
        <v>5</v>
      </c>
    </row>
    <row r="17" spans="1:47" ht="23.25">
      <c r="A17" s="4">
        <v>15</v>
      </c>
      <c r="B17" s="149">
        <v>2</v>
      </c>
      <c r="C17" s="149">
        <v>54</v>
      </c>
      <c r="D17" s="149">
        <v>2</v>
      </c>
      <c r="E17" s="158" t="s">
        <v>121</v>
      </c>
      <c r="F17" s="158" t="s">
        <v>121</v>
      </c>
      <c r="G17" s="23"/>
      <c r="H17" s="23">
        <v>1</v>
      </c>
      <c r="I17" s="23"/>
      <c r="J17" s="23"/>
      <c r="K17" s="23"/>
      <c r="L17" s="35"/>
      <c r="M17" s="35"/>
      <c r="N17" s="35"/>
      <c r="O17" s="6">
        <v>4</v>
      </c>
      <c r="P17" s="6">
        <v>4</v>
      </c>
      <c r="Q17" s="6">
        <v>4</v>
      </c>
      <c r="R17" s="28">
        <v>4</v>
      </c>
      <c r="S17" s="18">
        <v>4</v>
      </c>
      <c r="T17" s="22">
        <v>4</v>
      </c>
      <c r="U17" s="22">
        <v>4</v>
      </c>
      <c r="V17" s="22">
        <v>4</v>
      </c>
      <c r="W17" s="22">
        <v>4</v>
      </c>
      <c r="X17" s="22">
        <v>4</v>
      </c>
      <c r="AE17" s="31">
        <v>3</v>
      </c>
      <c r="AF17" s="31">
        <v>3</v>
      </c>
      <c r="AG17" s="31">
        <v>4</v>
      </c>
      <c r="AH17" s="31">
        <v>4</v>
      </c>
      <c r="AI17" s="42">
        <v>4</v>
      </c>
      <c r="AJ17" s="42">
        <v>4</v>
      </c>
      <c r="AK17" s="42">
        <v>3</v>
      </c>
      <c r="AL17" s="48">
        <v>3</v>
      </c>
      <c r="AP17" s="22">
        <v>3</v>
      </c>
      <c r="AQ17" s="22">
        <v>3</v>
      </c>
      <c r="AR17" s="22">
        <v>3</v>
      </c>
      <c r="AS17" s="22">
        <v>4</v>
      </c>
      <c r="AT17" s="22">
        <v>4</v>
      </c>
      <c r="AU17" s="34">
        <v>3</v>
      </c>
    </row>
    <row r="18" spans="1:47" ht="23.25">
      <c r="A18" s="4">
        <v>16</v>
      </c>
      <c r="B18" s="149" t="s">
        <v>132</v>
      </c>
      <c r="C18" s="149">
        <v>0</v>
      </c>
      <c r="D18" s="149" t="s">
        <v>95</v>
      </c>
      <c r="E18" s="158">
        <v>0</v>
      </c>
      <c r="F18" s="158">
        <v>0</v>
      </c>
      <c r="G18" s="23"/>
      <c r="H18" s="23">
        <v>1</v>
      </c>
      <c r="I18" s="23"/>
      <c r="J18" s="23"/>
      <c r="K18" s="23"/>
      <c r="L18" s="35"/>
      <c r="M18" s="35"/>
      <c r="N18" s="35"/>
      <c r="O18" s="6">
        <v>5</v>
      </c>
      <c r="P18" s="6">
        <v>5</v>
      </c>
      <c r="Q18" s="6">
        <v>5</v>
      </c>
      <c r="R18" s="28">
        <v>5</v>
      </c>
      <c r="S18" s="18">
        <v>5</v>
      </c>
      <c r="T18" s="22">
        <v>5</v>
      </c>
      <c r="U18" s="22">
        <v>5</v>
      </c>
      <c r="V18" s="22">
        <v>5</v>
      </c>
      <c r="W18" s="22">
        <v>5</v>
      </c>
      <c r="X18" s="22">
        <v>5</v>
      </c>
      <c r="AE18" s="31">
        <v>3</v>
      </c>
      <c r="AF18" s="31">
        <v>4</v>
      </c>
      <c r="AG18" s="31">
        <v>3</v>
      </c>
      <c r="AH18" s="31">
        <v>3</v>
      </c>
      <c r="AI18" s="42">
        <v>5</v>
      </c>
      <c r="AJ18" s="42">
        <v>4</v>
      </c>
      <c r="AK18" s="42">
        <v>3</v>
      </c>
      <c r="AL18" s="48">
        <v>3</v>
      </c>
      <c r="AP18" s="22">
        <v>3</v>
      </c>
      <c r="AQ18" s="22">
        <v>3</v>
      </c>
      <c r="AR18" s="22">
        <v>3</v>
      </c>
      <c r="AS18" s="22">
        <v>4</v>
      </c>
      <c r="AT18" s="22">
        <v>4</v>
      </c>
      <c r="AU18" s="34">
        <v>4</v>
      </c>
    </row>
    <row r="19" spans="1:47" ht="23.25">
      <c r="A19" s="4">
        <v>17</v>
      </c>
      <c r="B19" s="149" t="s">
        <v>132</v>
      </c>
      <c r="C19" s="149">
        <v>0</v>
      </c>
      <c r="D19" s="149" t="s">
        <v>95</v>
      </c>
      <c r="E19" s="158">
        <v>0</v>
      </c>
      <c r="F19" s="158">
        <v>0</v>
      </c>
      <c r="G19" s="23"/>
      <c r="H19" s="23">
        <v>1</v>
      </c>
      <c r="I19" s="23"/>
      <c r="J19" s="23"/>
      <c r="K19" s="23"/>
      <c r="L19" s="35"/>
      <c r="M19" s="35"/>
      <c r="N19" s="35"/>
      <c r="O19" s="6">
        <v>5</v>
      </c>
      <c r="P19" s="6">
        <v>5</v>
      </c>
      <c r="Q19" s="6">
        <v>5</v>
      </c>
      <c r="R19" s="28">
        <v>5</v>
      </c>
      <c r="S19" s="18">
        <v>5</v>
      </c>
      <c r="T19" s="22">
        <v>5</v>
      </c>
      <c r="U19" s="22">
        <v>2</v>
      </c>
      <c r="V19" s="22">
        <v>5</v>
      </c>
      <c r="W19" s="22">
        <v>4</v>
      </c>
      <c r="X19" s="22">
        <v>4</v>
      </c>
      <c r="AE19" s="31">
        <v>4</v>
      </c>
      <c r="AF19" s="31">
        <v>5</v>
      </c>
      <c r="AG19" s="31">
        <v>5</v>
      </c>
      <c r="AH19" s="31">
        <v>5</v>
      </c>
      <c r="AI19" s="42">
        <v>4</v>
      </c>
      <c r="AJ19" s="42">
        <v>4</v>
      </c>
      <c r="AK19" s="42">
        <v>5</v>
      </c>
      <c r="AL19" s="48">
        <v>4</v>
      </c>
      <c r="AP19" s="22">
        <v>3</v>
      </c>
      <c r="AQ19" s="22">
        <v>4</v>
      </c>
      <c r="AR19" s="22">
        <v>4</v>
      </c>
      <c r="AS19" s="22">
        <v>4</v>
      </c>
      <c r="AT19" s="22">
        <v>4</v>
      </c>
      <c r="AU19" s="34">
        <v>5</v>
      </c>
    </row>
    <row r="20" spans="1:47" ht="23.25">
      <c r="A20" s="4">
        <v>18</v>
      </c>
      <c r="B20" s="149">
        <v>1</v>
      </c>
      <c r="C20" s="149" t="s">
        <v>95</v>
      </c>
      <c r="D20" s="149" t="s">
        <v>95</v>
      </c>
      <c r="E20" s="158">
        <v>9</v>
      </c>
      <c r="F20" s="158" t="s">
        <v>95</v>
      </c>
      <c r="G20" s="23"/>
      <c r="H20" s="23">
        <v>1</v>
      </c>
      <c r="I20" s="23"/>
      <c r="J20" s="23"/>
      <c r="K20" s="23"/>
      <c r="L20" s="35"/>
      <c r="M20" s="35"/>
      <c r="N20" s="35"/>
      <c r="O20" s="6">
        <v>4</v>
      </c>
      <c r="P20" s="6">
        <v>3</v>
      </c>
      <c r="Q20" s="6">
        <v>3</v>
      </c>
      <c r="R20" s="28">
        <v>5</v>
      </c>
      <c r="S20" s="18">
        <v>5</v>
      </c>
      <c r="T20" s="22">
        <v>3</v>
      </c>
      <c r="U20" s="22">
        <v>2</v>
      </c>
      <c r="V20" s="22">
        <v>3</v>
      </c>
      <c r="W20" s="22">
        <v>3</v>
      </c>
      <c r="X20" s="22">
        <v>3</v>
      </c>
      <c r="AE20" s="31">
        <v>3</v>
      </c>
      <c r="AF20" s="31">
        <v>4</v>
      </c>
      <c r="AG20" s="31">
        <v>3</v>
      </c>
      <c r="AH20" s="31">
        <v>3</v>
      </c>
      <c r="AI20" s="42">
        <v>4</v>
      </c>
      <c r="AJ20" s="42">
        <v>4</v>
      </c>
      <c r="AK20" s="42">
        <v>3</v>
      </c>
      <c r="AL20" s="48">
        <v>4</v>
      </c>
      <c r="AP20" s="22">
        <v>3</v>
      </c>
      <c r="AQ20" s="22">
        <v>3</v>
      </c>
      <c r="AR20" s="22">
        <v>3</v>
      </c>
      <c r="AS20" s="22">
        <v>4</v>
      </c>
      <c r="AT20" s="22">
        <v>4</v>
      </c>
      <c r="AU20" s="34">
        <v>4</v>
      </c>
    </row>
    <row r="21" spans="1:47" ht="23.25">
      <c r="A21" s="4">
        <v>19</v>
      </c>
      <c r="B21" s="149" t="s">
        <v>132</v>
      </c>
      <c r="C21" s="149">
        <v>0</v>
      </c>
      <c r="D21" s="149" t="s">
        <v>95</v>
      </c>
      <c r="E21" s="158">
        <v>0</v>
      </c>
      <c r="F21" s="158">
        <v>0</v>
      </c>
      <c r="G21" s="23"/>
      <c r="H21" s="23"/>
      <c r="I21" s="23"/>
      <c r="J21" s="23"/>
      <c r="K21" s="23"/>
      <c r="L21" s="35"/>
      <c r="M21" s="35">
        <v>1</v>
      </c>
      <c r="N21" s="35"/>
      <c r="O21" s="6">
        <v>5</v>
      </c>
      <c r="P21" s="6">
        <v>4</v>
      </c>
      <c r="Q21" s="6">
        <v>4</v>
      </c>
      <c r="R21" s="28">
        <v>5</v>
      </c>
      <c r="S21" s="18">
        <v>5</v>
      </c>
      <c r="T21" s="22">
        <v>5</v>
      </c>
      <c r="U21" s="22">
        <v>5</v>
      </c>
      <c r="V21" s="22">
        <v>5</v>
      </c>
      <c r="W21" s="22">
        <v>5</v>
      </c>
      <c r="X21" s="22">
        <v>5</v>
      </c>
      <c r="AE21" s="31">
        <v>4</v>
      </c>
      <c r="AF21" s="31">
        <v>4</v>
      </c>
      <c r="AG21" s="31">
        <v>4</v>
      </c>
      <c r="AH21" s="31">
        <v>4</v>
      </c>
      <c r="AI21" s="42">
        <v>4</v>
      </c>
      <c r="AJ21" s="42">
        <v>4</v>
      </c>
      <c r="AK21" s="42">
        <v>4</v>
      </c>
      <c r="AL21" s="48">
        <v>4</v>
      </c>
      <c r="AP21" s="22">
        <v>3</v>
      </c>
      <c r="AQ21" s="22">
        <v>3</v>
      </c>
      <c r="AR21" s="22">
        <v>3</v>
      </c>
      <c r="AS21" s="22">
        <v>4</v>
      </c>
      <c r="AT21" s="22">
        <v>4</v>
      </c>
      <c r="AU21" s="34">
        <v>4</v>
      </c>
    </row>
    <row r="22" spans="1:47" ht="23.25">
      <c r="A22" s="4">
        <v>20</v>
      </c>
      <c r="B22" s="149">
        <v>1</v>
      </c>
      <c r="C22" s="149" t="s">
        <v>95</v>
      </c>
      <c r="D22" s="149" t="s">
        <v>95</v>
      </c>
      <c r="E22" s="158" t="s">
        <v>137</v>
      </c>
      <c r="F22" s="158" t="s">
        <v>95</v>
      </c>
      <c r="G22" s="23"/>
      <c r="H22" s="23">
        <v>1</v>
      </c>
      <c r="I22" s="23"/>
      <c r="J22" s="23">
        <v>1</v>
      </c>
      <c r="K22" s="23"/>
      <c r="L22" s="35"/>
      <c r="M22" s="35"/>
      <c r="N22" s="35"/>
      <c r="O22" s="6">
        <v>4</v>
      </c>
      <c r="P22" s="6">
        <v>4</v>
      </c>
      <c r="Q22" s="6">
        <v>4</v>
      </c>
      <c r="R22" s="28">
        <v>4</v>
      </c>
      <c r="S22" s="18">
        <v>4</v>
      </c>
      <c r="T22" s="22">
        <v>4</v>
      </c>
      <c r="U22" s="22">
        <v>3</v>
      </c>
      <c r="V22" s="22">
        <v>4</v>
      </c>
      <c r="W22" s="22">
        <v>4</v>
      </c>
      <c r="X22" s="22">
        <v>4</v>
      </c>
      <c r="AE22" s="31"/>
      <c r="AF22" s="31">
        <v>5</v>
      </c>
      <c r="AG22" s="31">
        <v>5</v>
      </c>
      <c r="AH22" s="31">
        <v>5</v>
      </c>
      <c r="AI22" s="42">
        <v>4</v>
      </c>
      <c r="AJ22" s="42">
        <v>4</v>
      </c>
      <c r="AK22" s="42">
        <v>4</v>
      </c>
      <c r="AL22" s="48">
        <v>4</v>
      </c>
      <c r="AP22" s="22">
        <v>3</v>
      </c>
      <c r="AQ22" s="22">
        <v>2</v>
      </c>
      <c r="AR22" s="22">
        <v>3</v>
      </c>
      <c r="AS22" s="22">
        <v>4</v>
      </c>
      <c r="AT22" s="22">
        <v>4</v>
      </c>
      <c r="AU22" s="34">
        <v>4</v>
      </c>
    </row>
    <row r="23" spans="1:47" ht="23.25">
      <c r="A23" s="4">
        <v>21</v>
      </c>
      <c r="B23" s="149">
        <v>1</v>
      </c>
      <c r="C23" s="149" t="s">
        <v>140</v>
      </c>
      <c r="D23" s="149" t="s">
        <v>95</v>
      </c>
      <c r="E23" s="158" t="s">
        <v>137</v>
      </c>
      <c r="F23" s="158" t="s">
        <v>95</v>
      </c>
      <c r="G23" s="23"/>
      <c r="H23" s="23">
        <v>1</v>
      </c>
      <c r="I23" s="23"/>
      <c r="J23" s="23"/>
      <c r="K23" s="23"/>
      <c r="L23" s="35"/>
      <c r="M23" s="35"/>
      <c r="N23" s="35"/>
      <c r="O23" s="6">
        <v>3</v>
      </c>
      <c r="P23" s="6">
        <v>3</v>
      </c>
      <c r="Q23" s="6">
        <v>4</v>
      </c>
      <c r="R23" s="28">
        <v>3</v>
      </c>
      <c r="S23" s="18">
        <v>3</v>
      </c>
      <c r="T23" s="22">
        <v>3</v>
      </c>
      <c r="U23" s="22">
        <v>3</v>
      </c>
      <c r="V23" s="22">
        <v>4</v>
      </c>
      <c r="W23" s="22">
        <v>4</v>
      </c>
      <c r="X23" s="22">
        <v>4</v>
      </c>
      <c r="AE23" s="31">
        <v>4</v>
      </c>
      <c r="AF23" s="31">
        <v>4</v>
      </c>
      <c r="AG23" s="31">
        <v>4</v>
      </c>
      <c r="AH23" s="31">
        <v>4</v>
      </c>
      <c r="AI23" s="42">
        <v>4</v>
      </c>
      <c r="AJ23" s="42">
        <v>4</v>
      </c>
      <c r="AK23" s="42">
        <v>4</v>
      </c>
      <c r="AL23" s="48">
        <v>4</v>
      </c>
      <c r="AP23" s="22">
        <v>4</v>
      </c>
      <c r="AQ23" s="22">
        <v>3</v>
      </c>
      <c r="AR23" s="22">
        <v>4</v>
      </c>
      <c r="AS23" s="22">
        <v>4</v>
      </c>
      <c r="AT23" s="22">
        <v>4</v>
      </c>
      <c r="AU23" s="34">
        <v>4</v>
      </c>
    </row>
    <row r="24" spans="1:47" ht="23.25">
      <c r="A24" s="4">
        <v>22</v>
      </c>
      <c r="B24" s="149">
        <v>3</v>
      </c>
      <c r="C24" s="149">
        <v>55</v>
      </c>
      <c r="D24" s="149">
        <v>2</v>
      </c>
      <c r="E24" s="158" t="s">
        <v>137</v>
      </c>
      <c r="F24" s="158" t="s">
        <v>143</v>
      </c>
      <c r="G24" s="23">
        <v>1</v>
      </c>
      <c r="H24" s="23"/>
      <c r="I24" s="23">
        <v>1</v>
      </c>
      <c r="J24" s="23"/>
      <c r="K24" s="23"/>
      <c r="L24" s="35">
        <v>1</v>
      </c>
      <c r="M24" s="35"/>
      <c r="N24" s="35"/>
      <c r="O24" s="6">
        <v>4</v>
      </c>
      <c r="P24" s="6">
        <v>4</v>
      </c>
      <c r="Q24" s="6">
        <v>5</v>
      </c>
      <c r="R24" s="28">
        <v>5</v>
      </c>
      <c r="S24" s="18">
        <v>5</v>
      </c>
      <c r="T24" s="22">
        <v>5</v>
      </c>
      <c r="U24" s="22">
        <v>3</v>
      </c>
      <c r="V24" s="22">
        <v>4</v>
      </c>
      <c r="W24" s="22">
        <v>5</v>
      </c>
      <c r="X24" s="22">
        <v>5</v>
      </c>
      <c r="AE24" s="31">
        <v>4</v>
      </c>
      <c r="AF24" s="31">
        <v>4</v>
      </c>
      <c r="AG24" s="31">
        <v>5</v>
      </c>
      <c r="AH24" s="31">
        <v>5</v>
      </c>
      <c r="AI24" s="42">
        <v>5</v>
      </c>
      <c r="AJ24" s="42">
        <v>5</v>
      </c>
      <c r="AK24" s="42">
        <v>5</v>
      </c>
      <c r="AL24" s="48">
        <v>5</v>
      </c>
      <c r="AP24" s="22">
        <v>2</v>
      </c>
      <c r="AQ24" s="22">
        <v>2</v>
      </c>
      <c r="AR24" s="22">
        <v>2</v>
      </c>
      <c r="AS24" s="22">
        <v>4</v>
      </c>
      <c r="AT24" s="22">
        <v>4</v>
      </c>
      <c r="AU24" s="34">
        <v>4</v>
      </c>
    </row>
    <row r="25" spans="1:47" ht="23.25">
      <c r="A25" s="4">
        <v>23</v>
      </c>
      <c r="B25" s="149">
        <v>1</v>
      </c>
      <c r="C25" s="149" t="s">
        <v>95</v>
      </c>
      <c r="D25" s="149" t="s">
        <v>95</v>
      </c>
      <c r="E25" s="158" t="s">
        <v>49</v>
      </c>
      <c r="F25" s="158" t="s">
        <v>95</v>
      </c>
      <c r="G25" s="23"/>
      <c r="H25" s="23"/>
      <c r="I25" s="23"/>
      <c r="J25" s="23">
        <v>1</v>
      </c>
      <c r="K25" s="23"/>
      <c r="L25" s="35"/>
      <c r="M25" s="35"/>
      <c r="N25" s="35"/>
      <c r="O25" s="6">
        <v>5</v>
      </c>
      <c r="P25" s="6">
        <v>4</v>
      </c>
      <c r="Q25" s="6">
        <v>4</v>
      </c>
      <c r="R25" s="28">
        <v>5</v>
      </c>
      <c r="S25" s="18">
        <v>5</v>
      </c>
      <c r="T25" s="22">
        <v>5</v>
      </c>
      <c r="U25" s="22">
        <v>5</v>
      </c>
      <c r="V25" s="22">
        <v>5</v>
      </c>
      <c r="W25" s="22">
        <v>5</v>
      </c>
      <c r="X25" s="22">
        <v>5</v>
      </c>
      <c r="AE25" s="31">
        <v>4</v>
      </c>
      <c r="AF25" s="31">
        <v>4</v>
      </c>
      <c r="AG25" s="31">
        <v>4</v>
      </c>
      <c r="AH25" s="31">
        <v>4</v>
      </c>
      <c r="AI25" s="42">
        <v>4</v>
      </c>
      <c r="AJ25" s="42">
        <v>4</v>
      </c>
      <c r="AK25" s="42">
        <v>4</v>
      </c>
      <c r="AL25" s="48">
        <v>4</v>
      </c>
      <c r="AP25" s="22">
        <v>4</v>
      </c>
      <c r="AQ25" s="22">
        <v>1</v>
      </c>
      <c r="AR25" s="22">
        <v>3</v>
      </c>
      <c r="AS25" s="22">
        <v>4</v>
      </c>
      <c r="AT25" s="22">
        <v>3</v>
      </c>
      <c r="AU25" s="34">
        <v>4</v>
      </c>
    </row>
    <row r="26" spans="1:47" ht="23.25">
      <c r="A26" s="4">
        <v>24</v>
      </c>
      <c r="B26" s="149">
        <v>1</v>
      </c>
      <c r="C26" s="149" t="s">
        <v>95</v>
      </c>
      <c r="D26" s="149" t="s">
        <v>95</v>
      </c>
      <c r="E26" s="158">
        <v>0</v>
      </c>
      <c r="F26" s="158" t="s">
        <v>95</v>
      </c>
      <c r="G26" s="23"/>
      <c r="H26" s="23"/>
      <c r="I26" s="23"/>
      <c r="J26" s="23">
        <v>1</v>
      </c>
      <c r="K26" s="23"/>
      <c r="L26" s="35"/>
      <c r="M26" s="35"/>
      <c r="N26" s="35"/>
      <c r="O26" s="6">
        <v>5</v>
      </c>
      <c r="P26" s="6">
        <v>4</v>
      </c>
      <c r="Q26" s="6">
        <v>5</v>
      </c>
      <c r="R26" s="28">
        <v>4</v>
      </c>
      <c r="S26" s="18">
        <v>5</v>
      </c>
      <c r="T26" s="22">
        <v>4</v>
      </c>
      <c r="U26" s="22">
        <v>2</v>
      </c>
      <c r="V26" s="22">
        <v>4</v>
      </c>
      <c r="W26" s="22">
        <v>4</v>
      </c>
      <c r="X26" s="22">
        <v>4</v>
      </c>
      <c r="AE26" s="31">
        <v>4</v>
      </c>
      <c r="AF26" s="31">
        <v>4</v>
      </c>
      <c r="AG26" s="31">
        <v>5</v>
      </c>
      <c r="AH26" s="31">
        <v>5</v>
      </c>
      <c r="AI26" s="42">
        <v>4</v>
      </c>
      <c r="AJ26" s="42">
        <v>4</v>
      </c>
      <c r="AK26" s="42">
        <v>4</v>
      </c>
      <c r="AL26" s="48">
        <v>5</v>
      </c>
      <c r="AP26" s="22">
        <v>3</v>
      </c>
      <c r="AQ26" s="22">
        <v>2</v>
      </c>
      <c r="AR26" s="22">
        <v>2</v>
      </c>
      <c r="AS26" s="22">
        <v>4</v>
      </c>
      <c r="AT26" s="22">
        <v>4</v>
      </c>
      <c r="AU26" s="34">
        <v>4</v>
      </c>
    </row>
    <row r="27" spans="1:47" ht="23.25">
      <c r="A27" s="4">
        <v>25</v>
      </c>
      <c r="B27" s="149">
        <v>3</v>
      </c>
      <c r="C27" s="149">
        <v>55</v>
      </c>
      <c r="D27" s="149">
        <v>2</v>
      </c>
      <c r="E27" s="158" t="s">
        <v>137</v>
      </c>
      <c r="F27" s="158" t="s">
        <v>151</v>
      </c>
      <c r="G27" s="23">
        <v>1</v>
      </c>
      <c r="H27" s="23">
        <v>1</v>
      </c>
      <c r="I27" s="23"/>
      <c r="J27" s="23"/>
      <c r="K27" s="23"/>
      <c r="L27" s="35"/>
      <c r="M27" s="35"/>
      <c r="N27" s="35"/>
      <c r="O27" s="6">
        <v>4</v>
      </c>
      <c r="P27" s="6">
        <v>2</v>
      </c>
      <c r="Q27" s="6">
        <v>2</v>
      </c>
      <c r="R27" s="28">
        <v>4</v>
      </c>
      <c r="S27" s="18">
        <v>4</v>
      </c>
      <c r="T27" s="22">
        <v>4</v>
      </c>
      <c r="U27" s="22">
        <v>4</v>
      </c>
      <c r="V27" s="22">
        <v>4</v>
      </c>
      <c r="W27" s="22">
        <v>4</v>
      </c>
      <c r="X27" s="22">
        <v>4</v>
      </c>
      <c r="AE27" s="31">
        <v>4</v>
      </c>
      <c r="AF27" s="31">
        <v>4</v>
      </c>
      <c r="AG27" s="31">
        <v>4</v>
      </c>
      <c r="AH27" s="31">
        <v>4</v>
      </c>
      <c r="AI27" s="42">
        <v>4</v>
      </c>
      <c r="AJ27" s="42">
        <v>4</v>
      </c>
      <c r="AK27" s="42">
        <v>4</v>
      </c>
      <c r="AL27" s="48">
        <v>4</v>
      </c>
      <c r="AP27" s="22">
        <v>2</v>
      </c>
      <c r="AQ27" s="22">
        <v>2</v>
      </c>
      <c r="AR27" s="22">
        <v>2</v>
      </c>
      <c r="AS27" s="22">
        <v>4</v>
      </c>
      <c r="AT27" s="22">
        <v>4</v>
      </c>
      <c r="AU27" s="34">
        <v>4</v>
      </c>
    </row>
    <row r="28" spans="1:47" ht="23.25">
      <c r="A28" s="4">
        <v>26</v>
      </c>
      <c r="B28" s="149">
        <v>1</v>
      </c>
      <c r="C28" s="149" t="s">
        <v>95</v>
      </c>
      <c r="D28" s="149" t="s">
        <v>95</v>
      </c>
      <c r="E28" s="158" t="s">
        <v>52</v>
      </c>
      <c r="F28" s="158" t="s">
        <v>95</v>
      </c>
      <c r="G28" s="23">
        <v>1</v>
      </c>
      <c r="H28" s="23"/>
      <c r="I28" s="23"/>
      <c r="J28" s="23"/>
      <c r="K28" s="23"/>
      <c r="L28" s="35"/>
      <c r="M28" s="35"/>
      <c r="N28" s="35"/>
      <c r="O28" s="6">
        <v>5</v>
      </c>
      <c r="P28" s="6">
        <v>4</v>
      </c>
      <c r="Q28" s="6">
        <v>4</v>
      </c>
      <c r="R28" s="28">
        <v>5</v>
      </c>
      <c r="S28" s="18">
        <v>5</v>
      </c>
      <c r="T28" s="22">
        <v>5</v>
      </c>
      <c r="U28" s="22">
        <v>4</v>
      </c>
      <c r="V28" s="22">
        <v>5</v>
      </c>
      <c r="W28" s="22">
        <v>5</v>
      </c>
      <c r="X28" s="22">
        <v>5</v>
      </c>
      <c r="AE28" s="31">
        <v>5</v>
      </c>
      <c r="AF28" s="31">
        <v>5</v>
      </c>
      <c r="AG28" s="31">
        <v>5</v>
      </c>
      <c r="AH28" s="31">
        <v>5</v>
      </c>
      <c r="AI28" s="42">
        <v>5</v>
      </c>
      <c r="AJ28" s="42">
        <v>5</v>
      </c>
      <c r="AK28" s="42">
        <v>5</v>
      </c>
      <c r="AL28" s="48">
        <v>5</v>
      </c>
      <c r="AP28" s="22">
        <v>4</v>
      </c>
      <c r="AQ28" s="22">
        <v>3</v>
      </c>
      <c r="AR28" s="22">
        <v>4</v>
      </c>
      <c r="AS28" s="22">
        <v>5</v>
      </c>
      <c r="AT28" s="22">
        <v>5</v>
      </c>
      <c r="AU28" s="34">
        <v>5</v>
      </c>
    </row>
    <row r="29" spans="1:47" ht="23.25">
      <c r="A29" s="4">
        <v>27</v>
      </c>
      <c r="B29" s="149">
        <v>1</v>
      </c>
      <c r="C29" s="149" t="s">
        <v>95</v>
      </c>
      <c r="D29" s="149" t="s">
        <v>95</v>
      </c>
      <c r="E29" s="158" t="s">
        <v>52</v>
      </c>
      <c r="F29" s="158" t="s">
        <v>95</v>
      </c>
      <c r="G29" s="23">
        <v>1</v>
      </c>
      <c r="H29" s="23"/>
      <c r="I29" s="23"/>
      <c r="J29" s="23"/>
      <c r="K29" s="23"/>
      <c r="L29" s="35"/>
      <c r="M29" s="35"/>
      <c r="N29" s="35"/>
      <c r="O29" s="6">
        <v>5</v>
      </c>
      <c r="P29" s="6">
        <v>4</v>
      </c>
      <c r="Q29" s="6">
        <v>4</v>
      </c>
      <c r="R29" s="28">
        <v>5</v>
      </c>
      <c r="S29" s="18">
        <v>4</v>
      </c>
      <c r="T29" s="22">
        <v>4</v>
      </c>
      <c r="U29" s="22">
        <v>4</v>
      </c>
      <c r="V29" s="22">
        <v>5</v>
      </c>
      <c r="W29" s="22">
        <v>5</v>
      </c>
      <c r="X29" s="22">
        <v>5</v>
      </c>
      <c r="AE29" s="31">
        <v>5</v>
      </c>
      <c r="AF29" s="31">
        <v>5</v>
      </c>
      <c r="AG29" s="31">
        <v>5</v>
      </c>
      <c r="AH29" s="31">
        <v>5</v>
      </c>
      <c r="AI29" s="42">
        <v>5</v>
      </c>
      <c r="AJ29" s="42">
        <v>5</v>
      </c>
      <c r="AK29" s="42">
        <v>5</v>
      </c>
      <c r="AL29" s="48">
        <v>5</v>
      </c>
      <c r="AP29" s="22">
        <v>4</v>
      </c>
      <c r="AQ29" s="22">
        <v>4</v>
      </c>
      <c r="AR29" s="22">
        <v>4</v>
      </c>
      <c r="AS29" s="22">
        <v>5</v>
      </c>
      <c r="AT29" s="22">
        <v>4</v>
      </c>
      <c r="AU29" s="34">
        <v>5</v>
      </c>
    </row>
    <row r="30" spans="1:47" ht="23.25">
      <c r="A30" s="4">
        <v>28</v>
      </c>
      <c r="B30" s="149">
        <v>1</v>
      </c>
      <c r="C30" s="149" t="s">
        <v>95</v>
      </c>
      <c r="D30" s="149" t="s">
        <v>95</v>
      </c>
      <c r="E30" s="158">
        <v>0</v>
      </c>
      <c r="F30" s="158" t="s">
        <v>95</v>
      </c>
      <c r="G30" s="23"/>
      <c r="H30" s="23">
        <v>1</v>
      </c>
      <c r="I30" s="23"/>
      <c r="J30" s="23"/>
      <c r="K30" s="23"/>
      <c r="L30" s="35">
        <v>1</v>
      </c>
      <c r="M30" s="35"/>
      <c r="N30" s="35"/>
      <c r="O30" s="6">
        <v>5</v>
      </c>
      <c r="P30" s="6">
        <v>3</v>
      </c>
      <c r="Q30" s="6">
        <v>5</v>
      </c>
      <c r="R30" s="28">
        <v>5</v>
      </c>
      <c r="S30" s="18">
        <v>5</v>
      </c>
      <c r="T30" s="22">
        <v>5</v>
      </c>
      <c r="U30" s="22">
        <v>5</v>
      </c>
      <c r="V30" s="22">
        <v>5</v>
      </c>
      <c r="W30" s="22">
        <v>5</v>
      </c>
      <c r="X30" s="22">
        <v>5</v>
      </c>
      <c r="AE30" s="31">
        <v>4</v>
      </c>
      <c r="AF30" s="31">
        <v>4</v>
      </c>
      <c r="AG30" s="31">
        <v>4</v>
      </c>
      <c r="AH30" s="31">
        <v>4</v>
      </c>
      <c r="AI30" s="42">
        <v>5</v>
      </c>
      <c r="AJ30" s="42">
        <v>5</v>
      </c>
      <c r="AK30" s="42">
        <v>4</v>
      </c>
      <c r="AL30" s="48">
        <v>4</v>
      </c>
      <c r="AP30" s="22">
        <v>3</v>
      </c>
      <c r="AQ30" s="22">
        <v>3</v>
      </c>
      <c r="AR30" s="22">
        <v>2</v>
      </c>
      <c r="AS30" s="22">
        <v>4</v>
      </c>
      <c r="AT30" s="22">
        <v>4</v>
      </c>
      <c r="AU30" s="34">
        <v>4</v>
      </c>
    </row>
    <row r="31" spans="1:47" ht="23.25">
      <c r="A31" s="4">
        <v>29</v>
      </c>
      <c r="B31" s="149">
        <v>1</v>
      </c>
      <c r="C31" s="149" t="s">
        <v>95</v>
      </c>
      <c r="D31" s="149" t="s">
        <v>95</v>
      </c>
      <c r="E31" s="158">
        <v>0</v>
      </c>
      <c r="F31" s="158" t="s">
        <v>95</v>
      </c>
      <c r="G31" s="23"/>
      <c r="H31" s="23">
        <v>1</v>
      </c>
      <c r="I31" s="23"/>
      <c r="J31" s="23"/>
      <c r="K31" s="23"/>
      <c r="L31" s="35">
        <v>1</v>
      </c>
      <c r="M31" s="35"/>
      <c r="N31" s="35"/>
      <c r="O31" s="6">
        <v>5</v>
      </c>
      <c r="P31" s="6">
        <v>3</v>
      </c>
      <c r="Q31" s="6">
        <v>5</v>
      </c>
      <c r="R31" s="28">
        <v>5</v>
      </c>
      <c r="S31" s="18">
        <v>5</v>
      </c>
      <c r="T31" s="22">
        <v>5</v>
      </c>
      <c r="U31" s="22">
        <v>5</v>
      </c>
      <c r="V31" s="22">
        <v>5</v>
      </c>
      <c r="W31" s="22">
        <v>5</v>
      </c>
      <c r="X31" s="22">
        <v>5</v>
      </c>
      <c r="AE31" s="31">
        <v>4</v>
      </c>
      <c r="AF31" s="31">
        <v>4</v>
      </c>
      <c r="AG31" s="31">
        <v>4</v>
      </c>
      <c r="AH31" s="31">
        <v>4</v>
      </c>
      <c r="AI31" s="42">
        <v>5</v>
      </c>
      <c r="AJ31" s="42">
        <v>5</v>
      </c>
      <c r="AK31" s="42">
        <v>4</v>
      </c>
      <c r="AL31" s="48">
        <v>4</v>
      </c>
      <c r="AP31" s="22">
        <v>3</v>
      </c>
      <c r="AQ31" s="22">
        <v>3</v>
      </c>
      <c r="AR31" s="22">
        <v>2</v>
      </c>
      <c r="AS31" s="22">
        <v>4</v>
      </c>
      <c r="AT31" s="22">
        <v>4</v>
      </c>
      <c r="AU31" s="34">
        <v>4</v>
      </c>
    </row>
    <row r="32" spans="1:47" ht="23.25">
      <c r="A32" s="4">
        <v>30</v>
      </c>
      <c r="B32" s="149">
        <v>1</v>
      </c>
      <c r="C32" s="149" t="s">
        <v>95</v>
      </c>
      <c r="D32" s="149" t="s">
        <v>95</v>
      </c>
      <c r="E32" s="158">
        <v>0</v>
      </c>
      <c r="F32" s="158" t="s">
        <v>95</v>
      </c>
      <c r="G32" s="23"/>
      <c r="H32" s="23">
        <v>1</v>
      </c>
      <c r="I32" s="23"/>
      <c r="J32" s="23"/>
      <c r="K32" s="23"/>
      <c r="L32" s="35">
        <v>1</v>
      </c>
      <c r="M32" s="35"/>
      <c r="N32" s="35"/>
      <c r="O32" s="6">
        <v>5</v>
      </c>
      <c r="P32" s="6">
        <v>3</v>
      </c>
      <c r="Q32" s="6">
        <v>5</v>
      </c>
      <c r="R32" s="28">
        <v>5</v>
      </c>
      <c r="S32" s="18">
        <v>5</v>
      </c>
      <c r="T32" s="22">
        <v>5</v>
      </c>
      <c r="U32" s="22">
        <v>5</v>
      </c>
      <c r="V32" s="22">
        <v>5</v>
      </c>
      <c r="W32" s="22">
        <v>5</v>
      </c>
      <c r="X32" s="22">
        <v>5</v>
      </c>
      <c r="AE32" s="31">
        <v>4</v>
      </c>
      <c r="AF32" s="31">
        <v>4</v>
      </c>
      <c r="AG32" s="31">
        <v>4</v>
      </c>
      <c r="AH32" s="31">
        <v>4</v>
      </c>
      <c r="AI32" s="42">
        <v>5</v>
      </c>
      <c r="AJ32" s="42">
        <v>5</v>
      </c>
      <c r="AK32" s="42">
        <v>4</v>
      </c>
      <c r="AL32" s="48">
        <v>4</v>
      </c>
      <c r="AP32" s="22">
        <v>3</v>
      </c>
      <c r="AQ32" s="22">
        <v>3</v>
      </c>
      <c r="AR32" s="22">
        <v>2</v>
      </c>
      <c r="AS32" s="22">
        <v>4</v>
      </c>
      <c r="AT32" s="22">
        <v>4</v>
      </c>
      <c r="AU32" s="34">
        <v>4</v>
      </c>
    </row>
    <row r="33" spans="1:47" ht="23.25">
      <c r="A33" s="4">
        <v>31</v>
      </c>
      <c r="B33" s="149">
        <v>1</v>
      </c>
      <c r="C33" s="149" t="s">
        <v>95</v>
      </c>
      <c r="D33" s="149" t="s">
        <v>95</v>
      </c>
      <c r="E33" s="158" t="s">
        <v>52</v>
      </c>
      <c r="F33" s="158" t="s">
        <v>95</v>
      </c>
      <c r="G33" s="23">
        <v>1</v>
      </c>
      <c r="H33" s="23"/>
      <c r="I33" s="23"/>
      <c r="J33" s="23"/>
      <c r="K33" s="23"/>
      <c r="L33" s="35"/>
      <c r="M33" s="35"/>
      <c r="N33" s="35"/>
      <c r="O33" s="6">
        <v>5</v>
      </c>
      <c r="P33" s="6">
        <v>4</v>
      </c>
      <c r="Q33" s="6">
        <v>4</v>
      </c>
      <c r="R33" s="28">
        <v>5</v>
      </c>
      <c r="S33" s="18">
        <v>5</v>
      </c>
      <c r="T33" s="22">
        <v>5</v>
      </c>
      <c r="U33" s="22">
        <v>4</v>
      </c>
      <c r="V33" s="22">
        <v>5</v>
      </c>
      <c r="W33" s="22">
        <v>5</v>
      </c>
      <c r="X33" s="22">
        <v>5</v>
      </c>
      <c r="AE33" s="31">
        <v>5</v>
      </c>
      <c r="AF33" s="31">
        <v>5</v>
      </c>
      <c r="AG33" s="31">
        <v>5</v>
      </c>
      <c r="AH33" s="31">
        <v>5</v>
      </c>
      <c r="AI33" s="42">
        <v>5</v>
      </c>
      <c r="AJ33" s="42">
        <v>5</v>
      </c>
      <c r="AK33" s="42">
        <v>5</v>
      </c>
      <c r="AL33" s="48">
        <v>5</v>
      </c>
      <c r="AP33" s="22">
        <v>4</v>
      </c>
      <c r="AQ33" s="22">
        <v>3</v>
      </c>
      <c r="AR33" s="22">
        <v>4</v>
      </c>
      <c r="AS33" s="22">
        <v>5</v>
      </c>
      <c r="AT33" s="22">
        <v>5</v>
      </c>
      <c r="AU33" s="34">
        <v>5</v>
      </c>
    </row>
    <row r="34" spans="1:47" ht="23.25">
      <c r="A34" s="4">
        <v>32</v>
      </c>
      <c r="B34" s="149">
        <v>1</v>
      </c>
      <c r="C34" s="149" t="s">
        <v>95</v>
      </c>
      <c r="D34" s="149" t="s">
        <v>95</v>
      </c>
      <c r="E34" s="158" t="s">
        <v>52</v>
      </c>
      <c r="F34" s="158" t="s">
        <v>95</v>
      </c>
      <c r="G34" s="23">
        <v>1</v>
      </c>
      <c r="H34" s="23"/>
      <c r="I34" s="23"/>
      <c r="J34" s="23"/>
      <c r="K34" s="23"/>
      <c r="L34" s="35"/>
      <c r="M34" s="35"/>
      <c r="N34" s="35"/>
      <c r="O34" s="6">
        <v>5</v>
      </c>
      <c r="P34" s="6">
        <v>4</v>
      </c>
      <c r="Q34" s="6">
        <v>4</v>
      </c>
      <c r="R34" s="28">
        <v>5</v>
      </c>
      <c r="S34" s="18">
        <v>4</v>
      </c>
      <c r="T34" s="22">
        <v>4</v>
      </c>
      <c r="U34" s="22">
        <v>4</v>
      </c>
      <c r="V34" s="22">
        <v>5</v>
      </c>
      <c r="W34" s="22">
        <v>5</v>
      </c>
      <c r="X34" s="22">
        <v>5</v>
      </c>
      <c r="AE34" s="31">
        <v>5</v>
      </c>
      <c r="AF34" s="31">
        <v>5</v>
      </c>
      <c r="AG34" s="31">
        <v>5</v>
      </c>
      <c r="AH34" s="31">
        <v>5</v>
      </c>
      <c r="AI34" s="42">
        <v>5</v>
      </c>
      <c r="AJ34" s="42">
        <v>5</v>
      </c>
      <c r="AK34" s="42">
        <v>5</v>
      </c>
      <c r="AL34" s="48">
        <v>5</v>
      </c>
      <c r="AP34" s="22">
        <v>4</v>
      </c>
      <c r="AQ34" s="22">
        <v>4</v>
      </c>
      <c r="AR34" s="22">
        <v>4</v>
      </c>
      <c r="AS34" s="22">
        <v>5</v>
      </c>
      <c r="AT34" s="22">
        <v>4</v>
      </c>
      <c r="AU34" s="34">
        <v>5</v>
      </c>
    </row>
    <row r="35" spans="1:47" ht="23.25">
      <c r="A35" s="4">
        <v>33</v>
      </c>
      <c r="B35" s="149">
        <v>1</v>
      </c>
      <c r="C35" s="149" t="s">
        <v>95</v>
      </c>
      <c r="D35" s="149" t="s">
        <v>95</v>
      </c>
      <c r="E35" s="158">
        <v>0</v>
      </c>
      <c r="F35" s="158" t="s">
        <v>95</v>
      </c>
      <c r="G35" s="23"/>
      <c r="H35" s="23">
        <v>1</v>
      </c>
      <c r="I35" s="23"/>
      <c r="J35" s="23"/>
      <c r="K35" s="23"/>
      <c r="L35" s="35">
        <v>1</v>
      </c>
      <c r="M35" s="35"/>
      <c r="N35" s="35"/>
      <c r="O35" s="6">
        <v>5</v>
      </c>
      <c r="P35" s="6">
        <v>3</v>
      </c>
      <c r="Q35" s="6">
        <v>5</v>
      </c>
      <c r="R35" s="28">
        <v>5</v>
      </c>
      <c r="S35" s="18">
        <v>5</v>
      </c>
      <c r="T35" s="22">
        <v>5</v>
      </c>
      <c r="U35" s="22">
        <v>5</v>
      </c>
      <c r="V35" s="22">
        <v>5</v>
      </c>
      <c r="W35" s="22">
        <v>5</v>
      </c>
      <c r="X35" s="22">
        <v>5</v>
      </c>
      <c r="AE35" s="31">
        <v>4</v>
      </c>
      <c r="AF35" s="31">
        <v>4</v>
      </c>
      <c r="AG35" s="31">
        <v>4</v>
      </c>
      <c r="AH35" s="31">
        <v>4</v>
      </c>
      <c r="AI35" s="42">
        <v>5</v>
      </c>
      <c r="AJ35" s="42">
        <v>5</v>
      </c>
      <c r="AK35" s="42">
        <v>4</v>
      </c>
      <c r="AL35" s="48">
        <v>4</v>
      </c>
      <c r="AP35" s="22">
        <v>3</v>
      </c>
      <c r="AQ35" s="22">
        <v>3</v>
      </c>
      <c r="AR35" s="22">
        <v>2</v>
      </c>
      <c r="AS35" s="22">
        <v>4</v>
      </c>
      <c r="AT35" s="22">
        <v>4</v>
      </c>
      <c r="AU35" s="34">
        <v>4</v>
      </c>
    </row>
    <row r="36" spans="1:47" ht="23.25">
      <c r="A36" s="4">
        <v>34</v>
      </c>
      <c r="B36" s="149">
        <v>1</v>
      </c>
      <c r="C36" s="149" t="s">
        <v>95</v>
      </c>
      <c r="D36" s="149" t="s">
        <v>95</v>
      </c>
      <c r="E36" s="158">
        <v>0</v>
      </c>
      <c r="F36" s="158" t="s">
        <v>95</v>
      </c>
      <c r="G36" s="23"/>
      <c r="H36" s="23">
        <v>1</v>
      </c>
      <c r="I36" s="23"/>
      <c r="J36" s="23"/>
      <c r="K36" s="23"/>
      <c r="L36" s="35">
        <v>1</v>
      </c>
      <c r="M36" s="35"/>
      <c r="N36" s="35"/>
      <c r="O36" s="6">
        <v>5</v>
      </c>
      <c r="P36" s="6">
        <v>3</v>
      </c>
      <c r="Q36" s="6">
        <v>5</v>
      </c>
      <c r="R36" s="28">
        <v>5</v>
      </c>
      <c r="S36" s="18">
        <v>5</v>
      </c>
      <c r="T36" s="22">
        <v>5</v>
      </c>
      <c r="U36" s="22">
        <v>5</v>
      </c>
      <c r="V36" s="22">
        <v>5</v>
      </c>
      <c r="W36" s="22">
        <v>5</v>
      </c>
      <c r="X36" s="22">
        <v>5</v>
      </c>
      <c r="AE36" s="31">
        <v>4</v>
      </c>
      <c r="AF36" s="31">
        <v>4</v>
      </c>
      <c r="AG36" s="31">
        <v>4</v>
      </c>
      <c r="AH36" s="31">
        <v>4</v>
      </c>
      <c r="AI36" s="42">
        <v>5</v>
      </c>
      <c r="AJ36" s="42">
        <v>5</v>
      </c>
      <c r="AK36" s="42">
        <v>4</v>
      </c>
      <c r="AL36" s="48">
        <v>4</v>
      </c>
      <c r="AP36" s="22">
        <v>3</v>
      </c>
      <c r="AQ36" s="22">
        <v>3</v>
      </c>
      <c r="AR36" s="22">
        <v>2</v>
      </c>
      <c r="AS36" s="22">
        <v>4</v>
      </c>
      <c r="AT36" s="22">
        <v>4</v>
      </c>
      <c r="AU36" s="34">
        <v>4</v>
      </c>
    </row>
    <row r="37" spans="1:47" ht="23.25">
      <c r="A37" s="4">
        <v>35</v>
      </c>
      <c r="B37" s="149">
        <v>1</v>
      </c>
      <c r="C37" s="149" t="s">
        <v>95</v>
      </c>
      <c r="D37" s="149" t="s">
        <v>95</v>
      </c>
      <c r="E37" s="158">
        <v>0</v>
      </c>
      <c r="F37" s="158" t="s">
        <v>95</v>
      </c>
      <c r="G37" s="23"/>
      <c r="H37" s="23">
        <v>1</v>
      </c>
      <c r="I37" s="23"/>
      <c r="J37" s="23"/>
      <c r="K37" s="23"/>
      <c r="L37" s="35">
        <v>1</v>
      </c>
      <c r="M37" s="35"/>
      <c r="N37" s="35"/>
      <c r="O37" s="6">
        <v>5</v>
      </c>
      <c r="P37" s="6">
        <v>3</v>
      </c>
      <c r="Q37" s="6">
        <v>5</v>
      </c>
      <c r="R37" s="28">
        <v>5</v>
      </c>
      <c r="S37" s="18">
        <v>5</v>
      </c>
      <c r="T37" s="22">
        <v>5</v>
      </c>
      <c r="U37" s="22">
        <v>5</v>
      </c>
      <c r="V37" s="22">
        <v>5</v>
      </c>
      <c r="W37" s="22">
        <v>5</v>
      </c>
      <c r="X37" s="22">
        <v>5</v>
      </c>
      <c r="AE37" s="31">
        <v>4</v>
      </c>
      <c r="AF37" s="31">
        <v>4</v>
      </c>
      <c r="AG37" s="31">
        <v>4</v>
      </c>
      <c r="AH37" s="31">
        <v>4</v>
      </c>
      <c r="AI37" s="42">
        <v>5</v>
      </c>
      <c r="AJ37" s="42">
        <v>5</v>
      </c>
      <c r="AK37" s="42">
        <v>4</v>
      </c>
      <c r="AL37" s="48">
        <v>4</v>
      </c>
      <c r="AP37" s="22">
        <v>3</v>
      </c>
      <c r="AQ37" s="22">
        <v>3</v>
      </c>
      <c r="AR37" s="22">
        <v>2</v>
      </c>
      <c r="AS37" s="22">
        <v>4</v>
      </c>
      <c r="AT37" s="22">
        <v>4</v>
      </c>
      <c r="AU37" s="34">
        <v>4</v>
      </c>
    </row>
    <row r="38" spans="1:47" ht="23.25">
      <c r="A38" s="8"/>
      <c r="B38" s="8"/>
      <c r="C38" s="8"/>
      <c r="D38" s="8"/>
      <c r="E38" s="69"/>
      <c r="F38" s="69"/>
      <c r="G38" s="23"/>
      <c r="H38" s="23"/>
      <c r="I38" s="23"/>
      <c r="J38" s="23"/>
      <c r="K38" s="23"/>
      <c r="L38" s="35"/>
      <c r="M38" s="35"/>
      <c r="N38" s="35"/>
      <c r="O38" s="6"/>
      <c r="P38" s="6"/>
      <c r="Q38" s="6"/>
      <c r="R38" s="7"/>
      <c r="S38" s="7"/>
      <c r="T38" s="22"/>
      <c r="U38" s="22"/>
      <c r="V38" s="22"/>
      <c r="W38" s="22"/>
      <c r="X38" s="22"/>
      <c r="AE38" s="31"/>
      <c r="AF38" s="31"/>
      <c r="AG38" s="31"/>
      <c r="AH38" s="31"/>
      <c r="AI38" s="42"/>
      <c r="AJ38" s="42"/>
      <c r="AK38" s="42"/>
      <c r="AL38" s="42"/>
      <c r="AP38" s="22"/>
      <c r="AQ38" s="22"/>
      <c r="AR38" s="22"/>
      <c r="AS38" s="22"/>
      <c r="AT38" s="22"/>
      <c r="AU38" s="22"/>
    </row>
    <row r="39" spans="1:47" ht="23.25">
      <c r="A39" s="8" t="s">
        <v>2</v>
      </c>
      <c r="B39" s="8"/>
      <c r="C39" s="8"/>
      <c r="D39" s="8"/>
      <c r="E39" s="69"/>
      <c r="F39" s="69"/>
      <c r="G39" s="23">
        <f aca="true" t="shared" si="0" ref="G39:L39">COUNTIF(G3:G37,1)</f>
        <v>12</v>
      </c>
      <c r="H39" s="23">
        <f t="shared" si="0"/>
        <v>18</v>
      </c>
      <c r="I39" s="23">
        <f t="shared" si="0"/>
        <v>3</v>
      </c>
      <c r="J39" s="23">
        <f t="shared" si="0"/>
        <v>6</v>
      </c>
      <c r="K39" s="23">
        <f t="shared" si="0"/>
        <v>0</v>
      </c>
      <c r="L39" s="23">
        <f t="shared" si="0"/>
        <v>9</v>
      </c>
      <c r="M39" s="23"/>
      <c r="N39" s="23">
        <f>COUNTIF(N3:N37,1)</f>
        <v>1</v>
      </c>
      <c r="O39" s="7"/>
      <c r="P39" s="7"/>
      <c r="Q39" s="7"/>
      <c r="R39" s="7"/>
      <c r="S39" s="7"/>
      <c r="T39" s="7"/>
      <c r="U39" s="7"/>
      <c r="V39" s="7"/>
      <c r="W39" s="7"/>
      <c r="X39" s="7"/>
      <c r="AE39" s="6"/>
      <c r="AF39" s="6"/>
      <c r="AG39" s="6"/>
      <c r="AH39" s="6"/>
      <c r="AI39" s="6"/>
      <c r="AJ39" s="6"/>
      <c r="AK39" s="6"/>
      <c r="AL39" s="6"/>
      <c r="AP39" s="7"/>
      <c r="AQ39" s="7"/>
      <c r="AR39" s="7"/>
      <c r="AS39" s="7"/>
      <c r="AT39" s="7"/>
      <c r="AU39" s="6"/>
    </row>
    <row r="40" spans="42:46" ht="23.25">
      <c r="AP40" s="13"/>
      <c r="AQ40" s="13"/>
      <c r="AR40" s="13"/>
      <c r="AS40" s="13"/>
      <c r="AT40" s="13"/>
    </row>
    <row r="41" spans="5:47" s="9" customFormat="1" ht="23.25">
      <c r="E41" s="159"/>
      <c r="F41" s="159"/>
      <c r="G41" s="53"/>
      <c r="H41" s="53"/>
      <c r="I41" s="53"/>
      <c r="J41" s="53"/>
      <c r="K41" s="53"/>
      <c r="L41" s="53"/>
      <c r="M41" s="53"/>
      <c r="N41" s="53"/>
      <c r="O41" s="51">
        <f>AVERAGE(O3:O38)</f>
        <v>4.6571428571428575</v>
      </c>
      <c r="P41" s="51">
        <f aca="true" t="shared" si="1" ref="P41:AK41">AVERAGE(P3:P38)</f>
        <v>3.8285714285714287</v>
      </c>
      <c r="Q41" s="51">
        <f t="shared" si="1"/>
        <v>4.257142857142857</v>
      </c>
      <c r="R41" s="51">
        <f t="shared" si="1"/>
        <v>4.628571428571429</v>
      </c>
      <c r="S41" s="51">
        <f t="shared" si="1"/>
        <v>4.628571428571429</v>
      </c>
      <c r="T41" s="51">
        <f t="shared" si="1"/>
        <v>4.6</v>
      </c>
      <c r="U41" s="51">
        <f t="shared" si="1"/>
        <v>4.142857142857143</v>
      </c>
      <c r="V41" s="51">
        <f t="shared" si="1"/>
        <v>4.6571428571428575</v>
      </c>
      <c r="W41" s="51">
        <f t="shared" si="1"/>
        <v>4.6</v>
      </c>
      <c r="X41" s="51">
        <f t="shared" si="1"/>
        <v>4.6571428571428575</v>
      </c>
      <c r="AE41" s="210">
        <f>AVERAGE(AE3:AE38)</f>
        <v>4.0588235294117645</v>
      </c>
      <c r="AF41" s="209">
        <f t="shared" si="1"/>
        <v>4.314285714285714</v>
      </c>
      <c r="AG41" s="209">
        <f t="shared" si="1"/>
        <v>4.4</v>
      </c>
      <c r="AH41" s="209">
        <f t="shared" si="1"/>
        <v>4.428571428571429</v>
      </c>
      <c r="AI41" s="51">
        <f t="shared" si="1"/>
        <v>4.4</v>
      </c>
      <c r="AJ41" s="51">
        <f t="shared" si="1"/>
        <v>4.371428571428571</v>
      </c>
      <c r="AK41" s="51">
        <f t="shared" si="1"/>
        <v>4.142857142857143</v>
      </c>
      <c r="AL41" s="10">
        <f>AVERAGE(AL3:AL38)</f>
        <v>4.3428571428571425</v>
      </c>
      <c r="AM41" s="37">
        <f>AVERAGE(O41:AL41)</f>
        <v>4.395331465919701</v>
      </c>
      <c r="AP41" s="210">
        <f>AVERAGE(AP3:AP38)</f>
        <v>2.8857142857142857</v>
      </c>
      <c r="AQ41" s="210">
        <f>AVERAGE(AQ3:AQ38)</f>
        <v>2.6</v>
      </c>
      <c r="AR41" s="210">
        <f>AVERAGE(AR3:AR38)</f>
        <v>2.6857142857142855</v>
      </c>
      <c r="AS41" s="210">
        <f>AVERAGE(AS3:AS38)</f>
        <v>4.171428571428572</v>
      </c>
      <c r="AT41" s="210">
        <f>AVERAGE(AT3:AT38)</f>
        <v>4.0285714285714285</v>
      </c>
      <c r="AU41" s="210">
        <f>AVERAGE(AU3:AU38)</f>
        <v>4.114285714285714</v>
      </c>
    </row>
    <row r="42" spans="5:47" s="9" customFormat="1" ht="23.25">
      <c r="E42" s="159"/>
      <c r="F42" s="159"/>
      <c r="G42" s="53"/>
      <c r="H42" s="53"/>
      <c r="I42" s="53"/>
      <c r="J42" s="53"/>
      <c r="K42" s="53"/>
      <c r="L42" s="53"/>
      <c r="M42" s="53"/>
      <c r="N42" s="53"/>
      <c r="O42" s="52">
        <f>STDEV(O3:O38)</f>
        <v>0.5392182327416305</v>
      </c>
      <c r="P42" s="52">
        <f aca="true" t="shared" si="2" ref="P42:AK42">STDEV(P3:P38)</f>
        <v>0.8219673059804989</v>
      </c>
      <c r="Q42" s="52">
        <f t="shared" si="2"/>
        <v>0.852085922996072</v>
      </c>
      <c r="R42" s="52">
        <f t="shared" si="2"/>
        <v>0.5469549011258117</v>
      </c>
      <c r="S42" s="52">
        <f t="shared" si="2"/>
        <v>0.5469549011258117</v>
      </c>
      <c r="T42" s="52">
        <f t="shared" si="2"/>
        <v>0.603908836127557</v>
      </c>
      <c r="U42" s="52">
        <f t="shared" si="2"/>
        <v>1.0041928905068684</v>
      </c>
      <c r="V42" s="52">
        <f t="shared" si="2"/>
        <v>0.5392182327416305</v>
      </c>
      <c r="W42" s="52">
        <f t="shared" si="2"/>
        <v>0.603908836127557</v>
      </c>
      <c r="X42" s="52">
        <f t="shared" si="2"/>
        <v>0.5392182327416305</v>
      </c>
      <c r="AE42" s="210">
        <f>STDEV(AE3:AE38)</f>
        <v>0.648596455320126</v>
      </c>
      <c r="AF42" s="209">
        <f t="shared" si="2"/>
        <v>0.5826626797035538</v>
      </c>
      <c r="AG42" s="209">
        <f t="shared" si="2"/>
        <v>0.603908836127557</v>
      </c>
      <c r="AH42" s="209">
        <f t="shared" si="2"/>
        <v>0.6080689921050599</v>
      </c>
      <c r="AI42" s="52">
        <f t="shared" si="2"/>
        <v>0.774596669241483</v>
      </c>
      <c r="AJ42" s="52">
        <f t="shared" si="2"/>
        <v>0.7702449681266149</v>
      </c>
      <c r="AK42" s="52">
        <f t="shared" si="2"/>
        <v>0.8451542547285175</v>
      </c>
      <c r="AL42" s="11">
        <f>STDEV(AL3:AL38)</f>
        <v>0.7252933338781393</v>
      </c>
      <c r="AM42" s="37">
        <f>STDEVA(O3:AL38)</f>
        <v>0.7187538454975438</v>
      </c>
      <c r="AP42" s="210">
        <f>STDEV(AP3:AP38)</f>
        <v>0.9321521136730905</v>
      </c>
      <c r="AQ42" s="210">
        <f>STDEV(AQ3:AQ38)</f>
        <v>0.9139442639718568</v>
      </c>
      <c r="AR42" s="210">
        <f>STDEV(AR3:AR38)</f>
        <v>0.9321521136730905</v>
      </c>
      <c r="AS42" s="210">
        <f>STDEV(AS3:AS38)</f>
        <v>0.3823852604310956</v>
      </c>
      <c r="AT42" s="210">
        <f>STDEV(AT3:AT38)</f>
        <v>0.5136784463246304</v>
      </c>
      <c r="AU42" s="210">
        <f>STDEV(AU3:AU38)</f>
        <v>0.5297851157852224</v>
      </c>
    </row>
    <row r="44" spans="5:40" s="12" customFormat="1" ht="23.25">
      <c r="E44" s="58"/>
      <c r="F44" s="58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5"/>
      <c r="AE44" s="16"/>
      <c r="AF44" s="16"/>
      <c r="AG44" s="16"/>
      <c r="AH44" s="16"/>
      <c r="AI44" s="15"/>
      <c r="AJ44" s="15"/>
      <c r="AK44" s="15"/>
      <c r="AL44" s="15"/>
      <c r="AN44" s="24"/>
    </row>
    <row r="45" spans="1:40" s="12" customFormat="1" ht="23.25">
      <c r="A45" s="56" t="s">
        <v>9</v>
      </c>
      <c r="B45" s="56"/>
      <c r="C45" s="56"/>
      <c r="D45" s="55"/>
      <c r="E45" s="160"/>
      <c r="F45" s="58"/>
      <c r="G45" s="67" t="s">
        <v>48</v>
      </c>
      <c r="H45" s="67"/>
      <c r="I45" s="67"/>
      <c r="J45" s="67"/>
      <c r="K45" s="67"/>
      <c r="L45" s="67"/>
      <c r="M45" s="67"/>
      <c r="O45" s="66" t="s">
        <v>12</v>
      </c>
      <c r="P45" s="66"/>
      <c r="Q45" s="64"/>
      <c r="R45" s="64"/>
      <c r="S45" s="64"/>
      <c r="T45" s="64"/>
      <c r="U45" s="64"/>
      <c r="V45" s="13"/>
      <c r="W45" s="13"/>
      <c r="X45" s="13"/>
      <c r="Y45" s="13"/>
      <c r="Z45" s="13"/>
      <c r="AA45" s="13"/>
      <c r="AB45" s="13"/>
      <c r="AC45" s="13"/>
      <c r="AD45" s="5"/>
      <c r="AE45" s="16"/>
      <c r="AF45" s="16"/>
      <c r="AG45" s="16"/>
      <c r="AH45" s="16"/>
      <c r="AI45" s="15"/>
      <c r="AJ45" s="15"/>
      <c r="AK45" s="15"/>
      <c r="AL45" s="15"/>
      <c r="AN45" s="24"/>
    </row>
    <row r="46" spans="1:40" s="12" customFormat="1" ht="23.25">
      <c r="A46" s="50" t="s">
        <v>83</v>
      </c>
      <c r="B46" s="14"/>
      <c r="C46" s="14"/>
      <c r="E46" s="58">
        <f>COUNTIF(B3:B37,1)</f>
        <v>18</v>
      </c>
      <c r="F46" s="58"/>
      <c r="G46" s="58" t="s">
        <v>70</v>
      </c>
      <c r="H46" s="14"/>
      <c r="O46" s="59" t="s">
        <v>28</v>
      </c>
      <c r="P46" s="59"/>
      <c r="Q46" s="59"/>
      <c r="R46" s="59"/>
      <c r="S46" s="59"/>
      <c r="T46" s="59"/>
      <c r="U46" s="60">
        <f>COUNTIF(G3:G38,1)</f>
        <v>12</v>
      </c>
      <c r="V46" s="13"/>
      <c r="W46" s="13"/>
      <c r="X46" s="13"/>
      <c r="Y46" s="13"/>
      <c r="Z46" s="13"/>
      <c r="AA46" s="13"/>
      <c r="AB46" s="13"/>
      <c r="AC46" s="13"/>
      <c r="AE46" s="57"/>
      <c r="AF46" s="57"/>
      <c r="AG46" s="57"/>
      <c r="AH46" s="57"/>
      <c r="AI46" s="68"/>
      <c r="AJ46" s="68"/>
      <c r="AK46" s="68"/>
      <c r="AL46" s="68"/>
      <c r="AN46" s="24"/>
    </row>
    <row r="47" spans="1:41" ht="23.25">
      <c r="A47" s="50" t="s">
        <v>84</v>
      </c>
      <c r="E47" s="58">
        <f>COUNTIF(B3:B37,2)</f>
        <v>7</v>
      </c>
      <c r="G47" s="69" t="s">
        <v>71</v>
      </c>
      <c r="H47" s="14"/>
      <c r="J47" s="12">
        <v>1</v>
      </c>
      <c r="O47" s="59" t="s">
        <v>23</v>
      </c>
      <c r="P47" s="59"/>
      <c r="Q47" s="59"/>
      <c r="R47" s="59"/>
      <c r="S47" s="59"/>
      <c r="T47" s="59"/>
      <c r="U47" s="61">
        <f>COUNTIF(H3:H38,1)</f>
        <v>18</v>
      </c>
      <c r="AN47" s="24"/>
      <c r="AO47" s="12"/>
    </row>
    <row r="48" spans="1:41" ht="23.25">
      <c r="A48" s="5" t="s">
        <v>85</v>
      </c>
      <c r="E48" s="58">
        <f>COUNTIF(B2:B37,3)</f>
        <v>7</v>
      </c>
      <c r="G48" s="58" t="s">
        <v>56</v>
      </c>
      <c r="H48" s="14"/>
      <c r="O48" s="59" t="s">
        <v>13</v>
      </c>
      <c r="P48" s="59"/>
      <c r="Q48" s="59"/>
      <c r="R48" s="59"/>
      <c r="S48" s="59"/>
      <c r="T48" s="59"/>
      <c r="U48" s="61">
        <f>COUNTIF(I3:I38,1)</f>
        <v>3</v>
      </c>
      <c r="AN48" s="24"/>
      <c r="AO48" s="12"/>
    </row>
    <row r="49" spans="1:41" ht="23.25">
      <c r="A49" s="5" t="s">
        <v>27</v>
      </c>
      <c r="E49" s="58">
        <v>3</v>
      </c>
      <c r="G49" s="70" t="s">
        <v>53</v>
      </c>
      <c r="H49" s="14"/>
      <c r="O49" s="59" t="s">
        <v>24</v>
      </c>
      <c r="P49" s="59"/>
      <c r="Q49" s="59"/>
      <c r="R49" s="59"/>
      <c r="S49" s="59"/>
      <c r="T49" s="59"/>
      <c r="U49" s="61">
        <f>COUNTIF(J3:J38,1)</f>
        <v>6</v>
      </c>
      <c r="AD49" s="20"/>
      <c r="AE49" s="20"/>
      <c r="AO49" s="32"/>
    </row>
    <row r="50" spans="1:41" ht="23.25">
      <c r="A50" s="54"/>
      <c r="B50" s="54"/>
      <c r="C50" s="54"/>
      <c r="D50" s="54"/>
      <c r="E50" s="160">
        <f>SUM(E46:E49)</f>
        <v>35</v>
      </c>
      <c r="G50" s="70" t="s">
        <v>60</v>
      </c>
      <c r="H50" s="14"/>
      <c r="O50" s="62" t="s">
        <v>25</v>
      </c>
      <c r="P50" s="59"/>
      <c r="Q50" s="59"/>
      <c r="R50" s="59"/>
      <c r="S50" s="59"/>
      <c r="T50" s="59"/>
      <c r="U50" s="61">
        <f>COUNTIF(K3:K38,1)</f>
        <v>0</v>
      </c>
      <c r="AD50" s="20"/>
      <c r="AE50" s="20"/>
      <c r="AO50" s="32"/>
    </row>
    <row r="51" spans="7:21" ht="23.25">
      <c r="G51" s="69" t="s">
        <v>58</v>
      </c>
      <c r="H51" s="14"/>
      <c r="O51" s="63" t="s">
        <v>29</v>
      </c>
      <c r="P51" s="59"/>
      <c r="Q51" s="59"/>
      <c r="R51" s="59"/>
      <c r="S51" s="59"/>
      <c r="T51" s="59"/>
      <c r="U51" s="61">
        <f>COUNTIF(L3:L38,1)</f>
        <v>9</v>
      </c>
    </row>
    <row r="52" spans="7:21" ht="23.25">
      <c r="G52" s="70" t="s">
        <v>54</v>
      </c>
      <c r="O52" s="63" t="s">
        <v>14</v>
      </c>
      <c r="P52" s="59"/>
      <c r="Q52" s="59"/>
      <c r="R52" s="59"/>
      <c r="S52" s="59"/>
      <c r="T52" s="59"/>
      <c r="U52" s="61">
        <f>COUNTIF(N3:N38,1)</f>
        <v>1</v>
      </c>
    </row>
    <row r="53" spans="7:21" ht="23.25">
      <c r="G53" s="71" t="s">
        <v>51</v>
      </c>
      <c r="O53" s="65" t="s">
        <v>3</v>
      </c>
      <c r="P53" s="64"/>
      <c r="Q53" s="64"/>
      <c r="R53" s="64"/>
      <c r="S53" s="64"/>
      <c r="T53" s="64"/>
      <c r="U53" s="64">
        <f>SUM(U46:U52)</f>
        <v>49</v>
      </c>
    </row>
    <row r="54" spans="7:21" ht="23.25">
      <c r="G54" s="71" t="s">
        <v>52</v>
      </c>
      <c r="O54" s="5"/>
      <c r="P54" s="5"/>
      <c r="Q54" s="5"/>
      <c r="R54" s="5"/>
      <c r="S54" s="5"/>
      <c r="T54" s="5"/>
      <c r="U54" s="5"/>
    </row>
    <row r="55" ht="23.25">
      <c r="G55" s="58" t="s">
        <v>50</v>
      </c>
    </row>
    <row r="56" ht="23.25">
      <c r="G56" s="58" t="s">
        <v>49</v>
      </c>
    </row>
    <row r="57" ht="23.25">
      <c r="G57" s="58" t="s">
        <v>66</v>
      </c>
    </row>
    <row r="58" ht="23.25">
      <c r="G58" s="58" t="s">
        <v>59</v>
      </c>
    </row>
    <row r="59" ht="23.25">
      <c r="G59" s="58" t="s">
        <v>55</v>
      </c>
    </row>
    <row r="60" spans="7:10" ht="23.25">
      <c r="G60" s="12" t="s">
        <v>27</v>
      </c>
      <c r="J60" s="12">
        <f>COUNTIF(E3:E37,0)</f>
        <v>11</v>
      </c>
    </row>
    <row r="61" spans="7:10" ht="23.25">
      <c r="G61" s="72"/>
      <c r="H61" s="72"/>
      <c r="I61" s="72"/>
      <c r="J61" s="72">
        <f>SUBTOTAL(9,J46:J60)</f>
        <v>12</v>
      </c>
    </row>
  </sheetData>
  <sheetProtection/>
  <autoFilter ref="A2:AO37"/>
  <mergeCells count="3">
    <mergeCell ref="O1:T1"/>
    <mergeCell ref="AD1:AL1"/>
    <mergeCell ref="G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20" zoomScaleNormal="120" zoomScalePageLayoutView="0" workbookViewId="0" topLeftCell="A1">
      <selection activeCell="B3" sqref="B3"/>
    </sheetView>
  </sheetViews>
  <sheetFormatPr defaultColWidth="9.140625" defaultRowHeight="21.75"/>
  <cols>
    <col min="1" max="1" width="9.421875" style="43" customWidth="1"/>
    <col min="2" max="2" width="11.57421875" style="43" customWidth="1"/>
    <col min="3" max="3" width="11.7109375" style="43" customWidth="1"/>
    <col min="4" max="7" width="9.140625" style="43" customWidth="1"/>
    <col min="8" max="8" width="8.00390625" style="43" customWidth="1"/>
    <col min="9" max="9" width="7.8515625" style="43" customWidth="1"/>
    <col min="10" max="10" width="12.28125" style="43" customWidth="1"/>
    <col min="11" max="11" width="3.7109375" style="43" customWidth="1"/>
    <col min="12" max="16384" width="9.140625" style="43" customWidth="1"/>
  </cols>
  <sheetData>
    <row r="1" spans="1:11" ht="30.75">
      <c r="A1" s="182" t="s">
        <v>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3" spans="1:2" ht="24">
      <c r="A3" s="43" t="s">
        <v>43</v>
      </c>
      <c r="B3" s="43" t="s">
        <v>206</v>
      </c>
    </row>
    <row r="4" ht="24">
      <c r="A4" s="43" t="s">
        <v>207</v>
      </c>
    </row>
    <row r="5" ht="24">
      <c r="A5" s="43" t="s">
        <v>208</v>
      </c>
    </row>
    <row r="6" ht="24">
      <c r="A6" s="43" t="s">
        <v>209</v>
      </c>
    </row>
    <row r="7" ht="24">
      <c r="A7" s="43" t="s">
        <v>211</v>
      </c>
    </row>
    <row r="8" ht="24">
      <c r="A8" s="43" t="s">
        <v>210</v>
      </c>
    </row>
    <row r="9" spans="1:2" ht="24">
      <c r="A9" s="43" t="s">
        <v>44</v>
      </c>
      <c r="B9" s="43" t="s">
        <v>212</v>
      </c>
    </row>
    <row r="10" ht="24">
      <c r="A10" s="43" t="s">
        <v>213</v>
      </c>
    </row>
    <row r="11" ht="24">
      <c r="B11" s="43" t="s">
        <v>215</v>
      </c>
    </row>
    <row r="12" ht="24">
      <c r="A12" s="43" t="s">
        <v>216</v>
      </c>
    </row>
    <row r="13" ht="24">
      <c r="A13" s="43" t="s">
        <v>217</v>
      </c>
    </row>
    <row r="14" spans="1:2" ht="24">
      <c r="A14" s="43" t="s">
        <v>79</v>
      </c>
      <c r="B14" s="43" t="s">
        <v>218</v>
      </c>
    </row>
    <row r="15" ht="24">
      <c r="A15" s="43" t="s">
        <v>219</v>
      </c>
    </row>
    <row r="16" ht="24">
      <c r="A16" s="43" t="s">
        <v>220</v>
      </c>
    </row>
    <row r="17" s="44" customFormat="1" ht="24">
      <c r="A17" s="43" t="s">
        <v>221</v>
      </c>
    </row>
    <row r="18" s="44" customFormat="1" ht="24">
      <c r="A18" s="43" t="s">
        <v>222</v>
      </c>
    </row>
    <row r="19" s="44" customFormat="1" ht="24">
      <c r="A19" s="43" t="s">
        <v>223</v>
      </c>
    </row>
    <row r="20" s="44" customFormat="1" ht="24">
      <c r="A20" s="43" t="s">
        <v>224</v>
      </c>
    </row>
    <row r="21" s="44" customFormat="1" ht="24">
      <c r="A21" s="43" t="s">
        <v>225</v>
      </c>
    </row>
    <row r="22" spans="1:2" s="44" customFormat="1" ht="24">
      <c r="A22" s="43"/>
      <c r="B22" s="44" t="s">
        <v>226</v>
      </c>
    </row>
    <row r="23" s="44" customFormat="1" ht="24">
      <c r="A23" s="45" t="s">
        <v>227</v>
      </c>
    </row>
    <row r="24" spans="1:2" s="44" customFormat="1" ht="24">
      <c r="A24" s="43" t="s">
        <v>229</v>
      </c>
      <c r="B24" s="45"/>
    </row>
    <row r="25" spans="1:2" s="44" customFormat="1" ht="24">
      <c r="A25" s="45" t="s">
        <v>228</v>
      </c>
      <c r="B25" s="45"/>
    </row>
    <row r="26" spans="1:2" s="44" customFormat="1" ht="24">
      <c r="A26" s="45" t="s">
        <v>230</v>
      </c>
      <c r="B26" s="45"/>
    </row>
    <row r="27" spans="1:2" s="44" customFormat="1" ht="24">
      <c r="A27" s="45" t="s">
        <v>231</v>
      </c>
      <c r="B27" s="45"/>
    </row>
    <row r="28" spans="1:2" s="44" customFormat="1" ht="24">
      <c r="A28" s="45"/>
      <c r="B28" s="45"/>
    </row>
    <row r="29" s="44" customFormat="1" ht="24">
      <c r="A29" s="45"/>
    </row>
  </sheetData>
  <sheetProtection/>
  <mergeCells count="1">
    <mergeCell ref="A1:K1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zoomScale="110" zoomScaleNormal="110" zoomScalePageLayoutView="0" workbookViewId="0" topLeftCell="A1">
      <selection activeCell="G68" sqref="G68"/>
    </sheetView>
  </sheetViews>
  <sheetFormatPr defaultColWidth="9.140625" defaultRowHeight="21.75"/>
  <cols>
    <col min="1" max="1" width="12.421875" style="43" customWidth="1"/>
    <col min="2" max="2" width="9.140625" style="43" customWidth="1"/>
    <col min="3" max="3" width="17.7109375" style="43" customWidth="1"/>
    <col min="4" max="4" width="18.00390625" style="43" customWidth="1"/>
    <col min="5" max="5" width="12.00390625" style="49" customWidth="1"/>
    <col min="6" max="6" width="15.421875" style="49" customWidth="1"/>
    <col min="7" max="7" width="19.421875" style="49" customWidth="1"/>
    <col min="8" max="8" width="3.421875" style="43" customWidth="1"/>
    <col min="9" max="16384" width="9.140625" style="43" customWidth="1"/>
  </cols>
  <sheetData>
    <row r="1" spans="1:8" ht="24">
      <c r="A1" s="184" t="s">
        <v>154</v>
      </c>
      <c r="B1" s="184"/>
      <c r="C1" s="184"/>
      <c r="D1" s="184"/>
      <c r="E1" s="184"/>
      <c r="F1" s="184"/>
      <c r="G1" s="184"/>
      <c r="H1" s="73"/>
    </row>
    <row r="2" spans="1:8" ht="24">
      <c r="A2" s="184" t="s">
        <v>155</v>
      </c>
      <c r="B2" s="184"/>
      <c r="C2" s="184"/>
      <c r="D2" s="184"/>
      <c r="E2" s="184"/>
      <c r="F2" s="184"/>
      <c r="G2" s="184"/>
      <c r="H2" s="73"/>
    </row>
    <row r="3" spans="1:8" ht="24">
      <c r="A3" s="184" t="s">
        <v>156</v>
      </c>
      <c r="B3" s="184"/>
      <c r="C3" s="184"/>
      <c r="D3" s="184"/>
      <c r="E3" s="184"/>
      <c r="F3" s="184"/>
      <c r="G3" s="184"/>
      <c r="H3" s="73"/>
    </row>
    <row r="4" spans="1:7" ht="24">
      <c r="A4" s="184"/>
      <c r="B4" s="184"/>
      <c r="C4" s="184"/>
      <c r="D4" s="184"/>
      <c r="E4" s="184"/>
      <c r="F4" s="184"/>
      <c r="G4" s="184"/>
    </row>
    <row r="5" ht="24">
      <c r="A5" s="74" t="s">
        <v>67</v>
      </c>
    </row>
    <row r="6" ht="10.5" customHeight="1"/>
    <row r="7" ht="24">
      <c r="A7" s="75" t="s">
        <v>68</v>
      </c>
    </row>
    <row r="8" ht="12.75" customHeight="1" thickBot="1">
      <c r="A8" s="75"/>
    </row>
    <row r="9" spans="1:11" ht="25.5" thickBot="1" thickTop="1">
      <c r="A9" s="75"/>
      <c r="B9" s="183" t="s">
        <v>9</v>
      </c>
      <c r="C9" s="183"/>
      <c r="D9" s="77"/>
      <c r="E9" s="76" t="s">
        <v>7</v>
      </c>
      <c r="F9" s="76" t="s">
        <v>6</v>
      </c>
      <c r="K9" s="43" t="s">
        <v>157</v>
      </c>
    </row>
    <row r="10" spans="1:6" ht="24.75" thickTop="1">
      <c r="A10" s="75"/>
      <c r="B10" s="171" t="s">
        <v>83</v>
      </c>
      <c r="C10" s="79"/>
      <c r="D10" s="79"/>
      <c r="E10" s="79">
        <f>คีย์ข้อมูล!E46</f>
        <v>18</v>
      </c>
      <c r="F10" s="87">
        <f aca="true" t="shared" si="0" ref="F10:F19">E10*100/E$20</f>
        <v>51.42857142857143</v>
      </c>
    </row>
    <row r="11" spans="1:6" ht="24">
      <c r="A11" s="75"/>
      <c r="B11" s="171" t="s">
        <v>85</v>
      </c>
      <c r="C11" s="79"/>
      <c r="D11" s="79"/>
      <c r="E11" s="79">
        <f>คีย์ข้อมูล!E47</f>
        <v>7</v>
      </c>
      <c r="F11" s="87">
        <f t="shared" si="0"/>
        <v>20</v>
      </c>
    </row>
    <row r="12" spans="1:6" ht="24">
      <c r="A12" s="75"/>
      <c r="B12" s="78" t="s">
        <v>158</v>
      </c>
      <c r="C12" s="79"/>
      <c r="D12" s="79"/>
      <c r="E12" s="81">
        <v>3</v>
      </c>
      <c r="F12" s="82">
        <f t="shared" si="0"/>
        <v>8.571428571428571</v>
      </c>
    </row>
    <row r="13" spans="1:6" ht="24">
      <c r="A13" s="75"/>
      <c r="B13" s="78" t="s">
        <v>159</v>
      </c>
      <c r="C13" s="79"/>
      <c r="D13" s="79"/>
      <c r="E13" s="81">
        <v>3</v>
      </c>
      <c r="F13" s="82">
        <f t="shared" si="0"/>
        <v>8.571428571428571</v>
      </c>
    </row>
    <row r="14" spans="1:6" ht="24">
      <c r="A14" s="75"/>
      <c r="B14" s="78" t="s">
        <v>160</v>
      </c>
      <c r="C14" s="79"/>
      <c r="D14" s="79"/>
      <c r="E14" s="81">
        <v>1</v>
      </c>
      <c r="F14" s="82">
        <f t="shared" si="0"/>
        <v>2.857142857142857</v>
      </c>
    </row>
    <row r="15" spans="1:6" ht="24">
      <c r="A15" s="75"/>
      <c r="B15" s="172" t="s">
        <v>84</v>
      </c>
      <c r="C15" s="173"/>
      <c r="D15" s="173"/>
      <c r="E15" s="79">
        <f>คีย์ข้อมูล!E48</f>
        <v>7</v>
      </c>
      <c r="F15" s="87">
        <f t="shared" si="0"/>
        <v>20</v>
      </c>
    </row>
    <row r="16" spans="1:6" ht="24">
      <c r="A16" s="75"/>
      <c r="B16" s="78" t="s">
        <v>158</v>
      </c>
      <c r="C16" s="80"/>
      <c r="D16" s="80"/>
      <c r="E16" s="81">
        <v>2</v>
      </c>
      <c r="F16" s="82">
        <f t="shared" si="0"/>
        <v>5.714285714285714</v>
      </c>
    </row>
    <row r="17" spans="1:6" ht="24">
      <c r="A17" s="75"/>
      <c r="B17" s="78" t="s">
        <v>159</v>
      </c>
      <c r="C17" s="80"/>
      <c r="D17" s="80"/>
      <c r="E17" s="81">
        <v>2</v>
      </c>
      <c r="F17" s="82">
        <f t="shared" si="0"/>
        <v>5.714285714285714</v>
      </c>
    </row>
    <row r="18" spans="1:6" ht="24">
      <c r="A18" s="75"/>
      <c r="B18" s="78" t="s">
        <v>160</v>
      </c>
      <c r="C18" s="80"/>
      <c r="D18" s="80"/>
      <c r="E18" s="81">
        <v>3</v>
      </c>
      <c r="F18" s="82">
        <f t="shared" si="0"/>
        <v>8.571428571428571</v>
      </c>
    </row>
    <row r="19" spans="1:6" ht="24.75" thickBot="1">
      <c r="A19" s="75"/>
      <c r="B19" s="172" t="s">
        <v>27</v>
      </c>
      <c r="C19" s="174"/>
      <c r="D19" s="174"/>
      <c r="E19" s="79">
        <v>3</v>
      </c>
      <c r="F19" s="87">
        <f t="shared" si="0"/>
        <v>8.571428571428571</v>
      </c>
    </row>
    <row r="20" spans="1:6" ht="25.5" thickBot="1" thickTop="1">
      <c r="A20" s="75"/>
      <c r="B20" s="183" t="s">
        <v>3</v>
      </c>
      <c r="C20" s="183"/>
      <c r="D20" s="183"/>
      <c r="E20" s="84">
        <f>E10+E11+E15+E19</f>
        <v>35</v>
      </c>
      <c r="F20" s="85">
        <f>F19+F15+F11+F10</f>
        <v>100</v>
      </c>
    </row>
    <row r="21" ht="24.75" thickTop="1">
      <c r="A21" s="75"/>
    </row>
    <row r="22" spans="1:2" ht="24">
      <c r="A22" s="75"/>
      <c r="B22" s="43" t="s">
        <v>177</v>
      </c>
    </row>
    <row r="23" spans="1:9" s="49" customFormat="1" ht="24">
      <c r="A23" s="43" t="s">
        <v>178</v>
      </c>
      <c r="B23" s="43"/>
      <c r="C23" s="43"/>
      <c r="D23" s="43"/>
      <c r="H23" s="43"/>
      <c r="I23" s="43"/>
    </row>
    <row r="24" spans="1:9" s="49" customFormat="1" ht="24">
      <c r="A24" s="75"/>
      <c r="B24" s="43"/>
      <c r="C24" s="43"/>
      <c r="D24" s="43"/>
      <c r="H24" s="43"/>
      <c r="I24" s="43"/>
    </row>
    <row r="25" spans="1:9" s="49" customFormat="1" ht="24">
      <c r="A25" s="75" t="s">
        <v>161</v>
      </c>
      <c r="B25" s="43"/>
      <c r="C25" s="43"/>
      <c r="D25" s="43"/>
      <c r="H25" s="43"/>
      <c r="I25" s="43"/>
    </row>
    <row r="26" spans="1:9" s="49" customFormat="1" ht="14.25" customHeight="1" thickBot="1">
      <c r="A26" s="75"/>
      <c r="B26" s="43"/>
      <c r="C26" s="43"/>
      <c r="D26" s="43"/>
      <c r="H26" s="43"/>
      <c r="I26" s="43"/>
    </row>
    <row r="27" spans="1:9" s="49" customFormat="1" ht="25.5" thickBot="1" thickTop="1">
      <c r="A27" s="75"/>
      <c r="B27" s="183" t="s">
        <v>162</v>
      </c>
      <c r="C27" s="183"/>
      <c r="D27" s="183"/>
      <c r="E27" s="76" t="s">
        <v>7</v>
      </c>
      <c r="F27" s="76" t="s">
        <v>6</v>
      </c>
      <c r="H27" s="43"/>
      <c r="I27" s="43"/>
    </row>
    <row r="28" spans="1:9" s="49" customFormat="1" ht="24.75" thickTop="1">
      <c r="A28" s="75"/>
      <c r="B28" s="83" t="s">
        <v>163</v>
      </c>
      <c r="C28" s="83"/>
      <c r="D28" s="83"/>
      <c r="E28" s="81">
        <v>20</v>
      </c>
      <c r="F28" s="82">
        <f>E28*100/E$31</f>
        <v>57.142857142857146</v>
      </c>
      <c r="H28" s="43"/>
      <c r="I28" s="43"/>
    </row>
    <row r="29" spans="1:9" s="49" customFormat="1" ht="24">
      <c r="A29" s="75"/>
      <c r="B29" s="83" t="s">
        <v>164</v>
      </c>
      <c r="C29" s="83"/>
      <c r="D29" s="83"/>
      <c r="E29" s="81">
        <v>14</v>
      </c>
      <c r="F29" s="82">
        <f>E29*100/E$31</f>
        <v>40</v>
      </c>
      <c r="H29" s="43"/>
      <c r="I29" s="43"/>
    </row>
    <row r="30" spans="1:9" s="49" customFormat="1" ht="24.75" thickBot="1">
      <c r="A30" s="75"/>
      <c r="B30" s="138" t="s">
        <v>27</v>
      </c>
      <c r="C30" s="80"/>
      <c r="D30" s="80"/>
      <c r="E30" s="81">
        <v>1</v>
      </c>
      <c r="F30" s="82">
        <f>E30*100/E$31</f>
        <v>2.857142857142857</v>
      </c>
      <c r="H30" s="43"/>
      <c r="I30" s="43"/>
    </row>
    <row r="31" spans="1:9" s="49" customFormat="1" ht="25.5" thickBot="1" thickTop="1">
      <c r="A31" s="75"/>
      <c r="B31" s="183" t="s">
        <v>3</v>
      </c>
      <c r="C31" s="183"/>
      <c r="D31" s="183"/>
      <c r="E31" s="84">
        <f>SUM(E28:E30)</f>
        <v>35</v>
      </c>
      <c r="F31" s="85">
        <f>SUM(F27:F30)</f>
        <v>100</v>
      </c>
      <c r="H31" s="43"/>
      <c r="I31" s="43"/>
    </row>
    <row r="32" spans="1:9" s="49" customFormat="1" ht="24.75" thickTop="1">
      <c r="A32" s="75"/>
      <c r="B32" s="79"/>
      <c r="C32" s="79"/>
      <c r="D32" s="79"/>
      <c r="E32" s="86"/>
      <c r="F32" s="87"/>
      <c r="H32" s="43"/>
      <c r="I32" s="43"/>
    </row>
    <row r="33" spans="1:9" s="49" customFormat="1" ht="24">
      <c r="A33" s="43"/>
      <c r="B33" s="83" t="s">
        <v>179</v>
      </c>
      <c r="C33" s="81"/>
      <c r="D33" s="81"/>
      <c r="E33" s="88"/>
      <c r="F33" s="82"/>
      <c r="H33" s="43"/>
      <c r="I33" s="43"/>
    </row>
    <row r="34" spans="1:9" s="49" customFormat="1" ht="24">
      <c r="A34" s="43" t="s">
        <v>180</v>
      </c>
      <c r="B34" s="81"/>
      <c r="C34" s="81"/>
      <c r="D34" s="81"/>
      <c r="E34" s="88"/>
      <c r="F34" s="82"/>
      <c r="H34" s="43"/>
      <c r="I34" s="43"/>
    </row>
    <row r="35" spans="1:7" ht="24">
      <c r="A35" s="185" t="s">
        <v>46</v>
      </c>
      <c r="B35" s="185"/>
      <c r="C35" s="185"/>
      <c r="D35" s="185"/>
      <c r="E35" s="185"/>
      <c r="F35" s="185"/>
      <c r="G35" s="185"/>
    </row>
    <row r="36" spans="1:7" ht="24">
      <c r="A36" s="89"/>
      <c r="B36" s="89"/>
      <c r="C36" s="89"/>
      <c r="D36" s="89"/>
      <c r="E36" s="89"/>
      <c r="F36" s="89"/>
      <c r="G36" s="89"/>
    </row>
    <row r="37" ht="24">
      <c r="A37" s="75" t="s">
        <v>69</v>
      </c>
    </row>
    <row r="38" ht="24.75" thickBot="1">
      <c r="A38" s="75"/>
    </row>
    <row r="39" spans="1:6" ht="25.5" thickBot="1" thickTop="1">
      <c r="A39" s="75"/>
      <c r="B39" s="183" t="s">
        <v>48</v>
      </c>
      <c r="C39" s="183"/>
      <c r="D39" s="183"/>
      <c r="E39" s="76" t="s">
        <v>7</v>
      </c>
      <c r="F39" s="76" t="s">
        <v>6</v>
      </c>
    </row>
    <row r="40" spans="1:6" ht="24.75" thickTop="1">
      <c r="A40" s="75"/>
      <c r="B40" s="78" t="str">
        <f>คีย์ข้อมูล!G53</f>
        <v>วิทยาศาสตร์</v>
      </c>
      <c r="C40" s="81"/>
      <c r="D40" s="81"/>
      <c r="E40" s="81">
        <v>5</v>
      </c>
      <c r="F40" s="82">
        <f aca="true" t="shared" si="1" ref="F40:F49">E40*100/E$50</f>
        <v>14.285714285714286</v>
      </c>
    </row>
    <row r="41" spans="1:6" ht="24">
      <c r="A41" s="75"/>
      <c r="B41" s="78" t="str">
        <f>คีย์ข้อมูล!G46</f>
        <v>เกษตรศาสตร์ ทรัพยากรณ์ธรรมชาติและสิ่งแวดล้อม</v>
      </c>
      <c r="C41" s="81"/>
      <c r="D41" s="81"/>
      <c r="E41" s="81">
        <v>4</v>
      </c>
      <c r="F41" s="82">
        <f t="shared" si="1"/>
        <v>11.428571428571429</v>
      </c>
    </row>
    <row r="42" spans="1:6" ht="24">
      <c r="A42" s="75"/>
      <c r="B42" s="78" t="str">
        <f>คีย์ข้อมูล!G56</f>
        <v>ศึกษาศาสตร์</v>
      </c>
      <c r="C42" s="81"/>
      <c r="D42" s="81"/>
      <c r="E42" s="81">
        <v>4</v>
      </c>
      <c r="F42" s="82">
        <f t="shared" si="1"/>
        <v>11.428571428571429</v>
      </c>
    </row>
    <row r="43" spans="1:6" ht="24">
      <c r="A43" s="75"/>
      <c r="B43" s="78" t="str">
        <f>คีย์ข้อมูล!G54</f>
        <v>วิทยาศาสตร์การแพทย์</v>
      </c>
      <c r="C43" s="81"/>
      <c r="D43" s="81"/>
      <c r="E43" s="81">
        <v>4</v>
      </c>
      <c r="F43" s="82">
        <f t="shared" si="1"/>
        <v>11.428571428571429</v>
      </c>
    </row>
    <row r="44" spans="1:6" ht="24">
      <c r="A44" s="75"/>
      <c r="B44" s="78" t="s">
        <v>121</v>
      </c>
      <c r="C44" s="81"/>
      <c r="D44" s="81"/>
      <c r="E44" s="81">
        <v>2</v>
      </c>
      <c r="F44" s="82">
        <f t="shared" si="1"/>
        <v>5.714285714285714</v>
      </c>
    </row>
    <row r="45" spans="1:6" ht="24">
      <c r="A45" s="75"/>
      <c r="B45" s="78" t="s">
        <v>54</v>
      </c>
      <c r="C45" s="81"/>
      <c r="D45" s="81"/>
      <c r="E45" s="81">
        <v>1</v>
      </c>
      <c r="F45" s="82">
        <f t="shared" si="1"/>
        <v>2.857142857142857</v>
      </c>
    </row>
    <row r="46" spans="1:6" ht="24">
      <c r="A46" s="75"/>
      <c r="B46" s="78" t="str">
        <f>คีย์ข้อมูล!G47</f>
        <v>บริหารธุรกิจ เศรษฐศาสตร์และการสื่อสาร 
</v>
      </c>
      <c r="C46" s="81"/>
      <c r="D46" s="81"/>
      <c r="E46" s="81">
        <v>1</v>
      </c>
      <c r="F46" s="82">
        <f t="shared" si="1"/>
        <v>2.857142857142857</v>
      </c>
    </row>
    <row r="47" spans="1:6" ht="24">
      <c r="A47" s="75"/>
      <c r="B47" s="78" t="str">
        <f>คีย์ข้อมูล!G55</f>
        <v>วิศวกรรมศาสตร์</v>
      </c>
      <c r="C47" s="81"/>
      <c r="D47" s="81"/>
      <c r="E47" s="81">
        <v>1</v>
      </c>
      <c r="F47" s="82">
        <f t="shared" si="1"/>
        <v>2.857142857142857</v>
      </c>
    </row>
    <row r="48" spans="1:6" ht="24">
      <c r="A48" s="75"/>
      <c r="B48" s="78" t="s">
        <v>99</v>
      </c>
      <c r="C48" s="81"/>
      <c r="D48" s="81"/>
      <c r="E48" s="81">
        <v>1</v>
      </c>
      <c r="F48" s="82">
        <f t="shared" si="1"/>
        <v>2.857142857142857</v>
      </c>
    </row>
    <row r="49" spans="1:6" ht="24.75" thickBot="1">
      <c r="A49" s="75"/>
      <c r="B49" s="78" t="str">
        <f>คีย์ข้อมูล!G60</f>
        <v>ไม่ระบุ</v>
      </c>
      <c r="C49" s="83"/>
      <c r="D49" s="83"/>
      <c r="E49" s="81">
        <v>12</v>
      </c>
      <c r="F49" s="82">
        <f t="shared" si="1"/>
        <v>34.285714285714285</v>
      </c>
    </row>
    <row r="50" spans="1:6" ht="25.5" thickBot="1" thickTop="1">
      <c r="A50" s="75"/>
      <c r="B50" s="183" t="s">
        <v>3</v>
      </c>
      <c r="C50" s="183"/>
      <c r="D50" s="183"/>
      <c r="E50" s="84">
        <f>SUM(E40:E49)</f>
        <v>35</v>
      </c>
      <c r="F50" s="85">
        <f>SUM(F39:F49)</f>
        <v>100</v>
      </c>
    </row>
    <row r="51" spans="1:6" ht="24.75" thickTop="1">
      <c r="A51" s="75"/>
      <c r="B51" s="79"/>
      <c r="C51" s="79"/>
      <c r="D51" s="79"/>
      <c r="E51" s="86"/>
      <c r="F51" s="87"/>
    </row>
    <row r="52" spans="2:6" ht="19.5" customHeight="1">
      <c r="B52" s="83" t="s">
        <v>181</v>
      </c>
      <c r="C52" s="81"/>
      <c r="D52" s="81"/>
      <c r="E52" s="88"/>
      <c r="F52" s="82"/>
    </row>
    <row r="53" spans="1:6" ht="24">
      <c r="A53" s="43" t="s">
        <v>182</v>
      </c>
      <c r="B53" s="81"/>
      <c r="C53" s="81"/>
      <c r="D53" s="81"/>
      <c r="E53" s="88"/>
      <c r="F53" s="82"/>
    </row>
    <row r="55" ht="24">
      <c r="A55" s="75" t="s">
        <v>166</v>
      </c>
    </row>
    <row r="56" ht="15" customHeight="1" thickBot="1"/>
    <row r="57" spans="2:6" ht="25.5" thickBot="1" thickTop="1">
      <c r="B57" s="183" t="s">
        <v>12</v>
      </c>
      <c r="C57" s="183"/>
      <c r="D57" s="183"/>
      <c r="E57" s="76" t="s">
        <v>7</v>
      </c>
      <c r="F57" s="76" t="s">
        <v>6</v>
      </c>
    </row>
    <row r="58" spans="2:6" ht="24.75" thickTop="1">
      <c r="B58" s="186" t="str">
        <f>คีย์ข้อมูล!O47</f>
        <v>คณะที่สังกัด</v>
      </c>
      <c r="C58" s="186"/>
      <c r="D58" s="186"/>
      <c r="E58" s="81">
        <f>คีย์ข้อมูล!U47</f>
        <v>18</v>
      </c>
      <c r="F58" s="82">
        <f aca="true" t="shared" si="2" ref="F58:F63">E58*100/E$64</f>
        <v>40.90909090909091</v>
      </c>
    </row>
    <row r="59" spans="2:6" ht="24">
      <c r="B59" s="186" t="str">
        <f>คีย์ข้อมูล!O46</f>
        <v>website บัณฑิตวิทยาลัย</v>
      </c>
      <c r="C59" s="186"/>
      <c r="D59" s="186"/>
      <c r="E59" s="81">
        <f>คีย์ข้อมูล!U46</f>
        <v>12</v>
      </c>
      <c r="F59" s="82">
        <f t="shared" si="2"/>
        <v>27.272727272727273</v>
      </c>
    </row>
    <row r="60" spans="2:6" ht="24">
      <c r="B60" s="83" t="s">
        <v>72</v>
      </c>
      <c r="C60" s="83"/>
      <c r="D60" s="83"/>
      <c r="E60" s="81">
        <f>คีย์ข้อมูล!U49</f>
        <v>6</v>
      </c>
      <c r="F60" s="82">
        <f t="shared" si="2"/>
        <v>13.636363636363637</v>
      </c>
    </row>
    <row r="61" spans="2:6" ht="24">
      <c r="B61" s="186" t="s">
        <v>25</v>
      </c>
      <c r="C61" s="186"/>
      <c r="D61" s="186"/>
      <c r="E61" s="81">
        <v>4</v>
      </c>
      <c r="F61" s="82">
        <f t="shared" si="2"/>
        <v>9.090909090909092</v>
      </c>
    </row>
    <row r="62" spans="2:6" ht="24">
      <c r="B62" s="83" t="s">
        <v>13</v>
      </c>
      <c r="C62" s="83"/>
      <c r="D62" s="83"/>
      <c r="E62" s="81">
        <f>คีย์ข้อมูล!U48</f>
        <v>3</v>
      </c>
      <c r="F62" s="82">
        <f t="shared" si="2"/>
        <v>6.818181818181818</v>
      </c>
    </row>
    <row r="63" spans="2:6" ht="24.75" thickBot="1">
      <c r="B63" s="186" t="s">
        <v>14</v>
      </c>
      <c r="C63" s="186"/>
      <c r="D63" s="186"/>
      <c r="E63" s="81">
        <f>คีย์ข้อมูล!U52</f>
        <v>1</v>
      </c>
      <c r="F63" s="82">
        <f t="shared" si="2"/>
        <v>2.272727272727273</v>
      </c>
    </row>
    <row r="64" spans="2:6" ht="25.5" thickBot="1" thickTop="1">
      <c r="B64" s="183" t="s">
        <v>3</v>
      </c>
      <c r="C64" s="183"/>
      <c r="D64" s="183"/>
      <c r="E64" s="84">
        <f>SUM(E58:E63)</f>
        <v>44</v>
      </c>
      <c r="F64" s="85">
        <f>SUM(F59:F63)</f>
        <v>59.09090909090909</v>
      </c>
    </row>
    <row r="65" ht="24.75" thickTop="1"/>
    <row r="66" spans="1:2" ht="24">
      <c r="A66" s="91"/>
      <c r="B66" s="43" t="s">
        <v>183</v>
      </c>
    </row>
    <row r="67" spans="1:9" s="49" customFormat="1" ht="24">
      <c r="A67" s="43" t="s">
        <v>214</v>
      </c>
      <c r="B67" s="43"/>
      <c r="C67" s="43"/>
      <c r="D67" s="43"/>
      <c r="H67" s="43"/>
      <c r="I67" s="43"/>
    </row>
    <row r="75" spans="8:9" s="49" customFormat="1" ht="24">
      <c r="H75" s="43"/>
      <c r="I75" s="43"/>
    </row>
    <row r="76" spans="8:9" s="49" customFormat="1" ht="24">
      <c r="H76" s="43"/>
      <c r="I76" s="43"/>
    </row>
    <row r="77" spans="8:9" s="49" customFormat="1" ht="24">
      <c r="H77" s="43"/>
      <c r="I77" s="43"/>
    </row>
    <row r="78" spans="8:9" s="49" customFormat="1" ht="24">
      <c r="H78" s="43"/>
      <c r="I78" s="43"/>
    </row>
    <row r="79" spans="8:9" s="49" customFormat="1" ht="24">
      <c r="H79" s="43"/>
      <c r="I79" s="43"/>
    </row>
    <row r="80" spans="8:9" s="49" customFormat="1" ht="24">
      <c r="H80" s="43"/>
      <c r="I80" s="43"/>
    </row>
    <row r="81" spans="8:9" s="49" customFormat="1" ht="24">
      <c r="H81" s="43"/>
      <c r="I81" s="43"/>
    </row>
    <row r="82" spans="8:9" s="49" customFormat="1" ht="24">
      <c r="H82" s="43"/>
      <c r="I82" s="43"/>
    </row>
    <row r="83" spans="8:9" s="49" customFormat="1" ht="24">
      <c r="H83" s="43"/>
      <c r="I83" s="43"/>
    </row>
    <row r="84" spans="8:9" s="49" customFormat="1" ht="24">
      <c r="H84" s="43"/>
      <c r="I84" s="43"/>
    </row>
    <row r="85" spans="8:9" s="49" customFormat="1" ht="24">
      <c r="H85" s="43"/>
      <c r="I85" s="43"/>
    </row>
    <row r="86" spans="1:4" ht="24">
      <c r="A86" s="49"/>
      <c r="B86" s="49"/>
      <c r="C86" s="49"/>
      <c r="D86" s="49"/>
    </row>
    <row r="87" spans="1:4" ht="24">
      <c r="A87" s="49"/>
      <c r="B87" s="49"/>
      <c r="C87" s="49"/>
      <c r="D87" s="49"/>
    </row>
    <row r="88" spans="1:7" ht="24">
      <c r="A88" s="45"/>
      <c r="B88" s="45"/>
      <c r="C88" s="45"/>
      <c r="D88" s="45"/>
      <c r="E88" s="90"/>
      <c r="F88" s="90"/>
      <c r="G88" s="90"/>
    </row>
    <row r="89" spans="1:7" ht="24">
      <c r="A89" s="45"/>
      <c r="B89" s="45"/>
      <c r="C89" s="45"/>
      <c r="D89" s="45"/>
      <c r="E89" s="90"/>
      <c r="F89" s="90"/>
      <c r="G89" s="90"/>
    </row>
  </sheetData>
  <sheetProtection/>
  <mergeCells count="17">
    <mergeCell ref="B50:D50"/>
    <mergeCell ref="B9:C9"/>
    <mergeCell ref="B64:D64"/>
    <mergeCell ref="A35:G35"/>
    <mergeCell ref="B57:D57"/>
    <mergeCell ref="B59:D59"/>
    <mergeCell ref="B58:D58"/>
    <mergeCell ref="B63:D63"/>
    <mergeCell ref="B61:D61"/>
    <mergeCell ref="B31:D31"/>
    <mergeCell ref="B39:D39"/>
    <mergeCell ref="A1:G1"/>
    <mergeCell ref="A2:G2"/>
    <mergeCell ref="A3:G3"/>
    <mergeCell ref="A4:G4"/>
    <mergeCell ref="B20:D20"/>
    <mergeCell ref="B27:D27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portrait" paperSize="9" r:id="rId5"/>
  <legacyDrawing r:id="rId4"/>
  <oleObjects>
    <oleObject progId="Equation.3" shapeId="458796" r:id="rId1"/>
    <oleObject progId="Equation.3" shapeId="458797" r:id="rId2"/>
    <oleObject progId="Equation.3" shapeId="45879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50">
      <selection activeCell="C54" sqref="C54"/>
    </sheetView>
  </sheetViews>
  <sheetFormatPr defaultColWidth="9.140625" defaultRowHeight="21.75"/>
  <cols>
    <col min="1" max="1" width="6.7109375" style="43" customWidth="1"/>
    <col min="2" max="2" width="6.421875" style="43" customWidth="1"/>
    <col min="3" max="3" width="70.00390625" style="43" customWidth="1"/>
    <col min="4" max="4" width="12.421875" style="43" customWidth="1"/>
    <col min="5" max="5" width="4.7109375" style="43" customWidth="1"/>
    <col min="6" max="16384" width="9.140625" style="43" customWidth="1"/>
  </cols>
  <sheetData>
    <row r="1" spans="1:5" ht="21" customHeight="1">
      <c r="A1" s="185" t="s">
        <v>165</v>
      </c>
      <c r="B1" s="185"/>
      <c r="C1" s="185"/>
      <c r="D1" s="185"/>
      <c r="E1" s="185"/>
    </row>
    <row r="2" spans="1:4" ht="21" customHeight="1">
      <c r="A2" s="89"/>
      <c r="B2" s="89"/>
      <c r="C2" s="89"/>
      <c r="D2" s="89"/>
    </row>
    <row r="3" ht="24">
      <c r="A3" s="74" t="s">
        <v>74</v>
      </c>
    </row>
    <row r="4" ht="24">
      <c r="A4" s="74"/>
    </row>
    <row r="5" ht="24">
      <c r="B5" s="43" t="s">
        <v>196</v>
      </c>
    </row>
    <row r="6" ht="24">
      <c r="A6" s="43" t="s">
        <v>197</v>
      </c>
    </row>
    <row r="7" ht="24.75" thickBot="1"/>
    <row r="8" spans="2:4" ht="25.5" thickBot="1" thickTop="1">
      <c r="B8" s="139" t="s">
        <v>0</v>
      </c>
      <c r="C8" s="139" t="s">
        <v>4</v>
      </c>
      <c r="D8" s="76" t="s">
        <v>5</v>
      </c>
    </row>
    <row r="9" spans="2:4" ht="24.75" thickTop="1">
      <c r="B9" s="140">
        <v>1</v>
      </c>
      <c r="C9" s="45" t="s">
        <v>65</v>
      </c>
      <c r="D9" s="90">
        <v>20</v>
      </c>
    </row>
    <row r="10" spans="2:4" ht="24">
      <c r="B10" s="140">
        <v>2</v>
      </c>
      <c r="C10" s="45" t="s">
        <v>64</v>
      </c>
      <c r="D10" s="90">
        <v>15</v>
      </c>
    </row>
    <row r="11" spans="2:4" ht="24.75" thickBot="1">
      <c r="B11" s="142"/>
      <c r="C11" s="145" t="s">
        <v>3</v>
      </c>
      <c r="D11" s="145">
        <f>SUM(D9:D10)</f>
        <v>35</v>
      </c>
    </row>
    <row r="12" spans="1:4" s="45" customFormat="1" ht="24.75" thickTop="1">
      <c r="A12" s="187"/>
      <c r="B12" s="187"/>
      <c r="C12" s="187"/>
      <c r="D12" s="187"/>
    </row>
    <row r="13" spans="1:3" s="45" customFormat="1" ht="24">
      <c r="A13" s="90"/>
      <c r="B13" s="45" t="s">
        <v>62</v>
      </c>
      <c r="C13" s="90"/>
    </row>
    <row r="14" spans="1:3" s="45" customFormat="1" ht="24.75" thickBot="1">
      <c r="A14" s="90"/>
      <c r="C14" s="90"/>
    </row>
    <row r="15" spans="2:4" ht="25.5" thickBot="1" thickTop="1">
      <c r="B15" s="139" t="s">
        <v>0</v>
      </c>
      <c r="C15" s="139" t="s">
        <v>4</v>
      </c>
      <c r="D15" s="76" t="s">
        <v>5</v>
      </c>
    </row>
    <row r="16" spans="2:4" ht="24.75" thickTop="1">
      <c r="B16" s="143">
        <v>1</v>
      </c>
      <c r="C16" s="141" t="s">
        <v>100</v>
      </c>
      <c r="D16" s="90">
        <v>16</v>
      </c>
    </row>
    <row r="17" spans="2:4" ht="24">
      <c r="B17" s="143">
        <v>2</v>
      </c>
      <c r="C17" s="141" t="s">
        <v>152</v>
      </c>
      <c r="D17" s="90">
        <v>2</v>
      </c>
    </row>
    <row r="18" spans="2:4" ht="24">
      <c r="B18" s="143">
        <v>3</v>
      </c>
      <c r="C18" s="141" t="s">
        <v>150</v>
      </c>
      <c r="D18" s="90">
        <v>2</v>
      </c>
    </row>
    <row r="19" spans="2:4" ht="24">
      <c r="B19" s="143">
        <v>4</v>
      </c>
      <c r="C19" s="141" t="s">
        <v>141</v>
      </c>
      <c r="D19" s="90">
        <v>1</v>
      </c>
    </row>
    <row r="20" spans="2:4" ht="24">
      <c r="B20" s="143">
        <v>5</v>
      </c>
      <c r="C20" s="141" t="s">
        <v>144</v>
      </c>
      <c r="D20" s="90">
        <v>1</v>
      </c>
    </row>
    <row r="21" spans="2:4" ht="24">
      <c r="B21" s="143">
        <v>6</v>
      </c>
      <c r="C21" s="141" t="s">
        <v>147</v>
      </c>
      <c r="D21" s="90">
        <v>1</v>
      </c>
    </row>
    <row r="22" spans="2:4" ht="24">
      <c r="B22" s="143">
        <v>7</v>
      </c>
      <c r="C22" s="141" t="s">
        <v>86</v>
      </c>
      <c r="D22" s="90">
        <v>1</v>
      </c>
    </row>
    <row r="23" spans="2:4" ht="24.75" thickBot="1">
      <c r="B23" s="144"/>
      <c r="C23" s="146" t="s">
        <v>3</v>
      </c>
      <c r="D23" s="145">
        <f>SUM(D16:D22)</f>
        <v>24</v>
      </c>
    </row>
    <row r="24" s="45" customFormat="1" ht="24.75" thickTop="1">
      <c r="C24" s="90"/>
    </row>
    <row r="25" spans="1:3" s="45" customFormat="1" ht="24">
      <c r="A25" s="90"/>
      <c r="B25" s="45" t="s">
        <v>63</v>
      </c>
      <c r="C25" s="90"/>
    </row>
    <row r="26" spans="1:3" s="45" customFormat="1" ht="24.75" thickBot="1">
      <c r="A26" s="90"/>
      <c r="C26" s="90"/>
    </row>
    <row r="27" spans="2:4" ht="25.5" thickBot="1" thickTop="1">
      <c r="B27" s="139" t="s">
        <v>0</v>
      </c>
      <c r="C27" s="139" t="s">
        <v>4</v>
      </c>
      <c r="D27" s="76" t="s">
        <v>5</v>
      </c>
    </row>
    <row r="28" spans="2:4" ht="24.75" thickTop="1">
      <c r="B28" s="143">
        <v>1</v>
      </c>
      <c r="C28" s="141" t="s">
        <v>61</v>
      </c>
      <c r="D28" s="90">
        <v>34</v>
      </c>
    </row>
    <row r="29" spans="2:4" ht="24">
      <c r="B29" s="143">
        <v>2</v>
      </c>
      <c r="C29" s="141" t="s">
        <v>27</v>
      </c>
      <c r="D29" s="90">
        <v>1</v>
      </c>
    </row>
    <row r="30" spans="2:4" ht="24.75" thickBot="1">
      <c r="B30" s="144"/>
      <c r="C30" s="146" t="s">
        <v>3</v>
      </c>
      <c r="D30" s="145">
        <f>SUM(D28:D29)</f>
        <v>35</v>
      </c>
    </row>
    <row r="31" s="45" customFormat="1" ht="24.75" thickTop="1">
      <c r="C31" s="90"/>
    </row>
    <row r="32" spans="1:5" s="45" customFormat="1" ht="24">
      <c r="A32" s="185" t="s">
        <v>75</v>
      </c>
      <c r="B32" s="185"/>
      <c r="C32" s="185"/>
      <c r="D32" s="185"/>
      <c r="E32" s="185"/>
    </row>
    <row r="33" spans="1:5" s="45" customFormat="1" ht="24">
      <c r="A33" s="89"/>
      <c r="B33" s="89"/>
      <c r="C33" s="89"/>
      <c r="D33" s="89"/>
      <c r="E33" s="89"/>
    </row>
    <row r="34" spans="1:5" s="45" customFormat="1" ht="24">
      <c r="A34" s="89"/>
      <c r="B34" s="45" t="s">
        <v>88</v>
      </c>
      <c r="C34" s="90"/>
      <c r="E34" s="89"/>
    </row>
    <row r="35" spans="1:5" s="45" customFormat="1" ht="24.75" thickBot="1">
      <c r="A35" s="89"/>
      <c r="C35" s="90"/>
      <c r="E35" s="89"/>
    </row>
    <row r="36" spans="1:5" s="45" customFormat="1" ht="25.5" thickBot="1" thickTop="1">
      <c r="A36" s="89"/>
      <c r="B36" s="139" t="s">
        <v>0</v>
      </c>
      <c r="C36" s="139" t="s">
        <v>4</v>
      </c>
      <c r="D36" s="76" t="s">
        <v>5</v>
      </c>
      <c r="E36" s="89"/>
    </row>
    <row r="37" spans="1:5" s="45" customFormat="1" ht="24.75" thickTop="1">
      <c r="A37" s="89"/>
      <c r="B37" s="89" t="s">
        <v>89</v>
      </c>
      <c r="C37" s="163" t="s">
        <v>118</v>
      </c>
      <c r="D37" s="89" t="s">
        <v>106</v>
      </c>
      <c r="E37" s="89"/>
    </row>
    <row r="38" spans="1:5" s="45" customFormat="1" ht="24">
      <c r="A38" s="89"/>
      <c r="B38" s="89" t="s">
        <v>90</v>
      </c>
      <c r="C38" s="163" t="s">
        <v>123</v>
      </c>
      <c r="D38" s="89" t="s">
        <v>106</v>
      </c>
      <c r="E38" s="89"/>
    </row>
    <row r="39" spans="1:5" s="45" customFormat="1" ht="24">
      <c r="A39" s="89"/>
      <c r="B39" s="89" t="s">
        <v>106</v>
      </c>
      <c r="C39" s="163" t="s">
        <v>96</v>
      </c>
      <c r="D39" s="89" t="s">
        <v>90</v>
      </c>
      <c r="E39" s="89"/>
    </row>
    <row r="40" spans="1:5" s="45" customFormat="1" ht="24">
      <c r="A40" s="89"/>
      <c r="B40" s="89" t="s">
        <v>109</v>
      </c>
      <c r="C40" s="163" t="s">
        <v>114</v>
      </c>
      <c r="D40" s="89" t="s">
        <v>90</v>
      </c>
      <c r="E40" s="89"/>
    </row>
    <row r="41" spans="1:5" s="45" customFormat="1" ht="24">
      <c r="A41" s="89"/>
      <c r="B41" s="89" t="s">
        <v>113</v>
      </c>
      <c r="C41" s="163" t="s">
        <v>146</v>
      </c>
      <c r="D41" s="89" t="s">
        <v>90</v>
      </c>
      <c r="E41" s="89"/>
    </row>
    <row r="42" spans="1:5" s="45" customFormat="1" ht="24">
      <c r="A42" s="89"/>
      <c r="B42" s="89" t="s">
        <v>117</v>
      </c>
      <c r="C42" s="163" t="s">
        <v>110</v>
      </c>
      <c r="D42" s="89" t="s">
        <v>89</v>
      </c>
      <c r="E42" s="89"/>
    </row>
    <row r="43" spans="1:5" s="45" customFormat="1" ht="24">
      <c r="A43" s="89"/>
      <c r="B43" s="89" t="s">
        <v>122</v>
      </c>
      <c r="C43" s="163" t="s">
        <v>119</v>
      </c>
      <c r="D43" s="89" t="s">
        <v>89</v>
      </c>
      <c r="E43" s="89"/>
    </row>
    <row r="44" spans="1:5" s="45" customFormat="1" ht="24">
      <c r="A44" s="89"/>
      <c r="B44" s="89" t="s">
        <v>130</v>
      </c>
      <c r="C44" s="163" t="s">
        <v>131</v>
      </c>
      <c r="D44" s="89" t="s">
        <v>89</v>
      </c>
      <c r="E44" s="89"/>
    </row>
    <row r="45" spans="1:5" s="45" customFormat="1" ht="24">
      <c r="A45" s="89"/>
      <c r="B45" s="89" t="s">
        <v>135</v>
      </c>
      <c r="C45" s="163" t="s">
        <v>136</v>
      </c>
      <c r="D45" s="89" t="s">
        <v>89</v>
      </c>
      <c r="E45" s="89"/>
    </row>
    <row r="46" spans="1:5" s="45" customFormat="1" ht="24">
      <c r="A46" s="89"/>
      <c r="B46" s="89" t="s">
        <v>138</v>
      </c>
      <c r="C46" s="163" t="s">
        <v>139</v>
      </c>
      <c r="D46" s="89" t="s">
        <v>89</v>
      </c>
      <c r="E46" s="89"/>
    </row>
    <row r="47" spans="1:5" s="45" customFormat="1" ht="24">
      <c r="A47" s="89"/>
      <c r="B47" s="89" t="s">
        <v>145</v>
      </c>
      <c r="C47" s="163" t="s">
        <v>105</v>
      </c>
      <c r="D47" s="89" t="s">
        <v>89</v>
      </c>
      <c r="E47" s="89"/>
    </row>
    <row r="48" spans="1:5" s="45" customFormat="1" ht="24.75" thickBot="1">
      <c r="A48" s="89"/>
      <c r="B48" s="89" t="s">
        <v>148</v>
      </c>
      <c r="C48" s="163" t="s">
        <v>149</v>
      </c>
      <c r="D48" s="89" t="s">
        <v>89</v>
      </c>
      <c r="E48" s="89"/>
    </row>
    <row r="49" spans="1:5" s="45" customFormat="1" ht="25.5" thickBot="1" thickTop="1">
      <c r="A49" s="89"/>
      <c r="B49" s="168"/>
      <c r="C49" s="169" t="s">
        <v>3</v>
      </c>
      <c r="D49" s="170" t="s">
        <v>153</v>
      </c>
      <c r="E49" s="89"/>
    </row>
    <row r="50" ht="24.75" thickTop="1"/>
    <row r="51" spans="1:3" s="45" customFormat="1" ht="24">
      <c r="A51" s="90"/>
      <c r="B51" s="45" t="s">
        <v>87</v>
      </c>
      <c r="C51" s="90"/>
    </row>
    <row r="52" spans="1:3" s="45" customFormat="1" ht="24.75" thickBot="1">
      <c r="A52" s="90"/>
      <c r="C52" s="90"/>
    </row>
    <row r="53" spans="2:4" ht="25.5" thickBot="1" thickTop="1">
      <c r="B53" s="139" t="s">
        <v>0</v>
      </c>
      <c r="C53" s="139" t="s">
        <v>4</v>
      </c>
      <c r="D53" s="76" t="s">
        <v>5</v>
      </c>
    </row>
    <row r="54" spans="2:4" ht="24.75" thickTop="1">
      <c r="B54" s="143">
        <v>1</v>
      </c>
      <c r="C54" s="45" t="s">
        <v>115</v>
      </c>
      <c r="D54" s="90">
        <v>4</v>
      </c>
    </row>
    <row r="55" spans="2:4" ht="24">
      <c r="B55" s="143">
        <v>2</v>
      </c>
      <c r="C55" s="141" t="s">
        <v>12</v>
      </c>
      <c r="D55" s="90">
        <v>2</v>
      </c>
    </row>
    <row r="56" spans="2:4" ht="24">
      <c r="B56" s="143">
        <v>3</v>
      </c>
      <c r="C56" s="141" t="s">
        <v>97</v>
      </c>
      <c r="D56" s="90">
        <v>2</v>
      </c>
    </row>
    <row r="57" spans="2:4" ht="24">
      <c r="B57" s="143">
        <v>4</v>
      </c>
      <c r="C57" s="141" t="s">
        <v>101</v>
      </c>
      <c r="D57" s="90">
        <v>1</v>
      </c>
    </row>
    <row r="58" spans="2:4" ht="24">
      <c r="B58" s="143">
        <v>5</v>
      </c>
      <c r="C58" s="141" t="s">
        <v>93</v>
      </c>
      <c r="D58" s="90">
        <v>1</v>
      </c>
    </row>
    <row r="59" spans="2:4" ht="48">
      <c r="B59" s="143">
        <v>6</v>
      </c>
      <c r="C59" s="141" t="s">
        <v>107</v>
      </c>
      <c r="D59" s="164">
        <v>1</v>
      </c>
    </row>
    <row r="60" spans="2:4" ht="24">
      <c r="B60" s="175">
        <v>7</v>
      </c>
      <c r="C60" s="176" t="s">
        <v>111</v>
      </c>
      <c r="D60" s="177">
        <v>1</v>
      </c>
    </row>
    <row r="61" spans="2:4" ht="24">
      <c r="B61" s="143"/>
      <c r="C61" s="141"/>
      <c r="D61" s="90"/>
    </row>
    <row r="62" spans="1:5" ht="24">
      <c r="A62" s="185" t="s">
        <v>76</v>
      </c>
      <c r="B62" s="185"/>
      <c r="C62" s="185"/>
      <c r="D62" s="185"/>
      <c r="E62" s="185"/>
    </row>
    <row r="63" spans="2:4" ht="24.75" thickBot="1">
      <c r="B63" s="143"/>
      <c r="C63" s="141"/>
      <c r="D63" s="90"/>
    </row>
    <row r="64" spans="2:4" ht="25.5" thickBot="1" thickTop="1">
      <c r="B64" s="139" t="s">
        <v>0</v>
      </c>
      <c r="C64" s="139" t="s">
        <v>4</v>
      </c>
      <c r="D64" s="76" t="s">
        <v>5</v>
      </c>
    </row>
    <row r="65" spans="2:4" ht="48.75" thickTop="1">
      <c r="B65" s="143">
        <v>8</v>
      </c>
      <c r="C65" s="141" t="s">
        <v>124</v>
      </c>
      <c r="D65" s="164">
        <v>1</v>
      </c>
    </row>
    <row r="66" spans="2:8" ht="48">
      <c r="B66" s="143">
        <v>9</v>
      </c>
      <c r="C66" s="141" t="s">
        <v>91</v>
      </c>
      <c r="D66" s="164">
        <v>1</v>
      </c>
      <c r="E66" s="45"/>
      <c r="F66" s="90"/>
      <c r="G66" s="90"/>
      <c r="H66" s="90"/>
    </row>
    <row r="67" spans="2:4" ht="48">
      <c r="B67" s="143">
        <v>10</v>
      </c>
      <c r="C67" s="141" t="s">
        <v>128</v>
      </c>
      <c r="D67" s="164">
        <v>1</v>
      </c>
    </row>
    <row r="68" spans="2:4" ht="24">
      <c r="B68" s="143">
        <v>11</v>
      </c>
      <c r="C68" s="141" t="s">
        <v>129</v>
      </c>
      <c r="D68" s="90">
        <v>1</v>
      </c>
    </row>
    <row r="69" spans="2:4" ht="24">
      <c r="B69" s="143">
        <v>12</v>
      </c>
      <c r="C69" s="141" t="s">
        <v>133</v>
      </c>
      <c r="D69" s="90">
        <v>1</v>
      </c>
    </row>
    <row r="70" spans="2:4" ht="24">
      <c r="B70" s="143">
        <v>13</v>
      </c>
      <c r="C70" s="141" t="s">
        <v>142</v>
      </c>
      <c r="D70" s="90">
        <v>1</v>
      </c>
    </row>
    <row r="71" spans="2:4" ht="24.75" thickBot="1">
      <c r="B71" s="144"/>
      <c r="C71" s="146" t="s">
        <v>3</v>
      </c>
      <c r="D71" s="145">
        <f>SUM(D54:D70)</f>
        <v>18</v>
      </c>
    </row>
    <row r="72" s="45" customFormat="1" ht="24.75" thickTop="1">
      <c r="C72" s="90"/>
    </row>
  </sheetData>
  <sheetProtection/>
  <mergeCells count="4">
    <mergeCell ref="A12:D12"/>
    <mergeCell ref="A1:E1"/>
    <mergeCell ref="A32:E32"/>
    <mergeCell ref="A62:E62"/>
  </mergeCells>
  <printOptions/>
  <pageMargins left="0.5118110236220472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="110" zoomScaleNormal="110" zoomScalePageLayoutView="0" workbookViewId="0" topLeftCell="A55">
      <selection activeCell="B59" sqref="A59:B64"/>
    </sheetView>
  </sheetViews>
  <sheetFormatPr defaultColWidth="9.140625" defaultRowHeight="21.75"/>
  <cols>
    <col min="1" max="1" width="12.421875" style="43" customWidth="1"/>
    <col min="2" max="2" width="9.140625" style="43" customWidth="1"/>
    <col min="3" max="3" width="17.7109375" style="43" customWidth="1"/>
    <col min="4" max="4" width="31.421875" style="43" customWidth="1"/>
    <col min="5" max="5" width="8.28125" style="49" customWidth="1"/>
    <col min="6" max="6" width="7.421875" style="49" bestFit="1" customWidth="1"/>
    <col min="7" max="7" width="16.28125" style="49" customWidth="1"/>
    <col min="8" max="8" width="3.421875" style="43" customWidth="1"/>
    <col min="9" max="16384" width="9.140625" style="43" customWidth="1"/>
  </cols>
  <sheetData>
    <row r="1" spans="1:7" ht="24">
      <c r="A1" s="185" t="s">
        <v>77</v>
      </c>
      <c r="B1" s="185"/>
      <c r="C1" s="185"/>
      <c r="D1" s="185"/>
      <c r="E1" s="185"/>
      <c r="F1" s="185"/>
      <c r="G1" s="185"/>
    </row>
    <row r="2" spans="1:4" ht="12.75" customHeight="1">
      <c r="A2" s="49"/>
      <c r="B2" s="49"/>
      <c r="C2" s="49"/>
      <c r="D2" s="49"/>
    </row>
    <row r="3" ht="24">
      <c r="A3" s="74" t="s">
        <v>73</v>
      </c>
    </row>
    <row r="4" ht="12.75" customHeight="1">
      <c r="A4" s="74"/>
    </row>
    <row r="5" spans="1:6" ht="24">
      <c r="A5" s="178" t="s">
        <v>172</v>
      </c>
      <c r="B5" s="178"/>
      <c r="C5" s="178"/>
      <c r="D5" s="178"/>
      <c r="E5" s="178"/>
      <c r="F5" s="178"/>
    </row>
    <row r="6" spans="1:6" ht="24">
      <c r="A6" s="178" t="s">
        <v>167</v>
      </c>
      <c r="B6" s="147"/>
      <c r="C6" s="147"/>
      <c r="D6" s="147"/>
      <c r="E6" s="147"/>
      <c r="F6" s="147"/>
    </row>
    <row r="7" spans="1:6" ht="24">
      <c r="A7" s="147" t="s">
        <v>173</v>
      </c>
      <c r="B7" s="147"/>
      <c r="C7" s="147"/>
      <c r="D7" s="147"/>
      <c r="E7" s="147"/>
      <c r="F7" s="147"/>
    </row>
    <row r="8" spans="1:6" ht="24">
      <c r="A8" s="178" t="s">
        <v>171</v>
      </c>
      <c r="B8" s="147"/>
      <c r="C8" s="147"/>
      <c r="D8" s="147"/>
      <c r="E8" s="147"/>
      <c r="F8" s="147"/>
    </row>
    <row r="9" spans="1:6" ht="24">
      <c r="A9" s="147" t="s">
        <v>174</v>
      </c>
      <c r="B9" s="147"/>
      <c r="C9" s="147"/>
      <c r="D9" s="147"/>
      <c r="E9" s="147"/>
      <c r="F9" s="147"/>
    </row>
    <row r="10" spans="1:6" ht="24">
      <c r="A10" s="178" t="s">
        <v>175</v>
      </c>
      <c r="B10" s="147"/>
      <c r="C10" s="147"/>
      <c r="D10" s="147"/>
      <c r="E10" s="147"/>
      <c r="F10" s="147"/>
    </row>
    <row r="11" spans="1:6" ht="24">
      <c r="A11" s="178" t="s">
        <v>194</v>
      </c>
      <c r="B11" s="147"/>
      <c r="C11" s="147"/>
      <c r="D11" s="147"/>
      <c r="E11" s="147"/>
      <c r="F11" s="147"/>
    </row>
    <row r="12" spans="1:6" ht="24">
      <c r="A12" s="147" t="s">
        <v>195</v>
      </c>
      <c r="B12" s="147"/>
      <c r="C12" s="147"/>
      <c r="D12" s="147"/>
      <c r="E12" s="147"/>
      <c r="F12" s="147"/>
    </row>
    <row r="13" spans="1:6" ht="24">
      <c r="A13" s="178" t="s">
        <v>168</v>
      </c>
      <c r="B13" s="147"/>
      <c r="C13" s="147"/>
      <c r="D13" s="147"/>
      <c r="E13" s="147"/>
      <c r="F13" s="147"/>
    </row>
    <row r="14" spans="1:6" ht="24">
      <c r="A14" s="147" t="s">
        <v>176</v>
      </c>
      <c r="B14" s="178"/>
      <c r="C14" s="178"/>
      <c r="D14" s="178"/>
      <c r="E14" s="178"/>
      <c r="F14" s="178"/>
    </row>
    <row r="15" spans="1:6" ht="10.5" customHeight="1">
      <c r="A15" s="147"/>
      <c r="B15" s="147"/>
      <c r="C15" s="147"/>
      <c r="D15" s="147"/>
      <c r="E15" s="147"/>
      <c r="F15" s="147"/>
    </row>
    <row r="16" ht="24.75" thickBot="1">
      <c r="A16" s="75" t="s">
        <v>169</v>
      </c>
    </row>
    <row r="17" spans="1:7" ht="21.75" customHeight="1" thickTop="1">
      <c r="A17" s="189" t="s">
        <v>4</v>
      </c>
      <c r="B17" s="190"/>
      <c r="C17" s="190"/>
      <c r="D17" s="191"/>
      <c r="E17" s="195" t="s">
        <v>170</v>
      </c>
      <c r="F17" s="196"/>
      <c r="G17" s="197"/>
    </row>
    <row r="18" spans="1:7" ht="21" customHeight="1" thickBot="1">
      <c r="A18" s="192"/>
      <c r="B18" s="193"/>
      <c r="C18" s="193"/>
      <c r="D18" s="194"/>
      <c r="E18" s="92"/>
      <c r="F18" s="92" t="s">
        <v>1</v>
      </c>
      <c r="G18" s="92" t="s">
        <v>8</v>
      </c>
    </row>
    <row r="19" spans="1:7" ht="24.75" thickTop="1">
      <c r="A19" s="104" t="s">
        <v>17</v>
      </c>
      <c r="B19" s="100"/>
      <c r="C19" s="100"/>
      <c r="D19" s="100"/>
      <c r="E19" s="105"/>
      <c r="F19" s="106"/>
      <c r="G19" s="107"/>
    </row>
    <row r="20" spans="1:7" ht="24">
      <c r="A20" s="95" t="s">
        <v>30</v>
      </c>
      <c r="B20" s="96"/>
      <c r="C20" s="96"/>
      <c r="D20" s="96"/>
      <c r="E20" s="97">
        <f>คีย์ข้อมูล!O41</f>
        <v>4.6571428571428575</v>
      </c>
      <c r="F20" s="97">
        <f>คีย์ข้อมูล!O42</f>
        <v>0.5392182327416305</v>
      </c>
      <c r="G20" s="108" t="str">
        <f>IF(E20&gt;4.5,"มากที่สุด",IF(E20&gt;3.5,"มาก",IF(E20&gt;2.5,"ปานกลาง",IF(E20&gt;1.5,"น้อย",IF(E20&lt;=1.5,"น้อยที่สุด")))))</f>
        <v>มากที่สุด</v>
      </c>
    </row>
    <row r="21" spans="1:7" ht="24">
      <c r="A21" s="109" t="s">
        <v>184</v>
      </c>
      <c r="B21" s="110"/>
      <c r="C21" s="110"/>
      <c r="D21" s="110"/>
      <c r="E21" s="111">
        <f>คีย์ข้อมูล!P41</f>
        <v>3.8285714285714287</v>
      </c>
      <c r="F21" s="111">
        <f>คีย์ข้อมูล!P42</f>
        <v>0.8219673059804989</v>
      </c>
      <c r="G21" s="108" t="str">
        <f>IF(E21&gt;4.5,"มากที่สุด",IF(E21&gt;3.5,"มาก",IF(E21&gt;2.5,"ปานกลาง",IF(E21&gt;1.5,"น้อย",IF(E21&lt;=1.5,"น้อยที่สุด")))))</f>
        <v>มาก</v>
      </c>
    </row>
    <row r="22" spans="1:7" ht="24">
      <c r="A22" s="112" t="s">
        <v>78</v>
      </c>
      <c r="B22" s="113"/>
      <c r="C22" s="113"/>
      <c r="D22" s="113"/>
      <c r="E22" s="114">
        <f>คีย์ข้อมูล!Q41</f>
        <v>4.257142857142857</v>
      </c>
      <c r="F22" s="114">
        <f>คีย์ข้อมูล!Q42</f>
        <v>0.852085922996072</v>
      </c>
      <c r="G22" s="115" t="str">
        <f aca="true" t="shared" si="0" ref="G22:G34">IF(E22&gt;4.5,"มากที่สุด",IF(E22&gt;3.5,"มาก",IF(E22&gt;2.5,"ปานกลาง",IF(E22&gt;1.5,"น้อย",IF(E22&lt;=1.5,"น้อยที่สุด")))))</f>
        <v>มาก</v>
      </c>
    </row>
    <row r="23" spans="1:9" ht="24">
      <c r="A23" s="116"/>
      <c r="B23" s="117"/>
      <c r="C23" s="118" t="s">
        <v>18</v>
      </c>
      <c r="D23" s="118"/>
      <c r="E23" s="119">
        <f>AVERAGE(E20:E22)</f>
        <v>4.247619047619048</v>
      </c>
      <c r="F23" s="119">
        <f>STDEV(คีย์ข้อมูล!O3:Q38)</f>
        <v>0.817841347001036</v>
      </c>
      <c r="G23" s="120" t="str">
        <f>IF(E23&gt;4.5,"มากที่สุด",IF(E23&gt;3.5,"มาก",IF(E23&gt;2.5,"ปานกลาง",IF(E23&gt;1.5,"น้อย",IF(E23&lt;=1.5,"น้อยที่สุด")))))</f>
        <v>มาก</v>
      </c>
      <c r="I23" s="103"/>
    </row>
    <row r="24" spans="1:7" ht="24">
      <c r="A24" s="121" t="s">
        <v>10</v>
      </c>
      <c r="B24" s="122"/>
      <c r="C24" s="122"/>
      <c r="D24" s="122"/>
      <c r="E24" s="123"/>
      <c r="F24" s="123"/>
      <c r="G24" s="123"/>
    </row>
    <row r="25" spans="1:7" ht="24">
      <c r="A25" s="95" t="s">
        <v>31</v>
      </c>
      <c r="B25" s="96"/>
      <c r="C25" s="96"/>
      <c r="D25" s="96"/>
      <c r="E25" s="97">
        <f>คีย์ข้อมูล!R41</f>
        <v>4.628571428571429</v>
      </c>
      <c r="F25" s="97">
        <f>คีย์ข้อมูล!R42</f>
        <v>0.5469549011258117</v>
      </c>
      <c r="G25" s="98" t="str">
        <f t="shared" si="0"/>
        <v>มากที่สุด</v>
      </c>
    </row>
    <row r="26" spans="1:7" ht="24">
      <c r="A26" s="95" t="s">
        <v>32</v>
      </c>
      <c r="B26" s="96"/>
      <c r="C26" s="96"/>
      <c r="D26" s="96"/>
      <c r="E26" s="97">
        <f>คีย์ข้อมูล!S41</f>
        <v>4.628571428571429</v>
      </c>
      <c r="F26" s="97">
        <f>คีย์ข้อมูล!S42</f>
        <v>0.5469549011258117</v>
      </c>
      <c r="G26" s="124" t="str">
        <f>IF(E26&gt;4.5,"มากที่สุด",IF(E26&gt;3.5,"มาก",IF(E26&gt;2.5,"ปานกลาง",IF(E26&gt;1.5,"น้อย",IF(E26&lt;=1.5,"น้อยที่สุด")))))</f>
        <v>มากที่สุด</v>
      </c>
    </row>
    <row r="27" spans="1:7" ht="24">
      <c r="A27" s="125"/>
      <c r="B27" s="126"/>
      <c r="C27" s="127" t="s">
        <v>19</v>
      </c>
      <c r="D27" s="127"/>
      <c r="E27" s="128">
        <f>AVERAGE(E25:E26)</f>
        <v>4.628571428571429</v>
      </c>
      <c r="F27" s="128">
        <f>STDEV(คีย์ข้อมูล!R3:S38)</f>
        <v>0.5429769945063485</v>
      </c>
      <c r="G27" s="129" t="str">
        <f t="shared" si="0"/>
        <v>มากที่สุด</v>
      </c>
    </row>
    <row r="28" spans="1:7" ht="24">
      <c r="A28" s="93" t="s">
        <v>11</v>
      </c>
      <c r="B28" s="45"/>
      <c r="C28" s="45"/>
      <c r="D28" s="45"/>
      <c r="E28" s="94"/>
      <c r="F28" s="94"/>
      <c r="G28" s="101"/>
    </row>
    <row r="29" spans="1:7" ht="24">
      <c r="A29" s="95" t="s">
        <v>33</v>
      </c>
      <c r="B29" s="96"/>
      <c r="C29" s="96"/>
      <c r="D29" s="96"/>
      <c r="E29" s="97">
        <f>คีย์ข้อมูล!T41</f>
        <v>4.6</v>
      </c>
      <c r="F29" s="97">
        <f>คีย์ข้อมูล!T42</f>
        <v>0.603908836127557</v>
      </c>
      <c r="G29" s="98" t="str">
        <f t="shared" si="0"/>
        <v>มากที่สุด</v>
      </c>
    </row>
    <row r="30" spans="1:7" ht="24">
      <c r="A30" s="95" t="s">
        <v>34</v>
      </c>
      <c r="B30" s="110"/>
      <c r="C30" s="110"/>
      <c r="D30" s="110"/>
      <c r="E30" s="111">
        <f>คีย์ข้อมูล!U41</f>
        <v>4.142857142857143</v>
      </c>
      <c r="F30" s="111">
        <f>คีย์ข้อมูล!U42</f>
        <v>1.0041928905068684</v>
      </c>
      <c r="G30" s="98" t="str">
        <f t="shared" si="0"/>
        <v>มาก</v>
      </c>
    </row>
    <row r="31" spans="1:7" ht="24">
      <c r="A31" s="95" t="s">
        <v>35</v>
      </c>
      <c r="B31" s="110"/>
      <c r="C31" s="110"/>
      <c r="D31" s="110"/>
      <c r="E31" s="111">
        <f>คีย์ข้อมูล!V41</f>
        <v>4.6571428571428575</v>
      </c>
      <c r="F31" s="111">
        <f>คีย์ข้อมูล!V42</f>
        <v>0.5392182327416305</v>
      </c>
      <c r="G31" s="98" t="str">
        <f t="shared" si="0"/>
        <v>มากที่สุด</v>
      </c>
    </row>
    <row r="32" spans="1:7" ht="24">
      <c r="A32" s="95" t="s">
        <v>36</v>
      </c>
      <c r="B32" s="110"/>
      <c r="C32" s="110"/>
      <c r="D32" s="110"/>
      <c r="E32" s="111">
        <f>คีย์ข้อมูล!W41</f>
        <v>4.6</v>
      </c>
      <c r="F32" s="111">
        <f>คีย์ข้อมูล!W42</f>
        <v>0.603908836127557</v>
      </c>
      <c r="G32" s="98" t="str">
        <f t="shared" si="0"/>
        <v>มากที่สุด</v>
      </c>
    </row>
    <row r="33" spans="1:7" ht="24">
      <c r="A33" s="112" t="s">
        <v>185</v>
      </c>
      <c r="B33" s="113"/>
      <c r="C33" s="113"/>
      <c r="D33" s="113"/>
      <c r="E33" s="114">
        <f>คีย์ข้อมูล!X41</f>
        <v>4.6571428571428575</v>
      </c>
      <c r="F33" s="114">
        <f>คีย์ข้อมูล!AU42</f>
        <v>0.5297851157852224</v>
      </c>
      <c r="G33" s="124" t="str">
        <f t="shared" si="0"/>
        <v>มากที่สุด</v>
      </c>
    </row>
    <row r="34" spans="1:7" ht="24">
      <c r="A34" s="202"/>
      <c r="B34" s="117"/>
      <c r="C34" s="118" t="s">
        <v>20</v>
      </c>
      <c r="D34" s="118"/>
      <c r="E34" s="119">
        <f>AVERAGE(E29:E33)</f>
        <v>4.531428571428572</v>
      </c>
      <c r="F34" s="119">
        <f>STDEV(คีย์ข้อมูล!T3:AU38)</f>
        <v>0.9347305113557213</v>
      </c>
      <c r="G34" s="203" t="str">
        <f t="shared" si="0"/>
        <v>มากที่สุด</v>
      </c>
    </row>
    <row r="35" spans="1:7" ht="24">
      <c r="A35" s="204"/>
      <c r="B35" s="204"/>
      <c r="C35" s="205"/>
      <c r="D35" s="205"/>
      <c r="E35" s="206"/>
      <c r="F35" s="206"/>
      <c r="G35" s="207"/>
    </row>
    <row r="36" spans="1:7" ht="24">
      <c r="A36" s="185" t="s">
        <v>47</v>
      </c>
      <c r="B36" s="185"/>
      <c r="C36" s="185"/>
      <c r="D36" s="185"/>
      <c r="E36" s="185"/>
      <c r="F36" s="185"/>
      <c r="G36" s="185"/>
    </row>
    <row r="37" spans="1:7" ht="24">
      <c r="A37" s="89"/>
      <c r="B37" s="89"/>
      <c r="C37" s="89"/>
      <c r="D37" s="89"/>
      <c r="E37" s="89"/>
      <c r="F37" s="89"/>
      <c r="G37" s="89"/>
    </row>
    <row r="38" spans="1:7" ht="24.75" thickBot="1">
      <c r="A38" s="163" t="s">
        <v>192</v>
      </c>
      <c r="B38" s="89"/>
      <c r="C38" s="89"/>
      <c r="D38" s="89"/>
      <c r="E38" s="89"/>
      <c r="F38" s="89"/>
      <c r="G38" s="89"/>
    </row>
    <row r="39" spans="1:7" ht="24.75" thickTop="1">
      <c r="A39" s="189" t="s">
        <v>4</v>
      </c>
      <c r="B39" s="190"/>
      <c r="C39" s="190"/>
      <c r="D39" s="191"/>
      <c r="E39" s="195" t="s">
        <v>170</v>
      </c>
      <c r="F39" s="196"/>
      <c r="G39" s="197"/>
    </row>
    <row r="40" spans="1:7" ht="24.75" thickBot="1">
      <c r="A40" s="192"/>
      <c r="B40" s="193"/>
      <c r="C40" s="193"/>
      <c r="D40" s="194"/>
      <c r="E40" s="92"/>
      <c r="F40" s="92" t="s">
        <v>1</v>
      </c>
      <c r="G40" s="92" t="s">
        <v>8</v>
      </c>
    </row>
    <row r="41" spans="1:7" ht="24.75" thickTop="1">
      <c r="A41" s="93" t="s">
        <v>186</v>
      </c>
      <c r="B41" s="45"/>
      <c r="C41" s="45"/>
      <c r="D41" s="45"/>
      <c r="E41" s="99"/>
      <c r="F41" s="99"/>
      <c r="G41" s="99"/>
    </row>
    <row r="42" spans="1:7" ht="24">
      <c r="A42" s="93" t="s">
        <v>187</v>
      </c>
      <c r="B42" s="45"/>
      <c r="C42" s="45"/>
      <c r="D42" s="45"/>
      <c r="E42" s="94">
        <f>คีย์ข้อมูล!AE41</f>
        <v>4.0588235294117645</v>
      </c>
      <c r="F42" s="94">
        <f>คีย์ข้อมูล!AE42</f>
        <v>0.648596455320126</v>
      </c>
      <c r="G42" s="99" t="str">
        <f>IF(E42&gt;4.5,"มากที่สุด",IF(E42&gt;3.5,"มาก",IF(E42&gt;2.5,"ปานกลาง",IF(E42&gt;1.5,"น้อย",IF(E42&lt;=1.5,"น้อยที่สุด")))))</f>
        <v>มาก</v>
      </c>
    </row>
    <row r="43" spans="1:7" ht="24">
      <c r="A43" s="201" t="s">
        <v>188</v>
      </c>
      <c r="B43" s="45"/>
      <c r="C43" s="45"/>
      <c r="D43" s="45"/>
      <c r="E43" s="99"/>
      <c r="F43" s="99"/>
      <c r="G43" s="99"/>
    </row>
    <row r="44" spans="1:7" ht="24">
      <c r="A44" s="109" t="s">
        <v>189</v>
      </c>
      <c r="B44" s="110"/>
      <c r="C44" s="110"/>
      <c r="D44" s="110"/>
      <c r="E44" s="111">
        <f>คีย์ข้อมูล!AF41</f>
        <v>4.314285714285714</v>
      </c>
      <c r="F44" s="111">
        <f>คีย์ข้อมูล!AF42</f>
        <v>0.5826626797035538</v>
      </c>
      <c r="G44" s="133" t="str">
        <f>IF(E44&gt;4.5,"มากที่สุด",IF(E44&gt;3.5,"มาก",IF(E44&gt;2.5,"ปานกลาง",IF(E44&gt;1.5,"น้อย",IF(E44&lt;=1.5,"น้อยที่สุด")))))</f>
        <v>มาก</v>
      </c>
    </row>
    <row r="45" spans="1:7" ht="24">
      <c r="A45" s="109" t="s">
        <v>190</v>
      </c>
      <c r="B45" s="110"/>
      <c r="C45" s="110"/>
      <c r="D45" s="110"/>
      <c r="E45" s="111">
        <f>คีย์ข้อมูล!AG41</f>
        <v>4.4</v>
      </c>
      <c r="F45" s="111">
        <f>คีย์ข้อมูล!AG42</f>
        <v>0.603908836127557</v>
      </c>
      <c r="G45" s="133" t="str">
        <f>IF(E45&gt;4.5,"มากที่สุด",IF(E45&gt;3.5,"มาก",IF(E45&gt;2.5,"ปานกลาง",IF(E45&gt;1.5,"น้อย",IF(E45&lt;=1.5,"น้อยที่สุด")))))</f>
        <v>มาก</v>
      </c>
    </row>
    <row r="46" spans="1:7" ht="24">
      <c r="A46" s="201" t="s">
        <v>191</v>
      </c>
      <c r="B46" s="45"/>
      <c r="C46" s="45"/>
      <c r="D46" s="102"/>
      <c r="E46" s="94">
        <f>คีย์ข้อมูล!AH41</f>
        <v>4.428571428571429</v>
      </c>
      <c r="F46" s="94">
        <f>คีย์ข้อมูล!AH42</f>
        <v>0.6080689921050599</v>
      </c>
      <c r="G46" s="99" t="str">
        <f>IF(E46&gt;4.5,"มากที่สุด",IF(E46&gt;3.5,"มาก",IF(E46&gt;2.5,"ปานกลาง",IF(E46&gt;1.5,"น้อย",IF(E46&lt;=1.5,"น้อยที่สุด")))))</f>
        <v>มาก</v>
      </c>
    </row>
    <row r="47" spans="1:7" ht="24">
      <c r="A47" s="125"/>
      <c r="B47" s="126"/>
      <c r="C47" s="127" t="s">
        <v>21</v>
      </c>
      <c r="D47" s="127"/>
      <c r="E47" s="128">
        <f>AVERAGE(E46:E46)</f>
        <v>4.428571428571429</v>
      </c>
      <c r="F47" s="128">
        <f>STDEV(คีย์ข้อมูล!T8:AD43)</f>
        <v>0.9626398132537801</v>
      </c>
      <c r="G47" s="135" t="str">
        <f aca="true" t="shared" si="1" ref="G47:G54">IF(E47&gt;4.5,"มากที่สุด",IF(E47&gt;3.5,"มาก",IF(E47&gt;2.5,"ปานกลาง",IF(E47&gt;1.5,"น้อย",IF(E47&lt;=1.5,"น้อยที่สุด")))))</f>
        <v>มาก</v>
      </c>
    </row>
    <row r="48" spans="1:7" ht="24">
      <c r="A48" s="93" t="s">
        <v>37</v>
      </c>
      <c r="B48" s="117"/>
      <c r="C48" s="117"/>
      <c r="D48" s="117"/>
      <c r="E48" s="130"/>
      <c r="F48" s="130"/>
      <c r="G48" s="123"/>
    </row>
    <row r="49" spans="1:7" ht="24">
      <c r="A49" s="95" t="s">
        <v>38</v>
      </c>
      <c r="B49" s="96"/>
      <c r="C49" s="96"/>
      <c r="D49" s="96"/>
      <c r="E49" s="131">
        <f>คีย์ข้อมูล!AI41</f>
        <v>4.4</v>
      </c>
      <c r="F49" s="131">
        <f>คีย์ข้อมูล!AI42</f>
        <v>0.774596669241483</v>
      </c>
      <c r="G49" s="98" t="str">
        <f t="shared" si="1"/>
        <v>มาก</v>
      </c>
    </row>
    <row r="50" spans="1:7" ht="24">
      <c r="A50" s="109" t="s">
        <v>39</v>
      </c>
      <c r="B50" s="110"/>
      <c r="C50" s="110"/>
      <c r="D50" s="110"/>
      <c r="E50" s="132">
        <f>คีย์ข้อมูล!AJ41</f>
        <v>4.371428571428571</v>
      </c>
      <c r="F50" s="132">
        <f>คีย์ข้อมูล!AJ42</f>
        <v>0.7702449681266149</v>
      </c>
      <c r="G50" s="133" t="str">
        <f t="shared" si="1"/>
        <v>มาก</v>
      </c>
    </row>
    <row r="51" spans="1:7" ht="24">
      <c r="A51" s="109" t="s">
        <v>40</v>
      </c>
      <c r="B51" s="110"/>
      <c r="C51" s="110"/>
      <c r="D51" s="110"/>
      <c r="E51" s="132">
        <f>คีย์ข้อมูล!AK41</f>
        <v>4.142857142857143</v>
      </c>
      <c r="F51" s="132">
        <f>คีย์ข้อมูล!AK42</f>
        <v>0.8451542547285175</v>
      </c>
      <c r="G51" s="133" t="str">
        <f t="shared" si="1"/>
        <v>มาก</v>
      </c>
    </row>
    <row r="52" spans="1:7" ht="24">
      <c r="A52" s="112" t="s">
        <v>41</v>
      </c>
      <c r="B52" s="113"/>
      <c r="C52" s="113"/>
      <c r="D52" s="113"/>
      <c r="E52" s="134">
        <f>คีย์ข้อมูล!AL41</f>
        <v>4.3428571428571425</v>
      </c>
      <c r="F52" s="134">
        <f>คีย์ข้อมูล!AL42</f>
        <v>0.7252933338781393</v>
      </c>
      <c r="G52" s="124" t="str">
        <f t="shared" si="1"/>
        <v>มาก</v>
      </c>
    </row>
    <row r="53" spans="1:7" ht="24">
      <c r="A53" s="125"/>
      <c r="B53" s="126"/>
      <c r="C53" s="127" t="s">
        <v>42</v>
      </c>
      <c r="D53" s="127"/>
      <c r="E53" s="128">
        <f>AVERAGE(E49:E52)</f>
        <v>4.314285714285714</v>
      </c>
      <c r="F53" s="128">
        <f>STDEV(คีย์ข้อมูล!AI3:AL38)</f>
        <v>0.7781708333249288</v>
      </c>
      <c r="G53" s="135" t="str">
        <f t="shared" si="1"/>
        <v>มาก</v>
      </c>
    </row>
    <row r="54" spans="1:7" ht="24.75" thickBot="1">
      <c r="A54" s="198" t="s">
        <v>22</v>
      </c>
      <c r="B54" s="199"/>
      <c r="C54" s="199"/>
      <c r="D54" s="200"/>
      <c r="E54" s="136">
        <f>คีย์ข้อมูล!AM41</f>
        <v>4.395331465919701</v>
      </c>
      <c r="F54" s="136">
        <f>คีย์ข้อมูล!AM42</f>
        <v>0.7187538454975438</v>
      </c>
      <c r="G54" s="137" t="str">
        <f t="shared" si="1"/>
        <v>มาก</v>
      </c>
    </row>
    <row r="55" spans="1:7" ht="24.75" thickTop="1">
      <c r="A55" s="89"/>
      <c r="B55" s="89"/>
      <c r="C55" s="89"/>
      <c r="D55" s="89"/>
      <c r="E55" s="89"/>
      <c r="F55" s="89"/>
      <c r="G55" s="89"/>
    </row>
    <row r="56" spans="1:7" ht="24">
      <c r="A56" s="43" t="s">
        <v>45</v>
      </c>
      <c r="B56" s="45" t="s">
        <v>198</v>
      </c>
      <c r="C56" s="45"/>
      <c r="D56" s="45"/>
      <c r="E56" s="90"/>
      <c r="F56" s="90"/>
      <c r="G56" s="90"/>
    </row>
    <row r="57" spans="1:7" ht="24">
      <c r="A57" s="43" t="s">
        <v>199</v>
      </c>
      <c r="B57" s="45"/>
      <c r="C57" s="45"/>
      <c r="D57" s="45"/>
      <c r="E57" s="90"/>
      <c r="F57" s="90"/>
      <c r="G57" s="90"/>
    </row>
    <row r="58" spans="1:7" ht="24">
      <c r="A58" s="43" t="s">
        <v>200</v>
      </c>
      <c r="B58" s="45"/>
      <c r="C58" s="45"/>
      <c r="D58" s="45"/>
      <c r="E58" s="90"/>
      <c r="F58" s="90"/>
      <c r="G58" s="90"/>
    </row>
    <row r="59" spans="1:7" ht="24">
      <c r="A59" s="43" t="s">
        <v>45</v>
      </c>
      <c r="B59" s="45" t="s">
        <v>201</v>
      </c>
      <c r="C59" s="45"/>
      <c r="D59" s="45"/>
      <c r="E59" s="90"/>
      <c r="F59" s="90"/>
      <c r="G59" s="90"/>
    </row>
    <row r="60" spans="1:7" ht="24">
      <c r="A60" s="43" t="s">
        <v>202</v>
      </c>
      <c r="B60" s="45"/>
      <c r="C60" s="45"/>
      <c r="D60" s="45"/>
      <c r="E60" s="90"/>
      <c r="F60" s="90"/>
      <c r="G60" s="90"/>
    </row>
    <row r="61" spans="1:7" ht="24">
      <c r="A61" s="45" t="s">
        <v>203</v>
      </c>
      <c r="B61" s="45"/>
      <c r="C61" s="45"/>
      <c r="D61" s="45"/>
      <c r="E61" s="90"/>
      <c r="F61" s="90"/>
      <c r="G61" s="90"/>
    </row>
    <row r="62" spans="1:7" ht="24">
      <c r="A62" s="45" t="s">
        <v>204</v>
      </c>
      <c r="B62" s="45"/>
      <c r="C62" s="45"/>
      <c r="D62" s="45"/>
      <c r="E62" s="90"/>
      <c r="F62" s="90"/>
      <c r="G62" s="90"/>
    </row>
    <row r="63" spans="1:7" ht="24">
      <c r="A63" s="45" t="s">
        <v>205</v>
      </c>
      <c r="B63" s="45"/>
      <c r="C63" s="45"/>
      <c r="D63" s="45"/>
      <c r="E63" s="90"/>
      <c r="F63" s="90"/>
      <c r="G63" s="90"/>
    </row>
    <row r="64" spans="1:7" ht="24">
      <c r="A64" s="45"/>
      <c r="B64" s="45"/>
      <c r="C64" s="45"/>
      <c r="D64" s="45"/>
      <c r="E64" s="90"/>
      <c r="F64" s="90"/>
      <c r="G64" s="90"/>
    </row>
    <row r="65" spans="1:7" ht="24">
      <c r="A65" s="45"/>
      <c r="B65" s="45"/>
      <c r="C65" s="45"/>
      <c r="D65" s="45"/>
      <c r="E65" s="90"/>
      <c r="F65" s="90"/>
      <c r="G65" s="90"/>
    </row>
    <row r="66" spans="1:7" ht="24">
      <c r="A66" s="45"/>
      <c r="B66" s="45"/>
      <c r="C66" s="45"/>
      <c r="D66" s="45"/>
      <c r="E66" s="90"/>
      <c r="F66" s="90"/>
      <c r="G66" s="90"/>
    </row>
    <row r="67" spans="1:7" ht="24">
      <c r="A67" s="45"/>
      <c r="B67" s="45"/>
      <c r="C67" s="45"/>
      <c r="D67" s="45"/>
      <c r="E67" s="90"/>
      <c r="F67" s="90"/>
      <c r="G67" s="90"/>
    </row>
    <row r="68" spans="1:7" ht="24">
      <c r="A68" s="45"/>
      <c r="B68" s="45"/>
      <c r="C68" s="45"/>
      <c r="D68" s="45"/>
      <c r="E68" s="90"/>
      <c r="F68" s="90"/>
      <c r="G68" s="90"/>
    </row>
    <row r="69" spans="1:7" ht="24">
      <c r="A69" s="185" t="s">
        <v>193</v>
      </c>
      <c r="B69" s="185"/>
      <c r="C69" s="185"/>
      <c r="D69" s="185"/>
      <c r="E69" s="185"/>
      <c r="F69" s="185"/>
      <c r="G69" s="185"/>
    </row>
    <row r="70" spans="1:7" ht="24">
      <c r="A70" s="45"/>
      <c r="B70" s="45"/>
      <c r="C70" s="45"/>
      <c r="D70" s="45"/>
      <c r="E70" s="90"/>
      <c r="F70" s="90"/>
      <c r="G70" s="90"/>
    </row>
    <row r="71" spans="1:7" ht="24">
      <c r="A71" s="165" t="s">
        <v>102</v>
      </c>
      <c r="B71" s="45"/>
      <c r="C71" s="45"/>
      <c r="D71" s="45"/>
      <c r="E71" s="90"/>
      <c r="F71" s="90"/>
      <c r="G71" s="90"/>
    </row>
    <row r="72" spans="1:7" ht="24.75" thickBot="1">
      <c r="A72" s="45"/>
      <c r="B72" s="45"/>
      <c r="C72" s="45"/>
      <c r="D72" s="45"/>
      <c r="E72" s="90"/>
      <c r="F72" s="90"/>
      <c r="G72" s="90"/>
    </row>
    <row r="73" spans="1:7" ht="25.5" thickBot="1" thickTop="1">
      <c r="A73" s="166" t="s">
        <v>0</v>
      </c>
      <c r="B73" s="188" t="s">
        <v>4</v>
      </c>
      <c r="C73" s="188"/>
      <c r="D73" s="188"/>
      <c r="E73" s="188"/>
      <c r="F73" s="188"/>
      <c r="G73" s="166" t="s">
        <v>5</v>
      </c>
    </row>
    <row r="74" spans="1:7" ht="24.75" thickTop="1">
      <c r="A74" s="90">
        <v>1</v>
      </c>
      <c r="B74" s="45" t="s">
        <v>103</v>
      </c>
      <c r="C74" s="45"/>
      <c r="D74" s="45"/>
      <c r="E74" s="90"/>
      <c r="F74" s="90"/>
      <c r="G74" s="90">
        <v>1</v>
      </c>
    </row>
    <row r="75" spans="1:7" ht="24">
      <c r="A75" s="90">
        <v>2</v>
      </c>
      <c r="B75" s="43" t="s">
        <v>127</v>
      </c>
      <c r="G75" s="49">
        <v>1</v>
      </c>
    </row>
    <row r="76" spans="1:7" ht="24">
      <c r="A76" s="90">
        <v>3</v>
      </c>
      <c r="B76" s="45" t="s">
        <v>120</v>
      </c>
      <c r="C76" s="45"/>
      <c r="D76" s="45"/>
      <c r="E76" s="90"/>
      <c r="F76" s="90"/>
      <c r="G76" s="90">
        <v>1</v>
      </c>
    </row>
    <row r="77" spans="1:7" ht="24">
      <c r="A77" s="177">
        <v>4</v>
      </c>
      <c r="B77" s="208" t="s">
        <v>125</v>
      </c>
      <c r="C77" s="208"/>
      <c r="D77" s="208"/>
      <c r="E77" s="177"/>
      <c r="F77" s="177"/>
      <c r="G77" s="177">
        <v>1</v>
      </c>
    </row>
    <row r="78" spans="1:7" ht="24">
      <c r="A78" s="45"/>
      <c r="B78" s="45"/>
      <c r="C78" s="45"/>
      <c r="D78" s="45"/>
      <c r="E78" s="90"/>
      <c r="F78" s="90"/>
      <c r="G78" s="90"/>
    </row>
    <row r="79" spans="1:7" ht="24">
      <c r="A79" s="45"/>
      <c r="B79" s="45"/>
      <c r="C79" s="45"/>
      <c r="D79" s="45"/>
      <c r="E79" s="90"/>
      <c r="F79" s="90"/>
      <c r="G79" s="90"/>
    </row>
    <row r="80" spans="1:7" ht="24">
      <c r="A80" s="45"/>
      <c r="B80" s="45"/>
      <c r="C80" s="45"/>
      <c r="D80" s="45"/>
      <c r="E80" s="90"/>
      <c r="F80" s="90"/>
      <c r="G80" s="90"/>
    </row>
    <row r="81" spans="1:7" ht="24">
      <c r="A81" s="45"/>
      <c r="B81" s="45"/>
      <c r="C81" s="45"/>
      <c r="D81" s="45"/>
      <c r="E81" s="90"/>
      <c r="F81" s="90"/>
      <c r="G81" s="90"/>
    </row>
    <row r="82" spans="1:7" ht="24">
      <c r="A82" s="45"/>
      <c r="B82" s="45"/>
      <c r="C82" s="45"/>
      <c r="D82" s="45"/>
      <c r="E82" s="90"/>
      <c r="F82" s="90"/>
      <c r="G82" s="90"/>
    </row>
    <row r="83" spans="1:7" ht="24">
      <c r="A83" s="45"/>
      <c r="B83" s="45"/>
      <c r="C83" s="45"/>
      <c r="D83" s="45"/>
      <c r="E83" s="90"/>
      <c r="F83" s="90"/>
      <c r="G83" s="90"/>
    </row>
    <row r="84" spans="1:7" ht="24">
      <c r="A84" s="45"/>
      <c r="B84" s="45"/>
      <c r="C84" s="45"/>
      <c r="D84" s="45"/>
      <c r="E84" s="90"/>
      <c r="F84" s="90"/>
      <c r="G84" s="90"/>
    </row>
    <row r="85" spans="1:7" ht="24">
      <c r="A85" s="45"/>
      <c r="B85" s="45"/>
      <c r="C85" s="45"/>
      <c r="D85" s="45"/>
      <c r="E85" s="90"/>
      <c r="F85" s="90"/>
      <c r="G85" s="90"/>
    </row>
    <row r="86" spans="1:7" ht="24">
      <c r="A86" s="45"/>
      <c r="B86" s="45"/>
      <c r="C86" s="45"/>
      <c r="D86" s="45"/>
      <c r="E86" s="90"/>
      <c r="F86" s="90"/>
      <c r="G86" s="90"/>
    </row>
    <row r="87" spans="1:7" ht="24">
      <c r="A87" s="45"/>
      <c r="B87" s="45"/>
      <c r="C87" s="45"/>
      <c r="D87" s="45"/>
      <c r="E87" s="90"/>
      <c r="F87" s="90"/>
      <c r="G87" s="90"/>
    </row>
    <row r="88" spans="1:7" ht="24">
      <c r="A88" s="45"/>
      <c r="B88" s="45"/>
      <c r="C88" s="45"/>
      <c r="D88" s="45"/>
      <c r="E88" s="90"/>
      <c r="F88" s="90"/>
      <c r="G88" s="90"/>
    </row>
    <row r="89" spans="1:7" ht="24">
      <c r="A89" s="45"/>
      <c r="B89" s="45"/>
      <c r="C89" s="45"/>
      <c r="D89" s="45"/>
      <c r="E89" s="90"/>
      <c r="F89" s="90"/>
      <c r="G89" s="90"/>
    </row>
    <row r="90" spans="1:7" ht="24">
      <c r="A90" s="45"/>
      <c r="B90" s="45"/>
      <c r="C90" s="45"/>
      <c r="D90" s="45"/>
      <c r="E90" s="90"/>
      <c r="F90" s="90"/>
      <c r="G90" s="90"/>
    </row>
    <row r="91" spans="1:7" ht="24">
      <c r="A91" s="45"/>
      <c r="B91" s="45"/>
      <c r="C91" s="45"/>
      <c r="D91" s="45"/>
      <c r="E91" s="90"/>
      <c r="F91" s="90"/>
      <c r="G91" s="90"/>
    </row>
    <row r="92" spans="1:7" ht="24">
      <c r="A92" s="45"/>
      <c r="B92" s="45"/>
      <c r="C92" s="45"/>
      <c r="D92" s="45"/>
      <c r="E92" s="90"/>
      <c r="F92" s="90"/>
      <c r="G92" s="90"/>
    </row>
    <row r="93" spans="1:7" ht="24">
      <c r="A93" s="45"/>
      <c r="B93" s="45"/>
      <c r="C93" s="45"/>
      <c r="D93" s="45"/>
      <c r="E93" s="90"/>
      <c r="F93" s="90"/>
      <c r="G93" s="90"/>
    </row>
    <row r="94" spans="1:7" ht="24">
      <c r="A94" s="45"/>
      <c r="B94" s="45"/>
      <c r="C94" s="45"/>
      <c r="D94" s="45"/>
      <c r="E94" s="90"/>
      <c r="F94" s="90"/>
      <c r="G94" s="90"/>
    </row>
    <row r="95" spans="1:7" ht="24">
      <c r="A95" s="45"/>
      <c r="B95" s="45"/>
      <c r="C95" s="45"/>
      <c r="D95" s="45"/>
      <c r="E95" s="90"/>
      <c r="F95" s="90"/>
      <c r="G95" s="90"/>
    </row>
    <row r="96" spans="1:7" ht="24">
      <c r="A96" s="45"/>
      <c r="B96" s="45"/>
      <c r="C96" s="45"/>
      <c r="D96" s="45"/>
      <c r="E96" s="90"/>
      <c r="F96" s="90"/>
      <c r="G96" s="90"/>
    </row>
    <row r="97" spans="1:7" ht="24">
      <c r="A97" s="45"/>
      <c r="B97" s="45"/>
      <c r="C97" s="45"/>
      <c r="D97" s="45"/>
      <c r="E97" s="90"/>
      <c r="F97" s="90"/>
      <c r="G97" s="90"/>
    </row>
    <row r="98" spans="1:7" ht="24">
      <c r="A98" s="45"/>
      <c r="B98" s="45"/>
      <c r="C98" s="45"/>
      <c r="D98" s="45"/>
      <c r="E98" s="90"/>
      <c r="F98" s="90"/>
      <c r="G98" s="90"/>
    </row>
    <row r="99" spans="1:7" ht="24">
      <c r="A99" s="45"/>
      <c r="B99" s="45"/>
      <c r="C99" s="45"/>
      <c r="D99" s="45"/>
      <c r="E99" s="90"/>
      <c r="F99" s="90"/>
      <c r="G99" s="90"/>
    </row>
    <row r="100" spans="1:7" ht="24">
      <c r="A100" s="45"/>
      <c r="B100" s="45"/>
      <c r="C100" s="45"/>
      <c r="D100" s="45"/>
      <c r="E100" s="90"/>
      <c r="F100" s="90"/>
      <c r="G100" s="90"/>
    </row>
    <row r="101" spans="1:7" ht="24">
      <c r="A101" s="45"/>
      <c r="B101" s="45"/>
      <c r="C101" s="45"/>
      <c r="D101" s="45"/>
      <c r="E101" s="90"/>
      <c r="F101" s="90"/>
      <c r="G101" s="90"/>
    </row>
  </sheetData>
  <sheetProtection/>
  <mergeCells count="9">
    <mergeCell ref="B73:F73"/>
    <mergeCell ref="A1:G1"/>
    <mergeCell ref="A17:D18"/>
    <mergeCell ref="E17:G17"/>
    <mergeCell ref="A54:D54"/>
    <mergeCell ref="A36:G36"/>
    <mergeCell ref="A39:D40"/>
    <mergeCell ref="E39:G39"/>
    <mergeCell ref="A69:G69"/>
  </mergeCells>
  <printOptions/>
  <pageMargins left="0.5118110236220472" right="0.11811023622047245" top="0.7874015748031497" bottom="0.3937007874015748" header="0.5118110236220472" footer="0.5118110236220472"/>
  <pageSetup horizontalDpi="600" verticalDpi="600" orientation="portrait" paperSize="9" r:id="rId5"/>
  <legacyDrawing r:id="rId4"/>
  <oleObjects>
    <oleObject progId="Equation.3" shapeId="1110682" r:id="rId1"/>
    <oleObject progId="Equation.3" shapeId="1110684" r:id="rId2"/>
    <oleObject progId="Equation.3" shapeId="3028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 Teerapabvisadpong</cp:lastModifiedBy>
  <cp:lastPrinted>2013-11-12T03:07:44Z</cp:lastPrinted>
  <dcterms:created xsi:type="dcterms:W3CDTF">2002-09-01T05:31:45Z</dcterms:created>
  <dcterms:modified xsi:type="dcterms:W3CDTF">2013-11-12T04:04:03Z</dcterms:modified>
  <cp:category/>
  <cp:version/>
  <cp:contentType/>
  <cp:contentStatus/>
</cp:coreProperties>
</file>