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8385" activeTab="5"/>
  </bookViews>
  <sheets>
    <sheet name="คีย์" sheetId="1" r:id="rId1"/>
    <sheet name="ข้อเสนอแนะ" sheetId="2" r:id="rId2"/>
    <sheet name="สรุป" sheetId="3" r:id="rId3"/>
    <sheet name="ตอน 2 ข้อ 2,4-5" sheetId="6" r:id="rId4"/>
    <sheet name="ตาราง1" sheetId="4" r:id="rId5"/>
    <sheet name="ตาราง2" sheetId="5" r:id="rId6"/>
  </sheets>
  <definedNames>
    <definedName name="_xlnm._FilterDatabase" localSheetId="0" hidden="1">คีย์!$A$2:$Q$25</definedName>
  </definedNames>
  <calcPr calcId="145621"/>
</workbook>
</file>

<file path=xl/calcChain.xml><?xml version="1.0" encoding="utf-8"?>
<calcChain xmlns="http://schemas.openxmlformats.org/spreadsheetml/2006/main">
  <c r="F15" i="5" l="1"/>
  <c r="E15" i="5"/>
  <c r="F14" i="5"/>
  <c r="F13" i="5"/>
  <c r="F12" i="5"/>
  <c r="F11" i="5"/>
  <c r="F10" i="5"/>
  <c r="F9" i="5"/>
  <c r="E14" i="5"/>
  <c r="E13" i="5"/>
  <c r="E12" i="5"/>
  <c r="E11" i="5"/>
  <c r="E10" i="5"/>
  <c r="E9" i="5"/>
  <c r="H70" i="4"/>
  <c r="H69" i="4"/>
  <c r="H68" i="4"/>
  <c r="G71" i="4"/>
  <c r="G30" i="4"/>
  <c r="H27" i="4" s="1"/>
  <c r="H24" i="1"/>
  <c r="I24" i="1"/>
  <c r="J24" i="1"/>
  <c r="G24" i="1"/>
  <c r="B30" i="1"/>
  <c r="B29" i="1"/>
  <c r="M28" i="1"/>
  <c r="N28" i="1"/>
  <c r="O28" i="1"/>
  <c r="P28" i="1"/>
  <c r="Q28" i="1"/>
  <c r="L28" i="1"/>
  <c r="H29" i="4" l="1"/>
  <c r="H28" i="4"/>
  <c r="H26" i="4"/>
  <c r="C41" i="1"/>
  <c r="C40" i="1"/>
  <c r="C39" i="1"/>
  <c r="C38" i="1"/>
  <c r="C37" i="1"/>
  <c r="C36" i="1"/>
  <c r="C35" i="1"/>
  <c r="C34" i="1"/>
  <c r="H30" i="4" l="1"/>
  <c r="R28" i="1"/>
  <c r="L27" i="1"/>
  <c r="M27" i="1"/>
  <c r="N27" i="1"/>
  <c r="O27" i="1"/>
  <c r="P27" i="1"/>
  <c r="Q27" i="1"/>
  <c r="G17" i="4"/>
  <c r="H14" i="4" s="1"/>
  <c r="G13" i="5"/>
  <c r="G14" i="5"/>
  <c r="G11" i="5"/>
  <c r="K29" i="1"/>
  <c r="K30" i="1"/>
  <c r="K31" i="1"/>
  <c r="G9" i="5"/>
  <c r="G12" i="5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C42" i="1" l="1"/>
  <c r="R27" i="1"/>
  <c r="S43" i="1"/>
  <c r="K32" i="1"/>
  <c r="S42" i="1"/>
  <c r="G10" i="5"/>
  <c r="G57" i="4"/>
  <c r="G15" i="5"/>
  <c r="H15" i="4"/>
  <c r="H55" i="4" l="1"/>
  <c r="H56" i="4"/>
  <c r="H45" i="4"/>
  <c r="H17" i="4"/>
  <c r="H46" i="4"/>
  <c r="H44" i="4"/>
  <c r="H47" i="4"/>
  <c r="H43" i="4"/>
  <c r="H49" i="4"/>
  <c r="H48" i="4"/>
  <c r="H52" i="4"/>
  <c r="H53" i="4"/>
  <c r="H50" i="4"/>
  <c r="H54" i="4"/>
  <c r="H51" i="4"/>
  <c r="H71" i="4" l="1"/>
  <c r="H57" i="4"/>
</calcChain>
</file>

<file path=xl/sharedStrings.xml><?xml version="1.0" encoding="utf-8"?>
<sst xmlns="http://schemas.openxmlformats.org/spreadsheetml/2006/main" count="199" uniqueCount="125">
  <si>
    <t>ลำดับที่</t>
  </si>
  <si>
    <t>รายการ</t>
  </si>
  <si>
    <t>ความถี่</t>
  </si>
  <si>
    <t>คณะ</t>
  </si>
  <si>
    <t>เพื่อน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</si>
  <si>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</si>
  <si>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</si>
  <si>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</si>
  <si>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</si>
  <si>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</si>
  <si>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</si>
  <si>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</si>
  <si>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</si>
  <si>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เฉลี่ยรวมด้านกระบวนการขั้นตอนการให้บริการ</t>
  </si>
  <si>
    <t>ตอนที่ 2  ความคิดเห็นเกี่ยวกับโครงการฯ</t>
  </si>
  <si>
    <t xml:space="preserve"> - 5 -</t>
  </si>
  <si>
    <t>แหล่งข้อมูล</t>
  </si>
  <si>
    <t>คณะที่สังกัด</t>
  </si>
  <si>
    <t xml:space="preserve"> - 4 -</t>
  </si>
  <si>
    <t>คณาจารย์</t>
  </si>
  <si>
    <t xml:space="preserve"> </t>
  </si>
  <si>
    <t xml:space="preserve"> - 2 -</t>
  </si>
  <si>
    <t xml:space="preserve">     </t>
  </si>
  <si>
    <t>ตอนที่ 2 ความคิดเห็นและความต้องการในการจัดโครงการ/กิจกรรมของบัณฑิตวิทยาลัย</t>
  </si>
  <si>
    <t>2.  ท่านจะนำความรู้ที่ได้จากการอบรมในครั้งนี้ไปใช้ประโยชน์อย่างไร</t>
  </si>
  <si>
    <t>4.  ท่านคิดว่าระยะเวลาใดที่ท่านสะดวกสำหรับการเข้าร่วมโครงการบริการวิชาการที่บัณฑิตวิทยาลัยจัดให้</t>
  </si>
  <si>
    <t>5.  หากบัณฑิตวิทยาลัยจัดโครงการเช่นนี้ต่อไป ท่านคิดว่าควรปรับปรุงส่วนใดบ้าง</t>
  </si>
  <si>
    <t xml:space="preserve">ตอนที่ 4 ข้อเสนอแนะอื่น ๆ </t>
  </si>
  <si>
    <t>ผู้บริหาร</t>
  </si>
  <si>
    <t>หัวหน้า</t>
  </si>
  <si>
    <t>ธุรการ</t>
  </si>
  <si>
    <t>วิชาการ</t>
  </si>
  <si>
    <t>แผน</t>
  </si>
  <si>
    <t>สำนัก</t>
  </si>
  <si>
    <t>สโม</t>
  </si>
  <si>
    <t>เพศ</t>
  </si>
  <si>
    <t>อายุ</t>
  </si>
  <si>
    <t>สาขา</t>
  </si>
  <si>
    <t>ระดับ</t>
  </si>
  <si>
    <t>ทราบข่าว</t>
  </si>
  <si>
    <t>บริหารธุรกิจ</t>
  </si>
  <si>
    <t>การจัดการโรงแรมและการท่องเที่ยว</t>
  </si>
  <si>
    <t>น.ส.เชิญ</t>
  </si>
  <si>
    <t>อื่น ๆ</t>
  </si>
  <si>
    <t>ประกาศ</t>
  </si>
  <si>
    <t>ต้องการอบรมการใช้โปรแกรม Endnote เป็นภาษาอังกฤษ</t>
  </si>
  <si>
    <t>มนุษยศาสตร์</t>
  </si>
  <si>
    <t>ไม่ระบุ</t>
  </si>
  <si>
    <t>คติชนวิทยา</t>
  </si>
  <si>
    <t>วิทยาศาสตร์</t>
  </si>
  <si>
    <t>ชีววิทยา</t>
  </si>
  <si>
    <t xml:space="preserve">ควรจัดปฐมนิเทศนิสิตต่างชาติให้เร็วกว่านี้ ก่อนเปิดเทอม </t>
  </si>
  <si>
    <t>วิทยาลัยพลังงานทดแทน</t>
  </si>
  <si>
    <t>พลังงานทดแทน</t>
  </si>
  <si>
    <t>แพทยศาสตร์</t>
  </si>
  <si>
    <t xml:space="preserve">การคลังและการบริหารระบบประกันสุขภาพ </t>
  </si>
  <si>
    <t>ศึกษาศาสตร์</t>
  </si>
  <si>
    <t>หลักสูตรและการสอน</t>
  </si>
  <si>
    <t>วิศวกรรมศาสตร์</t>
  </si>
  <si>
    <t>วิศวกรรมสิ่งแวดล้อม</t>
  </si>
  <si>
    <t>การบริหารการศึกษา</t>
  </si>
  <si>
    <t>จัดได้ดี และให้ข้อมูลดี</t>
  </si>
  <si>
    <t>สถิติประยุกต์</t>
  </si>
  <si>
    <t>สัญญาณอินเตอร์เน็ตไม่ค่อยดี</t>
  </si>
  <si>
    <t>ชาย</t>
  </si>
  <si>
    <t>หญิง</t>
  </si>
  <si>
    <t>ผลการประเมินกิจกรรมปฐมนิเทศนิสิตต่างชาติ</t>
  </si>
  <si>
    <t>วันอังคารที่ 24 กันยายน 2556</t>
  </si>
  <si>
    <t>ณ  ห้องประชุม 205 อาคารเอกาทศรถ มหาวิทยาลัยนเรศวร</t>
  </si>
  <si>
    <t>จากการจัดกิจกรรมปฐมนิเทศนิสิตต่างชาติ เมื่อวันอังคารที่ 24 กันยายน 2556  ณ  ห้องประชุม 205</t>
  </si>
  <si>
    <t>อาคารเอกาทศรถ มหาวิทยาลัยนเรศวร มีผู้เข้าร่วมกิจกรรมทั้งสิ้น จำนวน 21 คน และผู้ตอบแบบประเมิน 21 คน</t>
  </si>
  <si>
    <t>คิดเป็นร้อยละ 100.00  โดยมีรายละเอียดดังนี้</t>
  </si>
  <si>
    <t>ตาราง 1  แสดงจำนวนและร้อยละของผู้ตอบแบบประเมิน จำแนกตามเพศ</t>
  </si>
  <si>
    <t>จากตาราง 1  แสดงจำนวนและร้อยละของผู้ตอบแบบประเมิน จำแนกตามเพศ  พบว่า</t>
  </si>
  <si>
    <t>ผู้ตอบแบบประเมินเป็นเพศชาย ร้อยละ 57.14 และเพศหญิง ร้อยละ 42.86</t>
  </si>
  <si>
    <t>ตาราง 2  แสดงจำนวนและร้อยละของผู้ตอบแบบประเมิน จำแนกตามอายุ</t>
  </si>
  <si>
    <t>20-30 ปี</t>
  </si>
  <si>
    <t>31-40 ปี</t>
  </si>
  <si>
    <t>41-50 ปี</t>
  </si>
  <si>
    <t>จากตาราง 2  แสดงจำนวนและร้อยละของผู้ตอบแบบประเมิน จำแนกตามอายุ  พบว่า</t>
  </si>
  <si>
    <t xml:space="preserve">ผู้ตอบแบบประเมินส่วนใหญ่มีอายุระหว่าง 20-30 ปี คิดเป็นร้อยละ 61.90  รองลงมาได้แก่ อายุ 31-40 ปี </t>
  </si>
  <si>
    <t xml:space="preserve">ร้อยละ 19.05 และอายุระหว่าง 41-50 ปี ร้อยละ 14.29 </t>
  </si>
  <si>
    <t>ตาราง 3  แสดงจำนวนและร้อยละของผู้ตอบแบบประเมิน จำแนกตามคณะ/สาขาวิชา</t>
  </si>
  <si>
    <t>ป.เอก</t>
  </si>
  <si>
    <t>สาขาวิชา</t>
  </si>
  <si>
    <t>ป.โท</t>
  </si>
  <si>
    <t>การจัดการโรงแรมฯ</t>
  </si>
  <si>
    <t>การคลังและการ</t>
  </si>
  <si>
    <t>บริหารระบบประกัน</t>
  </si>
  <si>
    <t>สุขภาพ</t>
  </si>
  <si>
    <t xml:space="preserve">การบริหารระบบประกันสุขภาพ ร้อยละ 33.33  รองลงมาได้แก่ คณะศึกษาศาสตร์ สาขาวิชาการการบริหารการศึกษา </t>
  </si>
  <si>
    <t>ร้อยละ 9.52</t>
  </si>
  <si>
    <t xml:space="preserve">            จากตาราง 3  พบว่า  ผู้เข้าร่วมกิจกรรมฯ ส่วนใหญ่สังกัดคณะแพทยศาสตร์ สาขาวิชาการคลังและ</t>
  </si>
  <si>
    <t>ตาราง 4  แสดงข้อมูลการรับทราบการจัดกิจกรรมฯ (ตอบได้มากกว่า 1 ข้อ)</t>
  </si>
  <si>
    <t>เอกสารประชาสัมพันธ์จากบัณฑิตวิทยาลัย</t>
  </si>
  <si>
    <t>หนังสือเชิญ</t>
  </si>
  <si>
    <t xml:space="preserve">            จากตาราง 4  พบว่า  ผู้เข้าร่วมกิจกรรมฯ ส่วนใหญ่รับทราบข่าวจากคณะที่สังกัดมากที่สุด  (ร้อยละ 75.00)</t>
  </si>
  <si>
    <t xml:space="preserve">รองลงมาได้แก่ รับทราบข่าวจากบัณฑิตวิทยาลัย และหนังสือเชิญ (ร้อยละ 12.50) </t>
  </si>
  <si>
    <t>N = 21</t>
  </si>
  <si>
    <t>4.  กระบวนการขั้นตอนการปฐมนิเทศ</t>
  </si>
  <si>
    <t>5.  ประโยชน์ที่ได้รับจากการฟังการบรรยายของสำนักหอสมุด</t>
  </si>
  <si>
    <t>6.  ประโยชน์ที่ได้รับจากการฟังการบรรยายระเบียบ ข้อบังคับ และการให้บริการ ของบัณฑิตวิทยาลัย</t>
  </si>
  <si>
    <t xml:space="preserve">                 จากตาราง 5  การประเมินความคิดเห็นเกี่ยวกับการจัดกิจกรรมฯ  พบว่า  ผู้ตอบแบบประเมิน</t>
  </si>
  <si>
    <t>ตาราง 5  แสดงค่าเฉลี่ย  ส่วนเบี่ยงเบนมาตรฐาน และระดับความคิดเห็นเกี่ยวกับกิจกรรมฯ</t>
  </si>
  <si>
    <t xml:space="preserve">มีความคิดเห็นโดยรวมอยู่ในระดับมาก (ค่าเฉลี่ย 4.50) โดยมีความพึงพอใจการลงทะเบียนเข้าร่วมกิจกรรมฯ มากที่สุด  </t>
  </si>
  <si>
    <t>(ค่าเฉลี่ย 4.57)  รองลงมาได้แก่ ประโยชน์ที่ได้รับจากการฟังการบรรยายของสำนักหอสมุด (ค่าเฉลี่ย 4.55)</t>
  </si>
  <si>
    <t>จากการจัดกิจกรรมปฐมนิเทศนิสิตต่างชาติ เมื่อวันอังคารที่ 24 กันยายน 2556 ณ ห้องประชุม 205</t>
  </si>
  <si>
    <t>อาคารเอกาทศรถ  มหาวิทยาลัยนเรศวร  มีผู้เข้าร่วมกิจกรรมทั้งสิ้น จำนวน 21 คน และผู้ตอบแบบประเมิน</t>
  </si>
  <si>
    <t>21 คน คิดเป็นร้อยละ 100.00</t>
  </si>
  <si>
    <t>ผู้ตอบแบบประเมินเป็นเพศชาย ร้อยละ 57.14 และเพศหญิง ร้อยละ 42.86 ส่วนใหญ่มีอายุระหว่าง</t>
  </si>
  <si>
    <t>20-30 ปี ร้อยละ 61.90  รองลงมาได้แก่อายุระหว่าง 31-40 ปี ร้อยละ 19.05  และอายุระหว่าง 41-50 ปี</t>
  </si>
  <si>
    <t xml:space="preserve">ร้อยละ 14.29 </t>
  </si>
  <si>
    <t>ผู้เข้าร่วมกิจกรรมฯ ส่วนใหญ่สังกัดคณะแพทยศาสตร์ สาขาวิชาการคลังและการบริหารระบบ</t>
  </si>
  <si>
    <t>ประกันสุขภาพ ร้อยละ 33.33 รองลงมาได้แก่ คณะศึกษาศาสตร์ สาขาวิชาการบริหารการศึกษา ร้อยละ 9.52</t>
  </si>
  <si>
    <t>ส่วนใหญ่รับทราบข่าวการจัดกิจกรรมฯ จากคณะที่สังกัด ร้อยละ 75.00 รองลงมาได้แก่ ทราบข่าวจาก</t>
  </si>
  <si>
    <t>บัณฑิตวิทยาลัย และหนังสือเชิญ ร้อยละ 12.50</t>
  </si>
  <si>
    <t>จากการประเมินความคิดเห็นเกี่ยวกับการจัดกิจกรรมฯ  พบว่า  ผู้ตอบแบบประเมินมีความคิดเห็น</t>
  </si>
  <si>
    <t>โดยรวมอยู่ในระดับมาก (ค่าเฉลี่ย 4.50) โดยมีความพึงพอใจการลงทะเบียนเข้าร่วมกิจกรรมฯ มากที่สุด</t>
  </si>
  <si>
    <t>(ค่าเฉลี่ย 4.57) รองลงมาได้แก่ ประโยชน์ที่ได้รับจากการฟังการบรรยายของสำนักหอสมุด (ค่าเฉลี่ย 4.55)</t>
  </si>
  <si>
    <t>และสถานที่จัดกิจกรรมฯ (ค่าเฉลี่ย 4.52)</t>
  </si>
  <si>
    <t>ข้อเสนอแนะ คือ ควรจัดปฐมนิเทศนิสิตต่างชาติให้นิสิตก่อนเปิดเทอม   ต้องการอบรมการใช้</t>
  </si>
  <si>
    <t>โปรแกรม Endnote เป็นภาษาอังกฤษ  และสัญญาณอินเตอร์เน็ตไม่ค่อยดี</t>
  </si>
  <si>
    <t>1.  การลงทะเบียนเข้าร่วมกิจกรรมฯ</t>
  </si>
  <si>
    <t>2.  สถานที่จัดกิจกรรมฯ</t>
  </si>
  <si>
    <t>3.  เอกสารประกอบกิจกรรมฯ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</si>
</sst>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12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2" fontId="2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Border="1"/>
    <xf numFmtId="0" fontId="8" fillId="0" borderId="0" xfId="0" applyFont="1" applyAlignment="1">
      <alignment vertical="center"/>
    </xf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2" fontId="6" fillId="0" borderId="12" xfId="0" applyNumberFormat="1" applyFont="1" applyBorder="1" applyAlignment="1">
      <alignment horizontal="center"/>
    </xf>
    <xf numFmtId="0" fontId="5" fillId="0" borderId="13" xfId="0" applyFont="1" applyBorder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0" fillId="2" borderId="0" xfId="0" applyNumberFormat="1" applyFill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7" fillId="0" borderId="0" xfId="0" applyFont="1" applyAlignment="1"/>
    <xf numFmtId="0" fontId="5" fillId="0" borderId="16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8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2" fontId="2" fillId="0" borderId="9" xfId="0" applyNumberFormat="1" applyFont="1" applyBorder="1" applyAlignment="1">
      <alignment horizontal="center"/>
    </xf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3" xfId="0" applyFont="1" applyBorder="1"/>
    <xf numFmtId="0" fontId="2" fillId="0" borderId="33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 applyBorder="1"/>
    <xf numFmtId="2" fontId="5" fillId="0" borderId="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8" xfId="0" applyFont="1" applyFill="1" applyBorder="1"/>
    <xf numFmtId="0" fontId="5" fillId="0" borderId="19" xfId="0" applyFont="1" applyFill="1" applyBorder="1"/>
    <xf numFmtId="2" fontId="5" fillId="0" borderId="20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/>
    <xf numFmtId="0" fontId="5" fillId="0" borderId="37" xfId="0" applyFont="1" applyFill="1" applyBorder="1"/>
    <xf numFmtId="2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7</xdr:row>
          <xdr:rowOff>76200</xdr:rowOff>
        </xdr:from>
        <xdr:to>
          <xdr:col>4</xdr:col>
          <xdr:colOff>314325</xdr:colOff>
          <xdr:row>7</xdr:row>
          <xdr:rowOff>266700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9"/>
  <sheetViews>
    <sheetView view="pageBreakPreview" zoomScaleNormal="95" zoomScaleSheetLayoutView="100" workbookViewId="0">
      <pane ySplit="2" topLeftCell="A20" activePane="bottomLeft" state="frozen"/>
      <selection pane="bottomLeft" activeCell="K22" sqref="K22"/>
    </sheetView>
  </sheetViews>
  <sheetFormatPr defaultColWidth="8.7109375" defaultRowHeight="24" x14ac:dyDescent="0.55000000000000004"/>
  <cols>
    <col min="1" max="1" width="5.85546875" style="35" customWidth="1"/>
    <col min="2" max="2" width="7.7109375" style="35" bestFit="1" customWidth="1"/>
    <col min="3" max="3" width="6.85546875" style="35" bestFit="1" customWidth="1"/>
    <col min="4" max="4" width="21.5703125" style="35" customWidth="1"/>
    <col min="5" max="5" width="19.140625" style="35" customWidth="1"/>
    <col min="6" max="6" width="5.85546875" style="35" customWidth="1"/>
    <col min="7" max="7" width="7.85546875" style="35" customWidth="1"/>
    <col min="8" max="9" width="6.85546875" style="35" customWidth="1"/>
    <col min="10" max="10" width="5.85546875" style="35" customWidth="1"/>
    <col min="11" max="11" width="9" style="5" bestFit="1" customWidth="1"/>
    <col min="12" max="12" width="5.28515625" style="5" customWidth="1"/>
    <col min="13" max="13" width="5.85546875" style="47" customWidth="1"/>
    <col min="14" max="14" width="5.7109375" style="47" customWidth="1"/>
    <col min="15" max="15" width="5.5703125" style="5" customWidth="1"/>
    <col min="16" max="17" width="5" style="5" customWidth="1"/>
    <col min="18" max="18" width="5.5703125" style="1" customWidth="1"/>
    <col min="19" max="16384" width="8.7109375" style="1"/>
  </cols>
  <sheetData>
    <row r="1" spans="1:19" x14ac:dyDescent="0.55000000000000004">
      <c r="A1" s="34" t="s">
        <v>0</v>
      </c>
      <c r="B1" s="53" t="s">
        <v>35</v>
      </c>
      <c r="C1" s="54" t="s">
        <v>36</v>
      </c>
      <c r="D1" s="53" t="s">
        <v>3</v>
      </c>
      <c r="E1" s="54" t="s">
        <v>37</v>
      </c>
      <c r="F1" s="53" t="s">
        <v>38</v>
      </c>
      <c r="G1" s="55" t="s">
        <v>39</v>
      </c>
      <c r="H1" s="54"/>
      <c r="I1" s="55"/>
      <c r="J1" s="53"/>
      <c r="K1" s="23"/>
      <c r="L1" s="57">
        <v>1</v>
      </c>
      <c r="M1" s="58">
        <v>2</v>
      </c>
      <c r="N1" s="57">
        <v>3</v>
      </c>
      <c r="O1" s="59">
        <v>4</v>
      </c>
      <c r="P1" s="57">
        <v>5</v>
      </c>
      <c r="Q1" s="59">
        <v>6</v>
      </c>
    </row>
    <row r="2" spans="1:19" x14ac:dyDescent="0.55000000000000004">
      <c r="A2" s="34"/>
      <c r="B2" s="53"/>
      <c r="C2" s="54"/>
      <c r="D2" s="53"/>
      <c r="E2" s="54"/>
      <c r="F2" s="53"/>
      <c r="G2" s="55" t="s">
        <v>44</v>
      </c>
      <c r="H2" s="54" t="s">
        <v>3</v>
      </c>
      <c r="I2" s="55" t="s">
        <v>42</v>
      </c>
      <c r="J2" s="53" t="s">
        <v>4</v>
      </c>
      <c r="K2" s="23" t="s">
        <v>43</v>
      </c>
      <c r="L2" s="57"/>
      <c r="M2" s="58"/>
      <c r="N2" s="57"/>
      <c r="O2" s="59"/>
      <c r="P2" s="57"/>
      <c r="Q2" s="59"/>
    </row>
    <row r="3" spans="1:19" x14ac:dyDescent="0.55000000000000004">
      <c r="A3" s="35">
        <v>1</v>
      </c>
      <c r="B3" s="35">
        <v>1</v>
      </c>
      <c r="C3" s="35">
        <v>24</v>
      </c>
      <c r="D3" s="35" t="s">
        <v>40</v>
      </c>
      <c r="E3" s="35" t="s">
        <v>41</v>
      </c>
      <c r="F3" s="35">
        <v>2</v>
      </c>
      <c r="H3" s="35">
        <v>1</v>
      </c>
      <c r="L3" s="56">
        <v>4</v>
      </c>
      <c r="M3" s="47">
        <v>5</v>
      </c>
      <c r="N3" s="47">
        <v>5</v>
      </c>
      <c r="O3" s="5">
        <v>4</v>
      </c>
      <c r="P3" s="5">
        <v>5</v>
      </c>
      <c r="Q3" s="5">
        <v>4</v>
      </c>
      <c r="S3" s="27">
        <f>AVERAGE(L3:Q3)</f>
        <v>4.5</v>
      </c>
    </row>
    <row r="4" spans="1:19" x14ac:dyDescent="0.55000000000000004">
      <c r="A4" s="35">
        <v>2</v>
      </c>
      <c r="B4" s="35">
        <v>1</v>
      </c>
      <c r="C4" s="35">
        <v>22</v>
      </c>
      <c r="D4" s="35" t="s">
        <v>46</v>
      </c>
      <c r="E4" s="35" t="s">
        <v>47</v>
      </c>
      <c r="F4" s="35">
        <v>2</v>
      </c>
      <c r="I4" s="35">
        <v>1</v>
      </c>
      <c r="L4" s="56">
        <v>4</v>
      </c>
      <c r="M4" s="47">
        <v>5</v>
      </c>
      <c r="N4" s="47">
        <v>4</v>
      </c>
      <c r="O4" s="5">
        <v>4</v>
      </c>
      <c r="P4" s="5">
        <v>4</v>
      </c>
      <c r="Q4" s="5">
        <v>4</v>
      </c>
      <c r="S4" s="27">
        <f>AVERAGE(L4:Q4)</f>
        <v>4.166666666666667</v>
      </c>
    </row>
    <row r="5" spans="1:19" x14ac:dyDescent="0.55000000000000004">
      <c r="A5" s="35">
        <v>3</v>
      </c>
      <c r="B5" s="35">
        <v>1</v>
      </c>
      <c r="C5" s="35">
        <v>22</v>
      </c>
      <c r="D5" s="35" t="s">
        <v>46</v>
      </c>
      <c r="E5" s="35" t="s">
        <v>48</v>
      </c>
      <c r="F5" s="35">
        <v>2</v>
      </c>
      <c r="G5" s="35">
        <v>1</v>
      </c>
      <c r="I5" s="35">
        <v>1</v>
      </c>
      <c r="L5" s="56">
        <v>4</v>
      </c>
      <c r="M5" s="47">
        <v>5</v>
      </c>
      <c r="N5" s="47">
        <v>4</v>
      </c>
      <c r="O5" s="5">
        <v>4</v>
      </c>
      <c r="P5" s="5">
        <v>4</v>
      </c>
      <c r="Q5" s="5">
        <v>4</v>
      </c>
      <c r="S5" s="27">
        <f>AVERAGE(L5:Q5)</f>
        <v>4.166666666666667</v>
      </c>
    </row>
    <row r="6" spans="1:19" x14ac:dyDescent="0.55000000000000004">
      <c r="A6" s="35">
        <v>4</v>
      </c>
      <c r="B6" s="35">
        <v>2</v>
      </c>
      <c r="C6" s="35">
        <v>29</v>
      </c>
      <c r="D6" s="35" t="s">
        <v>49</v>
      </c>
      <c r="E6" s="35" t="s">
        <v>50</v>
      </c>
      <c r="F6" s="35">
        <v>2</v>
      </c>
      <c r="H6" s="35">
        <v>1</v>
      </c>
      <c r="L6" s="56">
        <v>5</v>
      </c>
      <c r="M6" s="47">
        <v>5</v>
      </c>
      <c r="N6" s="47">
        <v>5</v>
      </c>
      <c r="O6" s="5">
        <v>5</v>
      </c>
      <c r="P6" s="5">
        <v>5</v>
      </c>
      <c r="Q6" s="5">
        <v>5</v>
      </c>
      <c r="S6" s="27">
        <f>AVERAGE(L6:Q6)</f>
        <v>5</v>
      </c>
    </row>
    <row r="7" spans="1:19" x14ac:dyDescent="0.55000000000000004">
      <c r="A7" s="35">
        <v>5</v>
      </c>
      <c r="B7" s="35">
        <v>1</v>
      </c>
      <c r="C7" s="35">
        <v>31</v>
      </c>
      <c r="D7" s="35" t="s">
        <v>52</v>
      </c>
      <c r="E7" s="35" t="s">
        <v>53</v>
      </c>
      <c r="F7" s="35">
        <v>1</v>
      </c>
      <c r="G7" s="35">
        <v>1</v>
      </c>
      <c r="H7" s="35">
        <v>1</v>
      </c>
      <c r="I7" s="35">
        <v>1</v>
      </c>
      <c r="L7" s="56">
        <v>4</v>
      </c>
      <c r="M7" s="47">
        <v>4</v>
      </c>
      <c r="N7" s="47">
        <v>4</v>
      </c>
      <c r="O7" s="5">
        <v>3</v>
      </c>
      <c r="P7" s="5">
        <v>4</v>
      </c>
      <c r="Q7" s="5">
        <v>4</v>
      </c>
      <c r="S7" s="27">
        <f>AVERAGE(L7:Q7)</f>
        <v>3.8333333333333335</v>
      </c>
    </row>
    <row r="8" spans="1:19" ht="43.5" x14ac:dyDescent="0.55000000000000004">
      <c r="A8" s="35">
        <v>6</v>
      </c>
      <c r="B8" s="35">
        <v>2</v>
      </c>
      <c r="C8" s="35">
        <v>26</v>
      </c>
      <c r="D8" s="35" t="s">
        <v>54</v>
      </c>
      <c r="E8" s="73" t="s">
        <v>55</v>
      </c>
      <c r="F8" s="35">
        <v>2</v>
      </c>
      <c r="H8" s="35">
        <v>1</v>
      </c>
      <c r="L8" s="56">
        <v>4</v>
      </c>
      <c r="M8" s="47">
        <v>4</v>
      </c>
      <c r="N8" s="47">
        <v>4</v>
      </c>
      <c r="O8" s="5">
        <v>4</v>
      </c>
      <c r="P8" s="5">
        <v>4</v>
      </c>
      <c r="Q8" s="5">
        <v>4</v>
      </c>
      <c r="S8" s="27">
        <f>AVERAGE(L8:Q8)</f>
        <v>4</v>
      </c>
    </row>
    <row r="9" spans="1:19" x14ac:dyDescent="0.55000000000000004">
      <c r="A9" s="35">
        <v>7</v>
      </c>
      <c r="B9" s="35">
        <v>2</v>
      </c>
      <c r="C9" s="35">
        <v>50</v>
      </c>
      <c r="D9" s="35" t="s">
        <v>46</v>
      </c>
      <c r="E9" s="35" t="s">
        <v>47</v>
      </c>
      <c r="F9" s="35">
        <v>2</v>
      </c>
      <c r="H9" s="35">
        <v>1</v>
      </c>
      <c r="L9" s="56">
        <v>4</v>
      </c>
      <c r="M9" s="47">
        <v>4</v>
      </c>
      <c r="N9" s="47">
        <v>4</v>
      </c>
      <c r="O9" s="5">
        <v>4</v>
      </c>
      <c r="P9" s="5">
        <v>4</v>
      </c>
      <c r="Q9" s="5">
        <v>4</v>
      </c>
      <c r="S9" s="27">
        <f>AVERAGE(L9:Q9)</f>
        <v>4</v>
      </c>
    </row>
    <row r="10" spans="1:19" x14ac:dyDescent="0.55000000000000004">
      <c r="A10" s="35">
        <v>8</v>
      </c>
      <c r="B10" s="35">
        <v>2</v>
      </c>
      <c r="C10" s="35">
        <v>50</v>
      </c>
      <c r="D10" s="35" t="s">
        <v>46</v>
      </c>
      <c r="E10" s="35" t="s">
        <v>47</v>
      </c>
      <c r="F10" s="35">
        <v>2</v>
      </c>
      <c r="H10" s="35">
        <v>1</v>
      </c>
      <c r="L10" s="56">
        <v>5</v>
      </c>
      <c r="M10" s="47">
        <v>5</v>
      </c>
      <c r="N10" s="47">
        <v>4</v>
      </c>
      <c r="O10" s="5">
        <v>5</v>
      </c>
      <c r="P10" s="5">
        <v>5</v>
      </c>
      <c r="Q10" s="5">
        <v>5</v>
      </c>
      <c r="S10" s="27">
        <f>AVERAGE(L10:Q10)</f>
        <v>4.833333333333333</v>
      </c>
    </row>
    <row r="11" spans="1:19" x14ac:dyDescent="0.55000000000000004">
      <c r="A11" s="35">
        <v>9</v>
      </c>
      <c r="B11" s="35">
        <v>2</v>
      </c>
      <c r="C11" s="35">
        <v>27</v>
      </c>
      <c r="D11" s="35" t="s">
        <v>56</v>
      </c>
      <c r="E11" s="35" t="s">
        <v>57</v>
      </c>
      <c r="F11" s="35">
        <v>2</v>
      </c>
      <c r="H11" s="35">
        <v>1</v>
      </c>
      <c r="L11" s="56">
        <v>5</v>
      </c>
      <c r="M11" s="47">
        <v>5</v>
      </c>
      <c r="N11" s="47">
        <v>5</v>
      </c>
      <c r="O11" s="5">
        <v>4</v>
      </c>
      <c r="P11" s="5">
        <v>5</v>
      </c>
      <c r="Q11" s="5">
        <v>5</v>
      </c>
      <c r="S11" s="27">
        <f>AVERAGE(L11:Q11)</f>
        <v>4.833333333333333</v>
      </c>
    </row>
    <row r="12" spans="1:19" x14ac:dyDescent="0.55000000000000004">
      <c r="A12" s="35">
        <v>10</v>
      </c>
      <c r="B12" s="35">
        <v>1</v>
      </c>
      <c r="C12" s="35">
        <v>43</v>
      </c>
      <c r="D12" s="35" t="s">
        <v>58</v>
      </c>
      <c r="E12" s="35" t="s">
        <v>59</v>
      </c>
      <c r="F12" s="35">
        <v>1</v>
      </c>
      <c r="G12" s="35">
        <v>1</v>
      </c>
      <c r="L12" s="56">
        <v>5</v>
      </c>
      <c r="M12" s="47">
        <v>5</v>
      </c>
      <c r="N12" s="47">
        <v>5</v>
      </c>
      <c r="O12" s="5">
        <v>5</v>
      </c>
      <c r="P12" s="5">
        <v>4</v>
      </c>
      <c r="Q12" s="5">
        <v>4</v>
      </c>
      <c r="S12" s="27">
        <f>AVERAGE(L12:Q12)</f>
        <v>4.666666666666667</v>
      </c>
    </row>
    <row r="13" spans="1:19" x14ac:dyDescent="0.55000000000000004">
      <c r="A13" s="35">
        <v>11</v>
      </c>
      <c r="B13" s="35">
        <v>2</v>
      </c>
      <c r="C13" s="35">
        <v>29</v>
      </c>
      <c r="D13" s="35" t="s">
        <v>40</v>
      </c>
      <c r="E13" s="35" t="s">
        <v>40</v>
      </c>
      <c r="F13" s="35">
        <v>2</v>
      </c>
      <c r="H13" s="35">
        <v>1</v>
      </c>
      <c r="L13" s="56">
        <v>5</v>
      </c>
      <c r="M13" s="47">
        <v>5</v>
      </c>
      <c r="N13" s="47">
        <v>5</v>
      </c>
      <c r="O13" s="5">
        <v>5</v>
      </c>
      <c r="Q13" s="5">
        <v>5</v>
      </c>
      <c r="S13" s="27">
        <f>AVERAGE(L13:Q13)</f>
        <v>5</v>
      </c>
    </row>
    <row r="14" spans="1:19" x14ac:dyDescent="0.55000000000000004">
      <c r="A14" s="35">
        <v>12</v>
      </c>
      <c r="B14" s="35">
        <v>1</v>
      </c>
      <c r="C14" s="35">
        <v>25</v>
      </c>
      <c r="D14" s="35" t="s">
        <v>52</v>
      </c>
      <c r="E14" s="35" t="s">
        <v>53</v>
      </c>
      <c r="F14" s="35">
        <v>2</v>
      </c>
      <c r="H14" s="35">
        <v>1</v>
      </c>
      <c r="L14" s="56">
        <v>5</v>
      </c>
      <c r="M14" s="47">
        <v>3</v>
      </c>
      <c r="N14" s="47">
        <v>4</v>
      </c>
      <c r="O14" s="5">
        <v>4</v>
      </c>
      <c r="P14" s="5">
        <v>5</v>
      </c>
      <c r="Q14" s="5">
        <v>3</v>
      </c>
      <c r="S14" s="27">
        <f>AVERAGE(L14:Q14)</f>
        <v>4</v>
      </c>
    </row>
    <row r="15" spans="1:19" x14ac:dyDescent="0.55000000000000004">
      <c r="A15" s="35">
        <v>13</v>
      </c>
      <c r="B15" s="35">
        <v>1</v>
      </c>
      <c r="C15" s="35">
        <v>30</v>
      </c>
      <c r="D15" s="35" t="s">
        <v>54</v>
      </c>
      <c r="E15" s="35" t="s">
        <v>55</v>
      </c>
      <c r="F15" s="35">
        <v>2</v>
      </c>
      <c r="H15" s="35">
        <v>1</v>
      </c>
      <c r="L15" s="56">
        <v>5</v>
      </c>
      <c r="M15" s="47">
        <v>5</v>
      </c>
      <c r="N15" s="47">
        <v>5</v>
      </c>
      <c r="O15" s="5">
        <v>5</v>
      </c>
      <c r="P15" s="5">
        <v>5</v>
      </c>
      <c r="Q15" s="5">
        <v>5</v>
      </c>
      <c r="S15" s="27">
        <f>AVERAGE(L15:Q15)</f>
        <v>5</v>
      </c>
    </row>
    <row r="16" spans="1:19" x14ac:dyDescent="0.55000000000000004">
      <c r="A16" s="35">
        <v>14</v>
      </c>
      <c r="B16" s="35">
        <v>2</v>
      </c>
      <c r="C16" s="35">
        <v>0</v>
      </c>
      <c r="D16" s="35" t="s">
        <v>54</v>
      </c>
      <c r="E16" s="35" t="s">
        <v>55</v>
      </c>
      <c r="F16" s="35">
        <v>2</v>
      </c>
      <c r="H16" s="35">
        <v>1</v>
      </c>
      <c r="L16" s="56">
        <v>4</v>
      </c>
      <c r="M16" s="47">
        <v>4</v>
      </c>
      <c r="N16" s="47">
        <v>4</v>
      </c>
      <c r="O16" s="5">
        <v>4</v>
      </c>
      <c r="P16" s="5">
        <v>4</v>
      </c>
      <c r="Q16" s="5">
        <v>4</v>
      </c>
      <c r="S16" s="27">
        <f>AVERAGE(L16:Q16)</f>
        <v>4</v>
      </c>
    </row>
    <row r="17" spans="1:19" x14ac:dyDescent="0.55000000000000004">
      <c r="A17" s="35">
        <v>15</v>
      </c>
      <c r="B17" s="35">
        <v>2</v>
      </c>
      <c r="C17" s="35">
        <v>38</v>
      </c>
      <c r="D17" s="35" t="s">
        <v>54</v>
      </c>
      <c r="E17" s="35" t="s">
        <v>55</v>
      </c>
      <c r="F17" s="35">
        <v>2</v>
      </c>
      <c r="H17" s="35">
        <v>1</v>
      </c>
      <c r="L17" s="56">
        <v>5</v>
      </c>
      <c r="M17" s="47">
        <v>4</v>
      </c>
      <c r="N17" s="47">
        <v>4</v>
      </c>
      <c r="O17" s="5">
        <v>5</v>
      </c>
      <c r="P17" s="5">
        <v>4</v>
      </c>
      <c r="Q17" s="5">
        <v>4</v>
      </c>
      <c r="S17" s="27">
        <f>AVERAGE(L17:Q17)</f>
        <v>4.333333333333333</v>
      </c>
    </row>
    <row r="18" spans="1:19" x14ac:dyDescent="0.55000000000000004">
      <c r="A18" s="35">
        <v>16</v>
      </c>
      <c r="B18" s="35">
        <v>1</v>
      </c>
      <c r="C18" s="35">
        <v>31</v>
      </c>
      <c r="D18" s="35" t="s">
        <v>56</v>
      </c>
      <c r="E18" s="35" t="s">
        <v>60</v>
      </c>
      <c r="F18" s="35">
        <v>2</v>
      </c>
      <c r="H18" s="35">
        <v>1</v>
      </c>
      <c r="L18" s="56">
        <v>5</v>
      </c>
      <c r="M18" s="47">
        <v>5</v>
      </c>
      <c r="N18" s="47">
        <v>5</v>
      </c>
      <c r="O18" s="5">
        <v>5</v>
      </c>
      <c r="P18" s="5">
        <v>5</v>
      </c>
      <c r="Q18" s="5">
        <v>5</v>
      </c>
      <c r="S18" s="27">
        <f>AVERAGE(L18:Q18)</f>
        <v>5</v>
      </c>
    </row>
    <row r="19" spans="1:19" x14ac:dyDescent="0.55000000000000004">
      <c r="A19" s="35">
        <v>17</v>
      </c>
      <c r="B19" s="35">
        <v>1</v>
      </c>
      <c r="C19" s="35">
        <v>30</v>
      </c>
      <c r="D19" s="35" t="s">
        <v>56</v>
      </c>
      <c r="E19" s="35" t="s">
        <v>60</v>
      </c>
      <c r="F19" s="35">
        <v>2</v>
      </c>
      <c r="H19" s="35">
        <v>1</v>
      </c>
      <c r="L19" s="56">
        <v>5</v>
      </c>
      <c r="M19" s="47">
        <v>5</v>
      </c>
      <c r="N19" s="47">
        <v>5</v>
      </c>
      <c r="O19" s="5">
        <v>5</v>
      </c>
      <c r="P19" s="5">
        <v>5</v>
      </c>
      <c r="Q19" s="5">
        <v>5</v>
      </c>
      <c r="S19" s="27">
        <f>AVERAGE(L19:Q19)</f>
        <v>5</v>
      </c>
    </row>
    <row r="20" spans="1:19" x14ac:dyDescent="0.55000000000000004">
      <c r="A20" s="35">
        <v>18</v>
      </c>
      <c r="B20" s="35">
        <v>1</v>
      </c>
      <c r="C20" s="35">
        <v>28</v>
      </c>
      <c r="D20" s="35" t="s">
        <v>49</v>
      </c>
      <c r="E20" s="35" t="s">
        <v>62</v>
      </c>
      <c r="F20" s="35">
        <v>2</v>
      </c>
      <c r="H20" s="35">
        <v>1</v>
      </c>
      <c r="L20" s="56">
        <v>5</v>
      </c>
      <c r="M20" s="47">
        <v>5</v>
      </c>
      <c r="N20" s="47">
        <v>5</v>
      </c>
      <c r="O20" s="5">
        <v>5</v>
      </c>
      <c r="P20" s="5">
        <v>5</v>
      </c>
      <c r="Q20" s="5">
        <v>5</v>
      </c>
      <c r="S20" s="27">
        <f>AVERAGE(L20:Q20)</f>
        <v>5</v>
      </c>
    </row>
    <row r="21" spans="1:19" x14ac:dyDescent="0.55000000000000004">
      <c r="A21" s="35">
        <v>19</v>
      </c>
      <c r="B21" s="35">
        <v>1</v>
      </c>
      <c r="C21" s="35">
        <v>25</v>
      </c>
      <c r="D21" s="35" t="s">
        <v>54</v>
      </c>
      <c r="E21" s="35" t="s">
        <v>55</v>
      </c>
      <c r="F21" s="35">
        <v>2</v>
      </c>
      <c r="H21" s="35">
        <v>1</v>
      </c>
      <c r="L21" s="56">
        <v>5</v>
      </c>
      <c r="M21" s="47">
        <v>4</v>
      </c>
      <c r="N21" s="47">
        <v>5</v>
      </c>
      <c r="O21" s="5">
        <v>5</v>
      </c>
      <c r="P21" s="5">
        <v>5</v>
      </c>
      <c r="Q21" s="5">
        <v>5</v>
      </c>
      <c r="S21" s="27">
        <f>AVERAGE(L21:Q21)</f>
        <v>4.833333333333333</v>
      </c>
    </row>
    <row r="22" spans="1:19" x14ac:dyDescent="0.55000000000000004">
      <c r="A22" s="35">
        <v>20</v>
      </c>
      <c r="B22" s="35">
        <v>2</v>
      </c>
      <c r="C22" s="35">
        <v>35</v>
      </c>
      <c r="D22" s="35" t="s">
        <v>54</v>
      </c>
      <c r="E22" s="35" t="s">
        <v>55</v>
      </c>
      <c r="F22" s="35">
        <v>2</v>
      </c>
      <c r="H22" s="35">
        <v>1</v>
      </c>
      <c r="L22" s="56">
        <v>4</v>
      </c>
      <c r="M22" s="47">
        <v>4</v>
      </c>
      <c r="N22" s="47">
        <v>4</v>
      </c>
      <c r="O22" s="5">
        <v>4</v>
      </c>
      <c r="P22" s="5">
        <v>5</v>
      </c>
      <c r="Q22" s="5">
        <v>5</v>
      </c>
      <c r="S22" s="27">
        <f>AVERAGE(L22:Q22)</f>
        <v>4.333333333333333</v>
      </c>
    </row>
    <row r="23" spans="1:19" x14ac:dyDescent="0.55000000000000004">
      <c r="A23" s="35">
        <v>21</v>
      </c>
      <c r="B23" s="35">
        <v>1</v>
      </c>
      <c r="C23" s="35">
        <v>30</v>
      </c>
      <c r="D23" s="35" t="s">
        <v>54</v>
      </c>
      <c r="E23" s="35" t="s">
        <v>55</v>
      </c>
      <c r="F23" s="35">
        <v>2</v>
      </c>
      <c r="H23" s="35">
        <v>1</v>
      </c>
      <c r="L23" s="56">
        <v>4</v>
      </c>
      <c r="M23" s="47">
        <v>4</v>
      </c>
      <c r="N23" s="47">
        <v>4</v>
      </c>
      <c r="O23" s="5">
        <v>4</v>
      </c>
      <c r="P23" s="5">
        <v>4</v>
      </c>
      <c r="Q23" s="5">
        <v>4</v>
      </c>
      <c r="S23" s="27">
        <f>AVERAGE(L23:Q23)</f>
        <v>4</v>
      </c>
    </row>
    <row r="24" spans="1:19" x14ac:dyDescent="0.55000000000000004">
      <c r="A24" s="35">
        <v>22</v>
      </c>
      <c r="G24" s="55">
        <f>SUM(G3:G23)</f>
        <v>3</v>
      </c>
      <c r="H24" s="55">
        <f t="shared" ref="H24:J24" si="0">SUM(H3:H23)</f>
        <v>18</v>
      </c>
      <c r="I24" s="55">
        <f t="shared" si="0"/>
        <v>3</v>
      </c>
      <c r="J24" s="55">
        <f t="shared" si="0"/>
        <v>0</v>
      </c>
      <c r="L24" s="56"/>
      <c r="S24" s="27" t="e">
        <f>AVERAGE(L24:Q24)</f>
        <v>#DIV/0!</v>
      </c>
    </row>
    <row r="25" spans="1:19" x14ac:dyDescent="0.55000000000000004">
      <c r="A25" s="35">
        <v>23</v>
      </c>
      <c r="L25" s="56"/>
      <c r="S25" s="27" t="e">
        <f>AVERAGE(L25:Q25)</f>
        <v>#DIV/0!</v>
      </c>
    </row>
    <row r="27" spans="1:19" x14ac:dyDescent="0.55000000000000004">
      <c r="L27" s="47">
        <f>AVERAGE(L3:L25)</f>
        <v>4.5714285714285712</v>
      </c>
      <c r="M27" s="47">
        <f>AVERAGE(M3:M25)</f>
        <v>4.5238095238095237</v>
      </c>
      <c r="N27" s="47">
        <f>AVERAGE(N3:N25)</f>
        <v>4.4761904761904763</v>
      </c>
      <c r="O27" s="47">
        <f>AVERAGE(O3:O25)</f>
        <v>4.4285714285714288</v>
      </c>
      <c r="P27" s="47">
        <f>AVERAGE(P3:P25)</f>
        <v>4.55</v>
      </c>
      <c r="Q27" s="47">
        <f>AVERAGE(Q3:Q25)</f>
        <v>4.4285714285714288</v>
      </c>
      <c r="R27" s="49">
        <f>AVERAGE(L27:Q27)</f>
        <v>4.496428571428571</v>
      </c>
    </row>
    <row r="28" spans="1:19" x14ac:dyDescent="0.5500000000000000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24"/>
      <c r="L28" s="47">
        <f>STDEV(L3:L23)</f>
        <v>0.50709255283711108</v>
      </c>
      <c r="M28" s="51">
        <f t="shared" ref="M28:Q28" si="1">STDEV(M3:M23)</f>
        <v>0.60158520751823852</v>
      </c>
      <c r="N28" s="51">
        <f t="shared" si="1"/>
        <v>0.51176631571915909</v>
      </c>
      <c r="O28" s="51">
        <f t="shared" si="1"/>
        <v>0.59761430466719789</v>
      </c>
      <c r="P28" s="51">
        <f t="shared" si="1"/>
        <v>0.51041778553403983</v>
      </c>
      <c r="Q28" s="51">
        <f t="shared" si="1"/>
        <v>0.59761430466719789</v>
      </c>
      <c r="R28" s="49">
        <f>AVERAGE(L28:Q28)</f>
        <v>0.55434841182382399</v>
      </c>
    </row>
    <row r="29" spans="1:19" x14ac:dyDescent="0.55000000000000004">
      <c r="A29" s="29" t="s">
        <v>64</v>
      </c>
      <c r="B29" s="48">
        <f>COUNTIF(B3:B23,1)</f>
        <v>12</v>
      </c>
      <c r="C29" s="48"/>
      <c r="D29" s="48"/>
      <c r="E29" s="48"/>
      <c r="F29" s="48"/>
      <c r="G29" s="48"/>
      <c r="H29" s="48"/>
      <c r="I29" s="50"/>
      <c r="J29" s="48"/>
      <c r="K29" s="5">
        <f>COUNTIF(K3:K25,1)</f>
        <v>0</v>
      </c>
    </row>
    <row r="30" spans="1:19" x14ac:dyDescent="0.55000000000000004">
      <c r="A30" s="29" t="s">
        <v>65</v>
      </c>
      <c r="B30" s="50">
        <f>COUNTIF(B3:B24,2)</f>
        <v>9</v>
      </c>
      <c r="C30" s="48"/>
      <c r="D30" s="48"/>
      <c r="E30" s="48"/>
      <c r="F30" s="48"/>
      <c r="G30" s="48"/>
      <c r="H30" s="48"/>
      <c r="I30" s="50"/>
      <c r="J30" s="48"/>
      <c r="K30" s="5">
        <f>COUNTIF(K3:K25,2)</f>
        <v>0</v>
      </c>
    </row>
    <row r="31" spans="1:19" x14ac:dyDescent="0.55000000000000004">
      <c r="A31" s="29"/>
      <c r="B31" s="48"/>
      <c r="C31" s="48"/>
      <c r="D31" s="48"/>
      <c r="E31" s="48"/>
      <c r="F31" s="48"/>
      <c r="G31" s="48"/>
      <c r="H31" s="48"/>
      <c r="I31" s="50"/>
      <c r="J31" s="48"/>
      <c r="K31" s="5">
        <f>COUNTIF(K3:K26,3)</f>
        <v>0</v>
      </c>
    </row>
    <row r="32" spans="1:19" x14ac:dyDescent="0.5500000000000000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9">
        <f>SUM(K29:K31)</f>
        <v>0</v>
      </c>
    </row>
    <row r="34" spans="2:19" x14ac:dyDescent="0.55000000000000004">
      <c r="B34" s="35" t="s">
        <v>28</v>
      </c>
      <c r="C34" s="35">
        <f>SUM(B3:B25)</f>
        <v>30</v>
      </c>
      <c r="K34" s="29"/>
    </row>
    <row r="35" spans="2:19" x14ac:dyDescent="0.55000000000000004">
      <c r="B35" s="35" t="s">
        <v>29</v>
      </c>
      <c r="C35" s="35">
        <f>SUM(C3:C27)</f>
        <v>625</v>
      </c>
    </row>
    <row r="36" spans="2:19" x14ac:dyDescent="0.55000000000000004">
      <c r="B36" s="35" t="s">
        <v>30</v>
      </c>
      <c r="C36" s="35">
        <f>SUM(D3:D28)</f>
        <v>0</v>
      </c>
    </row>
    <row r="37" spans="2:19" x14ac:dyDescent="0.55000000000000004">
      <c r="B37" s="35" t="s">
        <v>31</v>
      </c>
      <c r="C37" s="35">
        <f>SUM(E3:E25)</f>
        <v>0</v>
      </c>
      <c r="L37" s="14"/>
      <c r="M37" s="14"/>
      <c r="N37" s="14"/>
      <c r="O37" s="14"/>
      <c r="P37" s="14"/>
      <c r="Q37" s="14"/>
    </row>
    <row r="38" spans="2:19" x14ac:dyDescent="0.55000000000000004">
      <c r="B38" s="35" t="s">
        <v>32</v>
      </c>
      <c r="C38" s="35">
        <f>SUM(F3:F26)</f>
        <v>40</v>
      </c>
    </row>
    <row r="39" spans="2:19" x14ac:dyDescent="0.55000000000000004">
      <c r="B39" s="35" t="s">
        <v>33</v>
      </c>
      <c r="C39" s="35">
        <f>SUM(G3:G27)</f>
        <v>6</v>
      </c>
    </row>
    <row r="40" spans="2:19" x14ac:dyDescent="0.55000000000000004">
      <c r="B40" s="35" t="s">
        <v>34</v>
      </c>
      <c r="C40" s="35">
        <f>SUM(H3:H28)</f>
        <v>36</v>
      </c>
    </row>
    <row r="41" spans="2:19" x14ac:dyDescent="0.55000000000000004">
      <c r="B41" s="35" t="s">
        <v>3</v>
      </c>
      <c r="C41" s="35">
        <f>SUM(J3:J29)</f>
        <v>0</v>
      </c>
    </row>
    <row r="42" spans="2:19" x14ac:dyDescent="0.55000000000000004">
      <c r="B42" s="35" t="s">
        <v>19</v>
      </c>
      <c r="C42" s="35">
        <f>SUM(K4:K30)</f>
        <v>0</v>
      </c>
      <c r="S42" s="28" t="e">
        <f>AVERAGE(L48:Q48)</f>
        <v>#DIV/0!</v>
      </c>
    </row>
    <row r="43" spans="2:19" x14ac:dyDescent="0.55000000000000004">
      <c r="S43" s="28" t="e">
        <f>STDEV(S3:S39)</f>
        <v>#DIV/0!</v>
      </c>
    </row>
    <row r="48" spans="2:19" x14ac:dyDescent="0.55000000000000004">
      <c r="L48" s="25"/>
      <c r="M48" s="37"/>
      <c r="N48" s="37"/>
      <c r="O48" s="25"/>
      <c r="P48" s="25"/>
      <c r="Q48" s="25"/>
    </row>
    <row r="49" spans="12:17" x14ac:dyDescent="0.55000000000000004">
      <c r="L49" s="26"/>
      <c r="M49" s="38"/>
      <c r="N49" s="38"/>
      <c r="O49" s="26"/>
      <c r="P49" s="26"/>
      <c r="Q49" s="26"/>
    </row>
  </sheetData>
  <mergeCells count="6">
    <mergeCell ref="Q1:Q2"/>
    <mergeCell ref="L1:L2"/>
    <mergeCell ref="M1:M2"/>
    <mergeCell ref="N1:N2"/>
    <mergeCell ref="O1:O2"/>
    <mergeCell ref="P1:P2"/>
  </mergeCells>
  <phoneticPr fontId="1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F10" sqref="F10"/>
    </sheetView>
  </sheetViews>
  <sheetFormatPr defaultColWidth="8.7109375" defaultRowHeight="24" x14ac:dyDescent="0.55000000000000004"/>
  <cols>
    <col min="1" max="1" width="8.7109375" style="1" customWidth="1"/>
    <col min="2" max="2" width="73" style="1" customWidth="1"/>
    <col min="3" max="3" width="6.140625" style="1" customWidth="1"/>
    <col min="4" max="4" width="2.85546875" style="1" customWidth="1"/>
    <col min="5" max="16384" width="8.7109375" style="1"/>
  </cols>
  <sheetData>
    <row r="1" spans="1:7" x14ac:dyDescent="0.55000000000000004">
      <c r="A1" s="60" t="s">
        <v>15</v>
      </c>
      <c r="B1" s="60"/>
      <c r="C1" s="60"/>
      <c r="D1" s="32"/>
      <c r="E1" s="32"/>
      <c r="F1" s="32"/>
      <c r="G1" s="32"/>
    </row>
    <row r="2" spans="1:7" x14ac:dyDescent="0.55000000000000004">
      <c r="A2" s="13"/>
      <c r="B2" s="13"/>
      <c r="C2" s="13"/>
      <c r="D2" s="10"/>
      <c r="E2" s="10"/>
      <c r="F2" s="10"/>
      <c r="G2" s="10"/>
    </row>
    <row r="4" spans="1:7" x14ac:dyDescent="0.55000000000000004">
      <c r="A4" s="2" t="s">
        <v>27</v>
      </c>
    </row>
    <row r="5" spans="1:7" ht="14.25" customHeight="1" x14ac:dyDescent="0.55000000000000004"/>
    <row r="6" spans="1:7" ht="24.75" thickBot="1" x14ac:dyDescent="0.6">
      <c r="A6" s="2"/>
    </row>
    <row r="7" spans="1:7" ht="24.75" thickTop="1" x14ac:dyDescent="0.55000000000000004">
      <c r="A7" s="41" t="s">
        <v>0</v>
      </c>
      <c r="B7" s="41" t="s">
        <v>1</v>
      </c>
      <c r="C7" s="41" t="s">
        <v>2</v>
      </c>
    </row>
    <row r="8" spans="1:7" x14ac:dyDescent="0.55000000000000004">
      <c r="A8" s="3">
        <v>1</v>
      </c>
      <c r="B8" s="4" t="s">
        <v>51</v>
      </c>
      <c r="C8" s="3">
        <v>3</v>
      </c>
    </row>
    <row r="9" spans="1:7" x14ac:dyDescent="0.55000000000000004">
      <c r="A9" s="3">
        <v>2</v>
      </c>
      <c r="B9" s="4" t="s">
        <v>45</v>
      </c>
      <c r="C9" s="3">
        <v>1</v>
      </c>
    </row>
    <row r="10" spans="1:7" x14ac:dyDescent="0.55000000000000004">
      <c r="A10" s="3">
        <v>3</v>
      </c>
      <c r="B10" s="4" t="s">
        <v>61</v>
      </c>
      <c r="C10" s="3">
        <v>1</v>
      </c>
    </row>
    <row r="11" spans="1:7" x14ac:dyDescent="0.55000000000000004">
      <c r="A11" s="3">
        <v>4</v>
      </c>
      <c r="B11" s="4" t="s">
        <v>63</v>
      </c>
      <c r="C11" s="3">
        <v>1</v>
      </c>
    </row>
    <row r="12" spans="1:7" x14ac:dyDescent="0.55000000000000004">
      <c r="A12" s="43"/>
      <c r="B12" s="44"/>
      <c r="C12" s="43"/>
    </row>
    <row r="13" spans="1:7" x14ac:dyDescent="0.55000000000000004">
      <c r="A13" s="3"/>
      <c r="B13" s="4"/>
      <c r="C13" s="3"/>
    </row>
    <row r="14" spans="1:7" x14ac:dyDescent="0.55000000000000004">
      <c r="A14" s="3"/>
      <c r="B14" s="4"/>
      <c r="C14" s="3"/>
    </row>
    <row r="15" spans="1:7" x14ac:dyDescent="0.55000000000000004">
      <c r="A15" s="3"/>
      <c r="B15" s="4"/>
      <c r="C15" s="3"/>
    </row>
    <row r="16" spans="1:7" x14ac:dyDescent="0.55000000000000004">
      <c r="A16" s="3"/>
      <c r="B16" s="4"/>
      <c r="C16" s="3"/>
    </row>
    <row r="17" spans="1:3" x14ac:dyDescent="0.55000000000000004">
      <c r="A17" s="3"/>
      <c r="B17" s="4"/>
      <c r="C17" s="3"/>
    </row>
    <row r="18" spans="1:3" x14ac:dyDescent="0.55000000000000004">
      <c r="A18" s="3"/>
      <c r="B18" s="4"/>
      <c r="C18" s="3"/>
    </row>
  </sheetData>
  <mergeCells count="1">
    <mergeCell ref="A1:C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J16" sqref="J16"/>
    </sheetView>
  </sheetViews>
  <sheetFormatPr defaultColWidth="8.7109375" defaultRowHeight="24" x14ac:dyDescent="0.55000000000000004"/>
  <cols>
    <col min="1" max="16384" width="8.7109375" style="1"/>
  </cols>
  <sheetData>
    <row r="1" spans="1:12" x14ac:dyDescent="0.55000000000000004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</row>
    <row r="3" spans="1:12" x14ac:dyDescent="0.55000000000000004">
      <c r="B3" s="1" t="s">
        <v>106</v>
      </c>
    </row>
    <row r="4" spans="1:12" x14ac:dyDescent="0.55000000000000004">
      <c r="A4" s="1" t="s">
        <v>107</v>
      </c>
      <c r="L4" s="1" t="s">
        <v>20</v>
      </c>
    </row>
    <row r="5" spans="1:12" x14ac:dyDescent="0.55000000000000004">
      <c r="A5" s="1" t="s">
        <v>108</v>
      </c>
    </row>
    <row r="6" spans="1:12" x14ac:dyDescent="0.55000000000000004">
      <c r="B6" s="1" t="s">
        <v>109</v>
      </c>
    </row>
    <row r="7" spans="1:12" x14ac:dyDescent="0.55000000000000004">
      <c r="A7" s="13" t="s">
        <v>110</v>
      </c>
    </row>
    <row r="8" spans="1:12" x14ac:dyDescent="0.55000000000000004">
      <c r="A8" s="13" t="s">
        <v>111</v>
      </c>
    </row>
    <row r="9" spans="1:12" x14ac:dyDescent="0.55000000000000004">
      <c r="A9" s="16"/>
      <c r="B9" s="13" t="s">
        <v>112</v>
      </c>
    </row>
    <row r="10" spans="1:12" x14ac:dyDescent="0.55000000000000004">
      <c r="A10" s="1" t="s">
        <v>113</v>
      </c>
    </row>
    <row r="11" spans="1:12" x14ac:dyDescent="0.55000000000000004">
      <c r="A11" s="16" t="s">
        <v>114</v>
      </c>
      <c r="B11" s="10"/>
    </row>
    <row r="12" spans="1:12" x14ac:dyDescent="0.55000000000000004">
      <c r="A12" s="45" t="s">
        <v>115</v>
      </c>
      <c r="B12" s="46"/>
      <c r="C12" s="46"/>
      <c r="D12" s="46"/>
      <c r="E12" s="46"/>
      <c r="F12" s="46"/>
      <c r="G12" s="46"/>
    </row>
    <row r="13" spans="1:12" x14ac:dyDescent="0.55000000000000004">
      <c r="A13" s="6"/>
      <c r="B13" s="1" t="s">
        <v>116</v>
      </c>
    </row>
    <row r="14" spans="1:12" x14ac:dyDescent="0.55000000000000004">
      <c r="A14" s="6" t="s">
        <v>117</v>
      </c>
    </row>
    <row r="15" spans="1:12" x14ac:dyDescent="0.55000000000000004">
      <c r="A15" s="1" t="s">
        <v>118</v>
      </c>
    </row>
    <row r="16" spans="1:12" x14ac:dyDescent="0.55000000000000004">
      <c r="A16" s="1" t="s">
        <v>119</v>
      </c>
    </row>
    <row r="17" spans="1:2" x14ac:dyDescent="0.55000000000000004">
      <c r="B17" s="1" t="s">
        <v>120</v>
      </c>
    </row>
    <row r="18" spans="1:2" x14ac:dyDescent="0.55000000000000004">
      <c r="A18" s="1" t="s">
        <v>121</v>
      </c>
    </row>
  </sheetData>
  <mergeCells count="1">
    <mergeCell ref="A1:J1"/>
  </mergeCells>
  <phoneticPr fontId="1" type="noConversion"/>
  <pageMargins left="0.78740157480314965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B54" sqref="B54"/>
    </sheetView>
  </sheetViews>
  <sheetFormatPr defaultColWidth="8.7109375" defaultRowHeight="24" x14ac:dyDescent="0.55000000000000004"/>
  <cols>
    <col min="1" max="1" width="8.7109375" style="46" customWidth="1"/>
    <col min="2" max="2" width="73" style="46" customWidth="1"/>
    <col min="3" max="3" width="6.140625" style="46" customWidth="1"/>
    <col min="4" max="4" width="2.85546875" style="46" customWidth="1"/>
    <col min="5" max="16384" width="8.7109375" style="46"/>
  </cols>
  <sheetData>
    <row r="1" spans="1:7" x14ac:dyDescent="0.55000000000000004">
      <c r="A1" s="60" t="s">
        <v>15</v>
      </c>
      <c r="B1" s="60"/>
      <c r="C1" s="60"/>
      <c r="D1" s="32"/>
      <c r="E1" s="32"/>
      <c r="F1" s="32"/>
      <c r="G1" s="32"/>
    </row>
    <row r="2" spans="1:7" x14ac:dyDescent="0.55000000000000004">
      <c r="A2" s="13"/>
      <c r="B2" s="13"/>
      <c r="C2" s="13"/>
      <c r="D2" s="10"/>
      <c r="E2" s="10"/>
      <c r="F2" s="10"/>
      <c r="G2" s="10"/>
    </row>
    <row r="4" spans="1:7" x14ac:dyDescent="0.55000000000000004">
      <c r="A4" s="2" t="s">
        <v>23</v>
      </c>
    </row>
    <row r="5" spans="1:7" ht="14.25" customHeight="1" x14ac:dyDescent="0.55000000000000004"/>
    <row r="6" spans="1:7" ht="24.75" thickBot="1" x14ac:dyDescent="0.6">
      <c r="A6" s="2" t="s">
        <v>24</v>
      </c>
    </row>
    <row r="7" spans="1:7" ht="24.75" thickTop="1" x14ac:dyDescent="0.55000000000000004">
      <c r="A7" s="41" t="s">
        <v>0</v>
      </c>
      <c r="B7" s="41" t="s">
        <v>1</v>
      </c>
      <c r="C7" s="41" t="s">
        <v>2</v>
      </c>
    </row>
    <row r="8" spans="1:7" x14ac:dyDescent="0.55000000000000004">
      <c r="A8" s="3">
        <v>1</v>
      </c>
      <c r="B8" s="4"/>
      <c r="C8" s="3"/>
    </row>
    <row r="9" spans="1:7" x14ac:dyDescent="0.55000000000000004">
      <c r="A9" s="3">
        <v>2</v>
      </c>
      <c r="B9" s="4"/>
      <c r="C9" s="3"/>
    </row>
    <row r="10" spans="1:7" x14ac:dyDescent="0.55000000000000004">
      <c r="A10" s="3">
        <v>3</v>
      </c>
      <c r="B10" s="4"/>
      <c r="C10" s="3"/>
    </row>
    <row r="11" spans="1:7" x14ac:dyDescent="0.55000000000000004">
      <c r="A11" s="3">
        <v>4</v>
      </c>
      <c r="B11" s="4"/>
      <c r="C11" s="3"/>
    </row>
    <row r="12" spans="1:7" x14ac:dyDescent="0.55000000000000004">
      <c r="A12" s="3">
        <v>5</v>
      </c>
      <c r="B12" s="4"/>
      <c r="C12" s="3"/>
    </row>
    <row r="13" spans="1:7" x14ac:dyDescent="0.55000000000000004">
      <c r="A13" s="3">
        <v>6</v>
      </c>
      <c r="C13" s="47"/>
    </row>
    <row r="14" spans="1:7" x14ac:dyDescent="0.55000000000000004">
      <c r="A14" s="3">
        <v>7</v>
      </c>
      <c r="B14" s="4"/>
      <c r="C14" s="3"/>
    </row>
    <row r="15" spans="1:7" x14ac:dyDescent="0.55000000000000004">
      <c r="A15" s="3">
        <v>8</v>
      </c>
      <c r="B15" s="4"/>
      <c r="C15" s="3"/>
    </row>
    <row r="16" spans="1:7" x14ac:dyDescent="0.55000000000000004">
      <c r="A16" s="3">
        <v>9</v>
      </c>
      <c r="B16" s="4"/>
      <c r="C16" s="3"/>
    </row>
    <row r="17" spans="1:3" x14ac:dyDescent="0.55000000000000004">
      <c r="A17" s="3">
        <v>10</v>
      </c>
      <c r="B17" s="4"/>
      <c r="C17" s="3"/>
    </row>
    <row r="18" spans="1:3" x14ac:dyDescent="0.55000000000000004">
      <c r="A18" s="3">
        <v>11</v>
      </c>
      <c r="B18" s="4"/>
      <c r="C18" s="3"/>
    </row>
    <row r="19" spans="1:3" x14ac:dyDescent="0.55000000000000004">
      <c r="A19" s="3">
        <v>12</v>
      </c>
      <c r="B19" s="4"/>
      <c r="C19" s="3"/>
    </row>
    <row r="20" spans="1:3" x14ac:dyDescent="0.55000000000000004">
      <c r="A20" s="3">
        <v>13</v>
      </c>
      <c r="B20" s="4"/>
      <c r="C20" s="3"/>
    </row>
    <row r="21" spans="1:3" x14ac:dyDescent="0.55000000000000004">
      <c r="A21" s="3">
        <v>14</v>
      </c>
      <c r="B21" s="4"/>
      <c r="C21" s="3"/>
    </row>
    <row r="22" spans="1:3" x14ac:dyDescent="0.55000000000000004">
      <c r="A22" s="3">
        <v>15</v>
      </c>
      <c r="B22" s="4"/>
      <c r="C22" s="3"/>
    </row>
    <row r="23" spans="1:3" x14ac:dyDescent="0.55000000000000004">
      <c r="A23" s="3">
        <v>16</v>
      </c>
      <c r="B23" s="4"/>
      <c r="C23" s="3"/>
    </row>
    <row r="24" spans="1:3" x14ac:dyDescent="0.55000000000000004">
      <c r="A24" s="43"/>
      <c r="B24" s="44"/>
      <c r="C24" s="43"/>
    </row>
    <row r="25" spans="1:3" x14ac:dyDescent="0.55000000000000004">
      <c r="A25" s="3"/>
      <c r="B25" s="4"/>
      <c r="C25" s="3"/>
    </row>
    <row r="26" spans="1:3" x14ac:dyDescent="0.55000000000000004">
      <c r="A26" s="3"/>
      <c r="B26" s="4"/>
      <c r="C26" s="3"/>
    </row>
    <row r="27" spans="1:3" x14ac:dyDescent="0.55000000000000004">
      <c r="A27" s="3"/>
      <c r="B27" s="4"/>
      <c r="C27" s="3"/>
    </row>
    <row r="28" spans="1:3" ht="24.75" thickBot="1" x14ac:dyDescent="0.6">
      <c r="A28" s="2" t="s">
        <v>25</v>
      </c>
    </row>
    <row r="29" spans="1:3" ht="24.75" thickTop="1" x14ac:dyDescent="0.55000000000000004">
      <c r="A29" s="41" t="s">
        <v>0</v>
      </c>
      <c r="B29" s="41" t="s">
        <v>1</v>
      </c>
      <c r="C29" s="41" t="s">
        <v>2</v>
      </c>
    </row>
    <row r="30" spans="1:3" x14ac:dyDescent="0.55000000000000004">
      <c r="A30" s="3">
        <v>1</v>
      </c>
      <c r="B30" s="4"/>
      <c r="C30" s="3"/>
    </row>
    <row r="31" spans="1:3" x14ac:dyDescent="0.55000000000000004">
      <c r="A31" s="3">
        <v>2</v>
      </c>
      <c r="B31" s="4"/>
      <c r="C31" s="3"/>
    </row>
    <row r="32" spans="1:3" x14ac:dyDescent="0.55000000000000004">
      <c r="A32" s="3">
        <v>3</v>
      </c>
      <c r="B32" s="4"/>
      <c r="C32" s="3"/>
    </row>
    <row r="33" spans="1:3" x14ac:dyDescent="0.55000000000000004">
      <c r="A33" s="3">
        <v>4</v>
      </c>
      <c r="B33" s="4"/>
      <c r="C33" s="3"/>
    </row>
    <row r="34" spans="1:3" x14ac:dyDescent="0.55000000000000004">
      <c r="A34" s="3">
        <v>5</v>
      </c>
      <c r="B34" s="4"/>
      <c r="C34" s="3"/>
    </row>
    <row r="35" spans="1:3" x14ac:dyDescent="0.55000000000000004">
      <c r="A35" s="3">
        <v>6</v>
      </c>
      <c r="C35" s="47"/>
    </row>
    <row r="36" spans="1:3" x14ac:dyDescent="0.55000000000000004">
      <c r="A36" s="3">
        <v>7</v>
      </c>
      <c r="B36" s="4"/>
      <c r="C36" s="3"/>
    </row>
    <row r="37" spans="1:3" x14ac:dyDescent="0.55000000000000004">
      <c r="A37" s="3">
        <v>8</v>
      </c>
      <c r="B37" s="4"/>
      <c r="C37" s="3"/>
    </row>
    <row r="38" spans="1:3" x14ac:dyDescent="0.55000000000000004">
      <c r="A38" s="3">
        <v>9</v>
      </c>
      <c r="B38" s="4"/>
      <c r="C38" s="3"/>
    </row>
    <row r="39" spans="1:3" x14ac:dyDescent="0.55000000000000004">
      <c r="A39" s="3">
        <v>10</v>
      </c>
      <c r="B39" s="4"/>
      <c r="C39" s="3"/>
    </row>
    <row r="40" spans="1:3" x14ac:dyDescent="0.55000000000000004">
      <c r="A40" s="3">
        <v>11</v>
      </c>
      <c r="B40" s="4"/>
      <c r="C40" s="3"/>
    </row>
    <row r="41" spans="1:3" x14ac:dyDescent="0.55000000000000004">
      <c r="A41" s="3">
        <v>12</v>
      </c>
      <c r="B41" s="4"/>
      <c r="C41" s="3"/>
    </row>
    <row r="42" spans="1:3" x14ac:dyDescent="0.55000000000000004">
      <c r="A42" s="3">
        <v>13</v>
      </c>
      <c r="B42" s="4"/>
      <c r="C42" s="3"/>
    </row>
    <row r="43" spans="1:3" x14ac:dyDescent="0.55000000000000004">
      <c r="A43" s="3">
        <v>14</v>
      </c>
      <c r="B43" s="4"/>
      <c r="C43" s="3"/>
    </row>
    <row r="44" spans="1:3" x14ac:dyDescent="0.55000000000000004">
      <c r="A44" s="3">
        <v>15</v>
      </c>
      <c r="B44" s="4"/>
      <c r="C44" s="3"/>
    </row>
    <row r="45" spans="1:3" x14ac:dyDescent="0.55000000000000004">
      <c r="A45" s="3">
        <v>16</v>
      </c>
      <c r="B45" s="4"/>
      <c r="C45" s="3"/>
    </row>
    <row r="46" spans="1:3" x14ac:dyDescent="0.55000000000000004">
      <c r="A46" s="43"/>
      <c r="B46" s="44"/>
      <c r="C46" s="43"/>
    </row>
    <row r="47" spans="1:3" x14ac:dyDescent="0.55000000000000004">
      <c r="A47" s="3"/>
      <c r="B47" s="4"/>
      <c r="C47" s="3"/>
    </row>
    <row r="49" spans="1:3" ht="24.75" thickBot="1" x14ac:dyDescent="0.6">
      <c r="A49" s="2" t="s">
        <v>26</v>
      </c>
    </row>
    <row r="50" spans="1:3" ht="24.75" thickTop="1" x14ac:dyDescent="0.55000000000000004">
      <c r="A50" s="41" t="s">
        <v>0</v>
      </c>
      <c r="B50" s="41" t="s">
        <v>1</v>
      </c>
      <c r="C50" s="41" t="s">
        <v>2</v>
      </c>
    </row>
    <row r="51" spans="1:3" x14ac:dyDescent="0.55000000000000004">
      <c r="A51" s="3">
        <v>1</v>
      </c>
      <c r="B51" s="4"/>
      <c r="C51" s="3"/>
    </row>
    <row r="52" spans="1:3" x14ac:dyDescent="0.55000000000000004">
      <c r="A52" s="3">
        <v>2</v>
      </c>
      <c r="B52" s="4"/>
      <c r="C52" s="3"/>
    </row>
    <row r="53" spans="1:3" x14ac:dyDescent="0.55000000000000004">
      <c r="A53" s="3">
        <v>3</v>
      </c>
      <c r="B53" s="4"/>
      <c r="C53" s="3"/>
    </row>
    <row r="54" spans="1:3" x14ac:dyDescent="0.55000000000000004">
      <c r="A54" s="3">
        <v>4</v>
      </c>
      <c r="B54" s="4"/>
      <c r="C54" s="3"/>
    </row>
    <row r="55" spans="1:3" x14ac:dyDescent="0.55000000000000004">
      <c r="A55" s="3">
        <v>5</v>
      </c>
      <c r="B55" s="4"/>
      <c r="C55" s="3"/>
    </row>
    <row r="56" spans="1:3" x14ac:dyDescent="0.55000000000000004">
      <c r="A56" s="3">
        <v>6</v>
      </c>
      <c r="C56" s="47"/>
    </row>
    <row r="57" spans="1:3" x14ac:dyDescent="0.55000000000000004">
      <c r="A57" s="3">
        <v>7</v>
      </c>
      <c r="B57" s="4"/>
      <c r="C57" s="3"/>
    </row>
    <row r="58" spans="1:3" x14ac:dyDescent="0.55000000000000004">
      <c r="A58" s="3">
        <v>8</v>
      </c>
      <c r="B58" s="4"/>
      <c r="C58" s="3"/>
    </row>
    <row r="59" spans="1:3" x14ac:dyDescent="0.55000000000000004">
      <c r="A59" s="3">
        <v>9</v>
      </c>
      <c r="B59" s="4"/>
      <c r="C59" s="3"/>
    </row>
    <row r="60" spans="1:3" x14ac:dyDescent="0.55000000000000004">
      <c r="A60" s="3">
        <v>10</v>
      </c>
      <c r="B60" s="4"/>
      <c r="C60" s="3"/>
    </row>
    <row r="61" spans="1:3" x14ac:dyDescent="0.55000000000000004">
      <c r="A61" s="3">
        <v>11</v>
      </c>
      <c r="B61" s="4"/>
      <c r="C61" s="3"/>
    </row>
    <row r="62" spans="1:3" x14ac:dyDescent="0.55000000000000004">
      <c r="A62" s="3">
        <v>12</v>
      </c>
      <c r="B62" s="4"/>
      <c r="C62" s="3"/>
    </row>
    <row r="63" spans="1:3" x14ac:dyDescent="0.55000000000000004">
      <c r="A63" s="3">
        <v>13</v>
      </c>
      <c r="B63" s="4"/>
      <c r="C63" s="3"/>
    </row>
    <row r="64" spans="1:3" x14ac:dyDescent="0.55000000000000004">
      <c r="A64" s="3">
        <v>14</v>
      </c>
      <c r="B64" s="4"/>
      <c r="C64" s="3"/>
    </row>
    <row r="65" spans="1:3" x14ac:dyDescent="0.55000000000000004">
      <c r="A65" s="3">
        <v>15</v>
      </c>
      <c r="B65" s="4"/>
      <c r="C65" s="3"/>
    </row>
    <row r="66" spans="1:3" x14ac:dyDescent="0.55000000000000004">
      <c r="A66" s="3">
        <v>16</v>
      </c>
      <c r="B66" s="4"/>
      <c r="C66" s="3"/>
    </row>
    <row r="67" spans="1:3" x14ac:dyDescent="0.55000000000000004">
      <c r="A67" s="43"/>
      <c r="B67" s="44"/>
      <c r="C67" s="43"/>
    </row>
    <row r="68" spans="1:3" x14ac:dyDescent="0.55000000000000004">
      <c r="A68" s="3"/>
      <c r="B68" s="4"/>
      <c r="C68" s="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topLeftCell="A40" zoomScaleNormal="100" zoomScaleSheetLayoutView="100" workbookViewId="0">
      <selection activeCell="A64" sqref="A64"/>
    </sheetView>
  </sheetViews>
  <sheetFormatPr defaultColWidth="8.7109375" defaultRowHeight="24" x14ac:dyDescent="0.55000000000000004"/>
  <cols>
    <col min="1" max="1" width="7.140625" style="1" customWidth="1"/>
    <col min="2" max="2" width="9.5703125" style="1" customWidth="1"/>
    <col min="3" max="3" width="11.28515625" style="1" customWidth="1"/>
    <col min="4" max="4" width="10.5703125" style="1" customWidth="1"/>
    <col min="5" max="7" width="8.7109375" style="1" customWidth="1"/>
    <col min="8" max="8" width="7.5703125" style="1" customWidth="1"/>
    <col min="9" max="9" width="8" style="1" customWidth="1"/>
    <col min="10" max="10" width="12.5703125" style="1" customWidth="1"/>
    <col min="11" max="11" width="2.42578125" style="1" customWidth="1"/>
    <col min="12" max="16384" width="8.7109375" style="1"/>
  </cols>
  <sheetData>
    <row r="1" spans="1:10" x14ac:dyDescent="0.55000000000000004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55000000000000004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55000000000000004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x14ac:dyDescent="0.55000000000000004">
      <c r="A5" s="1" t="s">
        <v>22</v>
      </c>
      <c r="B5" s="1" t="s">
        <v>69</v>
      </c>
    </row>
    <row r="6" spans="1:10" x14ac:dyDescent="0.55000000000000004">
      <c r="A6" s="1" t="s">
        <v>70</v>
      </c>
    </row>
    <row r="7" spans="1:10" x14ac:dyDescent="0.55000000000000004">
      <c r="A7" s="1" t="s">
        <v>71</v>
      </c>
    </row>
    <row r="9" spans="1:10" x14ac:dyDescent="0.55000000000000004">
      <c r="A9" s="7" t="s">
        <v>9</v>
      </c>
    </row>
    <row r="10" spans="1:10" x14ac:dyDescent="0.55000000000000004">
      <c r="A10" s="6"/>
    </row>
    <row r="11" spans="1:10" x14ac:dyDescent="0.55000000000000004">
      <c r="A11" s="6" t="s">
        <v>72</v>
      </c>
    </row>
    <row r="12" spans="1:10" ht="24.75" thickBot="1" x14ac:dyDescent="0.6">
      <c r="A12" s="6"/>
    </row>
    <row r="13" spans="1:10" ht="24.75" thickTop="1" x14ac:dyDescent="0.55000000000000004">
      <c r="C13" s="63" t="s">
        <v>35</v>
      </c>
      <c r="D13" s="63"/>
      <c r="E13" s="63"/>
      <c r="F13" s="63"/>
      <c r="G13" s="8" t="s">
        <v>10</v>
      </c>
      <c r="H13" s="8" t="s">
        <v>11</v>
      </c>
    </row>
    <row r="14" spans="1:10" x14ac:dyDescent="0.55000000000000004">
      <c r="D14" s="1" t="s">
        <v>64</v>
      </c>
      <c r="E14" s="4"/>
      <c r="F14" s="4"/>
      <c r="G14" s="3">
        <v>12</v>
      </c>
      <c r="H14" s="11">
        <f>G14*100/G17</f>
        <v>57.142857142857146</v>
      </c>
    </row>
    <row r="15" spans="1:10" x14ac:dyDescent="0.55000000000000004">
      <c r="D15" s="1" t="s">
        <v>65</v>
      </c>
      <c r="E15" s="4"/>
      <c r="F15" s="4"/>
      <c r="G15" s="3">
        <v>9</v>
      </c>
      <c r="H15" s="11">
        <f>G15*100/G17</f>
        <v>42.857142857142854</v>
      </c>
    </row>
    <row r="16" spans="1:10" ht="9.75" customHeight="1" x14ac:dyDescent="0.55000000000000004">
      <c r="E16" s="4"/>
      <c r="F16" s="4"/>
      <c r="G16" s="3"/>
      <c r="H16" s="11"/>
    </row>
    <row r="17" spans="1:10" ht="24.75" thickBot="1" x14ac:dyDescent="0.6">
      <c r="C17" s="42"/>
      <c r="D17" s="42"/>
      <c r="E17" s="9" t="s">
        <v>6</v>
      </c>
      <c r="F17" s="9"/>
      <c r="G17" s="9">
        <f>SUM(G14:G16)</f>
        <v>21</v>
      </c>
      <c r="H17" s="12">
        <f>SUM(H14:H16)</f>
        <v>100</v>
      </c>
    </row>
    <row r="18" spans="1:10" s="46" customFormat="1" ht="24.75" thickTop="1" x14ac:dyDescent="0.55000000000000004">
      <c r="C18" s="4"/>
      <c r="D18" s="4"/>
      <c r="E18" s="30"/>
      <c r="F18" s="30"/>
      <c r="G18" s="30"/>
      <c r="H18" s="74"/>
    </row>
    <row r="19" spans="1:10" s="46" customFormat="1" x14ac:dyDescent="0.55000000000000004">
      <c r="B19" s="46" t="s">
        <v>73</v>
      </c>
    </row>
    <row r="20" spans="1:10" s="46" customFormat="1" x14ac:dyDescent="0.55000000000000004">
      <c r="A20" s="46" t="s">
        <v>74</v>
      </c>
    </row>
    <row r="21" spans="1:10" s="46" customFormat="1" x14ac:dyDescent="0.55000000000000004">
      <c r="C21" s="4"/>
      <c r="D21" s="4"/>
      <c r="E21" s="30"/>
      <c r="F21" s="30"/>
      <c r="G21" s="30"/>
      <c r="H21" s="74"/>
    </row>
    <row r="22" spans="1:10" s="46" customFormat="1" x14ac:dyDescent="0.55000000000000004">
      <c r="C22" s="4"/>
      <c r="D22" s="4"/>
      <c r="E22" s="30"/>
      <c r="F22" s="30"/>
      <c r="G22" s="30"/>
      <c r="H22" s="74"/>
    </row>
    <row r="23" spans="1:10" s="46" customFormat="1" x14ac:dyDescent="0.55000000000000004">
      <c r="A23" s="45" t="s">
        <v>75</v>
      </c>
    </row>
    <row r="24" spans="1:10" s="46" customFormat="1" ht="24.75" thickBot="1" x14ac:dyDescent="0.6">
      <c r="A24" s="45"/>
    </row>
    <row r="25" spans="1:10" s="46" customFormat="1" ht="24.75" thickTop="1" x14ac:dyDescent="0.55000000000000004">
      <c r="C25" s="63" t="s">
        <v>35</v>
      </c>
      <c r="D25" s="63"/>
      <c r="E25" s="63"/>
      <c r="F25" s="63"/>
      <c r="G25" s="52" t="s">
        <v>10</v>
      </c>
      <c r="H25" s="52" t="s">
        <v>11</v>
      </c>
    </row>
    <row r="26" spans="1:10" s="46" customFormat="1" x14ac:dyDescent="0.55000000000000004">
      <c r="D26" s="46" t="s">
        <v>76</v>
      </c>
      <c r="E26" s="4"/>
      <c r="F26" s="4"/>
      <c r="G26" s="3">
        <v>13</v>
      </c>
      <c r="H26" s="11">
        <f>G26*100/G30</f>
        <v>61.904761904761905</v>
      </c>
    </row>
    <row r="27" spans="1:10" s="46" customFormat="1" x14ac:dyDescent="0.55000000000000004">
      <c r="D27" s="46" t="s">
        <v>77</v>
      </c>
      <c r="E27" s="4"/>
      <c r="F27" s="4"/>
      <c r="G27" s="3">
        <v>4</v>
      </c>
      <c r="H27" s="11">
        <f>G27*100/G30</f>
        <v>19.047619047619047</v>
      </c>
    </row>
    <row r="28" spans="1:10" s="46" customFormat="1" x14ac:dyDescent="0.55000000000000004">
      <c r="D28" s="46" t="s">
        <v>78</v>
      </c>
      <c r="E28" s="4"/>
      <c r="F28" s="4"/>
      <c r="G28" s="3">
        <v>3</v>
      </c>
      <c r="H28" s="11">
        <f>G28*100/G30</f>
        <v>14.285714285714286</v>
      </c>
    </row>
    <row r="29" spans="1:10" s="46" customFormat="1" x14ac:dyDescent="0.55000000000000004">
      <c r="D29" s="46" t="s">
        <v>47</v>
      </c>
      <c r="E29" s="4"/>
      <c r="F29" s="4"/>
      <c r="G29" s="3">
        <v>1</v>
      </c>
      <c r="H29" s="11">
        <f>G29*100/G30</f>
        <v>4.7619047619047619</v>
      </c>
    </row>
    <row r="30" spans="1:10" s="46" customFormat="1" ht="24.75" thickBot="1" x14ac:dyDescent="0.6">
      <c r="C30" s="42"/>
      <c r="D30" s="42"/>
      <c r="E30" s="9" t="s">
        <v>6</v>
      </c>
      <c r="F30" s="9"/>
      <c r="G30" s="9">
        <f>SUM(G26:G29)</f>
        <v>21</v>
      </c>
      <c r="H30" s="12">
        <f>SUM(H26:H29)</f>
        <v>100</v>
      </c>
    </row>
    <row r="31" spans="1:10" s="46" customFormat="1" ht="24.75" thickTop="1" x14ac:dyDescent="0.55000000000000004">
      <c r="C31" s="4"/>
      <c r="D31" s="4"/>
      <c r="E31" s="30"/>
      <c r="F31" s="30"/>
      <c r="G31" s="30"/>
      <c r="H31" s="74"/>
    </row>
    <row r="32" spans="1:10" x14ac:dyDescent="0.55000000000000004">
      <c r="A32" s="62" t="s">
        <v>21</v>
      </c>
      <c r="B32" s="62"/>
      <c r="C32" s="62"/>
      <c r="D32" s="62"/>
      <c r="E32" s="62"/>
      <c r="F32" s="62"/>
      <c r="G32" s="62"/>
      <c r="H32" s="62"/>
      <c r="I32" s="62"/>
      <c r="J32" s="62"/>
    </row>
    <row r="35" spans="1:8" x14ac:dyDescent="0.55000000000000004">
      <c r="B35" s="1" t="s">
        <v>79</v>
      </c>
    </row>
    <row r="36" spans="1:8" x14ac:dyDescent="0.55000000000000004">
      <c r="A36" s="1" t="s">
        <v>80</v>
      </c>
    </row>
    <row r="37" spans="1:8" x14ac:dyDescent="0.55000000000000004">
      <c r="A37" s="1" t="s">
        <v>81</v>
      </c>
    </row>
    <row r="40" spans="1:8" x14ac:dyDescent="0.55000000000000004">
      <c r="A40" s="6" t="s">
        <v>82</v>
      </c>
    </row>
    <row r="41" spans="1:8" ht="24.75" thickBot="1" x14ac:dyDescent="0.6"/>
    <row r="42" spans="1:8" ht="24.75" thickTop="1" x14ac:dyDescent="0.55000000000000004">
      <c r="B42" s="52" t="s">
        <v>38</v>
      </c>
      <c r="C42" s="52" t="s">
        <v>3</v>
      </c>
      <c r="D42" s="40"/>
      <c r="E42" s="40" t="s">
        <v>84</v>
      </c>
      <c r="F42" s="40"/>
      <c r="G42" s="8" t="s">
        <v>10</v>
      </c>
      <c r="H42" s="8" t="s">
        <v>11</v>
      </c>
    </row>
    <row r="43" spans="1:8" x14ac:dyDescent="0.55000000000000004">
      <c r="B43" s="78" t="s">
        <v>83</v>
      </c>
      <c r="C43" s="78" t="s">
        <v>52</v>
      </c>
      <c r="D43" s="78"/>
      <c r="E43" s="78" t="s">
        <v>53</v>
      </c>
      <c r="F43" s="78"/>
      <c r="G43" s="79">
        <v>1</v>
      </c>
      <c r="H43" s="80">
        <f>G43*100/G$57</f>
        <v>4.7619047619047619</v>
      </c>
    </row>
    <row r="44" spans="1:8" x14ac:dyDescent="0.55000000000000004">
      <c r="B44" s="44"/>
      <c r="C44" s="44" t="s">
        <v>58</v>
      </c>
      <c r="D44" s="75"/>
      <c r="E44" s="76" t="s">
        <v>59</v>
      </c>
      <c r="F44" s="75"/>
      <c r="G44" s="43">
        <v>1</v>
      </c>
      <c r="H44" s="77">
        <f>G44*100/G57</f>
        <v>4.7619047619047619</v>
      </c>
    </row>
    <row r="45" spans="1:8" x14ac:dyDescent="0.55000000000000004">
      <c r="B45" s="1" t="s">
        <v>85</v>
      </c>
      <c r="C45" s="1" t="s">
        <v>40</v>
      </c>
      <c r="E45" s="1" t="s">
        <v>86</v>
      </c>
      <c r="G45" s="5">
        <v>1</v>
      </c>
      <c r="H45" s="11">
        <f>G45*100/G$57</f>
        <v>4.7619047619047619</v>
      </c>
    </row>
    <row r="46" spans="1:8" x14ac:dyDescent="0.55000000000000004">
      <c r="C46" s="84"/>
      <c r="D46" s="84"/>
      <c r="E46" s="81" t="s">
        <v>40</v>
      </c>
      <c r="F46" s="81"/>
      <c r="G46" s="82">
        <v>1</v>
      </c>
      <c r="H46" s="83">
        <f>G46*100/G$57</f>
        <v>4.7619047619047619</v>
      </c>
    </row>
    <row r="47" spans="1:8" x14ac:dyDescent="0.55000000000000004">
      <c r="C47" s="1" t="s">
        <v>46</v>
      </c>
      <c r="E47" s="1" t="s">
        <v>48</v>
      </c>
      <c r="G47" s="5">
        <v>1</v>
      </c>
      <c r="H47" s="11">
        <f>G47*100/G$57</f>
        <v>4.7619047619047619</v>
      </c>
    </row>
    <row r="48" spans="1:8" x14ac:dyDescent="0.55000000000000004">
      <c r="E48" s="85" t="s">
        <v>47</v>
      </c>
      <c r="F48" s="85"/>
      <c r="G48" s="86">
        <v>3</v>
      </c>
      <c r="H48" s="87">
        <f>G48*100/G$57</f>
        <v>14.285714285714286</v>
      </c>
    </row>
    <row r="49" spans="1:10" x14ac:dyDescent="0.55000000000000004">
      <c r="C49" s="85" t="s">
        <v>49</v>
      </c>
      <c r="D49" s="85"/>
      <c r="E49" s="81" t="s">
        <v>50</v>
      </c>
      <c r="F49" s="81"/>
      <c r="G49" s="82">
        <v>1</v>
      </c>
      <c r="H49" s="83">
        <f>G49*100/G$57</f>
        <v>4.7619047619047619</v>
      </c>
    </row>
    <row r="50" spans="1:10" x14ac:dyDescent="0.55000000000000004">
      <c r="C50" s="84"/>
      <c r="D50" s="84"/>
      <c r="E50" s="84" t="s">
        <v>62</v>
      </c>
      <c r="F50" s="84"/>
      <c r="G50" s="88">
        <v>1</v>
      </c>
      <c r="H50" s="89">
        <f>G50*100/G$57</f>
        <v>4.7619047619047619</v>
      </c>
    </row>
    <row r="51" spans="1:10" x14ac:dyDescent="0.55000000000000004">
      <c r="C51" s="1" t="s">
        <v>52</v>
      </c>
      <c r="E51" s="1" t="s">
        <v>53</v>
      </c>
      <c r="G51" s="5">
        <v>1</v>
      </c>
      <c r="H51" s="11">
        <f>G51*100/G$57</f>
        <v>4.7619047619047619</v>
      </c>
    </row>
    <row r="52" spans="1:10" x14ac:dyDescent="0.55000000000000004">
      <c r="C52" s="85" t="s">
        <v>54</v>
      </c>
      <c r="D52" s="85"/>
      <c r="E52" s="85" t="s">
        <v>87</v>
      </c>
      <c r="F52" s="85"/>
      <c r="G52" s="86"/>
      <c r="H52" s="87">
        <f>G52*100/G$57</f>
        <v>0</v>
      </c>
    </row>
    <row r="53" spans="1:10" x14ac:dyDescent="0.55000000000000004">
      <c r="C53" s="4"/>
      <c r="D53" s="4"/>
      <c r="E53" s="4" t="s">
        <v>88</v>
      </c>
      <c r="F53" s="4"/>
      <c r="G53" s="3"/>
      <c r="H53" s="11">
        <f>G53*100/G$57</f>
        <v>0</v>
      </c>
    </row>
    <row r="54" spans="1:10" x14ac:dyDescent="0.55000000000000004">
      <c r="C54" s="84"/>
      <c r="D54" s="84"/>
      <c r="E54" s="84" t="s">
        <v>89</v>
      </c>
      <c r="F54" s="84"/>
      <c r="G54" s="88">
        <v>7</v>
      </c>
      <c r="H54" s="89">
        <f>G54*100/G$57</f>
        <v>33.333333333333336</v>
      </c>
    </row>
    <row r="55" spans="1:10" s="46" customFormat="1" x14ac:dyDescent="0.55000000000000004">
      <c r="C55" s="46" t="s">
        <v>56</v>
      </c>
      <c r="E55" s="46" t="s">
        <v>57</v>
      </c>
      <c r="G55" s="51">
        <v>1</v>
      </c>
      <c r="H55" s="11">
        <f>G55*100/G$57</f>
        <v>4.7619047619047619</v>
      </c>
    </row>
    <row r="56" spans="1:10" s="46" customFormat="1" x14ac:dyDescent="0.55000000000000004">
      <c r="B56" s="44"/>
      <c r="E56" s="90" t="s">
        <v>60</v>
      </c>
      <c r="F56" s="90"/>
      <c r="G56" s="91">
        <v>2</v>
      </c>
      <c r="H56" s="92">
        <f>G56*100/G$57</f>
        <v>9.5238095238095237</v>
      </c>
    </row>
    <row r="57" spans="1:10" ht="24.75" thickBot="1" x14ac:dyDescent="0.6">
      <c r="B57" s="42"/>
      <c r="C57" s="9" t="s">
        <v>6</v>
      </c>
      <c r="D57" s="9"/>
      <c r="E57" s="9"/>
      <c r="F57" s="9"/>
      <c r="G57" s="9">
        <f>SUM(G43:G56)</f>
        <v>21</v>
      </c>
      <c r="H57" s="12">
        <f>SUM(H43:H56)</f>
        <v>99.999999999999986</v>
      </c>
      <c r="I57" s="15"/>
    </row>
    <row r="58" spans="1:10" ht="24.75" thickTop="1" x14ac:dyDescent="0.55000000000000004"/>
    <row r="59" spans="1:10" x14ac:dyDescent="0.55000000000000004">
      <c r="A59" s="1" t="s">
        <v>92</v>
      </c>
    </row>
    <row r="60" spans="1:10" x14ac:dyDescent="0.55000000000000004">
      <c r="A60" s="1" t="s">
        <v>90</v>
      </c>
    </row>
    <row r="61" spans="1:10" x14ac:dyDescent="0.55000000000000004">
      <c r="A61" s="1" t="s">
        <v>91</v>
      </c>
    </row>
    <row r="63" spans="1:10" x14ac:dyDescent="0.55000000000000004">
      <c r="A63" s="62" t="s">
        <v>7</v>
      </c>
      <c r="B63" s="62"/>
      <c r="C63" s="62"/>
      <c r="D63" s="62"/>
      <c r="E63" s="62"/>
      <c r="F63" s="62"/>
      <c r="G63" s="62"/>
      <c r="H63" s="62"/>
      <c r="I63" s="62"/>
      <c r="J63" s="62"/>
    </row>
    <row r="65" spans="1:9" s="46" customFormat="1" x14ac:dyDescent="0.55000000000000004">
      <c r="A65" s="45" t="s">
        <v>93</v>
      </c>
    </row>
    <row r="66" spans="1:9" s="46" customFormat="1" ht="24.75" thickBot="1" x14ac:dyDescent="0.6"/>
    <row r="67" spans="1:9" s="46" customFormat="1" ht="24.75" thickTop="1" x14ac:dyDescent="0.55000000000000004">
      <c r="C67" s="40" t="s">
        <v>16</v>
      </c>
      <c r="D67" s="40"/>
      <c r="E67" s="40"/>
      <c r="F67" s="40"/>
      <c r="G67" s="52" t="s">
        <v>10</v>
      </c>
      <c r="H67" s="52" t="s">
        <v>11</v>
      </c>
    </row>
    <row r="68" spans="1:9" s="46" customFormat="1" x14ac:dyDescent="0.55000000000000004">
      <c r="C68" s="46" t="s">
        <v>94</v>
      </c>
      <c r="G68" s="51">
        <v>3</v>
      </c>
      <c r="H68" s="11">
        <f>G68*100/G71</f>
        <v>12.5</v>
      </c>
    </row>
    <row r="69" spans="1:9" s="46" customFormat="1" x14ac:dyDescent="0.55000000000000004">
      <c r="C69" s="46" t="s">
        <v>17</v>
      </c>
      <c r="D69" s="30"/>
      <c r="E69" s="30"/>
      <c r="F69" s="30"/>
      <c r="G69" s="3">
        <v>18</v>
      </c>
      <c r="H69" s="11">
        <f>G69*100/G71</f>
        <v>75</v>
      </c>
    </row>
    <row r="70" spans="1:9" s="46" customFormat="1" x14ac:dyDescent="0.55000000000000004">
      <c r="C70" s="46" t="s">
        <v>95</v>
      </c>
      <c r="G70" s="51">
        <v>3</v>
      </c>
      <c r="H70" s="11">
        <f>G70*100/G71</f>
        <v>12.5</v>
      </c>
    </row>
    <row r="71" spans="1:9" s="46" customFormat="1" ht="24.75" thickBot="1" x14ac:dyDescent="0.6">
      <c r="C71" s="9" t="s">
        <v>6</v>
      </c>
      <c r="D71" s="9"/>
      <c r="E71" s="9"/>
      <c r="F71" s="9"/>
      <c r="G71" s="9">
        <f>SUM(G68:G70)</f>
        <v>24</v>
      </c>
      <c r="H71" s="12">
        <f>SUM(H68:H70)</f>
        <v>100</v>
      </c>
      <c r="I71" s="15"/>
    </row>
    <row r="72" spans="1:9" ht="24.75" thickTop="1" x14ac:dyDescent="0.55000000000000004"/>
    <row r="73" spans="1:9" s="46" customFormat="1" x14ac:dyDescent="0.55000000000000004">
      <c r="A73" s="46" t="s">
        <v>96</v>
      </c>
    </row>
    <row r="74" spans="1:9" s="46" customFormat="1" x14ac:dyDescent="0.55000000000000004">
      <c r="A74" s="46" t="s">
        <v>97</v>
      </c>
    </row>
    <row r="75" spans="1:9" s="46" customFormat="1" x14ac:dyDescent="0.55000000000000004"/>
  </sheetData>
  <mergeCells count="7">
    <mergeCell ref="A63:J63"/>
    <mergeCell ref="A32:J32"/>
    <mergeCell ref="C13:F13"/>
    <mergeCell ref="A1:J1"/>
    <mergeCell ref="A2:J2"/>
    <mergeCell ref="A3:J3"/>
    <mergeCell ref="C25:F25"/>
  </mergeCells>
  <phoneticPr fontId="0" type="noConversion"/>
  <pageMargins left="0.6692913385826772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topLeftCell="A10" workbookViewId="0">
      <selection activeCell="L18" sqref="L18"/>
    </sheetView>
  </sheetViews>
  <sheetFormatPr defaultColWidth="8.7109375" defaultRowHeight="24" x14ac:dyDescent="0.55000000000000004"/>
  <cols>
    <col min="1" max="3" width="8.7109375" style="1" customWidth="1"/>
    <col min="4" max="4" width="34.42578125" style="1" customWidth="1"/>
    <col min="5" max="5" width="7.85546875" style="1" customWidth="1"/>
    <col min="6" max="6" width="7.42578125" style="1" customWidth="1"/>
    <col min="7" max="7" width="14.85546875" style="1" bestFit="1" customWidth="1"/>
    <col min="8" max="8" width="6.5703125" style="1" customWidth="1"/>
    <col min="9" max="16384" width="8.7109375" style="1"/>
  </cols>
  <sheetData>
    <row r="1" spans="1:7" x14ac:dyDescent="0.55000000000000004">
      <c r="A1" s="62" t="s">
        <v>18</v>
      </c>
      <c r="B1" s="62"/>
      <c r="C1" s="62"/>
      <c r="D1" s="62"/>
      <c r="E1" s="62"/>
      <c r="F1" s="62"/>
      <c r="G1" s="62"/>
    </row>
    <row r="2" spans="1:7" ht="13.5" customHeight="1" x14ac:dyDescent="0.55000000000000004"/>
    <row r="3" spans="1:7" x14ac:dyDescent="0.55000000000000004">
      <c r="A3" s="7" t="s">
        <v>14</v>
      </c>
    </row>
    <row r="4" spans="1:7" ht="9" customHeight="1" x14ac:dyDescent="0.55000000000000004">
      <c r="A4" s="7"/>
    </row>
    <row r="5" spans="1:7" x14ac:dyDescent="0.55000000000000004">
      <c r="A5" s="6" t="s">
        <v>103</v>
      </c>
    </row>
    <row r="6" spans="1:7" ht="9" customHeight="1" thickBot="1" x14ac:dyDescent="0.6"/>
    <row r="7" spans="1:7" s="17" customFormat="1" thickTop="1" x14ac:dyDescent="0.55000000000000004">
      <c r="A7" s="66" t="s">
        <v>1</v>
      </c>
      <c r="B7" s="67"/>
      <c r="C7" s="67"/>
      <c r="D7" s="67"/>
      <c r="E7" s="70" t="s">
        <v>98</v>
      </c>
      <c r="F7" s="71"/>
      <c r="G7" s="72"/>
    </row>
    <row r="8" spans="1:7" s="17" customFormat="1" thickBot="1" x14ac:dyDescent="0.6">
      <c r="A8" s="68"/>
      <c r="B8" s="69"/>
      <c r="C8" s="69"/>
      <c r="D8" s="69"/>
      <c r="E8" s="18"/>
      <c r="F8" s="18" t="s">
        <v>5</v>
      </c>
      <c r="G8" s="18" t="s">
        <v>12</v>
      </c>
    </row>
    <row r="9" spans="1:7" s="17" customFormat="1" thickTop="1" x14ac:dyDescent="0.55000000000000004">
      <c r="A9" s="102" t="s">
        <v>122</v>
      </c>
      <c r="B9" s="103"/>
      <c r="C9" s="103"/>
      <c r="D9" s="103"/>
      <c r="E9" s="104">
        <f>คีย์!L27</f>
        <v>4.5714285714285712</v>
      </c>
      <c r="F9" s="104">
        <f>คีย์!L28</f>
        <v>0.50709255283711108</v>
      </c>
      <c r="G9" s="105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17" customFormat="1" ht="23.25" x14ac:dyDescent="0.55000000000000004">
      <c r="A10" s="106" t="s">
        <v>123</v>
      </c>
      <c r="B10" s="107"/>
      <c r="C10" s="107"/>
      <c r="D10" s="107"/>
      <c r="E10" s="108">
        <f>คีย์!M27</f>
        <v>4.5238095238095237</v>
      </c>
      <c r="F10" s="108">
        <f>คีย์!M28</f>
        <v>0.60158520751823852</v>
      </c>
      <c r="G10" s="109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22" customFormat="1" ht="23.25" x14ac:dyDescent="0.55000000000000004">
      <c r="A11" s="96" t="s">
        <v>124</v>
      </c>
      <c r="B11" s="97"/>
      <c r="C11" s="97"/>
      <c r="D11" s="98"/>
      <c r="E11" s="99">
        <f>คีย์!N27</f>
        <v>4.4761904761904763</v>
      </c>
      <c r="F11" s="99">
        <f>คีย์!N28</f>
        <v>0.51176631571915909</v>
      </c>
      <c r="G11" s="100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17" customFormat="1" ht="23.25" x14ac:dyDescent="0.55000000000000004">
      <c r="A12" s="93" t="s">
        <v>99</v>
      </c>
      <c r="B12" s="94"/>
      <c r="C12" s="94"/>
      <c r="D12" s="94"/>
      <c r="E12" s="95">
        <f>คีย์!O27</f>
        <v>4.4285714285714288</v>
      </c>
      <c r="F12" s="95">
        <f>คีย์!O28</f>
        <v>0.59761430466719789</v>
      </c>
      <c r="G12" s="101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22" customFormat="1" ht="23.25" x14ac:dyDescent="0.55000000000000004">
      <c r="A13" s="96" t="s">
        <v>100</v>
      </c>
      <c r="B13" s="97"/>
      <c r="C13" s="97"/>
      <c r="D13" s="98"/>
      <c r="E13" s="99">
        <f>คีย์!P27</f>
        <v>4.55</v>
      </c>
      <c r="F13" s="99">
        <f>คีย์!P28</f>
        <v>0.51041778553403983</v>
      </c>
      <c r="G13" s="100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22" customFormat="1" ht="54" customHeight="1" x14ac:dyDescent="0.55000000000000004">
      <c r="A14" s="110" t="s">
        <v>101</v>
      </c>
      <c r="B14" s="111"/>
      <c r="C14" s="111"/>
      <c r="D14" s="112"/>
      <c r="E14" s="31">
        <f>คีย์!Q27</f>
        <v>4.4285714285714288</v>
      </c>
      <c r="F14" s="31">
        <f>คีย์!Q28</f>
        <v>0.59761430466719789</v>
      </c>
      <c r="G14" s="33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17" customFormat="1" ht="23.25" x14ac:dyDescent="0.55000000000000004">
      <c r="A15" s="19"/>
      <c r="B15" s="20"/>
      <c r="C15" s="20" t="s">
        <v>13</v>
      </c>
      <c r="D15" s="20"/>
      <c r="E15" s="21">
        <f>AVERAGE(E9:E14)</f>
        <v>4.496428571428571</v>
      </c>
      <c r="F15" s="21">
        <f>AVERAGE(F9:F14)</f>
        <v>0.55434841182382399</v>
      </c>
      <c r="G15" s="113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x14ac:dyDescent="0.55000000000000004">
      <c r="A16" s="65"/>
      <c r="B16" s="65"/>
      <c r="C16" s="65"/>
      <c r="D16" s="65"/>
      <c r="E16" s="65"/>
      <c r="F16" s="65"/>
      <c r="G16" s="65"/>
    </row>
    <row r="17" spans="1:7" x14ac:dyDescent="0.55000000000000004">
      <c r="A17" s="45" t="s">
        <v>102</v>
      </c>
      <c r="B17" s="46"/>
      <c r="C17" s="46"/>
      <c r="D17" s="46"/>
      <c r="E17" s="46"/>
      <c r="F17" s="46"/>
      <c r="G17" s="46"/>
    </row>
    <row r="18" spans="1:7" x14ac:dyDescent="0.55000000000000004">
      <c r="A18" s="45" t="s">
        <v>104</v>
      </c>
      <c r="B18" s="46"/>
      <c r="C18" s="46"/>
      <c r="D18" s="46"/>
      <c r="E18" s="46"/>
      <c r="F18" s="46"/>
      <c r="G18" s="46"/>
    </row>
    <row r="19" spans="1:7" x14ac:dyDescent="0.55000000000000004">
      <c r="A19" s="45" t="s">
        <v>105</v>
      </c>
      <c r="B19" s="46"/>
      <c r="C19" s="46"/>
      <c r="D19" s="46"/>
      <c r="E19" s="46"/>
      <c r="F19" s="46"/>
      <c r="G19" s="46"/>
    </row>
    <row r="20" spans="1:7" x14ac:dyDescent="0.55000000000000004">
      <c r="A20" s="6" t="s">
        <v>119</v>
      </c>
    </row>
    <row r="21" spans="1:7" x14ac:dyDescent="0.55000000000000004">
      <c r="A21" s="6"/>
    </row>
  </sheetData>
  <mergeCells count="7">
    <mergeCell ref="A13:D13"/>
    <mergeCell ref="A1:G1"/>
    <mergeCell ref="A16:G16"/>
    <mergeCell ref="A7:D8"/>
    <mergeCell ref="E7:G7"/>
    <mergeCell ref="A14:D14"/>
    <mergeCell ref="A11:D11"/>
  </mergeCells>
  <phoneticPr fontId="0" type="noConversion"/>
  <pageMargins left="0.70866141732283472" right="0.59055118110236227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r:id="rId5">
            <anchor moveWithCells="1" sizeWithCells="1">
              <from>
                <xdr:col>4</xdr:col>
                <xdr:colOff>180975</xdr:colOff>
                <xdr:row>7</xdr:row>
                <xdr:rowOff>76200</xdr:rowOff>
              </from>
              <to>
                <xdr:col>4</xdr:col>
                <xdr:colOff>314325</xdr:colOff>
                <xdr:row>7</xdr:row>
                <xdr:rowOff>266700</xdr:rowOff>
              </to>
            </anchor>
          </objectPr>
        </oleObject>
      </mc:Choice>
      <mc:Fallback>
        <oleObject progId="Equation.3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</vt:lpstr>
      <vt:lpstr>ข้อเสนอแนะ</vt:lpstr>
      <vt:lpstr>สรุป</vt:lpstr>
      <vt:lpstr>ตอน 2 ข้อ 2,4-5</vt:lpstr>
      <vt:lpstr>ตาราง1</vt:lpstr>
      <vt:lpstr>ตาราง2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Ornusa Bumrungthai</cp:lastModifiedBy>
  <cp:lastPrinted>2013-10-18T08:48:35Z</cp:lastPrinted>
  <dcterms:created xsi:type="dcterms:W3CDTF">2006-03-16T15:57:13Z</dcterms:created>
  <dcterms:modified xsi:type="dcterms:W3CDTF">2013-10-18T09:01:35Z</dcterms:modified>
</cp:coreProperties>
</file>