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15" windowHeight="9015" activeTab="1"/>
  </bookViews>
  <sheets>
    <sheet name="ข้อมูลทั่วไป" sheetId="1" r:id="rId1"/>
    <sheet name="สรุปสำหรับผู้บริหาร" sheetId="2" r:id="rId2"/>
    <sheet name="ตาราง 1" sheetId="3" r:id="rId3"/>
    <sheet name="ตาราง 2" sheetId="4" r:id="rId4"/>
    <sheet name="ตาราง 3" sheetId="5" r:id="rId5"/>
    <sheet name="ตาราง  4" sheetId="6" r:id="rId6"/>
    <sheet name="ข้อเสนอ" sheetId="7" r:id="rId7"/>
  </sheets>
  <definedNames>
    <definedName name="_xlnm._FilterDatabase" localSheetId="0" hidden="1">'ข้อมูลทั่วไป'!$A$1:$AN$20</definedName>
  </definedNames>
  <calcPr fullCalcOnLoad="1"/>
</workbook>
</file>

<file path=xl/comments6.xml><?xml version="1.0" encoding="utf-8"?>
<comments xmlns="http://schemas.openxmlformats.org/spreadsheetml/2006/main">
  <authors>
    <author>Tharaporn Teerapabvisadpong</author>
  </authors>
  <commentList>
    <comment ref="E14" authorId="0">
      <text>
        <r>
          <rPr>
            <b/>
            <sz val="9"/>
            <rFont val="Tahoma"/>
            <family val="2"/>
          </rPr>
          <t>Tharaporn Teerapabvisadpong: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<sst xmlns="http://schemas.openxmlformats.org/spreadsheetml/2006/main" count="309" uniqueCount="189">
  <si>
    <t>คณะ</t>
  </si>
  <si>
    <t>เพื่อน</t>
  </si>
  <si>
    <t>SD</t>
  </si>
  <si>
    <t>X</t>
  </si>
  <si>
    <t>ช่วงอายุ</t>
  </si>
  <si>
    <t>วันทราบข่าว</t>
  </si>
  <si>
    <t>เอกสาร</t>
  </si>
  <si>
    <t>4.1.1</t>
  </si>
  <si>
    <t>4.1.3</t>
  </si>
  <si>
    <t>web</t>
  </si>
  <si>
    <t>อาจารย์</t>
  </si>
  <si>
    <t>รุ่นพี่</t>
  </si>
  <si>
    <t>m</t>
  </si>
  <si>
    <t>male</t>
  </si>
  <si>
    <t>female</t>
  </si>
  <si>
    <t>Netherland</t>
  </si>
  <si>
    <t>Agriculture</t>
  </si>
  <si>
    <t>Natural Resources and Evironment -Vectorecology</t>
  </si>
  <si>
    <t>Doctoral Degree</t>
  </si>
  <si>
    <t>no</t>
  </si>
  <si>
    <t>gender</t>
  </si>
  <si>
    <t>ages</t>
  </si>
  <si>
    <t>nationality</t>
  </si>
  <si>
    <t>faculty</t>
  </si>
  <si>
    <t>field</t>
  </si>
  <si>
    <t>Education</t>
  </si>
  <si>
    <t>course</t>
  </si>
  <si>
    <t>university</t>
  </si>
  <si>
    <t>f</t>
  </si>
  <si>
    <t>Community Nurse Practitioner</t>
  </si>
  <si>
    <t>Master Degree</t>
  </si>
  <si>
    <t>Thai Program</t>
  </si>
  <si>
    <t>International Program</t>
  </si>
  <si>
    <t>Laos</t>
  </si>
  <si>
    <t>Nursing Science</t>
  </si>
  <si>
    <t>Vietnam</t>
  </si>
  <si>
    <t>Manage Information and Science</t>
  </si>
  <si>
    <t>Business Administation</t>
  </si>
  <si>
    <t>Myanmar</t>
  </si>
  <si>
    <t>Thai Language</t>
  </si>
  <si>
    <t>Huminities</t>
  </si>
  <si>
    <t>Tourism Management</t>
  </si>
  <si>
    <t>Renewable Energy</t>
  </si>
  <si>
    <t>Natural Resources and Evironment</t>
  </si>
  <si>
    <t>Cambodia</t>
  </si>
  <si>
    <t>tel</t>
  </si>
  <si>
    <t>Total</t>
  </si>
  <si>
    <t>31 - 40 year</t>
  </si>
  <si>
    <t>41 - 50 year</t>
  </si>
  <si>
    <t>Less than or equal to 30 years</t>
  </si>
  <si>
    <t>more 51 year</t>
  </si>
  <si>
    <t>no specify</t>
  </si>
  <si>
    <t>N = 19</t>
  </si>
  <si>
    <t>บทสรุปสำหรับผู้บริหาร</t>
  </si>
  <si>
    <t>วันที่ 10 กรกฎาคม 2555</t>
  </si>
  <si>
    <r>
      <rPr>
        <b/>
        <u val="single"/>
        <sz val="16"/>
        <rFont val="TH SarabunPSK"/>
        <family val="2"/>
      </rPr>
      <t>ตอนที่ 1</t>
    </r>
    <r>
      <rPr>
        <sz val="16"/>
        <rFont val="TH SarabunPSK"/>
        <family val="2"/>
      </rPr>
      <t xml:space="preserve">  ข้อมูลทั่วไปของผู้ตอบแบบประเมิน</t>
    </r>
  </si>
  <si>
    <t>รายการ</t>
  </si>
  <si>
    <t>จำนวน</t>
  </si>
  <si>
    <t>ความถี่</t>
  </si>
  <si>
    <t>เพศ</t>
  </si>
  <si>
    <t>ชาย</t>
  </si>
  <si>
    <t>หญิง</t>
  </si>
  <si>
    <t>ไม่ระบุ</t>
  </si>
  <si>
    <t>อายุ</t>
  </si>
  <si>
    <t>น้อยกว่า 30 ปี</t>
  </si>
  <si>
    <t>31 - 40 ปี</t>
  </si>
  <si>
    <t>41 - 50 ปี</t>
  </si>
  <si>
    <t>รวม</t>
  </si>
  <si>
    <t>ปริญญาโท</t>
  </si>
  <si>
    <t>ปริญญาเอก</t>
  </si>
  <si>
    <t xml:space="preserve">ตาราง 1  แสดงจำนวนและร้อยละผู้เข้าร่วมกิจกรรม จำแนกตามเพศ  </t>
  </si>
  <si>
    <t xml:space="preserve">ตาราง 2  แสดงจำนวนและร้อยละผู้เข้าร่วมกิจกรรม จำแนกตามอายุ  </t>
  </si>
  <si>
    <t>ตาราง 3  แสดงจำนวนและร้อยละผู้เข้าร่วมกิจกรรม จำแนกตามระดับการศึกษา</t>
  </si>
  <si>
    <t>ณ ห้องประชุม 1 บัณฑิตวิทยาลัย ชั้น 2 มหาวิทยาลัยนเรศวร</t>
  </si>
  <si>
    <t>และมีผู้ตอบแบบประเมิน จำนวน 19 คน  คิดเป็นร้อยละ 90.48  โดยมีรายละเอียดดังนี้</t>
  </si>
  <si>
    <t xml:space="preserve"> - 3 -</t>
  </si>
  <si>
    <t>ร้อยละ 26.32 และอายุ 41 - 50 ปี ร้อยละ 15.79</t>
  </si>
  <si>
    <t>ระดับการศึกษา</t>
  </si>
  <si>
    <t>ร้อยละ 31.58</t>
  </si>
  <si>
    <t>ตาราง 4  แสดงจำนวนและร้อยละผู้เข้าร่วมกิจกรรม จำแนกตามสัญชาติ</t>
  </si>
  <si>
    <t>สัญชาติ</t>
  </si>
  <si>
    <t>พม่า</t>
  </si>
  <si>
    <t>ลาว</t>
  </si>
  <si>
    <t>เวียดนาม</t>
  </si>
  <si>
    <t>กัมพูชา</t>
  </si>
  <si>
    <t xml:space="preserve">     จากตาราง 4 พบว่า ผู้ตอบแบบประเมินส่วนใหญ่สัญชาติพม่า ร้อยละ 57.89 ลาว ร้อยละ 15.79 เวียดนาม </t>
  </si>
  <si>
    <t xml:space="preserve"> - 4 -</t>
  </si>
  <si>
    <t>สถานภาพ</t>
  </si>
  <si>
    <t>ร้อยละ</t>
  </si>
  <si>
    <t>ระดับการศึกษา/คณะ/สาขาวิชา</t>
  </si>
  <si>
    <t>คณะเกษตรศาสตร์ ทรัพยากรธรรมชาติและสิ่งแวดล้อม</t>
  </si>
  <si>
    <t>คณะวิทยาการจัดการและสารสนเทศศาสตร์</t>
  </si>
  <si>
    <t>วิทยาลัยพลังงานทดแทน</t>
  </si>
  <si>
    <t xml:space="preserve"> - การจัดการทรัพยากรธรรมชาติและสิ่งแวดล้อม</t>
  </si>
  <si>
    <t xml:space="preserve"> - บริหารธุรกิจ</t>
  </si>
  <si>
    <t xml:space="preserve"> - พลังงานทดแทน</t>
  </si>
  <si>
    <t>คณะพยาบาลศาสตร์</t>
  </si>
  <si>
    <t>คณะมนุษยศาสตร์</t>
  </si>
  <si>
    <t xml:space="preserve"> - ภาษาไทย</t>
  </si>
  <si>
    <t xml:space="preserve"> - การจัดการโรงแรมและท่องเที่ยว</t>
  </si>
  <si>
    <t xml:space="preserve"> - การพยาบาลเวชปฏิบัติชุมชน</t>
  </si>
  <si>
    <t xml:space="preserve"> - 5 -</t>
  </si>
  <si>
    <t>แหล่งข้อมูล</t>
  </si>
  <si>
    <t>มหาวิทยาลัย</t>
  </si>
  <si>
    <t>เว็บไซต์</t>
  </si>
  <si>
    <t>โทรศัพท์</t>
  </si>
  <si>
    <t>มหาวิทยาลัย เว็บไซต์ และโทรศัพท์ ร้อยละ 5.26</t>
  </si>
  <si>
    <t>ตาราง 5 แสดงจำนวนและร้อยละของผู้ตอบแบบประเมิน จำแนกตามสถานภาพ</t>
  </si>
  <si>
    <t>ตอนที่ 2  ความคิดเห็นเกี่ยวกับโครงการฯ</t>
  </si>
  <si>
    <t>ตาราง 6 แสดงข้อมูลการรับทราบการจัดกิจกรรมฯ</t>
  </si>
  <si>
    <t>ตาราง 7 แสดงช่วงระยะเวลาที่รับทราบข่าวจัดกิจกรรมฯ</t>
  </si>
  <si>
    <t>ระยะเวลา</t>
  </si>
  <si>
    <t>1 - 10 วัน</t>
  </si>
  <si>
    <t xml:space="preserve">    จากตาราง 7  พบว่า  ผู้เข้าร่วมกิจกรรมฯ รับทราบข่าวจัดกิจกรรมช่วงระยะเวลา 1 - 10 วัน ร้อยละ 78.95</t>
  </si>
  <si>
    <t xml:space="preserve">    จากตาราง 6  พบว่า  ผู้เข้าร่วมกิจกรรมฯ ส่วนใหญ่รับทราบข่าวจากคณะมากที่สุด ร้อยละ 84.21 </t>
  </si>
  <si>
    <t xml:space="preserve"> - 6 -</t>
  </si>
  <si>
    <t>ตอนที่ 3 ข้อเสนอแนะ</t>
  </si>
  <si>
    <t>ระดับ</t>
  </si>
  <si>
    <t>ด้านกระบวนการขั้นตอนการให้บริการ</t>
  </si>
  <si>
    <t>1.1  ความสะดวกในการลงทะเบียน</t>
  </si>
  <si>
    <t>ตาราง 8  แสดงค่าเฉลี่ย  ส่วนเบี่ยงเบนมาตรฐาน และระดับความคิดเห็นเกี่ยวกับกิจกรรมฯ</t>
  </si>
  <si>
    <t>1.2  ความเหมาะสมของวันจัดกิจกรรม (วันอังคารที่ 10 กรกฎาคม 2555)</t>
  </si>
  <si>
    <t>1.3  ความเหมาะสมของระยะเวลาในการจัดกิจกรรม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</si>
  <si>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</si>
  <si>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</si>
  <si>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</si>
  <si>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</si>
  <si>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3.1  ความเหมาะสมของขนาดห้องประชุม</t>
  </si>
  <si>
    <t>3.2  ความเหมาะสมของจอภาพนำเสนอ</t>
  </si>
  <si>
    <t>3.3  ความสว่างภายในห้องประชุม</t>
  </si>
  <si>
    <t>3.4  ความสะอาดของสถานที่จัดประชุม</t>
  </si>
  <si>
    <t>3.5  ความเพียงพอของสถานที่จอดรถ</t>
  </si>
  <si>
    <t>3.6  การอำนวยความสะดวกด้านการจราจร</t>
  </si>
  <si>
    <t>1.) ข้อเสนอแนะสำหรับการจัดกิจกรรม</t>
  </si>
  <si>
    <t>2.) ข้อเสนอแนะเกี่ยวกับข้อมูลที่ต้องการทราบเพิ่มเติมเกี่ยวกับการบริการของบัณฑิตวิทยาลัย</t>
  </si>
  <si>
    <t>3.) ข้อเสนอแนะอื่นๆ</t>
  </si>
  <si>
    <t>6.2 ประโยชน์ที่ได้รับจากเอกสารประกอบการอบรม</t>
  </si>
  <si>
    <t>6.3 ความชัดเจน ความสมบูรณ์ของเอกสารประกอบการอบรม</t>
  </si>
  <si>
    <t>6.4 ความเพียงพอของเอกสารประกอบการอบรม</t>
  </si>
  <si>
    <t xml:space="preserve"> - 7 -</t>
  </si>
  <si>
    <t>ความรู้ที่ได้รับจากการจัดกิจกรรม</t>
  </si>
  <si>
    <t>ด้านเอกสารประกอบกิจกรรม</t>
  </si>
  <si>
    <t>4.1  คณบดีบัณฑิตวิทยาลัย</t>
  </si>
  <si>
    <t>ด้านประโยชน์ที่ได้รับในการบรรยายของ</t>
  </si>
  <si>
    <t>4.2  ผู้อำนวยการสำนักหอสมุด</t>
  </si>
  <si>
    <t>6.1 เอกสารมีเนื้อหาสาระตรงตามความต้องการ</t>
  </si>
  <si>
    <t xml:space="preserve">        จากตาราง 8  การสอบถามความคิดเห็นเกี่ยวกับการจัดโครงการฯ พบว่า ผู้ตอบแบบสอบถามมีความคิดเห็นโดยรวม</t>
  </si>
  <si>
    <t>อยู่ในระดับมาก (ค่าเฉลี่ย 4.28)  โดยมีความพึงพอใจประโยชน์ที่ได้รับในการบรรยายของผู้อำนวยการสำนักหอสมุด มากที่สุด</t>
  </si>
  <si>
    <t>(ค่าเฉลี่ย 4.89) รองลงมา ได้แก่ ประโยชน์ที่ได้รับในการบรรยายของคณบดีบัณฑิตวิทยาลัย (ค่าเฉลี่ย 4.74) และเอกสารมี</t>
  </si>
  <si>
    <t xml:space="preserve">เนื้อหาสาระตรงตามความต้องการ (ค่าเฉลี่ย 4.37) </t>
  </si>
  <si>
    <t>ที่</t>
  </si>
  <si>
    <t>ควรแจ้งเปลี่ยนสถานที่ไปยังคณะหรือแจ้งให้นิสิตทราบโดยตรง</t>
  </si>
  <si>
    <t>มีประโยชน์มากสำหรับนิสิต</t>
  </si>
  <si>
    <t>ควรจัดล่วงหน้าก่อนเปิดภาคเรียนที่ 1 จะเกิดประสิทธิภาพยิ่งขึ้น</t>
  </si>
  <si>
    <t>Power Point ประกอบการบรรยายมีประโยชน์มาก โดยเฉพาะอย่างยิ่งเรื่องการทำวิทยานิพนธ์</t>
  </si>
  <si>
    <t>ตรงตามความคาดหวัง</t>
  </si>
  <si>
    <t>ควรจัดก่อนเปิดเรียน ตั้งแต่ก่อนเปิดเรียนในภาคเรียนที่ 1 อย่างน้อย 1 สัปดาห์ก่อนเปิดเทอม</t>
  </si>
  <si>
    <t>จัดได้ดี</t>
  </si>
  <si>
    <t>ต้องการเข้าร่วมกิจกรรมปฐมนิเทศปีต่อไป</t>
  </si>
  <si>
    <t>ได้รับความรู้เพิ่มขึ้น</t>
  </si>
  <si>
    <t>ฝึกอบรมเชิงปฏิบัติการการใช้บริการห้องสมุด ในสัปดาห์แรกของภาคเรียนที่ 1</t>
  </si>
  <si>
    <t>บัณฑิตวิทยาลัย ชั้น 2  มหาวิทยาลัยนเรศวร มีผู้เข้าร่วมโครงการทั้งสิ้น จำนวน 21 คน และมีผู้ตอบแบบประเมิน</t>
  </si>
  <si>
    <t xml:space="preserve">31.58 ส่วนใหญ่อายุ 31 - 40 ปี ร้อยละ 57.89 อายุน้อยกว่า 30 ปี ร้อยละ 26.32 และอายุ 41 - 50 ปี ร้อยละ </t>
  </si>
  <si>
    <t>โทรศัพท์ ร้อยละ 5.26 และรับทราบข่าวจัดกิจกรรมช่วงระยะเวลา 1 - 10 วัน ร้อยละ 78.95</t>
  </si>
  <si>
    <t xml:space="preserve">อยู่ในระดับมาก (ค่าเฉลี่ย 4.28)  โดยมีความพึงพอใจประโยชน์ที่ได้รับในการบรรยายของผู้อำนวยการสำนักหอสมุด </t>
  </si>
  <si>
    <t xml:space="preserve">มากที่สุด (ค่าเฉลี่ย 4.89) รองลงมา ได้แก่ ประโยชน์ที่ได้รับในการบรรยายของคณบดีบัณฑิตวิทยาลัย (ค่าเฉลี่ย 4.74) </t>
  </si>
  <si>
    <t xml:space="preserve">และเอกสารมีเนื้อหาสาระตรงตามความต้องการ (ค่าเฉลี่ย 4.37) </t>
  </si>
  <si>
    <t xml:space="preserve">จำนวน 19 คน  คิดเป็นร้อยละ 90.48 ผู้ตอบแบบประเมินส่วนใหญ่เพศหญิง ร้อยละ 63.16 และเพศชาย ร้อยละ </t>
  </si>
  <si>
    <t xml:space="preserve">15.79 เป็นนิสิตสัญชาติพม่า ร้อยละ 57.89 ลาว ร้อยละ 15.79 เวียดนาม ร้อยละ 10.53 กัมพูชา และเนเธอร์แลนด์ </t>
  </si>
  <si>
    <t>นิสิตปริญญาเอกและปริญญาโท จากคณะวิทยาการจัดการและสารสนเทศศาสตร์ ร้อยละ 15.79</t>
  </si>
  <si>
    <t>และควรเสริมสิ่งที่นิสิตควรรู้ด้านอื่นๆ นอกเหนือจากจริยธรรมวิจัยในมนุษย์และการใช้บริการห้องสมุด</t>
  </si>
  <si>
    <t xml:space="preserve">ในช่วงก่อนเปิดภาคเรียนที่ 1 อย่างน้อย 1 สัปดาห์ก่อนเปิดเทอม นิสิตได้รับความรู้เพิ่มขึ้นจากการเข้าร่วมกิจกรรม </t>
  </si>
  <si>
    <t xml:space="preserve">      จากการจัดกิจกรรมปฐมนิเทศนิสิตระดับบัณฑิตศึกษา (นิสิตต่างชาติ) วันที่ 10 กรกฎาคม 2555 ณ ห้องประชุม 1</t>
  </si>
  <si>
    <t xml:space="preserve">      ผู้เข้าร่วมกิจกรรมฯ ส่วนใหญ่รับทราบข่าวจากคณะมากที่สุด ร้อยละ 84.21  มหาวิทยาลัย เว็บไซต์ และ</t>
  </si>
  <si>
    <t xml:space="preserve">      การสอบถามความคิดเห็นเกี่ยวกับการจัดโครงการฯ พบว่า ผู้ตอบแบบสอบถามมีความคิดเห็นโดยรวม</t>
  </si>
  <si>
    <t xml:space="preserve">      ข้อเสนอแนะสำหรับการจัดกิจกรรม คือ ควรจัดกิจกรรม 2 - 3 วัน ควรจัดกิจกรรมปฐมนิเทศนิสิตต่างชาติ</t>
  </si>
  <si>
    <t>ผลการประเมินกิจกรรมปฐมนิเทศนิสิตระดับบัณฑิตศึกษา (นิสิตต่างชาติ)</t>
  </si>
  <si>
    <t xml:space="preserve">        จากการจัดกิจกรรมปฐมนิเทศนิสิตระดับบัณฑิตศึกษา (นิสิตต่างชาติ) เมื่อวันที่ 10 กรกฎาคม 2555</t>
  </si>
  <si>
    <t>ณ ห้องประชุม 1 บัณฑิตวิทยาลัย ชั้น 2  มหาวิทยาลัยนเรศวร มีผู้เข้าร่วมกิจกรรมทั้งสิ้น จำนวน 21 คน</t>
  </si>
  <si>
    <t xml:space="preserve">     จากตาราง 1 พบว่า ผู้ตอบแบบประเมินส่วนใหญ่เพศหญิง ร้อยละ 63.16 และเพศชาย ร้อยละ 31.58</t>
  </si>
  <si>
    <t xml:space="preserve">     จากตาราง 2 พบว่า ผู้ตอบแบบประเมินส่วนใหญ่อายุ 31 - 40 ปี ร้อยละ 57.89 อายุน้อยกว่า 30 ปี </t>
  </si>
  <si>
    <t xml:space="preserve">     จากตาราง 3 พบว่า ผู้ตอบแบบประเมินส่วนใหญ่เป็นนิสิตระดับปริญญาโท ร้อยละ 68.42 และนิสิตปริญญาเอก </t>
  </si>
  <si>
    <t>ร้อยละ 5.26 และเป็นนิสิตระดับปริญญาโท ร้อยละ 68.42 และนิสิตระดับปริญญาเอก ร้อยละ 31.58 ส่วนใหญ่เป็น</t>
  </si>
  <si>
    <t>เนเธอร์แลนด์</t>
  </si>
  <si>
    <t>ร้อยละ 10.53 กัมพูชา และเนเธอร์แลนด์ ร้อยละ 5.26</t>
  </si>
  <si>
    <t xml:space="preserve">      จากตาราง 5 พบว่า ผู้ตอบแบบประเมินเป็นนิสิตระดับปริญญาโท ร้อยละ 68.42 และปริญญาเอก ร้อยละ 31.58 </t>
  </si>
  <si>
    <t>ส่วนใหญ่เป็นนิสิตปริญญาเอกและปริญญาโท คณะวิทยาการจัดการและสารสนเทศศาสตร์ ร้อยละ 15.79</t>
  </si>
  <si>
    <t>ควรจัดกิจกรรม 2 - 3 วัน</t>
  </si>
  <si>
    <t>ควรเสริมสิ่งที่นิสิตควรรู้ด้านอื่นๆ ด้วยนอกเหนือจากจริยธรรมวิจัยในมนุษย์และห้องสมุด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</si>
</sst>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0"/>
    <numFmt numFmtId="213" formatCode="0.00000"/>
    <numFmt numFmtId="214" formatCode="0.0000"/>
    <numFmt numFmtId="215" formatCode="0.000"/>
    <numFmt numFmtId="216" formatCode="0.0000000"/>
    <numFmt numFmtId="217" formatCode="_-* #,##0.0000_-;\-* #,##0.0000_-;_-* &quot;-&quot;????_-;_-@_-"/>
    <numFmt numFmtId="218" formatCode="_-* #,##0.0_-;\-* #,##0.0_-;_-* &quot;-&quot;?_-;_-@_-"/>
    <numFmt numFmtId="219" formatCode="#,##0_ ;\-#,##0\ "/>
    <numFmt numFmtId="220" formatCode="_-* #,##0.000_-;\-* #,##0.000_-;_-* &quot;-&quot;???_-;_-@_-"/>
    <numFmt numFmtId="221" formatCode="_-* #,##0.00_-;\-* #,##0.00_-;_-* &quot;-&quot;???_-;_-@_-"/>
    <numFmt numFmtId="222" formatCode="0.00000000"/>
    <numFmt numFmtId="223" formatCode="_-* #,##0_-;\-* #,##0_-;_-* &quot;-&quot;??_-;_-@_-"/>
    <numFmt numFmtId="224" formatCode="0.000000000"/>
    <numFmt numFmtId="225" formatCode="0.0000000000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B1mmm\-yy"/>
  </numFmts>
  <fonts count="50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8"/>
      <name val="Cordia Ne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5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47" fillId="37" borderId="0" xfId="0" applyFont="1" applyFill="1" applyAlignment="1">
      <alignment horizontal="center"/>
    </xf>
    <xf numFmtId="0" fontId="47" fillId="38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0" fontId="47" fillId="24" borderId="0" xfId="0" applyFont="1" applyFill="1" applyAlignment="1">
      <alignment horizontal="center"/>
    </xf>
    <xf numFmtId="0" fontId="47" fillId="11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47" fillId="18" borderId="0" xfId="0" applyFont="1" applyFill="1" applyAlignment="1">
      <alignment horizontal="center"/>
    </xf>
    <xf numFmtId="0" fontId="47" fillId="40" borderId="0" xfId="0" applyFont="1" applyFill="1" applyAlignment="1">
      <alignment horizontal="center"/>
    </xf>
    <xf numFmtId="0" fontId="47" fillId="17" borderId="0" xfId="0" applyFont="1" applyFill="1" applyAlignment="1">
      <alignment horizontal="center"/>
    </xf>
    <xf numFmtId="0" fontId="47" fillId="41" borderId="0" xfId="0" applyFont="1" applyFill="1" applyAlignment="1">
      <alignment horizontal="center"/>
    </xf>
    <xf numFmtId="0" fontId="47" fillId="42" borderId="0" xfId="0" applyFont="1" applyFill="1" applyAlignment="1">
      <alignment horizontal="center"/>
    </xf>
    <xf numFmtId="0" fontId="47" fillId="43" borderId="0" xfId="0" applyFont="1" applyFill="1" applyAlignment="1">
      <alignment horizontal="center"/>
    </xf>
    <xf numFmtId="0" fontId="47" fillId="44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223" fontId="48" fillId="0" borderId="0" xfId="42" applyNumberFormat="1" applyFont="1" applyBorder="1" applyAlignment="1">
      <alignment horizontal="center"/>
    </xf>
    <xf numFmtId="0" fontId="48" fillId="41" borderId="0" xfId="0" applyFont="1" applyFill="1" applyAlignment="1">
      <alignment horizontal="center"/>
    </xf>
    <xf numFmtId="0" fontId="48" fillId="42" borderId="0" xfId="0" applyFont="1" applyFill="1" applyAlignment="1">
      <alignment horizontal="center"/>
    </xf>
    <xf numFmtId="0" fontId="48" fillId="43" borderId="0" xfId="0" applyFont="1" applyFill="1" applyAlignment="1">
      <alignment horizontal="center"/>
    </xf>
    <xf numFmtId="0" fontId="48" fillId="44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 horizontal="center"/>
    </xf>
    <xf numFmtId="2" fontId="48" fillId="42" borderId="0" xfId="0" applyNumberFormat="1" applyFont="1" applyFill="1" applyAlignment="1">
      <alignment horizontal="center"/>
    </xf>
    <xf numFmtId="2" fontId="48" fillId="43" borderId="0" xfId="0" applyNumberFormat="1" applyFont="1" applyFill="1" applyAlignment="1">
      <alignment horizontal="center"/>
    </xf>
    <xf numFmtId="2" fontId="48" fillId="44" borderId="0" xfId="0" applyNumberFormat="1" applyFont="1" applyFill="1" applyAlignment="1">
      <alignment horizontal="center"/>
    </xf>
    <xf numFmtId="2" fontId="48" fillId="41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43" borderId="0" xfId="0" applyFont="1" applyFill="1" applyAlignment="1">
      <alignment vertical="center"/>
    </xf>
    <xf numFmtId="0" fontId="47" fillId="4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2" fontId="48" fillId="45" borderId="0" xfId="0" applyNumberFormat="1" applyFont="1" applyFill="1" applyAlignment="1">
      <alignment vertical="center"/>
    </xf>
    <xf numFmtId="211" fontId="47" fillId="17" borderId="0" xfId="0" applyNumberFormat="1" applyFont="1" applyFill="1" applyAlignment="1">
      <alignment vertical="center"/>
    </xf>
    <xf numFmtId="0" fontId="48" fillId="25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6" borderId="0" xfId="0" applyNumberFormat="1" applyFill="1" applyAlignment="1">
      <alignment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95250</xdr:rowOff>
    </xdr:from>
    <xdr:to>
      <xdr:col>2</xdr:col>
      <xdr:colOff>352425</xdr:colOff>
      <xdr:row>5</xdr:row>
      <xdr:rowOff>95250</xdr:rowOff>
    </xdr:to>
    <xdr:sp>
      <xdr:nvSpPr>
        <xdr:cNvPr id="1" name="Line 6"/>
        <xdr:cNvSpPr>
          <a:spLocks/>
        </xdr:cNvSpPr>
      </xdr:nvSpPr>
      <xdr:spPr>
        <a:xfrm>
          <a:off x="5019675" y="1714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zoomScale="170" zoomScaleNormal="170" zoomScalePageLayoutView="0" workbookViewId="0" topLeftCell="Y1">
      <pane ySplit="1" topLeftCell="A2" activePane="bottomLeft" state="frozen"/>
      <selection pane="topLeft" activeCell="A1" sqref="A1"/>
      <selection pane="bottomLeft" activeCell="AP21" sqref="AP21"/>
    </sheetView>
  </sheetViews>
  <sheetFormatPr defaultColWidth="9.140625" defaultRowHeight="21.75"/>
  <cols>
    <col min="1" max="1" width="10.140625" style="25" bestFit="1" customWidth="1"/>
    <col min="2" max="2" width="12.140625" style="19" bestFit="1" customWidth="1"/>
    <col min="3" max="3" width="9.7109375" style="19" bestFit="1" customWidth="1"/>
    <col min="4" max="4" width="7.57421875" style="19" bestFit="1" customWidth="1"/>
    <col min="5" max="5" width="14.421875" style="19" customWidth="1"/>
    <col min="6" max="6" width="31.00390625" style="19" bestFit="1" customWidth="1"/>
    <col min="7" max="7" width="47.7109375" style="19" bestFit="1" customWidth="1"/>
    <col min="8" max="8" width="17.8515625" style="19" bestFit="1" customWidth="1"/>
    <col min="9" max="9" width="22.421875" style="19" bestFit="1" customWidth="1"/>
    <col min="10" max="10" width="14.7109375" style="19" bestFit="1" customWidth="1"/>
    <col min="11" max="11" width="11.421875" style="19" bestFit="1" customWidth="1"/>
    <col min="12" max="12" width="8.8515625" style="19" bestFit="1" customWidth="1"/>
    <col min="13" max="13" width="8.28125" style="19" bestFit="1" customWidth="1"/>
    <col min="14" max="14" width="7.421875" style="19" bestFit="1" customWidth="1"/>
    <col min="15" max="15" width="7.421875" style="19" customWidth="1"/>
    <col min="16" max="16" width="5.7109375" style="19" bestFit="1" customWidth="1"/>
    <col min="17" max="17" width="5.7109375" style="19" customWidth="1"/>
    <col min="18" max="18" width="6.421875" style="19" bestFit="1" customWidth="1"/>
    <col min="19" max="19" width="5.421875" style="21" bestFit="1" customWidth="1"/>
    <col min="20" max="20" width="11.140625" style="19" bestFit="1" customWidth="1"/>
    <col min="21" max="23" width="4.8515625" style="22" bestFit="1" customWidth="1"/>
    <col min="24" max="25" width="4.8515625" style="23" bestFit="1" customWidth="1"/>
    <col min="26" max="31" width="4.8515625" style="24" bestFit="1" customWidth="1"/>
    <col min="32" max="33" width="5.28125" style="21" bestFit="1" customWidth="1"/>
    <col min="34" max="36" width="4.8515625" style="34" bestFit="1" customWidth="1"/>
    <col min="37" max="37" width="4.8515625" style="34" customWidth="1"/>
    <col min="38" max="38" width="4.8515625" style="34" bestFit="1" customWidth="1"/>
    <col min="39" max="39" width="9.140625" style="31" customWidth="1"/>
    <col min="40" max="16384" width="9.140625" style="25" customWidth="1"/>
  </cols>
  <sheetData>
    <row r="1" spans="1:39" s="18" customFormat="1" ht="24">
      <c r="A1" s="2" t="s">
        <v>19</v>
      </c>
      <c r="B1" s="3" t="s">
        <v>20</v>
      </c>
      <c r="C1" s="4" t="s">
        <v>21</v>
      </c>
      <c r="D1" s="33" t="s">
        <v>4</v>
      </c>
      <c r="E1" s="4" t="s">
        <v>22</v>
      </c>
      <c r="F1" s="5" t="s">
        <v>23</v>
      </c>
      <c r="G1" s="6" t="s">
        <v>24</v>
      </c>
      <c r="H1" s="7" t="s">
        <v>25</v>
      </c>
      <c r="I1" s="8" t="s">
        <v>26</v>
      </c>
      <c r="J1" s="7" t="s">
        <v>27</v>
      </c>
      <c r="K1" s="9" t="s">
        <v>23</v>
      </c>
      <c r="L1" s="10" t="s">
        <v>9</v>
      </c>
      <c r="M1" s="1" t="s">
        <v>45</v>
      </c>
      <c r="N1" s="11" t="s">
        <v>6</v>
      </c>
      <c r="O1" s="2" t="s">
        <v>10</v>
      </c>
      <c r="P1" s="12" t="s">
        <v>0</v>
      </c>
      <c r="Q1" s="4" t="s">
        <v>11</v>
      </c>
      <c r="R1" s="13" t="s">
        <v>1</v>
      </c>
      <c r="S1" s="14">
        <v>2.2</v>
      </c>
      <c r="T1" s="33" t="s">
        <v>5</v>
      </c>
      <c r="U1" s="15">
        <v>1.1</v>
      </c>
      <c r="V1" s="1">
        <v>1.2</v>
      </c>
      <c r="W1" s="15">
        <v>1.3</v>
      </c>
      <c r="X1" s="16">
        <v>2.1</v>
      </c>
      <c r="Y1" s="7">
        <v>2.2</v>
      </c>
      <c r="Z1" s="17">
        <v>3.1</v>
      </c>
      <c r="AA1" s="8">
        <v>3.2</v>
      </c>
      <c r="AB1" s="17">
        <v>3.3</v>
      </c>
      <c r="AC1" s="8">
        <v>3.4</v>
      </c>
      <c r="AD1" s="17">
        <v>3.5</v>
      </c>
      <c r="AE1" s="8">
        <v>3.6</v>
      </c>
      <c r="AF1" s="14" t="s">
        <v>7</v>
      </c>
      <c r="AG1" s="14" t="s">
        <v>8</v>
      </c>
      <c r="AH1" s="35">
        <v>5</v>
      </c>
      <c r="AI1" s="36">
        <v>6.1</v>
      </c>
      <c r="AJ1" s="35">
        <v>6.2</v>
      </c>
      <c r="AK1" s="36">
        <v>6.3</v>
      </c>
      <c r="AL1" s="38">
        <v>6.4</v>
      </c>
      <c r="AM1" s="32"/>
    </row>
    <row r="2" spans="1:40" ht="24">
      <c r="A2" s="19">
        <v>1</v>
      </c>
      <c r="B2" s="19" t="s">
        <v>12</v>
      </c>
      <c r="C2" s="19">
        <v>29</v>
      </c>
      <c r="D2" s="20">
        <f>IF(C2&gt;50,4,IF(C2&gt;40,3,IF(C2&gt;30,2,IF(C2&gt;0,1,IF(C2=0,5)))))</f>
        <v>1</v>
      </c>
      <c r="E2" s="20" t="s">
        <v>15</v>
      </c>
      <c r="F2" s="19" t="s">
        <v>16</v>
      </c>
      <c r="G2" s="19" t="s">
        <v>17</v>
      </c>
      <c r="H2" s="20" t="s">
        <v>18</v>
      </c>
      <c r="I2" s="20" t="s">
        <v>32</v>
      </c>
      <c r="J2" s="19">
        <v>0</v>
      </c>
      <c r="K2" s="19">
        <v>1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21">
        <v>7</v>
      </c>
      <c r="T2" s="20">
        <f aca="true" t="shared" si="0" ref="T2:T20">IF(S2&gt;50,6,IF(S2&gt;40,5,IF(S2&gt;30,4,IF(S2&gt;20,3,IF(S2&gt;10,2,IF(S2&gt;=1,1,IF(S2=0,7)))))))</f>
        <v>1</v>
      </c>
      <c r="U2" s="22">
        <v>3</v>
      </c>
      <c r="V2" s="22">
        <v>2</v>
      </c>
      <c r="W2" s="22">
        <v>4</v>
      </c>
      <c r="X2" s="23">
        <v>5</v>
      </c>
      <c r="Y2" s="23">
        <v>5</v>
      </c>
      <c r="Z2" s="24">
        <v>4</v>
      </c>
      <c r="AA2" s="24">
        <v>4</v>
      </c>
      <c r="AB2" s="24">
        <v>4</v>
      </c>
      <c r="AC2" s="24">
        <v>4</v>
      </c>
      <c r="AD2" s="24">
        <v>4</v>
      </c>
      <c r="AE2" s="24">
        <v>4</v>
      </c>
      <c r="AF2" s="21">
        <v>4</v>
      </c>
      <c r="AG2" s="21">
        <v>5</v>
      </c>
      <c r="AH2" s="34">
        <v>4</v>
      </c>
      <c r="AI2" s="39">
        <v>4</v>
      </c>
      <c r="AJ2" s="39">
        <v>4</v>
      </c>
      <c r="AK2" s="39">
        <v>4</v>
      </c>
      <c r="AL2" s="39">
        <v>4</v>
      </c>
      <c r="AN2" s="77">
        <f aca="true" t="shared" si="1" ref="AN2:AN20">AVERAGE(U2:AL2)</f>
        <v>4</v>
      </c>
    </row>
    <row r="3" spans="1:40" ht="24">
      <c r="A3" s="19">
        <v>2</v>
      </c>
      <c r="B3" s="19" t="s">
        <v>28</v>
      </c>
      <c r="C3" s="19">
        <v>30</v>
      </c>
      <c r="D3" s="20">
        <f aca="true" t="shared" si="2" ref="D3:D16">IF(C3&gt;50,4,IF(C3&gt;40,3,IF(C3&gt;30,2,IF(C3&gt;0,1,IF(C3=0,5)))))</f>
        <v>1</v>
      </c>
      <c r="E3" s="20" t="s">
        <v>33</v>
      </c>
      <c r="F3" s="19" t="s">
        <v>34</v>
      </c>
      <c r="G3" s="19" t="s">
        <v>29</v>
      </c>
      <c r="H3" s="20" t="s">
        <v>30</v>
      </c>
      <c r="I3" s="20" t="s">
        <v>31</v>
      </c>
      <c r="J3" s="19">
        <v>0</v>
      </c>
      <c r="K3" s="19">
        <v>1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T3" s="20">
        <f t="shared" si="0"/>
        <v>7</v>
      </c>
      <c r="U3" s="22">
        <v>5</v>
      </c>
      <c r="V3" s="22">
        <v>4</v>
      </c>
      <c r="W3" s="22">
        <v>5</v>
      </c>
      <c r="X3" s="23">
        <v>4</v>
      </c>
      <c r="Y3" s="23">
        <v>4</v>
      </c>
      <c r="Z3" s="24">
        <v>5</v>
      </c>
      <c r="AA3" s="24">
        <v>4</v>
      </c>
      <c r="AB3" s="24">
        <v>5</v>
      </c>
      <c r="AC3" s="24">
        <v>5</v>
      </c>
      <c r="AD3" s="24">
        <v>4</v>
      </c>
      <c r="AE3" s="24">
        <v>4</v>
      </c>
      <c r="AF3" s="21">
        <v>5</v>
      </c>
      <c r="AG3" s="21">
        <v>5</v>
      </c>
      <c r="AH3" s="34">
        <v>4</v>
      </c>
      <c r="AI3" s="39">
        <v>5</v>
      </c>
      <c r="AJ3" s="39">
        <v>4</v>
      </c>
      <c r="AK3" s="39">
        <v>4</v>
      </c>
      <c r="AL3" s="39">
        <v>4</v>
      </c>
      <c r="AN3" s="77">
        <f t="shared" si="1"/>
        <v>4.444444444444445</v>
      </c>
    </row>
    <row r="4" spans="1:40" ht="24">
      <c r="A4" s="19">
        <v>3</v>
      </c>
      <c r="C4" s="19">
        <v>24</v>
      </c>
      <c r="D4" s="20">
        <f t="shared" si="2"/>
        <v>1</v>
      </c>
      <c r="E4" s="20"/>
      <c r="H4" s="20" t="s">
        <v>30</v>
      </c>
      <c r="I4" s="20" t="s">
        <v>32</v>
      </c>
      <c r="J4" s="19">
        <v>0</v>
      </c>
      <c r="K4" s="19">
        <v>1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21">
        <v>4</v>
      </c>
      <c r="T4" s="20">
        <f t="shared" si="0"/>
        <v>1</v>
      </c>
      <c r="U4" s="22">
        <v>5</v>
      </c>
      <c r="V4" s="22">
        <v>5</v>
      </c>
      <c r="W4" s="22">
        <v>4</v>
      </c>
      <c r="X4" s="23">
        <v>4</v>
      </c>
      <c r="Y4" s="23">
        <v>4</v>
      </c>
      <c r="Z4" s="24">
        <v>5</v>
      </c>
      <c r="AA4" s="24">
        <v>5</v>
      </c>
      <c r="AB4" s="24">
        <v>4</v>
      </c>
      <c r="AC4" s="24">
        <v>4</v>
      </c>
      <c r="AD4" s="24">
        <v>4</v>
      </c>
      <c r="AE4" s="24">
        <v>5</v>
      </c>
      <c r="AF4" s="21">
        <v>5</v>
      </c>
      <c r="AG4" s="21">
        <v>5</v>
      </c>
      <c r="AH4" s="34">
        <v>4</v>
      </c>
      <c r="AI4" s="39">
        <v>4</v>
      </c>
      <c r="AJ4" s="39">
        <v>4</v>
      </c>
      <c r="AK4" s="39">
        <v>4</v>
      </c>
      <c r="AL4" s="39">
        <v>5</v>
      </c>
      <c r="AN4" s="77">
        <f t="shared" si="1"/>
        <v>4.444444444444445</v>
      </c>
    </row>
    <row r="5" spans="1:40" ht="24">
      <c r="A5" s="19">
        <v>4</v>
      </c>
      <c r="B5" s="19" t="s">
        <v>28</v>
      </c>
      <c r="C5" s="19">
        <v>32</v>
      </c>
      <c r="D5" s="20">
        <f t="shared" si="2"/>
        <v>2</v>
      </c>
      <c r="E5" s="20" t="s">
        <v>33</v>
      </c>
      <c r="F5" s="19" t="s">
        <v>34</v>
      </c>
      <c r="G5" s="19" t="s">
        <v>29</v>
      </c>
      <c r="H5" s="20" t="s">
        <v>30</v>
      </c>
      <c r="I5" s="20" t="s">
        <v>31</v>
      </c>
      <c r="J5" s="19">
        <v>0</v>
      </c>
      <c r="K5" s="19">
        <v>1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T5" s="20">
        <f t="shared" si="0"/>
        <v>7</v>
      </c>
      <c r="U5" s="22">
        <v>4</v>
      </c>
      <c r="V5" s="22">
        <v>4</v>
      </c>
      <c r="W5" s="22">
        <v>4</v>
      </c>
      <c r="X5" s="23">
        <v>5</v>
      </c>
      <c r="Y5" s="23">
        <v>5</v>
      </c>
      <c r="Z5" s="24">
        <v>4</v>
      </c>
      <c r="AA5" s="24">
        <v>4</v>
      </c>
      <c r="AB5" s="24">
        <v>4</v>
      </c>
      <c r="AC5" s="24">
        <v>4</v>
      </c>
      <c r="AD5" s="24">
        <v>4</v>
      </c>
      <c r="AE5" s="24">
        <v>4</v>
      </c>
      <c r="AF5" s="21">
        <v>4</v>
      </c>
      <c r="AG5" s="21">
        <v>4</v>
      </c>
      <c r="AI5" s="39">
        <v>4</v>
      </c>
      <c r="AJ5" s="39">
        <v>4</v>
      </c>
      <c r="AK5" s="39">
        <v>4</v>
      </c>
      <c r="AL5" s="39">
        <v>4</v>
      </c>
      <c r="AN5" s="77">
        <f t="shared" si="1"/>
        <v>4.117647058823529</v>
      </c>
    </row>
    <row r="6" spans="1:40" ht="24">
      <c r="A6" s="19">
        <v>5</v>
      </c>
      <c r="B6" s="19" t="s">
        <v>28</v>
      </c>
      <c r="C6" s="19">
        <v>25</v>
      </c>
      <c r="D6" s="20">
        <f t="shared" si="2"/>
        <v>1</v>
      </c>
      <c r="E6" s="20" t="s">
        <v>33</v>
      </c>
      <c r="F6" s="19" t="s">
        <v>36</v>
      </c>
      <c r="G6" s="19" t="s">
        <v>37</v>
      </c>
      <c r="H6" s="20" t="s">
        <v>30</v>
      </c>
      <c r="I6" s="20" t="s">
        <v>32</v>
      </c>
      <c r="J6" s="19">
        <v>0</v>
      </c>
      <c r="K6" s="19">
        <v>1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T6" s="20">
        <f t="shared" si="0"/>
        <v>7</v>
      </c>
      <c r="U6" s="22">
        <v>5</v>
      </c>
      <c r="V6" s="22">
        <v>5</v>
      </c>
      <c r="W6" s="22">
        <v>5</v>
      </c>
      <c r="X6" s="23">
        <v>5</v>
      </c>
      <c r="Y6" s="23">
        <v>5</v>
      </c>
      <c r="Z6" s="24">
        <v>4</v>
      </c>
      <c r="AA6" s="24">
        <v>5</v>
      </c>
      <c r="AB6" s="24">
        <v>5</v>
      </c>
      <c r="AC6" s="24">
        <v>5</v>
      </c>
      <c r="AD6" s="24">
        <v>5</v>
      </c>
      <c r="AE6" s="24">
        <v>5</v>
      </c>
      <c r="AF6" s="21">
        <v>5</v>
      </c>
      <c r="AG6" s="21">
        <v>5</v>
      </c>
      <c r="AI6" s="39">
        <v>5</v>
      </c>
      <c r="AJ6" s="39">
        <v>5</v>
      </c>
      <c r="AK6" s="39">
        <v>5</v>
      </c>
      <c r="AL6" s="39">
        <v>5</v>
      </c>
      <c r="AN6" s="77">
        <f t="shared" si="1"/>
        <v>4.9411764705882355</v>
      </c>
    </row>
    <row r="7" spans="1:40" ht="24">
      <c r="A7" s="19">
        <v>6</v>
      </c>
      <c r="B7" s="19" t="s">
        <v>12</v>
      </c>
      <c r="C7" s="19">
        <v>31</v>
      </c>
      <c r="D7" s="20">
        <f t="shared" si="2"/>
        <v>2</v>
      </c>
      <c r="E7" s="20" t="s">
        <v>35</v>
      </c>
      <c r="F7" s="19" t="s">
        <v>36</v>
      </c>
      <c r="G7" s="19" t="s">
        <v>37</v>
      </c>
      <c r="H7" s="20" t="s">
        <v>30</v>
      </c>
      <c r="I7" s="20"/>
      <c r="J7" s="19">
        <v>1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1">
        <v>1</v>
      </c>
      <c r="T7" s="20">
        <f t="shared" si="0"/>
        <v>1</v>
      </c>
      <c r="U7" s="22">
        <v>4</v>
      </c>
      <c r="V7" s="22">
        <v>4</v>
      </c>
      <c r="W7" s="22">
        <v>4</v>
      </c>
      <c r="X7" s="23">
        <v>5</v>
      </c>
      <c r="Y7" s="23">
        <v>5</v>
      </c>
      <c r="Z7" s="24">
        <v>5</v>
      </c>
      <c r="AA7" s="24">
        <v>5</v>
      </c>
      <c r="AB7" s="24">
        <v>5</v>
      </c>
      <c r="AC7" s="24">
        <v>5</v>
      </c>
      <c r="AD7" s="24">
        <v>4</v>
      </c>
      <c r="AE7" s="24">
        <v>4</v>
      </c>
      <c r="AF7" s="21">
        <v>5</v>
      </c>
      <c r="AG7" s="21">
        <v>5</v>
      </c>
      <c r="AH7" s="34">
        <v>4</v>
      </c>
      <c r="AI7" s="39">
        <v>5</v>
      </c>
      <c r="AJ7" s="39">
        <v>5</v>
      </c>
      <c r="AK7" s="39">
        <v>5</v>
      </c>
      <c r="AL7" s="39">
        <v>5</v>
      </c>
      <c r="AN7" s="77">
        <f t="shared" si="1"/>
        <v>4.666666666666667</v>
      </c>
    </row>
    <row r="8" spans="1:40" ht="24">
      <c r="A8" s="19">
        <v>7</v>
      </c>
      <c r="B8" s="19" t="s">
        <v>28</v>
      </c>
      <c r="C8" s="19">
        <v>40</v>
      </c>
      <c r="D8" s="20">
        <f t="shared" si="2"/>
        <v>2</v>
      </c>
      <c r="E8" s="20" t="s">
        <v>38</v>
      </c>
      <c r="F8" s="19" t="s">
        <v>40</v>
      </c>
      <c r="G8" s="19" t="s">
        <v>39</v>
      </c>
      <c r="H8" s="20" t="s">
        <v>30</v>
      </c>
      <c r="I8" s="20" t="s">
        <v>31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T8" s="20">
        <f t="shared" si="0"/>
        <v>7</v>
      </c>
      <c r="U8" s="22">
        <v>4</v>
      </c>
      <c r="V8" s="22">
        <v>4</v>
      </c>
      <c r="X8" s="23">
        <v>4</v>
      </c>
      <c r="Y8" s="23">
        <v>4</v>
      </c>
      <c r="Z8" s="24">
        <v>4</v>
      </c>
      <c r="AA8" s="24">
        <v>2</v>
      </c>
      <c r="AB8" s="24">
        <v>4</v>
      </c>
      <c r="AC8" s="24">
        <v>4</v>
      </c>
      <c r="AD8" s="24">
        <v>4</v>
      </c>
      <c r="AE8" s="24">
        <v>4</v>
      </c>
      <c r="AF8" s="21">
        <v>4</v>
      </c>
      <c r="AG8" s="21">
        <v>4</v>
      </c>
      <c r="AI8" s="39">
        <v>4</v>
      </c>
      <c r="AJ8" s="39">
        <v>4</v>
      </c>
      <c r="AK8" s="39">
        <v>4</v>
      </c>
      <c r="AL8" s="39">
        <v>4</v>
      </c>
      <c r="AM8" s="26"/>
      <c r="AN8" s="77">
        <f t="shared" si="1"/>
        <v>3.875</v>
      </c>
    </row>
    <row r="9" spans="1:40" ht="24">
      <c r="A9" s="19">
        <v>8</v>
      </c>
      <c r="B9" s="19" t="s">
        <v>12</v>
      </c>
      <c r="C9" s="19">
        <v>32</v>
      </c>
      <c r="D9" s="20">
        <f t="shared" si="2"/>
        <v>2</v>
      </c>
      <c r="E9" s="20" t="s">
        <v>38</v>
      </c>
      <c r="F9" s="19" t="s">
        <v>36</v>
      </c>
      <c r="G9" s="19" t="s">
        <v>41</v>
      </c>
      <c r="H9" s="20" t="s">
        <v>30</v>
      </c>
      <c r="I9" s="20" t="s">
        <v>32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1">
        <v>7</v>
      </c>
      <c r="T9" s="20">
        <f t="shared" si="0"/>
        <v>1</v>
      </c>
      <c r="U9" s="22">
        <v>4</v>
      </c>
      <c r="V9" s="22">
        <v>3</v>
      </c>
      <c r="W9" s="22">
        <v>4</v>
      </c>
      <c r="X9" s="23">
        <v>3</v>
      </c>
      <c r="Y9" s="23">
        <v>4</v>
      </c>
      <c r="Z9" s="24">
        <v>4</v>
      </c>
      <c r="AA9" s="24">
        <v>5</v>
      </c>
      <c r="AB9" s="24">
        <v>4</v>
      </c>
      <c r="AC9" s="24">
        <v>4</v>
      </c>
      <c r="AD9" s="24">
        <v>4</v>
      </c>
      <c r="AE9" s="24">
        <v>4</v>
      </c>
      <c r="AF9" s="21">
        <v>4</v>
      </c>
      <c r="AG9" s="21">
        <v>5</v>
      </c>
      <c r="AH9" s="34">
        <v>4</v>
      </c>
      <c r="AI9" s="39">
        <v>4</v>
      </c>
      <c r="AJ9" s="39">
        <v>4</v>
      </c>
      <c r="AK9" s="39">
        <v>4</v>
      </c>
      <c r="AL9" s="39">
        <v>4</v>
      </c>
      <c r="AN9" s="77">
        <f t="shared" si="1"/>
        <v>4</v>
      </c>
    </row>
    <row r="10" spans="1:40" ht="24">
      <c r="A10" s="19">
        <v>9</v>
      </c>
      <c r="B10" s="19" t="s">
        <v>12</v>
      </c>
      <c r="C10" s="19">
        <v>32</v>
      </c>
      <c r="D10" s="20">
        <f t="shared" si="2"/>
        <v>2</v>
      </c>
      <c r="E10" s="20" t="s">
        <v>38</v>
      </c>
      <c r="F10" s="19" t="s">
        <v>36</v>
      </c>
      <c r="G10" s="19" t="s">
        <v>41</v>
      </c>
      <c r="H10" s="20" t="s">
        <v>30</v>
      </c>
      <c r="I10" s="20" t="s">
        <v>32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1">
        <v>7</v>
      </c>
      <c r="T10" s="20">
        <f t="shared" si="0"/>
        <v>1</v>
      </c>
      <c r="U10" s="22">
        <v>4</v>
      </c>
      <c r="V10" s="22">
        <v>4</v>
      </c>
      <c r="W10" s="22">
        <v>4</v>
      </c>
      <c r="X10" s="23">
        <v>4</v>
      </c>
      <c r="Y10" s="23">
        <v>4</v>
      </c>
      <c r="Z10" s="24">
        <v>4</v>
      </c>
      <c r="AA10" s="24">
        <v>4</v>
      </c>
      <c r="AB10" s="24">
        <v>4</v>
      </c>
      <c r="AC10" s="24">
        <v>4</v>
      </c>
      <c r="AD10" s="24">
        <v>4</v>
      </c>
      <c r="AE10" s="24">
        <v>4</v>
      </c>
      <c r="AF10" s="21">
        <v>5</v>
      </c>
      <c r="AG10" s="21">
        <v>5</v>
      </c>
      <c r="AH10" s="34">
        <v>4</v>
      </c>
      <c r="AI10" s="39">
        <v>4</v>
      </c>
      <c r="AJ10" s="39">
        <v>4</v>
      </c>
      <c r="AK10" s="39">
        <v>4</v>
      </c>
      <c r="AL10" s="39">
        <v>4</v>
      </c>
      <c r="AN10" s="77">
        <f t="shared" si="1"/>
        <v>4.111111111111111</v>
      </c>
    </row>
    <row r="11" spans="1:40" ht="24">
      <c r="A11" s="19">
        <v>10</v>
      </c>
      <c r="B11" s="19" t="s">
        <v>28</v>
      </c>
      <c r="C11" s="19">
        <v>47</v>
      </c>
      <c r="D11" s="20">
        <f t="shared" si="2"/>
        <v>3</v>
      </c>
      <c r="E11" s="20" t="s">
        <v>38</v>
      </c>
      <c r="F11" s="19" t="s">
        <v>40</v>
      </c>
      <c r="G11" s="19" t="s">
        <v>39</v>
      </c>
      <c r="H11" s="20" t="s">
        <v>30</v>
      </c>
      <c r="I11" s="20"/>
      <c r="J11" s="19">
        <v>0</v>
      </c>
      <c r="K11" s="19">
        <v>1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1">
        <v>4</v>
      </c>
      <c r="T11" s="20">
        <f t="shared" si="0"/>
        <v>1</v>
      </c>
      <c r="U11" s="22">
        <v>4</v>
      </c>
      <c r="V11" s="22">
        <v>4</v>
      </c>
      <c r="W11" s="22">
        <v>4</v>
      </c>
      <c r="Z11" s="24">
        <v>5</v>
      </c>
      <c r="AA11" s="24">
        <v>5</v>
      </c>
      <c r="AB11" s="24">
        <v>5</v>
      </c>
      <c r="AC11" s="24">
        <v>5</v>
      </c>
      <c r="AD11" s="24">
        <v>4</v>
      </c>
      <c r="AE11" s="24">
        <v>5</v>
      </c>
      <c r="AF11" s="21">
        <v>5</v>
      </c>
      <c r="AG11" s="21">
        <v>5</v>
      </c>
      <c r="AH11" s="34">
        <v>5</v>
      </c>
      <c r="AI11" s="39">
        <v>5</v>
      </c>
      <c r="AJ11" s="39">
        <v>5</v>
      </c>
      <c r="AK11" s="39">
        <v>5</v>
      </c>
      <c r="AL11" s="39">
        <v>5</v>
      </c>
      <c r="AN11" s="77">
        <f t="shared" si="1"/>
        <v>4.75</v>
      </c>
    </row>
    <row r="12" spans="1:40" ht="24">
      <c r="A12" s="19">
        <v>11</v>
      </c>
      <c r="B12" s="19" t="s">
        <v>12</v>
      </c>
      <c r="C12" s="19">
        <v>35</v>
      </c>
      <c r="D12" s="20">
        <f t="shared" si="2"/>
        <v>2</v>
      </c>
      <c r="E12" s="20" t="s">
        <v>38</v>
      </c>
      <c r="F12" s="19" t="s">
        <v>42</v>
      </c>
      <c r="G12" s="19" t="s">
        <v>42</v>
      </c>
      <c r="H12" s="20" t="s">
        <v>18</v>
      </c>
      <c r="I12" s="20" t="s">
        <v>32</v>
      </c>
      <c r="J12" s="19">
        <v>0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1">
        <v>2</v>
      </c>
      <c r="T12" s="20">
        <f t="shared" si="0"/>
        <v>1</v>
      </c>
      <c r="U12" s="22">
        <v>5</v>
      </c>
      <c r="V12" s="22">
        <v>3</v>
      </c>
      <c r="W12" s="22">
        <v>3</v>
      </c>
      <c r="X12" s="23">
        <v>4</v>
      </c>
      <c r="Y12" s="23">
        <v>4</v>
      </c>
      <c r="Z12" s="24">
        <v>4</v>
      </c>
      <c r="AA12" s="24">
        <v>4</v>
      </c>
      <c r="AB12" s="24">
        <v>4</v>
      </c>
      <c r="AC12" s="24">
        <v>4</v>
      </c>
      <c r="AD12" s="24">
        <v>4</v>
      </c>
      <c r="AE12" s="24">
        <v>4</v>
      </c>
      <c r="AF12" s="21">
        <v>5</v>
      </c>
      <c r="AG12" s="21">
        <v>5</v>
      </c>
      <c r="AH12" s="34">
        <v>5</v>
      </c>
      <c r="AI12" s="39">
        <v>4</v>
      </c>
      <c r="AJ12" s="39">
        <v>4</v>
      </c>
      <c r="AK12" s="39">
        <v>4</v>
      </c>
      <c r="AL12" s="39">
        <v>4</v>
      </c>
      <c r="AM12" s="26"/>
      <c r="AN12" s="77">
        <f t="shared" si="1"/>
        <v>4.111111111111111</v>
      </c>
    </row>
    <row r="13" spans="1:40" ht="24">
      <c r="A13" s="19">
        <v>12</v>
      </c>
      <c r="B13" s="19" t="s">
        <v>28</v>
      </c>
      <c r="C13" s="19">
        <v>34</v>
      </c>
      <c r="D13" s="20">
        <f t="shared" si="2"/>
        <v>2</v>
      </c>
      <c r="E13" s="20" t="s">
        <v>38</v>
      </c>
      <c r="F13" s="19" t="s">
        <v>36</v>
      </c>
      <c r="G13" s="19" t="s">
        <v>37</v>
      </c>
      <c r="H13" s="20" t="s">
        <v>18</v>
      </c>
      <c r="I13" s="20"/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1">
        <v>5</v>
      </c>
      <c r="T13" s="20">
        <f t="shared" si="0"/>
        <v>1</v>
      </c>
      <c r="U13" s="22">
        <v>4</v>
      </c>
      <c r="V13" s="22">
        <v>4</v>
      </c>
      <c r="W13" s="22">
        <v>4</v>
      </c>
      <c r="X13" s="23">
        <v>4</v>
      </c>
      <c r="Y13" s="23">
        <v>4</v>
      </c>
      <c r="Z13" s="24">
        <v>4</v>
      </c>
      <c r="AA13" s="24">
        <v>4</v>
      </c>
      <c r="AB13" s="24">
        <v>4</v>
      </c>
      <c r="AC13" s="24">
        <v>4</v>
      </c>
      <c r="AF13" s="21">
        <v>5</v>
      </c>
      <c r="AG13" s="21">
        <v>5</v>
      </c>
      <c r="AH13" s="34">
        <v>5</v>
      </c>
      <c r="AI13" s="39">
        <v>5</v>
      </c>
      <c r="AJ13" s="39">
        <v>4</v>
      </c>
      <c r="AK13" s="39">
        <v>4</v>
      </c>
      <c r="AL13" s="39">
        <v>4</v>
      </c>
      <c r="AN13" s="77">
        <f t="shared" si="1"/>
        <v>4.25</v>
      </c>
    </row>
    <row r="14" spans="1:40" ht="24">
      <c r="A14" s="19">
        <v>13</v>
      </c>
      <c r="B14" s="19" t="s">
        <v>28</v>
      </c>
      <c r="C14" s="19">
        <v>34</v>
      </c>
      <c r="D14" s="20">
        <f t="shared" si="2"/>
        <v>2</v>
      </c>
      <c r="E14" s="20" t="s">
        <v>38</v>
      </c>
      <c r="F14" s="19" t="s">
        <v>36</v>
      </c>
      <c r="G14" s="19" t="s">
        <v>41</v>
      </c>
      <c r="H14" s="20" t="s">
        <v>30</v>
      </c>
      <c r="I14" s="20" t="s">
        <v>31</v>
      </c>
      <c r="J14" s="19">
        <v>0</v>
      </c>
      <c r="K14" s="19">
        <v>1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1">
        <v>4</v>
      </c>
      <c r="T14" s="20">
        <f t="shared" si="0"/>
        <v>1</v>
      </c>
      <c r="U14" s="22">
        <v>4</v>
      </c>
      <c r="V14" s="22">
        <v>1</v>
      </c>
      <c r="W14" s="22">
        <v>3</v>
      </c>
      <c r="X14" s="23">
        <v>4</v>
      </c>
      <c r="Y14" s="23">
        <v>5</v>
      </c>
      <c r="Z14" s="24">
        <v>4</v>
      </c>
      <c r="AA14" s="24">
        <v>4</v>
      </c>
      <c r="AB14" s="24">
        <v>3</v>
      </c>
      <c r="AC14" s="24">
        <v>4</v>
      </c>
      <c r="AE14" s="24">
        <v>3</v>
      </c>
      <c r="AF14" s="21">
        <v>4</v>
      </c>
      <c r="AG14" s="21">
        <v>5</v>
      </c>
      <c r="AI14" s="39">
        <v>4</v>
      </c>
      <c r="AJ14" s="39">
        <v>4</v>
      </c>
      <c r="AK14" s="39">
        <v>4</v>
      </c>
      <c r="AL14" s="39">
        <v>4</v>
      </c>
      <c r="AN14" s="77">
        <f t="shared" si="1"/>
        <v>3.75</v>
      </c>
    </row>
    <row r="15" spans="1:40" ht="24">
      <c r="A15" s="19">
        <v>14</v>
      </c>
      <c r="B15" s="19" t="s">
        <v>28</v>
      </c>
      <c r="C15" s="19">
        <v>32</v>
      </c>
      <c r="D15" s="20">
        <f t="shared" si="2"/>
        <v>2</v>
      </c>
      <c r="E15" s="20" t="s">
        <v>38</v>
      </c>
      <c r="F15" s="19" t="s">
        <v>16</v>
      </c>
      <c r="G15" s="19" t="s">
        <v>43</v>
      </c>
      <c r="H15" s="20" t="s">
        <v>18</v>
      </c>
      <c r="I15" s="20" t="s">
        <v>32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1">
        <v>4</v>
      </c>
      <c r="T15" s="20">
        <f t="shared" si="0"/>
        <v>1</v>
      </c>
      <c r="U15" s="22">
        <v>4</v>
      </c>
      <c r="V15" s="22">
        <v>4</v>
      </c>
      <c r="W15" s="22">
        <v>3</v>
      </c>
      <c r="X15" s="23">
        <v>4</v>
      </c>
      <c r="Y15" s="23">
        <v>4</v>
      </c>
      <c r="Z15" s="24">
        <v>4</v>
      </c>
      <c r="AA15" s="24">
        <v>4</v>
      </c>
      <c r="AB15" s="24">
        <v>3</v>
      </c>
      <c r="AF15" s="21">
        <v>5</v>
      </c>
      <c r="AG15" s="21">
        <v>5</v>
      </c>
      <c r="AH15" s="34">
        <v>4</v>
      </c>
      <c r="AI15" s="39">
        <v>4</v>
      </c>
      <c r="AJ15" s="39">
        <v>3</v>
      </c>
      <c r="AK15" s="39">
        <v>4</v>
      </c>
      <c r="AL15" s="39">
        <v>3</v>
      </c>
      <c r="AN15" s="77">
        <f t="shared" si="1"/>
        <v>3.8666666666666667</v>
      </c>
    </row>
    <row r="16" spans="1:40" ht="24">
      <c r="A16" s="19">
        <v>15</v>
      </c>
      <c r="B16" s="19" t="s">
        <v>28</v>
      </c>
      <c r="C16" s="19">
        <v>43</v>
      </c>
      <c r="D16" s="20">
        <f t="shared" si="2"/>
        <v>3</v>
      </c>
      <c r="E16" s="20" t="s">
        <v>38</v>
      </c>
      <c r="F16" s="19" t="s">
        <v>36</v>
      </c>
      <c r="G16" s="19" t="s">
        <v>37</v>
      </c>
      <c r="H16" s="20" t="s">
        <v>18</v>
      </c>
      <c r="I16" s="20" t="s">
        <v>32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1">
        <v>2</v>
      </c>
      <c r="T16" s="20">
        <f t="shared" si="0"/>
        <v>1</v>
      </c>
      <c r="U16" s="22">
        <v>4</v>
      </c>
      <c r="V16" s="22">
        <v>4</v>
      </c>
      <c r="W16" s="22">
        <v>4</v>
      </c>
      <c r="X16" s="23">
        <v>5</v>
      </c>
      <c r="Y16" s="23">
        <v>5</v>
      </c>
      <c r="Z16" s="24">
        <v>4</v>
      </c>
      <c r="AA16" s="24">
        <v>4</v>
      </c>
      <c r="AB16" s="24">
        <v>4</v>
      </c>
      <c r="AC16" s="24">
        <v>4</v>
      </c>
      <c r="AD16" s="24">
        <v>4</v>
      </c>
      <c r="AE16" s="24">
        <v>4</v>
      </c>
      <c r="AF16" s="21">
        <v>5</v>
      </c>
      <c r="AG16" s="21">
        <v>5</v>
      </c>
      <c r="AH16" s="34">
        <v>5</v>
      </c>
      <c r="AI16" s="39">
        <v>4</v>
      </c>
      <c r="AJ16" s="39">
        <v>4</v>
      </c>
      <c r="AK16" s="39">
        <v>4</v>
      </c>
      <c r="AL16" s="39">
        <v>4</v>
      </c>
      <c r="AN16" s="77">
        <f t="shared" si="1"/>
        <v>4.277777777777778</v>
      </c>
    </row>
    <row r="17" spans="1:40" ht="24">
      <c r="A17" s="19">
        <v>16</v>
      </c>
      <c r="B17" s="19" t="s">
        <v>12</v>
      </c>
      <c r="C17" s="19">
        <v>38</v>
      </c>
      <c r="D17" s="20">
        <f>IF(C17&gt;50,4,IF(C17&gt;40,3,IF(C17&gt;30,2,IF(C17&gt;0,1,IF(C17=0,5)))))</f>
        <v>2</v>
      </c>
      <c r="E17" s="20" t="s">
        <v>44</v>
      </c>
      <c r="F17" s="19" t="s">
        <v>42</v>
      </c>
      <c r="G17" s="19" t="s">
        <v>42</v>
      </c>
      <c r="H17" s="20" t="s">
        <v>30</v>
      </c>
      <c r="I17" s="20" t="s">
        <v>32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21">
        <v>1</v>
      </c>
      <c r="T17" s="20">
        <f t="shared" si="0"/>
        <v>1</v>
      </c>
      <c r="U17" s="22">
        <v>4</v>
      </c>
      <c r="V17" s="22">
        <v>4</v>
      </c>
      <c r="W17" s="22">
        <v>4</v>
      </c>
      <c r="X17" s="23">
        <v>4</v>
      </c>
      <c r="Y17" s="23">
        <v>5</v>
      </c>
      <c r="Z17" s="24">
        <v>4</v>
      </c>
      <c r="AA17" s="24">
        <v>4</v>
      </c>
      <c r="AB17" s="24">
        <v>4</v>
      </c>
      <c r="AC17" s="24">
        <v>4</v>
      </c>
      <c r="AD17" s="24">
        <v>4</v>
      </c>
      <c r="AE17" s="24">
        <v>4</v>
      </c>
      <c r="AF17" s="21">
        <v>5</v>
      </c>
      <c r="AG17" s="21">
        <v>5</v>
      </c>
      <c r="AH17" s="34">
        <v>4</v>
      </c>
      <c r="AI17" s="39">
        <v>5</v>
      </c>
      <c r="AJ17" s="39">
        <v>4</v>
      </c>
      <c r="AK17" s="39">
        <v>4</v>
      </c>
      <c r="AL17" s="39">
        <v>4</v>
      </c>
      <c r="AN17" s="77">
        <f t="shared" si="1"/>
        <v>4.222222222222222</v>
      </c>
    </row>
    <row r="18" spans="1:40" ht="24">
      <c r="A18" s="19">
        <v>17</v>
      </c>
      <c r="B18" s="19" t="s">
        <v>28</v>
      </c>
      <c r="C18" s="19">
        <v>47</v>
      </c>
      <c r="D18" s="20">
        <f>IF(C18&gt;50,4,IF(C18&gt;40,3,IF(C18&gt;30,2,IF(C18&gt;0,1,IF(C18=0,5)))))</f>
        <v>3</v>
      </c>
      <c r="E18" s="20" t="s">
        <v>38</v>
      </c>
      <c r="F18" s="19" t="s">
        <v>36</v>
      </c>
      <c r="G18" s="19" t="s">
        <v>37</v>
      </c>
      <c r="H18" s="20" t="s">
        <v>18</v>
      </c>
      <c r="I18" s="20"/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1">
        <v>2</v>
      </c>
      <c r="T18" s="20">
        <f t="shared" si="0"/>
        <v>1</v>
      </c>
      <c r="U18" s="22">
        <v>5</v>
      </c>
      <c r="V18" s="22">
        <v>5</v>
      </c>
      <c r="W18" s="22">
        <v>5</v>
      </c>
      <c r="X18" s="23">
        <v>5</v>
      </c>
      <c r="Y18" s="23">
        <v>5</v>
      </c>
      <c r="Z18" s="24">
        <v>5</v>
      </c>
      <c r="AA18" s="24">
        <v>5</v>
      </c>
      <c r="AB18" s="24">
        <v>5</v>
      </c>
      <c r="AC18" s="24">
        <v>5</v>
      </c>
      <c r="AD18" s="24">
        <v>5</v>
      </c>
      <c r="AE18" s="24">
        <v>5</v>
      </c>
      <c r="AF18" s="21">
        <v>5</v>
      </c>
      <c r="AG18" s="21">
        <v>5</v>
      </c>
      <c r="AH18" s="34">
        <v>5</v>
      </c>
      <c r="AI18" s="39">
        <v>5</v>
      </c>
      <c r="AJ18" s="39">
        <v>5</v>
      </c>
      <c r="AK18" s="39">
        <v>5</v>
      </c>
      <c r="AL18" s="39">
        <v>5</v>
      </c>
      <c r="AN18" s="77">
        <f t="shared" si="1"/>
        <v>5</v>
      </c>
    </row>
    <row r="19" spans="1:40" ht="24">
      <c r="A19" s="19">
        <v>18</v>
      </c>
      <c r="B19" s="19" t="s">
        <v>28</v>
      </c>
      <c r="C19" s="19">
        <v>27</v>
      </c>
      <c r="D19" s="20">
        <f>IF(C19&gt;50,4,IF(C19&gt;40,3,IF(C19&gt;30,2,IF(C19&gt;0,1,IF(C19=0,5)))))</f>
        <v>1</v>
      </c>
      <c r="E19" s="20" t="s">
        <v>38</v>
      </c>
      <c r="F19" s="19" t="s">
        <v>42</v>
      </c>
      <c r="G19" s="19" t="s">
        <v>42</v>
      </c>
      <c r="H19" s="20" t="s">
        <v>30</v>
      </c>
      <c r="I19" s="20"/>
      <c r="J19" s="19">
        <v>0</v>
      </c>
      <c r="K19" s="19">
        <v>1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1">
        <v>1</v>
      </c>
      <c r="T19" s="20">
        <f t="shared" si="0"/>
        <v>1</v>
      </c>
      <c r="U19" s="22">
        <v>5</v>
      </c>
      <c r="V19" s="22">
        <v>4</v>
      </c>
      <c r="W19" s="22">
        <v>4</v>
      </c>
      <c r="X19" s="23">
        <v>4</v>
      </c>
      <c r="Y19" s="23">
        <v>4</v>
      </c>
      <c r="Z19" s="24">
        <v>4</v>
      </c>
      <c r="AA19" s="24">
        <v>4</v>
      </c>
      <c r="AB19" s="24">
        <v>4</v>
      </c>
      <c r="AC19" s="24">
        <v>4</v>
      </c>
      <c r="AD19" s="24">
        <v>4</v>
      </c>
      <c r="AE19" s="24">
        <v>4</v>
      </c>
      <c r="AF19" s="21">
        <v>5</v>
      </c>
      <c r="AG19" s="21">
        <v>5</v>
      </c>
      <c r="AH19" s="34">
        <v>5</v>
      </c>
      <c r="AI19" s="39">
        <v>4</v>
      </c>
      <c r="AJ19" s="39">
        <v>4</v>
      </c>
      <c r="AK19" s="39">
        <v>4</v>
      </c>
      <c r="AL19" s="39">
        <v>4</v>
      </c>
      <c r="AN19" s="77">
        <f t="shared" si="1"/>
        <v>4.222222222222222</v>
      </c>
    </row>
    <row r="20" spans="1:40" ht="24">
      <c r="A20" s="19">
        <v>19</v>
      </c>
      <c r="B20" s="19" t="s">
        <v>28</v>
      </c>
      <c r="C20" s="19">
        <v>29</v>
      </c>
      <c r="D20" s="20">
        <f>IF(C20&gt;50,4,IF(C20&gt;40,3,IF(C20&gt;30,2,IF(C20&gt;0,1,IF(C20=0,5)))))</f>
        <v>1</v>
      </c>
      <c r="E20" s="20" t="s">
        <v>35</v>
      </c>
      <c r="F20" s="19" t="s">
        <v>36</v>
      </c>
      <c r="G20" s="19" t="s">
        <v>37</v>
      </c>
      <c r="H20" s="20" t="s">
        <v>30</v>
      </c>
      <c r="I20" s="20" t="s">
        <v>32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21">
        <v>1</v>
      </c>
      <c r="T20" s="20">
        <f t="shared" si="0"/>
        <v>1</v>
      </c>
      <c r="U20" s="22">
        <v>4</v>
      </c>
      <c r="V20" s="22">
        <v>4</v>
      </c>
      <c r="W20" s="22">
        <v>4</v>
      </c>
      <c r="X20" s="23">
        <v>5</v>
      </c>
      <c r="Y20" s="23">
        <v>5</v>
      </c>
      <c r="Z20" s="24">
        <v>4</v>
      </c>
      <c r="AA20" s="24">
        <v>4</v>
      </c>
      <c r="AB20" s="24">
        <v>4</v>
      </c>
      <c r="AC20" s="24">
        <v>4</v>
      </c>
      <c r="AD20" s="24">
        <v>4</v>
      </c>
      <c r="AE20" s="24">
        <v>4</v>
      </c>
      <c r="AF20" s="21">
        <v>5</v>
      </c>
      <c r="AG20" s="21">
        <v>5</v>
      </c>
      <c r="AH20" s="34">
        <v>4</v>
      </c>
      <c r="AI20" s="39">
        <v>4</v>
      </c>
      <c r="AJ20" s="39">
        <v>4</v>
      </c>
      <c r="AK20" s="39">
        <v>4</v>
      </c>
      <c r="AL20" s="39">
        <v>4</v>
      </c>
      <c r="AN20" s="77">
        <f t="shared" si="1"/>
        <v>4.222222222222222</v>
      </c>
    </row>
    <row r="21" spans="1:38" ht="24">
      <c r="A21" s="19"/>
      <c r="J21" s="19">
        <f>SUM(J2:J20)</f>
        <v>1</v>
      </c>
      <c r="K21" s="19">
        <f>SUM(K2:K20)</f>
        <v>16</v>
      </c>
      <c r="L21" s="19">
        <f>SUM(L2:L20)</f>
        <v>1</v>
      </c>
      <c r="M21" s="19">
        <f>SUM(M2:M20)</f>
        <v>1</v>
      </c>
      <c r="AI21" s="39"/>
      <c r="AJ21" s="39"/>
      <c r="AK21" s="39"/>
      <c r="AL21" s="39"/>
    </row>
    <row r="22" spans="1:40" ht="24">
      <c r="A22" s="26" t="s">
        <v>13</v>
      </c>
      <c r="B22" s="26">
        <f>COUNTIF(B2:B20,"m")</f>
        <v>6</v>
      </c>
      <c r="C22" s="26"/>
      <c r="D22" s="26"/>
      <c r="E22" s="26"/>
      <c r="F22" s="26"/>
      <c r="H22" s="26"/>
      <c r="I22" s="26"/>
      <c r="U22" s="27">
        <f aca="true" t="shared" si="3" ref="U22:AL22">AVERAGE(U2:U20)</f>
        <v>4.2631578947368425</v>
      </c>
      <c r="V22" s="27">
        <f t="shared" si="3"/>
        <v>3.789473684210526</v>
      </c>
      <c r="W22" s="27">
        <f t="shared" si="3"/>
        <v>4</v>
      </c>
      <c r="X22" s="28">
        <f t="shared" si="3"/>
        <v>4.333333333333333</v>
      </c>
      <c r="Y22" s="28">
        <f t="shared" si="3"/>
        <v>4.5</v>
      </c>
      <c r="Z22" s="29">
        <f t="shared" si="3"/>
        <v>4.2631578947368425</v>
      </c>
      <c r="AA22" s="29">
        <f t="shared" si="3"/>
        <v>4.2105263157894735</v>
      </c>
      <c r="AB22" s="29">
        <f t="shared" si="3"/>
        <v>4.157894736842105</v>
      </c>
      <c r="AC22" s="29">
        <f t="shared" si="3"/>
        <v>4.277777777777778</v>
      </c>
      <c r="AD22" s="29">
        <f t="shared" si="3"/>
        <v>4.125</v>
      </c>
      <c r="AE22" s="29">
        <f t="shared" si="3"/>
        <v>4.176470588235294</v>
      </c>
      <c r="AF22" s="30">
        <f t="shared" si="3"/>
        <v>4.7368421052631575</v>
      </c>
      <c r="AG22" s="30">
        <f t="shared" si="3"/>
        <v>4.894736842105263</v>
      </c>
      <c r="AH22" s="37">
        <f t="shared" si="3"/>
        <v>4.4</v>
      </c>
      <c r="AI22" s="37">
        <f t="shared" si="3"/>
        <v>4.368421052631579</v>
      </c>
      <c r="AJ22" s="37">
        <f t="shared" si="3"/>
        <v>4.157894736842105</v>
      </c>
      <c r="AK22" s="37">
        <f t="shared" si="3"/>
        <v>4.2105263157894735</v>
      </c>
      <c r="AL22" s="37">
        <f t="shared" si="3"/>
        <v>4.2105263157894735</v>
      </c>
      <c r="AN22" s="76">
        <f>AVERAGE(U22:AL22)</f>
        <v>4.281985533004626</v>
      </c>
    </row>
    <row r="23" spans="1:40" ht="24">
      <c r="A23" s="26" t="s">
        <v>14</v>
      </c>
      <c r="B23" s="26">
        <f>COUNTIF(B2:B20,"f")</f>
        <v>12</v>
      </c>
      <c r="C23" s="26"/>
      <c r="D23" s="26"/>
      <c r="E23" s="26"/>
      <c r="F23" s="26"/>
      <c r="H23" s="26"/>
      <c r="I23" s="26"/>
      <c r="U23" s="27">
        <f aca="true" t="shared" si="4" ref="U23:AL23">STDEV(U2:U20)</f>
        <v>0.5619514869490159</v>
      </c>
      <c r="V23" s="27">
        <f t="shared" si="4"/>
        <v>0.9763280054720362</v>
      </c>
      <c r="W23" s="27">
        <f t="shared" si="4"/>
        <v>0.5940885257860046</v>
      </c>
      <c r="X23" s="28">
        <f t="shared" si="4"/>
        <v>0.5940885257860046</v>
      </c>
      <c r="Y23" s="28">
        <f t="shared" si="4"/>
        <v>0.5144957554275266</v>
      </c>
      <c r="Z23" s="29">
        <f t="shared" si="4"/>
        <v>0.4524139283588635</v>
      </c>
      <c r="AA23" s="29">
        <f t="shared" si="4"/>
        <v>0.7132825035177578</v>
      </c>
      <c r="AB23" s="29">
        <f t="shared" si="4"/>
        <v>0.6021404316396678</v>
      </c>
      <c r="AC23" s="29">
        <f t="shared" si="4"/>
        <v>0.4608885989624752</v>
      </c>
      <c r="AD23" s="29">
        <f t="shared" si="4"/>
        <v>0.3415650255319866</v>
      </c>
      <c r="AE23" s="29">
        <f t="shared" si="4"/>
        <v>0.528594139870926</v>
      </c>
      <c r="AF23" s="30">
        <f t="shared" si="4"/>
        <v>0.452413928358864</v>
      </c>
      <c r="AG23" s="30">
        <f t="shared" si="4"/>
        <v>0.31530176764230583</v>
      </c>
      <c r="AH23" s="37">
        <f t="shared" si="4"/>
        <v>0.5070925528371115</v>
      </c>
      <c r="AI23" s="37">
        <f t="shared" si="4"/>
        <v>0.4955946277833527</v>
      </c>
      <c r="AJ23" s="37">
        <f t="shared" si="4"/>
        <v>0.5014598571212798</v>
      </c>
      <c r="AK23" s="37">
        <f t="shared" si="4"/>
        <v>0.41885390829169555</v>
      </c>
      <c r="AL23" s="37">
        <f t="shared" si="4"/>
        <v>0.5353033790313095</v>
      </c>
      <c r="AN23" s="76">
        <f>STDEV(AN2:AN20)</f>
        <v>0.35330395202717435</v>
      </c>
    </row>
    <row r="24" spans="1:38" ht="24">
      <c r="A24" s="26" t="s">
        <v>51</v>
      </c>
      <c r="B24" s="26">
        <v>1</v>
      </c>
      <c r="C24" s="26"/>
      <c r="D24" s="26"/>
      <c r="E24" s="26"/>
      <c r="F24" s="26"/>
      <c r="H24" s="26"/>
      <c r="I24" s="26"/>
      <c r="U24" s="27"/>
      <c r="V24" s="27"/>
      <c r="W24" s="27"/>
      <c r="X24" s="28"/>
      <c r="Y24" s="28"/>
      <c r="Z24" s="29"/>
      <c r="AA24" s="29"/>
      <c r="AB24" s="29"/>
      <c r="AC24" s="29"/>
      <c r="AD24" s="29"/>
      <c r="AE24" s="29"/>
      <c r="AF24" s="30"/>
      <c r="AG24" s="30"/>
      <c r="AH24" s="37"/>
      <c r="AI24" s="37"/>
      <c r="AJ24" s="37"/>
      <c r="AK24" s="37"/>
      <c r="AL24" s="37"/>
    </row>
    <row r="25" spans="1:9" ht="24">
      <c r="A25" s="26"/>
      <c r="B25" s="26">
        <f>SUM(B22:B24)</f>
        <v>19</v>
      </c>
      <c r="C25" s="26"/>
      <c r="D25" s="26"/>
      <c r="E25" s="26"/>
      <c r="F25" s="26"/>
      <c r="H25" s="26"/>
      <c r="I25" s="26"/>
    </row>
    <row r="26" spans="1:9" ht="24">
      <c r="A26" s="31"/>
      <c r="B26" s="26"/>
      <c r="C26" s="26"/>
      <c r="D26" s="26"/>
      <c r="E26" s="26"/>
      <c r="F26" s="26"/>
      <c r="H26" s="26"/>
      <c r="I26" s="26"/>
    </row>
    <row r="27" spans="1:4" ht="24">
      <c r="A27" s="60" t="s">
        <v>49</v>
      </c>
      <c r="D27" s="19">
        <v>5</v>
      </c>
    </row>
    <row r="28" spans="1:4" ht="24">
      <c r="A28" s="60" t="s">
        <v>47</v>
      </c>
      <c r="D28" s="19">
        <v>11</v>
      </c>
    </row>
    <row r="29" spans="1:4" ht="24">
      <c r="A29" s="60" t="s">
        <v>48</v>
      </c>
      <c r="D29" s="19">
        <v>3</v>
      </c>
    </row>
    <row r="30" ht="24">
      <c r="A30" s="60" t="s">
        <v>50</v>
      </c>
    </row>
    <row r="31" ht="24">
      <c r="A31" s="64" t="s">
        <v>51</v>
      </c>
    </row>
    <row r="32" ht="24">
      <c r="D32" s="19">
        <f>SUM(D27:D31)</f>
        <v>19</v>
      </c>
    </row>
  </sheetData>
  <sheetProtection/>
  <autoFilter ref="A1:AN2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0" zoomScaleNormal="110" zoomScalePageLayoutView="0" workbookViewId="0" topLeftCell="A10">
      <selection activeCell="L9" sqref="L9"/>
    </sheetView>
  </sheetViews>
  <sheetFormatPr defaultColWidth="9.140625" defaultRowHeight="21.75"/>
  <cols>
    <col min="1" max="9" width="9.140625" style="40" customWidth="1"/>
    <col min="10" max="10" width="12.140625" style="40" customWidth="1"/>
    <col min="11" max="16384" width="9.140625" style="40" customWidth="1"/>
  </cols>
  <sheetData>
    <row r="1" spans="1:10" ht="27.75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</row>
    <row r="3" ht="24">
      <c r="A3" s="40" t="s">
        <v>172</v>
      </c>
    </row>
    <row r="4" ht="24">
      <c r="A4" s="40" t="s">
        <v>161</v>
      </c>
    </row>
    <row r="5" ht="24">
      <c r="A5" s="40" t="s">
        <v>167</v>
      </c>
    </row>
    <row r="6" ht="24">
      <c r="A6" s="40" t="s">
        <v>162</v>
      </c>
    </row>
    <row r="7" ht="24">
      <c r="A7" s="40" t="s">
        <v>168</v>
      </c>
    </row>
    <row r="8" ht="24">
      <c r="A8" s="40" t="s">
        <v>182</v>
      </c>
    </row>
    <row r="9" ht="24">
      <c r="A9" s="40" t="s">
        <v>169</v>
      </c>
    </row>
    <row r="10" ht="24">
      <c r="A10" s="40" t="s">
        <v>173</v>
      </c>
    </row>
    <row r="11" ht="24">
      <c r="A11" s="40" t="s">
        <v>163</v>
      </c>
    </row>
    <row r="12" spans="1:11" ht="24">
      <c r="A12" s="40" t="s">
        <v>174</v>
      </c>
      <c r="K12" s="83"/>
    </row>
    <row r="13" spans="1:11" ht="24">
      <c r="A13" s="40" t="s">
        <v>164</v>
      </c>
      <c r="K13" s="83"/>
    </row>
    <row r="14" ht="24">
      <c r="A14" s="83" t="s">
        <v>165</v>
      </c>
    </row>
    <row r="15" ht="24">
      <c r="A15" s="83" t="s">
        <v>166</v>
      </c>
    </row>
    <row r="16" ht="24">
      <c r="A16" s="40" t="s">
        <v>175</v>
      </c>
    </row>
    <row r="17" ht="24">
      <c r="A17" s="40" t="s">
        <v>171</v>
      </c>
    </row>
    <row r="18" ht="24">
      <c r="A18" s="40" t="s">
        <v>170</v>
      </c>
    </row>
  </sheetData>
  <sheetProtection/>
  <mergeCells count="1">
    <mergeCell ref="A1:J1"/>
  </mergeCells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H57" sqref="H57"/>
    </sheetView>
  </sheetViews>
  <sheetFormatPr defaultColWidth="9.140625" defaultRowHeight="21.75"/>
  <cols>
    <col min="1" max="1" width="10.7109375" style="40" customWidth="1"/>
    <col min="2" max="2" width="30.00390625" style="59" bestFit="1" customWidth="1"/>
    <col min="3" max="3" width="12.28125" style="41" customWidth="1"/>
    <col min="4" max="4" width="11.7109375" style="40" customWidth="1"/>
    <col min="5" max="16384" width="9.140625" style="40" customWidth="1"/>
  </cols>
  <sheetData>
    <row r="1" spans="1:6" ht="24">
      <c r="A1" s="86" t="s">
        <v>176</v>
      </c>
      <c r="B1" s="86"/>
      <c r="C1" s="86"/>
      <c r="D1" s="86"/>
      <c r="E1" s="86"/>
      <c r="F1" s="86"/>
    </row>
    <row r="2" spans="1:6" ht="24">
      <c r="A2" s="86" t="s">
        <v>54</v>
      </c>
      <c r="B2" s="86"/>
      <c r="C2" s="86"/>
      <c r="D2" s="86"/>
      <c r="E2" s="86"/>
      <c r="F2" s="86"/>
    </row>
    <row r="3" spans="1:6" ht="24">
      <c r="A3" s="86" t="s">
        <v>73</v>
      </c>
      <c r="B3" s="86"/>
      <c r="C3" s="86"/>
      <c r="D3" s="86"/>
      <c r="E3" s="86"/>
      <c r="F3" s="86"/>
    </row>
    <row r="4" spans="1:6" ht="24">
      <c r="A4" s="65"/>
      <c r="B4" s="65"/>
      <c r="C4" s="65"/>
      <c r="D4" s="65"/>
      <c r="E4" s="65"/>
      <c r="F4" s="65"/>
    </row>
    <row r="5" spans="1:6" ht="24">
      <c r="A5" s="40" t="s">
        <v>177</v>
      </c>
      <c r="B5" s="40"/>
      <c r="C5" s="65"/>
      <c r="D5" s="65"/>
      <c r="E5" s="65"/>
      <c r="F5" s="65"/>
    </row>
    <row r="6" spans="1:6" ht="24">
      <c r="A6" s="40" t="s">
        <v>178</v>
      </c>
      <c r="B6" s="40"/>
      <c r="C6" s="65"/>
      <c r="D6" s="65"/>
      <c r="E6" s="65"/>
      <c r="F6" s="65"/>
    </row>
    <row r="7" spans="1:6" ht="24">
      <c r="A7" s="40" t="s">
        <v>74</v>
      </c>
      <c r="B7" s="40"/>
      <c r="C7" s="65"/>
      <c r="D7" s="65"/>
      <c r="E7" s="65"/>
      <c r="F7" s="65"/>
    </row>
    <row r="9" ht="24">
      <c r="A9" s="40" t="s">
        <v>55</v>
      </c>
    </row>
    <row r="11" ht="24">
      <c r="A11" s="40" t="s">
        <v>70</v>
      </c>
    </row>
    <row r="12" ht="14.25" customHeight="1" thickBot="1"/>
    <row r="13" spans="2:4" ht="25.5" thickBot="1" thickTop="1">
      <c r="B13" s="70" t="s">
        <v>59</v>
      </c>
      <c r="C13" s="62" t="s">
        <v>57</v>
      </c>
      <c r="D13" s="62" t="s">
        <v>58</v>
      </c>
    </row>
    <row r="14" spans="2:4" ht="24.75" thickTop="1">
      <c r="B14" s="61" t="s">
        <v>61</v>
      </c>
      <c r="C14" s="47">
        <f>ข้อมูลทั่วไป!B23</f>
        <v>12</v>
      </c>
      <c r="D14" s="46">
        <f>C14*100/C$17</f>
        <v>63.1578947368421</v>
      </c>
    </row>
    <row r="15" spans="2:4" ht="24">
      <c r="B15" s="59" t="s">
        <v>60</v>
      </c>
      <c r="C15" s="41">
        <f>ข้อมูลทั่วไป!B22</f>
        <v>6</v>
      </c>
      <c r="D15" s="46">
        <f>C15*100/C$17</f>
        <v>31.57894736842105</v>
      </c>
    </row>
    <row r="16" spans="2:4" ht="24">
      <c r="B16" s="61" t="s">
        <v>62</v>
      </c>
      <c r="C16" s="47">
        <f>ข้อมูลทั่วไป!B24</f>
        <v>1</v>
      </c>
      <c r="D16" s="46">
        <f>C16*100/C$17</f>
        <v>5.2631578947368425</v>
      </c>
    </row>
    <row r="17" spans="2:4" ht="24">
      <c r="B17" s="78" t="s">
        <v>67</v>
      </c>
      <c r="C17" s="78">
        <f>SUM(C14:C16)</f>
        <v>19</v>
      </c>
      <c r="D17" s="79">
        <f>SUM(D14:D16)</f>
        <v>100</v>
      </c>
    </row>
    <row r="18" spans="2:4" ht="24">
      <c r="B18" s="44"/>
      <c r="C18" s="44"/>
      <c r="D18" s="80"/>
    </row>
    <row r="19" spans="1:4" ht="24">
      <c r="A19" s="40" t="s">
        <v>179</v>
      </c>
      <c r="B19" s="44"/>
      <c r="C19" s="44"/>
      <c r="D19" s="80"/>
    </row>
    <row r="20" spans="2:4" ht="24">
      <c r="B20" s="44"/>
      <c r="C20" s="44"/>
      <c r="D20" s="80"/>
    </row>
    <row r="21" ht="24">
      <c r="A21" s="40" t="s">
        <v>71</v>
      </c>
    </row>
    <row r="22" ht="24.75" thickBot="1"/>
    <row r="23" spans="2:4" ht="25.5" thickBot="1" thickTop="1">
      <c r="B23" s="70" t="s">
        <v>63</v>
      </c>
      <c r="C23" s="62" t="s">
        <v>57</v>
      </c>
      <c r="D23" s="62" t="s">
        <v>58</v>
      </c>
    </row>
    <row r="24" spans="2:4" ht="24.75" thickTop="1">
      <c r="B24" s="60" t="s">
        <v>64</v>
      </c>
      <c r="C24" s="41">
        <f>ข้อมูลทั่วไป!D27</f>
        <v>5</v>
      </c>
      <c r="D24" s="46">
        <f>C24*100/C$27</f>
        <v>26.31578947368421</v>
      </c>
    </row>
    <row r="25" spans="2:4" ht="24">
      <c r="B25" s="60" t="s">
        <v>65</v>
      </c>
      <c r="C25" s="41">
        <f>ข้อมูลทั่วไป!D28</f>
        <v>11</v>
      </c>
      <c r="D25" s="46">
        <f>C25*100/C$27</f>
        <v>57.89473684210526</v>
      </c>
    </row>
    <row r="26" spans="2:4" ht="24">
      <c r="B26" s="60" t="s">
        <v>66</v>
      </c>
      <c r="C26" s="41">
        <f>ข้อมูลทั่วไป!D29</f>
        <v>3</v>
      </c>
      <c r="D26" s="46">
        <f>C26*100/C$27</f>
        <v>15.789473684210526</v>
      </c>
    </row>
    <row r="27" spans="2:4" ht="24">
      <c r="B27" s="78" t="s">
        <v>67</v>
      </c>
      <c r="C27" s="78">
        <f>SUM(C24:C26)</f>
        <v>19</v>
      </c>
      <c r="D27" s="79">
        <f>SUM(D24:D26)</f>
        <v>99.99999999999999</v>
      </c>
    </row>
    <row r="28" spans="2:4" ht="24">
      <c r="B28" s="44"/>
      <c r="C28" s="44"/>
      <c r="D28" s="80"/>
    </row>
    <row r="29" spans="1:4" ht="24">
      <c r="A29" s="40" t="s">
        <v>180</v>
      </c>
      <c r="B29" s="44"/>
      <c r="C29" s="44"/>
      <c r="D29" s="80"/>
    </row>
    <row r="30" spans="1:4" ht="24">
      <c r="A30" s="40" t="s">
        <v>76</v>
      </c>
      <c r="B30" s="44"/>
      <c r="C30" s="44"/>
      <c r="D30" s="80"/>
    </row>
    <row r="31" spans="2:4" ht="24">
      <c r="B31" s="44"/>
      <c r="C31" s="44"/>
      <c r="D31" s="80"/>
    </row>
    <row r="32" spans="2:4" ht="24">
      <c r="B32" s="44"/>
      <c r="C32" s="44"/>
      <c r="D32" s="80"/>
    </row>
    <row r="33" spans="2:4" ht="24">
      <c r="B33" s="44"/>
      <c r="C33" s="44"/>
      <c r="D33" s="80"/>
    </row>
    <row r="34" spans="1:7" ht="24">
      <c r="A34" s="87" t="s">
        <v>75</v>
      </c>
      <c r="B34" s="87"/>
      <c r="C34" s="87"/>
      <c r="D34" s="87"/>
      <c r="E34" s="87"/>
      <c r="F34" s="87"/>
      <c r="G34" s="87"/>
    </row>
    <row r="35" spans="2:4" ht="24">
      <c r="B35" s="44"/>
      <c r="C35" s="44"/>
      <c r="D35" s="80"/>
    </row>
    <row r="36" ht="24">
      <c r="A36" s="40" t="s">
        <v>72</v>
      </c>
    </row>
    <row r="37" ht="24.75" thickBot="1"/>
    <row r="38" spans="2:4" ht="25.5" thickBot="1" thickTop="1">
      <c r="B38" s="70" t="s">
        <v>77</v>
      </c>
      <c r="C38" s="62" t="s">
        <v>57</v>
      </c>
      <c r="D38" s="62" t="s">
        <v>58</v>
      </c>
    </row>
    <row r="39" spans="2:4" ht="24.75" thickTop="1">
      <c r="B39" s="60" t="s">
        <v>68</v>
      </c>
      <c r="C39" s="41">
        <v>13</v>
      </c>
      <c r="D39" s="46">
        <f>C39*100/C41</f>
        <v>68.42105263157895</v>
      </c>
    </row>
    <row r="40" spans="2:4" ht="24">
      <c r="B40" s="60" t="s">
        <v>69</v>
      </c>
      <c r="C40" s="41">
        <v>6</v>
      </c>
      <c r="D40" s="46">
        <f>C40*100/C41</f>
        <v>31.57894736842105</v>
      </c>
    </row>
    <row r="41" spans="2:4" ht="24">
      <c r="B41" s="78" t="s">
        <v>67</v>
      </c>
      <c r="C41" s="78">
        <f>SUM(C39:C40)</f>
        <v>19</v>
      </c>
      <c r="D41" s="79">
        <f>SUM(D39:D40)</f>
        <v>100</v>
      </c>
    </row>
    <row r="43" ht="24">
      <c r="A43" s="40" t="s">
        <v>181</v>
      </c>
    </row>
    <row r="44" ht="24">
      <c r="A44" s="40" t="s">
        <v>78</v>
      </c>
    </row>
    <row r="46" ht="24">
      <c r="A46" s="40" t="s">
        <v>79</v>
      </c>
    </row>
    <row r="47" ht="24.75" thickBot="1"/>
    <row r="48" spans="2:4" ht="25.5" thickBot="1" thickTop="1">
      <c r="B48" s="70" t="s">
        <v>80</v>
      </c>
      <c r="C48" s="62" t="s">
        <v>57</v>
      </c>
      <c r="D48" s="62" t="s">
        <v>58</v>
      </c>
    </row>
    <row r="49" spans="2:4" ht="24.75" thickTop="1">
      <c r="B49" s="81" t="s">
        <v>81</v>
      </c>
      <c r="C49" s="41">
        <v>11</v>
      </c>
      <c r="D49" s="46">
        <f aca="true" t="shared" si="0" ref="D49:D54">C49*100/C$17</f>
        <v>57.89473684210526</v>
      </c>
    </row>
    <row r="50" spans="2:4" ht="24">
      <c r="B50" s="59" t="s">
        <v>82</v>
      </c>
      <c r="C50" s="41">
        <v>3</v>
      </c>
      <c r="D50" s="46">
        <f t="shared" si="0"/>
        <v>15.789473684210526</v>
      </c>
    </row>
    <row r="51" spans="2:4" ht="24">
      <c r="B51" s="59" t="s">
        <v>83</v>
      </c>
      <c r="C51" s="47">
        <v>2</v>
      </c>
      <c r="D51" s="46">
        <f t="shared" si="0"/>
        <v>10.526315789473685</v>
      </c>
    </row>
    <row r="52" spans="2:4" ht="24">
      <c r="B52" s="61" t="s">
        <v>84</v>
      </c>
      <c r="C52" s="41">
        <v>1</v>
      </c>
      <c r="D52" s="46">
        <f t="shared" si="0"/>
        <v>5.2631578947368425</v>
      </c>
    </row>
    <row r="53" spans="2:4" ht="24">
      <c r="B53" s="61" t="s">
        <v>183</v>
      </c>
      <c r="C53" s="47">
        <v>1</v>
      </c>
      <c r="D53" s="46">
        <f t="shared" si="0"/>
        <v>5.2631578947368425</v>
      </c>
    </row>
    <row r="54" spans="2:4" ht="24.75" thickBot="1">
      <c r="B54" s="61" t="s">
        <v>62</v>
      </c>
      <c r="C54" s="47">
        <v>1</v>
      </c>
      <c r="D54" s="46">
        <f t="shared" si="0"/>
        <v>5.2631578947368425</v>
      </c>
    </row>
    <row r="55" spans="2:4" ht="25.5" thickBot="1" thickTop="1">
      <c r="B55" s="62" t="s">
        <v>67</v>
      </c>
      <c r="C55" s="62">
        <f>SUM(C49:C54)</f>
        <v>19</v>
      </c>
      <c r="D55" s="63">
        <f>SUM(D49:D54)</f>
        <v>100</v>
      </c>
    </row>
    <row r="56" ht="24.75" thickTop="1"/>
    <row r="57" ht="24">
      <c r="A57" s="40" t="s">
        <v>85</v>
      </c>
    </row>
    <row r="58" ht="24">
      <c r="A58" s="40" t="s">
        <v>184</v>
      </c>
    </row>
  </sheetData>
  <sheetProtection/>
  <mergeCells count="4">
    <mergeCell ref="A1:F1"/>
    <mergeCell ref="A2:F2"/>
    <mergeCell ref="A3:F3"/>
    <mergeCell ref="A34:G34"/>
  </mergeCells>
  <printOptions horizontalCentered="1"/>
  <pageMargins left="0.787401574803149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23" sqref="H23"/>
    </sheetView>
  </sheetViews>
  <sheetFormatPr defaultColWidth="9.140625" defaultRowHeight="21.75"/>
  <cols>
    <col min="1" max="1" width="13.421875" style="40" customWidth="1"/>
    <col min="2" max="2" width="47.7109375" style="41" bestFit="1" customWidth="1"/>
    <col min="3" max="3" width="13.140625" style="41" customWidth="1"/>
    <col min="4" max="4" width="14.57421875" style="40" customWidth="1"/>
    <col min="5" max="5" width="9.140625" style="40" customWidth="1"/>
    <col min="6" max="6" width="4.8515625" style="40" customWidth="1"/>
    <col min="7" max="16384" width="9.140625" style="40" customWidth="1"/>
  </cols>
  <sheetData>
    <row r="1" spans="1:6" ht="24">
      <c r="A1" s="87" t="s">
        <v>86</v>
      </c>
      <c r="B1" s="87"/>
      <c r="C1" s="87"/>
      <c r="D1" s="87"/>
      <c r="E1" s="87"/>
      <c r="F1" s="87"/>
    </row>
    <row r="3" ht="24">
      <c r="A3" s="40" t="s">
        <v>107</v>
      </c>
    </row>
    <row r="4" ht="24" customHeight="1" thickBot="1"/>
    <row r="5" spans="2:4" ht="25.5" thickBot="1" thickTop="1">
      <c r="B5" s="70" t="s">
        <v>87</v>
      </c>
      <c r="C5" s="62" t="s">
        <v>57</v>
      </c>
      <c r="D5" s="62" t="s">
        <v>88</v>
      </c>
    </row>
    <row r="6" spans="2:4" ht="24.75" thickTop="1">
      <c r="B6" s="58" t="s">
        <v>89</v>
      </c>
      <c r="D6" s="41"/>
    </row>
    <row r="7" spans="2:4" ht="24">
      <c r="B7" s="68" t="s">
        <v>69</v>
      </c>
      <c r="C7" s="65">
        <f>SUM(C9:C13)</f>
        <v>6</v>
      </c>
      <c r="D7" s="66">
        <f>C7*100/19</f>
        <v>31.57894736842105</v>
      </c>
    </row>
    <row r="8" spans="2:4" ht="24">
      <c r="B8" s="59" t="s">
        <v>90</v>
      </c>
      <c r="C8" s="65"/>
      <c r="D8" s="66"/>
    </row>
    <row r="9" spans="2:4" ht="24">
      <c r="B9" s="59" t="s">
        <v>93</v>
      </c>
      <c r="C9" s="41">
        <v>2</v>
      </c>
      <c r="D9" s="46">
        <f>C9*100/19</f>
        <v>10.526315789473685</v>
      </c>
    </row>
    <row r="10" spans="2:4" ht="24">
      <c r="B10" s="91" t="s">
        <v>91</v>
      </c>
      <c r="C10" s="92"/>
      <c r="D10" s="93"/>
    </row>
    <row r="11" spans="2:8" ht="24">
      <c r="B11" s="94" t="s">
        <v>94</v>
      </c>
      <c r="C11" s="95">
        <v>3</v>
      </c>
      <c r="D11" s="96">
        <f>C11*100/19</f>
        <v>15.789473684210526</v>
      </c>
      <c r="H11" s="19"/>
    </row>
    <row r="12" spans="2:8" ht="24">
      <c r="B12" s="59" t="s">
        <v>92</v>
      </c>
      <c r="D12" s="46"/>
      <c r="H12" s="19"/>
    </row>
    <row r="13" spans="2:8" ht="24">
      <c r="B13" s="67" t="s">
        <v>95</v>
      </c>
      <c r="C13" s="54">
        <v>1</v>
      </c>
      <c r="D13" s="56">
        <f>C13*100/19</f>
        <v>5.2631578947368425</v>
      </c>
      <c r="H13" s="19"/>
    </row>
    <row r="14" spans="2:4" ht="24">
      <c r="B14" s="68" t="s">
        <v>68</v>
      </c>
      <c r="C14" s="65">
        <v>13</v>
      </c>
      <c r="D14" s="66">
        <f>SUM(D16:D24)</f>
        <v>68.42105263157896</v>
      </c>
    </row>
    <row r="15" spans="2:4" ht="24">
      <c r="B15" s="59" t="s">
        <v>96</v>
      </c>
      <c r="D15" s="46"/>
    </row>
    <row r="16" spans="2:4" ht="24">
      <c r="B16" s="59" t="s">
        <v>100</v>
      </c>
      <c r="C16" s="41">
        <v>2</v>
      </c>
      <c r="D16" s="46">
        <f>C16*100/19</f>
        <v>10.526315789473685</v>
      </c>
    </row>
    <row r="17" spans="2:4" ht="24">
      <c r="B17" s="91" t="s">
        <v>97</v>
      </c>
      <c r="C17" s="92"/>
      <c r="D17" s="93"/>
    </row>
    <row r="18" spans="2:4" ht="24">
      <c r="B18" s="94" t="s">
        <v>98</v>
      </c>
      <c r="C18" s="95">
        <v>2</v>
      </c>
      <c r="D18" s="96">
        <f>C18*100/19</f>
        <v>10.526315789473685</v>
      </c>
    </row>
    <row r="19" spans="2:4" ht="24">
      <c r="B19" s="61" t="s">
        <v>91</v>
      </c>
      <c r="D19" s="46"/>
    </row>
    <row r="20" spans="2:4" ht="24">
      <c r="B20" s="59" t="s">
        <v>94</v>
      </c>
      <c r="C20" s="41">
        <v>3</v>
      </c>
      <c r="D20" s="46">
        <f>C20*100/19</f>
        <v>15.789473684210526</v>
      </c>
    </row>
    <row r="21" spans="2:4" ht="24">
      <c r="B21" s="59" t="s">
        <v>99</v>
      </c>
      <c r="C21" s="41">
        <v>3</v>
      </c>
      <c r="D21" s="46">
        <f>C21*100/19</f>
        <v>15.789473684210526</v>
      </c>
    </row>
    <row r="22" spans="2:4" ht="24">
      <c r="B22" s="91" t="s">
        <v>92</v>
      </c>
      <c r="C22" s="92"/>
      <c r="D22" s="93"/>
    </row>
    <row r="23" spans="2:4" ht="24">
      <c r="B23" s="61" t="s">
        <v>95</v>
      </c>
      <c r="C23" s="47">
        <v>2</v>
      </c>
      <c r="D23" s="49">
        <f>C23*100/19</f>
        <v>10.526315789473685</v>
      </c>
    </row>
    <row r="24" spans="2:4" ht="24.75" thickBot="1">
      <c r="B24" s="97" t="s">
        <v>62</v>
      </c>
      <c r="C24" s="98">
        <v>1</v>
      </c>
      <c r="D24" s="99">
        <f>C24*100/19</f>
        <v>5.2631578947368425</v>
      </c>
    </row>
    <row r="25" spans="2:4" ht="25.5" thickBot="1" thickTop="1">
      <c r="B25" s="62" t="s">
        <v>46</v>
      </c>
      <c r="C25" s="62">
        <f>C7+C14</f>
        <v>19</v>
      </c>
      <c r="D25" s="63">
        <f>D14+D7</f>
        <v>100.00000000000001</v>
      </c>
    </row>
    <row r="26" spans="2:4" ht="24.75" thickTop="1">
      <c r="B26" s="59"/>
      <c r="D26" s="46"/>
    </row>
    <row r="27" ht="24">
      <c r="A27" s="40" t="s">
        <v>185</v>
      </c>
    </row>
    <row r="28" ht="24">
      <c r="A28" s="40" t="s">
        <v>186</v>
      </c>
    </row>
  </sheetData>
  <sheetProtection/>
  <mergeCells count="1">
    <mergeCell ref="A1:F1"/>
  </mergeCells>
  <printOptions horizontalCentered="1"/>
  <pageMargins left="0.5511811023622047" right="0.5511811023622047" top="0.787401574803149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6" sqref="J16"/>
    </sheetView>
  </sheetViews>
  <sheetFormatPr defaultColWidth="9.140625" defaultRowHeight="21.75"/>
  <cols>
    <col min="1" max="1" width="14.57421875" style="40" customWidth="1"/>
    <col min="2" max="2" width="28.140625" style="41" customWidth="1"/>
    <col min="3" max="3" width="12.7109375" style="41" customWidth="1"/>
    <col min="4" max="4" width="16.00390625" style="40" customWidth="1"/>
    <col min="5" max="16384" width="9.140625" style="40" customWidth="1"/>
  </cols>
  <sheetData>
    <row r="1" spans="1:6" ht="24">
      <c r="A1" s="87" t="s">
        <v>101</v>
      </c>
      <c r="B1" s="87"/>
      <c r="C1" s="87"/>
      <c r="D1" s="87"/>
      <c r="E1" s="87"/>
      <c r="F1" s="87"/>
    </row>
    <row r="3" ht="24">
      <c r="A3" s="40" t="s">
        <v>109</v>
      </c>
    </row>
    <row r="4" ht="24.75" thickBot="1"/>
    <row r="5" spans="2:4" ht="25.5" thickBot="1" thickTop="1">
      <c r="B5" s="70" t="s">
        <v>102</v>
      </c>
      <c r="C5" s="62" t="s">
        <v>57</v>
      </c>
      <c r="D5" s="62" t="s">
        <v>88</v>
      </c>
    </row>
    <row r="6" spans="2:4" ht="24.75" thickTop="1">
      <c r="B6" s="40" t="s">
        <v>0</v>
      </c>
      <c r="C6" s="41">
        <v>16</v>
      </c>
      <c r="D6" s="46">
        <f>C6*100/C$10</f>
        <v>84.21052631578948</v>
      </c>
    </row>
    <row r="7" spans="2:4" ht="24">
      <c r="B7" s="40" t="s">
        <v>103</v>
      </c>
      <c r="C7" s="41">
        <v>1</v>
      </c>
      <c r="D7" s="46">
        <f>C7*100/C$10</f>
        <v>5.2631578947368425</v>
      </c>
    </row>
    <row r="8" spans="2:4" ht="24">
      <c r="B8" s="40" t="s">
        <v>104</v>
      </c>
      <c r="C8" s="41">
        <v>1</v>
      </c>
      <c r="D8" s="46">
        <f>C8*100/C$10</f>
        <v>5.2631578947368425</v>
      </c>
    </row>
    <row r="9" spans="2:4" ht="24.75" thickBot="1">
      <c r="B9" s="40" t="s">
        <v>105</v>
      </c>
      <c r="C9" s="41">
        <v>1</v>
      </c>
      <c r="D9" s="46">
        <f>C9*100/C$10</f>
        <v>5.2631578947368425</v>
      </c>
    </row>
    <row r="10" spans="2:4" ht="25.5" thickBot="1" thickTop="1">
      <c r="B10" s="62" t="s">
        <v>67</v>
      </c>
      <c r="C10" s="71">
        <f>SUM(C6:C9)</f>
        <v>19</v>
      </c>
      <c r="D10" s="63">
        <f>SUM(D6:D9)</f>
        <v>100.00000000000003</v>
      </c>
    </row>
    <row r="11" ht="24.75" thickTop="1"/>
    <row r="12" ht="24">
      <c r="A12" s="40" t="s">
        <v>114</v>
      </c>
    </row>
    <row r="13" ht="24">
      <c r="A13" s="40" t="s">
        <v>106</v>
      </c>
    </row>
    <row r="15" ht="24">
      <c r="A15" s="40" t="s">
        <v>110</v>
      </c>
    </row>
    <row r="16" ht="24.75" thickBot="1"/>
    <row r="17" spans="2:4" ht="25.5" thickBot="1" thickTop="1">
      <c r="B17" s="70" t="s">
        <v>111</v>
      </c>
      <c r="C17" s="62" t="s">
        <v>57</v>
      </c>
      <c r="D17" s="62" t="s">
        <v>88</v>
      </c>
    </row>
    <row r="18" spans="2:4" ht="24.75" thickTop="1">
      <c r="B18" s="40" t="s">
        <v>112</v>
      </c>
      <c r="C18" s="41">
        <v>15</v>
      </c>
      <c r="D18" s="46">
        <f>C18*100/C20</f>
        <v>78.94736842105263</v>
      </c>
    </row>
    <row r="19" spans="2:4" ht="24.75" thickBot="1">
      <c r="B19" s="48" t="s">
        <v>62</v>
      </c>
      <c r="C19" s="47">
        <v>4</v>
      </c>
      <c r="D19" s="46">
        <f>C19*100/C20</f>
        <v>21.05263157894737</v>
      </c>
    </row>
    <row r="20" spans="2:4" ht="25.5" thickBot="1" thickTop="1">
      <c r="B20" s="62" t="s">
        <v>46</v>
      </c>
      <c r="C20" s="62">
        <f>SUM(C18:C19)</f>
        <v>19</v>
      </c>
      <c r="D20" s="63">
        <f>SUM(D18:D19)</f>
        <v>100</v>
      </c>
    </row>
    <row r="21" ht="24.75" thickTop="1"/>
    <row r="22" ht="24">
      <c r="A22" s="40" t="s">
        <v>113</v>
      </c>
    </row>
  </sheetData>
  <sheetProtection/>
  <mergeCells count="1">
    <mergeCell ref="A1:F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B17" sqref="B17"/>
    </sheetView>
  </sheetViews>
  <sheetFormatPr defaultColWidth="9.140625" defaultRowHeight="21.75"/>
  <cols>
    <col min="1" max="1" width="4.57421875" style="40" customWidth="1"/>
    <col min="2" max="2" width="67.00390625" style="40" customWidth="1"/>
    <col min="3" max="3" width="8.7109375" style="41" customWidth="1"/>
    <col min="4" max="4" width="9.00390625" style="41" customWidth="1"/>
    <col min="5" max="5" width="13.57421875" style="41" bestFit="1" customWidth="1"/>
    <col min="6" max="16384" width="9.140625" style="40" customWidth="1"/>
  </cols>
  <sheetData>
    <row r="1" spans="1:5" ht="24">
      <c r="A1" s="87" t="s">
        <v>115</v>
      </c>
      <c r="B1" s="87"/>
      <c r="C1" s="87"/>
      <c r="D1" s="87"/>
      <c r="E1" s="87"/>
    </row>
    <row r="2" spans="1:2" ht="24">
      <c r="A2" s="41"/>
      <c r="B2" s="41"/>
    </row>
    <row r="3" ht="24">
      <c r="A3" s="82" t="s">
        <v>108</v>
      </c>
    </row>
    <row r="4" ht="32.25" customHeight="1" thickBot="1">
      <c r="A4" s="42" t="s">
        <v>120</v>
      </c>
    </row>
    <row r="5" spans="1:5" s="42" customFormat="1" ht="23.25" customHeight="1" thickTop="1">
      <c r="A5" s="89" t="s">
        <v>56</v>
      </c>
      <c r="B5" s="89"/>
      <c r="C5" s="88" t="s">
        <v>52</v>
      </c>
      <c r="D5" s="88"/>
      <c r="E5" s="88"/>
    </row>
    <row r="6" spans="1:5" s="42" customFormat="1" ht="26.25" customHeight="1" thickBot="1">
      <c r="A6" s="90"/>
      <c r="B6" s="90"/>
      <c r="C6" s="43" t="s">
        <v>3</v>
      </c>
      <c r="D6" s="43" t="s">
        <v>2</v>
      </c>
      <c r="E6" s="43" t="s">
        <v>117</v>
      </c>
    </row>
    <row r="7" spans="1:5" ht="24.75" thickTop="1">
      <c r="A7" s="44">
        <v>1</v>
      </c>
      <c r="B7" s="45" t="s">
        <v>118</v>
      </c>
      <c r="C7" s="46"/>
      <c r="D7" s="46"/>
      <c r="E7" s="46"/>
    </row>
    <row r="8" spans="1:6" ht="24">
      <c r="A8" s="47"/>
      <c r="B8" s="48" t="s">
        <v>119</v>
      </c>
      <c r="C8" s="49">
        <f>ข้อมูลทั่วไป!U$22</f>
        <v>4.2631578947368425</v>
      </c>
      <c r="D8" s="49">
        <f>ข้อมูลทั่วไป!U$23</f>
        <v>0.5619514869490159</v>
      </c>
      <c r="E8" s="47" t="str">
        <f>IF(C8&gt;4.5,"มากที่สุด",IF(C8&gt;3.5,"มาก",IF(C8&gt;2.5,"ปานกลาง",IF(C8&gt;1.5,"น้อย",IF(C8&lt;=1.5,"น้อยที่สุด")))))</f>
        <v>มาก</v>
      </c>
      <c r="F8" s="48"/>
    </row>
    <row r="9" spans="1:6" ht="24">
      <c r="A9" s="47"/>
      <c r="B9" s="48" t="s">
        <v>121</v>
      </c>
      <c r="C9" s="49">
        <f>ข้อมูลทั่วไป!V$22</f>
        <v>3.789473684210526</v>
      </c>
      <c r="D9" s="49">
        <f>ข้อมูลทั่วไป!V$23</f>
        <v>0.9763280054720362</v>
      </c>
      <c r="E9" s="47" t="str">
        <f aca="true" t="shared" si="0" ref="E9:E30">IF(C9&gt;4.5,"มากที่สุด",IF(C9&gt;3.5,"มาก",IF(C9&gt;2.5,"ปานกลาง",IF(C9&gt;1.5,"น้อย",IF(C9&lt;=1.5,"น้อยที่สุด")))))</f>
        <v>มาก</v>
      </c>
      <c r="F9" s="48"/>
    </row>
    <row r="10" spans="1:6" ht="24">
      <c r="A10" s="47"/>
      <c r="B10" s="48" t="s">
        <v>122</v>
      </c>
      <c r="C10" s="49">
        <f>ข้อมูลทั่วไป!W$22</f>
        <v>4</v>
      </c>
      <c r="D10" s="49">
        <f>ข้อมูลทั่วไป!W$23</f>
        <v>0.5940885257860046</v>
      </c>
      <c r="E10" s="54" t="str">
        <f t="shared" si="0"/>
        <v>มาก</v>
      </c>
      <c r="F10" s="48"/>
    </row>
    <row r="11" spans="1:6" ht="24">
      <c r="A11" s="50">
        <v>2</v>
      </c>
      <c r="B11" s="51" t="s">
        <v>123</v>
      </c>
      <c r="C11" s="52"/>
      <c r="D11" s="52"/>
      <c r="E11" s="47"/>
      <c r="F11" s="48"/>
    </row>
    <row r="12" spans="1:6" ht="24">
      <c r="A12" s="47"/>
      <c r="B12" s="48" t="s">
        <v>124</v>
      </c>
      <c r="C12" s="49">
        <f>ข้อมูลทั่วไป!X$22</f>
        <v>4.333333333333333</v>
      </c>
      <c r="D12" s="49">
        <f>ข้อมูลทั่วไป!X$23</f>
        <v>0.5940885257860046</v>
      </c>
      <c r="E12" s="47" t="str">
        <f t="shared" si="0"/>
        <v>มาก</v>
      </c>
      <c r="F12" s="48"/>
    </row>
    <row r="13" spans="1:6" ht="24">
      <c r="A13" s="54"/>
      <c r="B13" s="55" t="s">
        <v>125</v>
      </c>
      <c r="C13" s="49">
        <f>ข้อมูลทั่วไป!Y$22</f>
        <v>4.5</v>
      </c>
      <c r="D13" s="56">
        <f>ข้อมูลทั่วไป!Y$23</f>
        <v>0.5144957554275266</v>
      </c>
      <c r="E13" s="47" t="str">
        <f t="shared" si="0"/>
        <v>มาก</v>
      </c>
      <c r="F13" s="48"/>
    </row>
    <row r="14" spans="1:6" ht="24">
      <c r="A14" s="44">
        <v>3</v>
      </c>
      <c r="B14" s="45" t="s">
        <v>126</v>
      </c>
      <c r="C14" s="52"/>
      <c r="D14" s="49"/>
      <c r="E14" s="53"/>
      <c r="F14" s="48"/>
    </row>
    <row r="15" spans="1:6" ht="24">
      <c r="A15" s="47"/>
      <c r="B15" s="48" t="s">
        <v>127</v>
      </c>
      <c r="C15" s="49">
        <f>ข้อมูลทั่วไป!Z$22</f>
        <v>4.2631578947368425</v>
      </c>
      <c r="D15" s="49">
        <f>ข้อมูลทั่วไป!Z$23</f>
        <v>0.4524139283588635</v>
      </c>
      <c r="E15" s="47" t="str">
        <f t="shared" si="0"/>
        <v>มาก</v>
      </c>
      <c r="F15" s="48"/>
    </row>
    <row r="16" spans="1:6" ht="24">
      <c r="A16" s="47"/>
      <c r="B16" s="48" t="s">
        <v>128</v>
      </c>
      <c r="C16" s="49">
        <f>ข้อมูลทั่วไป!AA$22</f>
        <v>4.2105263157894735</v>
      </c>
      <c r="D16" s="49">
        <f>ข้อมูลทั่วไป!AA$23</f>
        <v>0.7132825035177578</v>
      </c>
      <c r="E16" s="47" t="str">
        <f t="shared" si="0"/>
        <v>มาก</v>
      </c>
      <c r="F16" s="48"/>
    </row>
    <row r="17" spans="1:6" ht="24">
      <c r="A17" s="47"/>
      <c r="B17" s="48" t="s">
        <v>129</v>
      </c>
      <c r="C17" s="49">
        <f>ข้อมูลทั่วไป!AB$22</f>
        <v>4.157894736842105</v>
      </c>
      <c r="D17" s="49">
        <f>ข้อมูลทั่วไป!AB$23</f>
        <v>0.6021404316396678</v>
      </c>
      <c r="E17" s="47" t="str">
        <f t="shared" si="0"/>
        <v>มาก</v>
      </c>
      <c r="F17" s="48"/>
    </row>
    <row r="18" spans="1:6" ht="24">
      <c r="A18" s="48"/>
      <c r="B18" s="48" t="s">
        <v>130</v>
      </c>
      <c r="C18" s="49">
        <f>ข้อมูลทั่วไป!AC$22</f>
        <v>4.277777777777778</v>
      </c>
      <c r="D18" s="49">
        <f>ข้อมูลทั่วไป!AC$23</f>
        <v>0.4608885989624752</v>
      </c>
      <c r="E18" s="47" t="str">
        <f t="shared" si="0"/>
        <v>มาก</v>
      </c>
      <c r="F18" s="48"/>
    </row>
    <row r="19" spans="1:6" ht="24">
      <c r="A19" s="48"/>
      <c r="B19" s="48" t="s">
        <v>131</v>
      </c>
      <c r="C19" s="49">
        <f>ข้อมูลทั่วไป!AD$22</f>
        <v>4.125</v>
      </c>
      <c r="D19" s="49">
        <f>ข้อมูลทั่วไป!AD$23</f>
        <v>0.3415650255319866</v>
      </c>
      <c r="E19" s="47" t="str">
        <f t="shared" si="0"/>
        <v>มาก</v>
      </c>
      <c r="F19" s="48"/>
    </row>
    <row r="20" spans="1:6" ht="24">
      <c r="A20" s="48"/>
      <c r="B20" s="48" t="s">
        <v>132</v>
      </c>
      <c r="C20" s="56">
        <f>ข้อมูลทั่วไป!AE22</f>
        <v>4.176470588235294</v>
      </c>
      <c r="D20" s="49">
        <f>ข้อมูลทั่วไป!AE$23</f>
        <v>0.528594139870926</v>
      </c>
      <c r="E20" s="54" t="str">
        <f t="shared" si="0"/>
        <v>มาก</v>
      </c>
      <c r="F20" s="48"/>
    </row>
    <row r="21" spans="1:6" ht="24">
      <c r="A21" s="50">
        <v>4</v>
      </c>
      <c r="B21" s="51" t="s">
        <v>143</v>
      </c>
      <c r="C21" s="49"/>
      <c r="D21" s="52"/>
      <c r="E21" s="47"/>
      <c r="F21" s="48"/>
    </row>
    <row r="22" spans="1:6" ht="24">
      <c r="A22" s="48"/>
      <c r="B22" s="48" t="s">
        <v>142</v>
      </c>
      <c r="C22" s="49">
        <f>ข้อมูลทั่วไป!AF$22</f>
        <v>4.7368421052631575</v>
      </c>
      <c r="D22" s="49">
        <f>ข้อมูลทั่วไป!AF$23</f>
        <v>0.452413928358864</v>
      </c>
      <c r="E22" s="47" t="str">
        <f t="shared" si="0"/>
        <v>มากที่สุด</v>
      </c>
      <c r="F22" s="48"/>
    </row>
    <row r="23" spans="1:6" ht="24">
      <c r="A23" s="48"/>
      <c r="B23" s="48" t="s">
        <v>144</v>
      </c>
      <c r="C23" s="49">
        <f>ข้อมูลทั่วไป!AG$22</f>
        <v>4.894736842105263</v>
      </c>
      <c r="D23" s="49">
        <f>ข้อมูลทั่วไป!AG$23</f>
        <v>0.31530176764230583</v>
      </c>
      <c r="E23" s="47" t="str">
        <f t="shared" si="0"/>
        <v>มากที่สุด</v>
      </c>
      <c r="F23" s="48"/>
    </row>
    <row r="24" spans="1:6" ht="24">
      <c r="A24" s="78">
        <v>5</v>
      </c>
      <c r="B24" s="84" t="s">
        <v>140</v>
      </c>
      <c r="C24" s="74">
        <f>ข้อมูลทั่วไป!AH$22</f>
        <v>4.4</v>
      </c>
      <c r="D24" s="74">
        <f>ข้อมูลทั่วไป!AH$23</f>
        <v>0.5070925528371115</v>
      </c>
      <c r="E24" s="75" t="str">
        <f t="shared" si="0"/>
        <v>มาก</v>
      </c>
      <c r="F24" s="48"/>
    </row>
    <row r="25" spans="1:6" ht="24">
      <c r="A25" s="50">
        <v>6</v>
      </c>
      <c r="B25" s="51" t="s">
        <v>141</v>
      </c>
      <c r="C25" s="49"/>
      <c r="D25" s="52"/>
      <c r="E25" s="47"/>
      <c r="F25" s="48"/>
    </row>
    <row r="26" spans="1:6" ht="24">
      <c r="A26" s="44"/>
      <c r="B26" s="48" t="s">
        <v>145</v>
      </c>
      <c r="C26" s="49">
        <f>ข้อมูลทั่วไป!AI$22</f>
        <v>4.368421052631579</v>
      </c>
      <c r="D26" s="49">
        <f>ข้อมูลทั่วไป!AI$23</f>
        <v>0.4955946277833527</v>
      </c>
      <c r="E26" s="47" t="str">
        <f t="shared" si="0"/>
        <v>มาก</v>
      </c>
      <c r="F26" s="48"/>
    </row>
    <row r="27" spans="1:6" ht="24">
      <c r="A27" s="44"/>
      <c r="B27" s="48" t="s">
        <v>136</v>
      </c>
      <c r="C27" s="49">
        <f>ข้อมูลทั่วไป!AJ$22</f>
        <v>4.157894736842105</v>
      </c>
      <c r="D27" s="49">
        <f>ข้อมูลทั่วไป!AJ$23</f>
        <v>0.5014598571212798</v>
      </c>
      <c r="E27" s="47" t="str">
        <f t="shared" si="0"/>
        <v>มาก</v>
      </c>
      <c r="F27" s="48"/>
    </row>
    <row r="28" spans="1:6" ht="24">
      <c r="A28" s="44"/>
      <c r="B28" s="48" t="s">
        <v>137</v>
      </c>
      <c r="C28" s="49">
        <f>ข้อมูลทั่วไป!AK$22</f>
        <v>4.2105263157894735</v>
      </c>
      <c r="D28" s="49">
        <f>ข้อมูลทั่วไป!AK$23</f>
        <v>0.41885390829169555</v>
      </c>
      <c r="E28" s="47" t="str">
        <f t="shared" si="0"/>
        <v>มาก</v>
      </c>
      <c r="F28" s="48"/>
    </row>
    <row r="29" spans="1:6" ht="24.75" thickBot="1">
      <c r="A29" s="48"/>
      <c r="B29" s="57" t="s">
        <v>138</v>
      </c>
      <c r="C29" s="49">
        <f>ข้อมูลทั่วไป!AL$22</f>
        <v>4.2105263157894735</v>
      </c>
      <c r="D29" s="49">
        <f>ข้อมูลทั่วไป!AL$23</f>
        <v>0.5353033790313095</v>
      </c>
      <c r="E29" s="47" t="str">
        <f t="shared" si="0"/>
        <v>มาก</v>
      </c>
      <c r="F29" s="48"/>
    </row>
    <row r="30" spans="1:5" s="48" customFormat="1" ht="25.5" thickBot="1" thickTop="1">
      <c r="A30" s="72"/>
      <c r="B30" s="73" t="s">
        <v>67</v>
      </c>
      <c r="C30" s="63">
        <f>AVERAGE(C8:C29)</f>
        <v>4.281985533004626</v>
      </c>
      <c r="D30" s="63">
        <f>ข้อมูลทั่วไป!AN23</f>
        <v>0.35330395202717435</v>
      </c>
      <c r="E30" s="69" t="str">
        <f t="shared" si="0"/>
        <v>มาก</v>
      </c>
    </row>
    <row r="31" ht="24.75" thickTop="1"/>
    <row r="32" ht="24">
      <c r="A32" s="83" t="s">
        <v>146</v>
      </c>
    </row>
    <row r="33" ht="24">
      <c r="A33" s="83" t="s">
        <v>147</v>
      </c>
    </row>
    <row r="34" ht="24">
      <c r="A34" s="83" t="s">
        <v>148</v>
      </c>
    </row>
    <row r="35" ht="24">
      <c r="A35" s="83" t="s">
        <v>149</v>
      </c>
    </row>
  </sheetData>
  <sheetProtection/>
  <mergeCells count="3">
    <mergeCell ref="C5:E5"/>
    <mergeCell ref="A5:B6"/>
    <mergeCell ref="A1:E1"/>
  </mergeCells>
  <printOptions/>
  <pageMargins left="0.5905511811023623" right="0.15748031496062992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0"/>
  <sheetViews>
    <sheetView zoomScale="110" zoomScaleNormal="110" zoomScalePageLayoutView="0" workbookViewId="0" topLeftCell="A1">
      <selection activeCell="D4" sqref="D4"/>
    </sheetView>
  </sheetViews>
  <sheetFormatPr defaultColWidth="9.140625" defaultRowHeight="21.75"/>
  <cols>
    <col min="1" max="1" width="3.8515625" style="103" customWidth="1"/>
    <col min="2" max="2" width="81.57421875" style="103" customWidth="1"/>
    <col min="3" max="3" width="8.8515625" style="101" bestFit="1" customWidth="1"/>
    <col min="4" max="16384" width="9.140625" style="101" customWidth="1"/>
  </cols>
  <sheetData>
    <row r="1" spans="1:3" ht="24">
      <c r="A1" s="100" t="s">
        <v>139</v>
      </c>
      <c r="B1" s="100"/>
      <c r="C1" s="100"/>
    </row>
    <row r="3" spans="1:6" ht="24">
      <c r="A3" s="102" t="s">
        <v>116</v>
      </c>
      <c r="F3" s="25"/>
    </row>
    <row r="4" spans="2:6" ht="24.75" thickBot="1">
      <c r="B4" s="102" t="s">
        <v>133</v>
      </c>
      <c r="F4" s="25"/>
    </row>
    <row r="5" spans="1:6" ht="25.5" thickBot="1" thickTop="1">
      <c r="A5" s="104" t="s">
        <v>150</v>
      </c>
      <c r="B5" s="104" t="s">
        <v>56</v>
      </c>
      <c r="C5" s="104" t="s">
        <v>58</v>
      </c>
      <c r="F5" s="25"/>
    </row>
    <row r="6" spans="1:6" ht="24.75" thickTop="1">
      <c r="A6" s="103">
        <v>1</v>
      </c>
      <c r="B6" s="105" t="s">
        <v>159</v>
      </c>
      <c r="C6" s="103">
        <v>2</v>
      </c>
      <c r="F6" s="25"/>
    </row>
    <row r="7" spans="1:6" ht="24">
      <c r="A7" s="103">
        <v>2</v>
      </c>
      <c r="B7" s="105" t="s">
        <v>187</v>
      </c>
      <c r="C7" s="103">
        <v>2</v>
      </c>
      <c r="F7" s="25"/>
    </row>
    <row r="8" spans="1:3" ht="24">
      <c r="A8" s="103">
        <v>3</v>
      </c>
      <c r="B8" s="105" t="s">
        <v>157</v>
      </c>
      <c r="C8" s="103">
        <v>1</v>
      </c>
    </row>
    <row r="9" spans="1:3" ht="24">
      <c r="A9" s="103">
        <v>4</v>
      </c>
      <c r="B9" s="105" t="s">
        <v>158</v>
      </c>
      <c r="C9" s="103">
        <v>1</v>
      </c>
    </row>
    <row r="10" spans="1:3" ht="25.5" customHeight="1">
      <c r="A10" s="103">
        <v>5</v>
      </c>
      <c r="B10" s="105" t="s">
        <v>156</v>
      </c>
      <c r="C10" s="103">
        <v>1</v>
      </c>
    </row>
    <row r="11" spans="1:3" ht="24">
      <c r="A11" s="103">
        <v>6</v>
      </c>
      <c r="B11" s="105" t="s">
        <v>188</v>
      </c>
      <c r="C11" s="103">
        <v>1</v>
      </c>
    </row>
    <row r="12" spans="1:3" ht="24">
      <c r="A12" s="106">
        <v>7</v>
      </c>
      <c r="B12" s="107" t="s">
        <v>160</v>
      </c>
      <c r="C12" s="106">
        <v>1</v>
      </c>
    </row>
    <row r="13" spans="2:3" ht="24">
      <c r="B13" s="105"/>
      <c r="C13" s="103"/>
    </row>
    <row r="14" spans="2:3" ht="24.75" thickBot="1">
      <c r="B14" s="108" t="s">
        <v>134</v>
      </c>
      <c r="C14" s="103"/>
    </row>
    <row r="15" spans="1:3" ht="25.5" thickBot="1" thickTop="1">
      <c r="A15" s="104" t="s">
        <v>150</v>
      </c>
      <c r="B15" s="104" t="s">
        <v>56</v>
      </c>
      <c r="C15" s="104" t="s">
        <v>58</v>
      </c>
    </row>
    <row r="16" spans="1:3" ht="24.75" thickTop="1">
      <c r="A16" s="109">
        <v>1</v>
      </c>
      <c r="B16" s="101" t="s">
        <v>153</v>
      </c>
      <c r="C16" s="103">
        <v>1</v>
      </c>
    </row>
    <row r="17" spans="1:3" ht="24">
      <c r="A17" s="109">
        <v>2</v>
      </c>
      <c r="B17" s="101" t="s">
        <v>154</v>
      </c>
      <c r="C17" s="103">
        <v>1</v>
      </c>
    </row>
    <row r="18" spans="1:3" ht="24">
      <c r="A18" s="110">
        <v>3</v>
      </c>
      <c r="B18" s="111" t="s">
        <v>155</v>
      </c>
      <c r="C18" s="106">
        <v>1</v>
      </c>
    </row>
    <row r="19" spans="2:3" ht="24">
      <c r="B19" s="101"/>
      <c r="C19" s="103"/>
    </row>
    <row r="20" spans="2:3" ht="24.75" thickBot="1">
      <c r="B20" s="108" t="s">
        <v>135</v>
      </c>
      <c r="C20" s="103"/>
    </row>
    <row r="21" spans="1:3" ht="25.5" thickBot="1" thickTop="1">
      <c r="A21" s="104" t="s">
        <v>150</v>
      </c>
      <c r="B21" s="104" t="s">
        <v>56</v>
      </c>
      <c r="C21" s="104" t="s">
        <v>58</v>
      </c>
    </row>
    <row r="22" spans="1:3" ht="24.75" thickTop="1">
      <c r="A22" s="103">
        <v>1</v>
      </c>
      <c r="B22" s="105" t="s">
        <v>152</v>
      </c>
      <c r="C22" s="103">
        <v>3</v>
      </c>
    </row>
    <row r="23" spans="1:3" ht="24">
      <c r="A23" s="106">
        <v>2</v>
      </c>
      <c r="B23" s="107" t="s">
        <v>151</v>
      </c>
      <c r="C23" s="106">
        <v>1</v>
      </c>
    </row>
    <row r="24" spans="2:3" ht="24">
      <c r="B24" s="101"/>
      <c r="C24" s="103"/>
    </row>
    <row r="25" spans="2:3" ht="24">
      <c r="B25" s="112"/>
      <c r="C25" s="109"/>
    </row>
    <row r="26" spans="2:3" ht="24">
      <c r="B26" s="101"/>
      <c r="C26" s="103"/>
    </row>
    <row r="27" spans="2:3" ht="24">
      <c r="B27" s="101"/>
      <c r="C27" s="103"/>
    </row>
    <row r="28" spans="2:3" ht="24">
      <c r="B28" s="101"/>
      <c r="C28" s="103"/>
    </row>
    <row r="29" spans="2:3" ht="24">
      <c r="B29" s="101"/>
      <c r="C29" s="103"/>
    </row>
    <row r="30" spans="2:3" ht="24">
      <c r="B30" s="112"/>
      <c r="C30" s="109"/>
    </row>
    <row r="31" ht="24">
      <c r="B31" s="101"/>
    </row>
    <row r="32" ht="24">
      <c r="B32" s="101"/>
    </row>
    <row r="33" ht="24">
      <c r="B33" s="101"/>
    </row>
    <row r="34" ht="24">
      <c r="B34" s="101"/>
    </row>
    <row r="35" ht="24">
      <c r="B35" s="101"/>
    </row>
    <row r="36" ht="24">
      <c r="B36" s="101"/>
    </row>
    <row r="37" ht="24">
      <c r="B37" s="101"/>
    </row>
    <row r="38" ht="24">
      <c r="B38" s="101"/>
    </row>
    <row r="39" ht="24">
      <c r="B39" s="101"/>
    </row>
    <row r="40" ht="24">
      <c r="B40" s="101"/>
    </row>
    <row r="41" ht="24">
      <c r="B41" s="101"/>
    </row>
    <row r="42" ht="24">
      <c r="B42" s="101"/>
    </row>
    <row r="43" ht="24">
      <c r="B43" s="101"/>
    </row>
    <row r="44" ht="24">
      <c r="B44" s="101"/>
    </row>
    <row r="45" ht="24">
      <c r="B45" s="101"/>
    </row>
    <row r="46" ht="24">
      <c r="B46" s="101"/>
    </row>
    <row r="47" ht="24">
      <c r="B47" s="101"/>
    </row>
    <row r="48" ht="24">
      <c r="B48" s="101"/>
    </row>
    <row r="49" ht="24">
      <c r="B49" s="101"/>
    </row>
    <row r="50" ht="24">
      <c r="B50" s="101"/>
    </row>
    <row r="51" ht="24">
      <c r="B51" s="101"/>
    </row>
    <row r="52" ht="24">
      <c r="B52" s="101"/>
    </row>
    <row r="53" ht="24">
      <c r="B53" s="113"/>
    </row>
    <row r="54" ht="24">
      <c r="B54" s="113"/>
    </row>
    <row r="55" ht="24">
      <c r="B55" s="113"/>
    </row>
    <row r="56" ht="24">
      <c r="B56" s="113"/>
    </row>
    <row r="57" ht="24">
      <c r="B57" s="113"/>
    </row>
    <row r="58" ht="24">
      <c r="B58" s="113"/>
    </row>
    <row r="59" ht="24">
      <c r="B59" s="113"/>
    </row>
    <row r="60" ht="24">
      <c r="B60" s="113"/>
    </row>
    <row r="61" ht="24">
      <c r="B61" s="113"/>
    </row>
    <row r="62" ht="24">
      <c r="B62" s="113"/>
    </row>
    <row r="63" ht="24">
      <c r="B63" s="113"/>
    </row>
    <row r="64" ht="24">
      <c r="B64" s="113"/>
    </row>
    <row r="65" ht="24">
      <c r="B65" s="113"/>
    </row>
    <row r="66" ht="24">
      <c r="B66" s="113"/>
    </row>
    <row r="67" ht="24">
      <c r="B67" s="113"/>
    </row>
    <row r="68" ht="24">
      <c r="B68" s="113"/>
    </row>
    <row r="69" ht="24">
      <c r="B69" s="113"/>
    </row>
    <row r="70" ht="24">
      <c r="B70" s="113"/>
    </row>
    <row r="71" ht="24">
      <c r="B71" s="113"/>
    </row>
    <row r="72" ht="24">
      <c r="B72" s="113"/>
    </row>
    <row r="73" ht="24">
      <c r="B73" s="113"/>
    </row>
    <row r="74" ht="24">
      <c r="B74" s="113"/>
    </row>
    <row r="75" ht="24">
      <c r="B75" s="113"/>
    </row>
    <row r="76" ht="24">
      <c r="B76" s="113"/>
    </row>
    <row r="77" ht="24">
      <c r="B77" s="113"/>
    </row>
    <row r="78" ht="24">
      <c r="B78" s="113"/>
    </row>
    <row r="79" ht="24">
      <c r="B79" s="113"/>
    </row>
    <row r="80" ht="24">
      <c r="B80" s="113"/>
    </row>
    <row r="81" ht="24">
      <c r="B81" s="113"/>
    </row>
    <row r="82" ht="24">
      <c r="B82" s="113"/>
    </row>
    <row r="83" ht="24">
      <c r="B83" s="113"/>
    </row>
    <row r="84" ht="24">
      <c r="B84" s="113"/>
    </row>
    <row r="85" ht="24">
      <c r="B85" s="113"/>
    </row>
    <row r="86" ht="24">
      <c r="B86" s="113"/>
    </row>
    <row r="87" ht="24">
      <c r="B87" s="113"/>
    </row>
    <row r="88" ht="24">
      <c r="B88" s="113"/>
    </row>
    <row r="89" ht="24">
      <c r="B89" s="113"/>
    </row>
    <row r="90" ht="24">
      <c r="B90" s="113"/>
    </row>
    <row r="91" ht="24">
      <c r="B91" s="113"/>
    </row>
    <row r="92" ht="24">
      <c r="B92" s="113"/>
    </row>
    <row r="93" ht="24">
      <c r="B93" s="113"/>
    </row>
    <row r="94" ht="24">
      <c r="B94" s="113"/>
    </row>
    <row r="95" ht="24">
      <c r="B95" s="113"/>
    </row>
    <row r="96" ht="24">
      <c r="B96" s="113"/>
    </row>
    <row r="97" ht="24">
      <c r="B97" s="113"/>
    </row>
    <row r="98" ht="24">
      <c r="B98" s="113"/>
    </row>
    <row r="99" ht="24">
      <c r="B99" s="113"/>
    </row>
    <row r="100" ht="24">
      <c r="B100" s="113"/>
    </row>
    <row r="101" ht="24">
      <c r="B101" s="113"/>
    </row>
    <row r="102" ht="24">
      <c r="B102" s="113"/>
    </row>
    <row r="103" ht="24">
      <c r="B103" s="113"/>
    </row>
    <row r="104" ht="24">
      <c r="B104" s="113"/>
    </row>
    <row r="105" ht="24">
      <c r="B105" s="113"/>
    </row>
    <row r="106" ht="24">
      <c r="B106" s="113"/>
    </row>
    <row r="107" ht="24">
      <c r="B107" s="113"/>
    </row>
    <row r="108" ht="24">
      <c r="B108" s="113"/>
    </row>
    <row r="109" ht="24">
      <c r="B109" s="113"/>
    </row>
    <row r="110" ht="24">
      <c r="B110" s="113"/>
    </row>
    <row r="111" ht="24">
      <c r="B111" s="113"/>
    </row>
    <row r="112" ht="24">
      <c r="B112" s="113"/>
    </row>
    <row r="113" ht="24">
      <c r="B113" s="113"/>
    </row>
    <row r="114" ht="24">
      <c r="B114" s="113"/>
    </row>
    <row r="115" ht="24">
      <c r="B115" s="113"/>
    </row>
    <row r="116" ht="24">
      <c r="B116" s="113"/>
    </row>
    <row r="117" ht="24">
      <c r="B117" s="113"/>
    </row>
    <row r="118" ht="24">
      <c r="B118" s="113"/>
    </row>
    <row r="119" ht="24">
      <c r="B119" s="113"/>
    </row>
    <row r="120" ht="24">
      <c r="B120" s="113"/>
    </row>
    <row r="121" ht="24">
      <c r="B121" s="113"/>
    </row>
    <row r="122" ht="24">
      <c r="B122" s="113"/>
    </row>
    <row r="123" ht="24">
      <c r="B123" s="113"/>
    </row>
    <row r="124" ht="24">
      <c r="B124" s="113"/>
    </row>
    <row r="125" ht="24">
      <c r="B125" s="113"/>
    </row>
    <row r="126" ht="24">
      <c r="B126" s="113"/>
    </row>
    <row r="127" ht="24">
      <c r="B127" s="113"/>
    </row>
    <row r="128" ht="24">
      <c r="B128" s="113"/>
    </row>
    <row r="129" ht="24">
      <c r="B129" s="113"/>
    </row>
    <row r="130" ht="24">
      <c r="B130" s="113"/>
    </row>
    <row r="131" ht="24">
      <c r="B131" s="113"/>
    </row>
    <row r="132" ht="24">
      <c r="B132" s="113"/>
    </row>
    <row r="133" ht="24">
      <c r="B133" s="113"/>
    </row>
    <row r="134" ht="24">
      <c r="B134" s="113"/>
    </row>
    <row r="135" ht="24">
      <c r="B135" s="113"/>
    </row>
    <row r="136" ht="24">
      <c r="B136" s="113"/>
    </row>
    <row r="137" ht="24">
      <c r="B137" s="113"/>
    </row>
    <row r="138" ht="24">
      <c r="B138" s="113"/>
    </row>
    <row r="139" ht="24">
      <c r="B139" s="113"/>
    </row>
    <row r="140" ht="24">
      <c r="B140" s="113"/>
    </row>
    <row r="141" ht="24">
      <c r="B141" s="113"/>
    </row>
    <row r="142" ht="24">
      <c r="B142" s="113"/>
    </row>
    <row r="143" ht="24">
      <c r="B143" s="113"/>
    </row>
    <row r="144" ht="24">
      <c r="B144" s="113"/>
    </row>
    <row r="145" ht="24">
      <c r="B145" s="113"/>
    </row>
    <row r="146" ht="24">
      <c r="B146" s="113"/>
    </row>
    <row r="147" ht="24">
      <c r="B147" s="113"/>
    </row>
    <row r="148" ht="24">
      <c r="B148" s="113"/>
    </row>
    <row r="149" ht="24">
      <c r="B149" s="113"/>
    </row>
    <row r="150" ht="24">
      <c r="B150" s="113"/>
    </row>
    <row r="151" ht="24">
      <c r="B151" s="113"/>
    </row>
    <row r="152" ht="24">
      <c r="B152" s="113"/>
    </row>
    <row r="153" ht="24">
      <c r="B153" s="113"/>
    </row>
    <row r="154" ht="24">
      <c r="B154" s="113"/>
    </row>
    <row r="155" ht="24">
      <c r="B155" s="113"/>
    </row>
    <row r="156" ht="24">
      <c r="B156" s="113"/>
    </row>
    <row r="157" ht="24">
      <c r="B157" s="113"/>
    </row>
    <row r="158" ht="24">
      <c r="B158" s="113"/>
    </row>
    <row r="159" ht="24">
      <c r="B159" s="113"/>
    </row>
    <row r="160" ht="24">
      <c r="B160" s="113"/>
    </row>
    <row r="161" ht="24">
      <c r="B161" s="113"/>
    </row>
    <row r="162" ht="24">
      <c r="B162" s="113"/>
    </row>
    <row r="163" ht="24">
      <c r="B163" s="113"/>
    </row>
    <row r="164" ht="24">
      <c r="B164" s="113"/>
    </row>
    <row r="165" ht="24">
      <c r="B165" s="113"/>
    </row>
    <row r="166" ht="24">
      <c r="B166" s="113"/>
    </row>
    <row r="167" ht="24">
      <c r="B167" s="113"/>
    </row>
    <row r="168" ht="24">
      <c r="B168" s="113"/>
    </row>
    <row r="169" ht="24">
      <c r="B169" s="113"/>
    </row>
    <row r="170" ht="24">
      <c r="B170" s="113"/>
    </row>
    <row r="171" ht="24">
      <c r="B171" s="113"/>
    </row>
    <row r="172" ht="24">
      <c r="B172" s="113"/>
    </row>
    <row r="173" ht="24">
      <c r="B173" s="113"/>
    </row>
    <row r="174" ht="24">
      <c r="B174" s="113"/>
    </row>
    <row r="175" ht="24">
      <c r="B175" s="113"/>
    </row>
    <row r="176" ht="24">
      <c r="B176" s="113"/>
    </row>
    <row r="177" ht="24">
      <c r="B177" s="113"/>
    </row>
    <row r="178" ht="24">
      <c r="B178" s="113"/>
    </row>
    <row r="179" ht="24">
      <c r="B179" s="113"/>
    </row>
    <row r="180" ht="24">
      <c r="B180" s="113"/>
    </row>
    <row r="181" ht="24">
      <c r="B181" s="113"/>
    </row>
    <row r="182" ht="24">
      <c r="B182" s="113"/>
    </row>
    <row r="183" ht="24">
      <c r="B183" s="113"/>
    </row>
    <row r="184" ht="24">
      <c r="B184" s="113"/>
    </row>
    <row r="185" ht="24">
      <c r="B185" s="113"/>
    </row>
    <row r="186" ht="24">
      <c r="B186" s="113"/>
    </row>
    <row r="187" ht="24">
      <c r="B187" s="113"/>
    </row>
    <row r="188" ht="24">
      <c r="B188" s="113"/>
    </row>
    <row r="189" ht="24">
      <c r="B189" s="113"/>
    </row>
    <row r="190" ht="24">
      <c r="B190" s="113"/>
    </row>
    <row r="191" ht="24">
      <c r="B191" s="113"/>
    </row>
    <row r="192" ht="24">
      <c r="B192" s="113"/>
    </row>
    <row r="193" ht="24">
      <c r="B193" s="113"/>
    </row>
    <row r="194" ht="24">
      <c r="B194" s="113"/>
    </row>
    <row r="195" ht="24">
      <c r="B195" s="113"/>
    </row>
    <row r="196" ht="24">
      <c r="B196" s="113"/>
    </row>
    <row r="197" ht="24">
      <c r="B197" s="113"/>
    </row>
    <row r="198" ht="24">
      <c r="B198" s="113"/>
    </row>
    <row r="199" ht="24">
      <c r="B199" s="113"/>
    </row>
    <row r="200" ht="24">
      <c r="B200" s="113"/>
    </row>
    <row r="201" ht="24">
      <c r="B201" s="113"/>
    </row>
    <row r="202" ht="24">
      <c r="B202" s="113"/>
    </row>
    <row r="203" ht="24">
      <c r="B203" s="113"/>
    </row>
    <row r="204" ht="24">
      <c r="B204" s="113"/>
    </row>
    <row r="205" ht="24">
      <c r="B205" s="113"/>
    </row>
    <row r="206" ht="24">
      <c r="B206" s="113"/>
    </row>
    <row r="207" ht="24">
      <c r="B207" s="113"/>
    </row>
    <row r="208" ht="24">
      <c r="B208" s="113"/>
    </row>
    <row r="209" ht="24">
      <c r="B209" s="113"/>
    </row>
    <row r="210" ht="24">
      <c r="B210" s="113"/>
    </row>
    <row r="211" ht="24">
      <c r="B211" s="113"/>
    </row>
    <row r="212" ht="24">
      <c r="B212" s="113"/>
    </row>
    <row r="213" ht="24">
      <c r="B213" s="113"/>
    </row>
    <row r="214" ht="24">
      <c r="B214" s="113"/>
    </row>
    <row r="215" ht="24">
      <c r="B215" s="113"/>
    </row>
    <row r="216" ht="24">
      <c r="B216" s="113"/>
    </row>
    <row r="217" ht="24">
      <c r="B217" s="113"/>
    </row>
    <row r="218" ht="24">
      <c r="B218" s="113"/>
    </row>
    <row r="219" ht="24">
      <c r="B219" s="113"/>
    </row>
    <row r="220" ht="24">
      <c r="B220" s="113"/>
    </row>
    <row r="221" ht="24">
      <c r="B221" s="113"/>
    </row>
    <row r="222" ht="24">
      <c r="B222" s="113"/>
    </row>
    <row r="223" ht="24">
      <c r="B223" s="113"/>
    </row>
    <row r="224" ht="24">
      <c r="B224" s="113"/>
    </row>
    <row r="225" ht="24">
      <c r="B225" s="113"/>
    </row>
    <row r="226" ht="24">
      <c r="B226" s="113"/>
    </row>
    <row r="227" ht="24">
      <c r="B227" s="113"/>
    </row>
    <row r="228" ht="24">
      <c r="B228" s="113"/>
    </row>
    <row r="229" ht="24">
      <c r="B229" s="113"/>
    </row>
    <row r="230" ht="24">
      <c r="B230" s="113"/>
    </row>
    <row r="231" ht="24">
      <c r="B231" s="113"/>
    </row>
    <row r="232" ht="24">
      <c r="B232" s="113"/>
    </row>
    <row r="233" ht="24">
      <c r="B233" s="113"/>
    </row>
    <row r="234" ht="24">
      <c r="B234" s="113"/>
    </row>
    <row r="235" ht="24">
      <c r="B235" s="113"/>
    </row>
    <row r="236" ht="24">
      <c r="B236" s="113"/>
    </row>
    <row r="237" ht="24">
      <c r="B237" s="113"/>
    </row>
    <row r="238" ht="24">
      <c r="B238" s="113"/>
    </row>
    <row r="239" ht="24">
      <c r="B239" s="113"/>
    </row>
    <row r="240" ht="24">
      <c r="B240" s="113"/>
    </row>
    <row r="241" ht="24">
      <c r="B241" s="113"/>
    </row>
    <row r="242" ht="24">
      <c r="B242" s="113"/>
    </row>
    <row r="243" ht="24">
      <c r="B243" s="113"/>
    </row>
    <row r="244" ht="24">
      <c r="B244" s="113"/>
    </row>
    <row r="245" ht="24">
      <c r="B245" s="113"/>
    </row>
    <row r="246" ht="24">
      <c r="B246" s="113"/>
    </row>
    <row r="247" ht="24">
      <c r="B247" s="113"/>
    </row>
    <row r="248" ht="24">
      <c r="B248" s="113"/>
    </row>
    <row r="249" ht="24">
      <c r="B249" s="113"/>
    </row>
    <row r="250" ht="24">
      <c r="B250" s="113"/>
    </row>
    <row r="251" ht="24">
      <c r="B251" s="113"/>
    </row>
    <row r="252" ht="24">
      <c r="B252" s="113"/>
    </row>
    <row r="253" ht="24">
      <c r="B253" s="113"/>
    </row>
    <row r="254" ht="24">
      <c r="B254" s="113"/>
    </row>
    <row r="255" ht="24">
      <c r="B255" s="113"/>
    </row>
    <row r="256" ht="24">
      <c r="B256" s="113"/>
    </row>
    <row r="257" ht="24">
      <c r="B257" s="113"/>
    </row>
    <row r="258" ht="24">
      <c r="B258" s="113"/>
    </row>
    <row r="259" ht="24">
      <c r="B259" s="113"/>
    </row>
    <row r="260" ht="24">
      <c r="B260" s="113"/>
    </row>
    <row r="261" ht="24">
      <c r="B261" s="113"/>
    </row>
    <row r="262" ht="24">
      <c r="B262" s="113"/>
    </row>
    <row r="263" ht="24">
      <c r="B263" s="113"/>
    </row>
    <row r="264" ht="24">
      <c r="B264" s="113"/>
    </row>
    <row r="265" ht="24">
      <c r="B265" s="113"/>
    </row>
    <row r="266" ht="24">
      <c r="B266" s="113"/>
    </row>
    <row r="267" ht="24">
      <c r="B267" s="113"/>
    </row>
    <row r="268" ht="24">
      <c r="B268" s="113"/>
    </row>
    <row r="269" ht="24">
      <c r="B269" s="113"/>
    </row>
    <row r="270" ht="24">
      <c r="B270" s="113"/>
    </row>
    <row r="271" ht="24">
      <c r="B271" s="113"/>
    </row>
    <row r="272" ht="24">
      <c r="B272" s="113"/>
    </row>
    <row r="273" ht="24">
      <c r="B273" s="113"/>
    </row>
    <row r="274" ht="24">
      <c r="B274" s="113"/>
    </row>
    <row r="275" ht="24">
      <c r="B275" s="113"/>
    </row>
    <row r="276" ht="24">
      <c r="B276" s="113"/>
    </row>
    <row r="277" ht="24">
      <c r="B277" s="113"/>
    </row>
    <row r="278" ht="24">
      <c r="B278" s="113"/>
    </row>
    <row r="279" ht="24">
      <c r="B279" s="113"/>
    </row>
    <row r="280" ht="24">
      <c r="B280" s="113"/>
    </row>
    <row r="281" ht="24">
      <c r="B281" s="113"/>
    </row>
    <row r="282" ht="24">
      <c r="B282" s="113"/>
    </row>
    <row r="283" ht="24">
      <c r="B283" s="113"/>
    </row>
    <row r="284" ht="24">
      <c r="B284" s="113"/>
    </row>
    <row r="285" ht="24">
      <c r="B285" s="113"/>
    </row>
    <row r="286" ht="24">
      <c r="B286" s="113"/>
    </row>
    <row r="287" ht="24">
      <c r="B287" s="113"/>
    </row>
    <row r="288" ht="24">
      <c r="B288" s="113"/>
    </row>
    <row r="289" ht="24">
      <c r="B289" s="113"/>
    </row>
    <row r="290" ht="24">
      <c r="B290" s="113"/>
    </row>
    <row r="291" ht="24">
      <c r="B291" s="113"/>
    </row>
    <row r="292" ht="24">
      <c r="B292" s="113"/>
    </row>
    <row r="293" ht="24">
      <c r="B293" s="113"/>
    </row>
    <row r="294" ht="24">
      <c r="B294" s="113"/>
    </row>
    <row r="295" ht="24">
      <c r="B295" s="113"/>
    </row>
    <row r="296" ht="24">
      <c r="B296" s="113"/>
    </row>
    <row r="297" ht="24">
      <c r="B297" s="113"/>
    </row>
    <row r="298" ht="24">
      <c r="B298" s="113"/>
    </row>
    <row r="299" ht="24">
      <c r="B299" s="113"/>
    </row>
    <row r="300" ht="24">
      <c r="B300" s="113"/>
    </row>
    <row r="301" ht="24">
      <c r="B301" s="113"/>
    </row>
    <row r="302" ht="24">
      <c r="B302" s="113"/>
    </row>
    <row r="303" ht="24">
      <c r="B303" s="113"/>
    </row>
    <row r="304" ht="24">
      <c r="B304" s="113"/>
    </row>
    <row r="305" ht="24">
      <c r="B305" s="113"/>
    </row>
    <row r="306" ht="24">
      <c r="B306" s="113"/>
    </row>
    <row r="307" ht="24">
      <c r="B307" s="113"/>
    </row>
    <row r="308" ht="24">
      <c r="B308" s="113"/>
    </row>
    <row r="309" ht="24">
      <c r="B309" s="113"/>
    </row>
    <row r="310" ht="24">
      <c r="B310" s="113"/>
    </row>
    <row r="311" ht="24">
      <c r="B311" s="113"/>
    </row>
    <row r="312" ht="24">
      <c r="B312" s="113"/>
    </row>
    <row r="313" ht="24">
      <c r="B313" s="113"/>
    </row>
    <row r="314" ht="24">
      <c r="B314" s="113"/>
    </row>
    <row r="315" ht="24">
      <c r="B315" s="113"/>
    </row>
    <row r="316" ht="24">
      <c r="B316" s="113"/>
    </row>
    <row r="317" ht="24">
      <c r="B317" s="113"/>
    </row>
    <row r="318" ht="24">
      <c r="B318" s="113"/>
    </row>
    <row r="319" ht="24">
      <c r="B319" s="113"/>
    </row>
    <row r="320" ht="24">
      <c r="B320" s="113"/>
    </row>
    <row r="321" ht="24">
      <c r="B321" s="113"/>
    </row>
    <row r="322" ht="24">
      <c r="B322" s="113"/>
    </row>
    <row r="323" ht="24">
      <c r="B323" s="113"/>
    </row>
    <row r="324" ht="24">
      <c r="B324" s="113"/>
    </row>
    <row r="325" ht="24">
      <c r="B325" s="113"/>
    </row>
    <row r="326" ht="24">
      <c r="B326" s="113"/>
    </row>
    <row r="327" ht="24">
      <c r="B327" s="113"/>
    </row>
    <row r="328" ht="24">
      <c r="B328" s="113"/>
    </row>
    <row r="329" ht="24">
      <c r="B329" s="113"/>
    </row>
    <row r="330" ht="24">
      <c r="B330" s="113"/>
    </row>
    <row r="331" ht="24">
      <c r="B331" s="113"/>
    </row>
    <row r="332" ht="24">
      <c r="B332" s="113"/>
    </row>
    <row r="333" ht="24">
      <c r="B333" s="113"/>
    </row>
    <row r="334" ht="24">
      <c r="B334" s="113"/>
    </row>
    <row r="335" ht="24">
      <c r="B335" s="113"/>
    </row>
    <row r="336" ht="24">
      <c r="B336" s="113"/>
    </row>
    <row r="337" ht="24">
      <c r="B337" s="113"/>
    </row>
    <row r="338" ht="24">
      <c r="B338" s="113"/>
    </row>
    <row r="339" ht="24">
      <c r="B339" s="113"/>
    </row>
    <row r="340" ht="24">
      <c r="B340" s="113"/>
    </row>
    <row r="341" ht="24">
      <c r="B341" s="113"/>
    </row>
    <row r="342" ht="24">
      <c r="B342" s="113"/>
    </row>
    <row r="343" ht="24">
      <c r="B343" s="113"/>
    </row>
    <row r="344" ht="24">
      <c r="B344" s="113"/>
    </row>
    <row r="345" ht="24">
      <c r="B345" s="113"/>
    </row>
    <row r="346" ht="24">
      <c r="B346" s="113"/>
    </row>
    <row r="347" ht="24">
      <c r="B347" s="113"/>
    </row>
    <row r="348" ht="24">
      <c r="B348" s="113"/>
    </row>
    <row r="349" ht="24">
      <c r="B349" s="113"/>
    </row>
    <row r="350" ht="24">
      <c r="B350" s="113"/>
    </row>
    <row r="351" ht="24">
      <c r="B351" s="113"/>
    </row>
    <row r="352" ht="24">
      <c r="B352" s="113"/>
    </row>
    <row r="353" ht="24">
      <c r="B353" s="113"/>
    </row>
    <row r="354" ht="24">
      <c r="B354" s="113"/>
    </row>
    <row r="355" ht="24">
      <c r="B355" s="113"/>
    </row>
    <row r="356" ht="24">
      <c r="B356" s="113"/>
    </row>
    <row r="357" ht="24">
      <c r="B357" s="113"/>
    </row>
    <row r="358" ht="24">
      <c r="B358" s="113"/>
    </row>
    <row r="359" ht="24">
      <c r="B359" s="113"/>
    </row>
    <row r="360" ht="24">
      <c r="B360" s="113"/>
    </row>
    <row r="361" ht="24">
      <c r="B361" s="113"/>
    </row>
    <row r="362" ht="24">
      <c r="B362" s="113"/>
    </row>
    <row r="363" ht="24">
      <c r="B363" s="113"/>
    </row>
    <row r="364" ht="24">
      <c r="B364" s="113"/>
    </row>
    <row r="365" ht="24">
      <c r="B365" s="113"/>
    </row>
    <row r="366" ht="24">
      <c r="B366" s="113"/>
    </row>
    <row r="367" ht="24">
      <c r="B367" s="113"/>
    </row>
    <row r="368" ht="24">
      <c r="B368" s="113"/>
    </row>
    <row r="369" ht="24">
      <c r="B369" s="113"/>
    </row>
    <row r="370" ht="24">
      <c r="B370" s="113"/>
    </row>
    <row r="371" ht="24">
      <c r="B371" s="113"/>
    </row>
    <row r="372" ht="24">
      <c r="B372" s="113"/>
    </row>
    <row r="373" ht="24">
      <c r="B373" s="113"/>
    </row>
    <row r="374" ht="24">
      <c r="B374" s="113"/>
    </row>
    <row r="375" ht="24">
      <c r="B375" s="113"/>
    </row>
    <row r="376" ht="24">
      <c r="B376" s="113"/>
    </row>
    <row r="377" ht="24">
      <c r="B377" s="113"/>
    </row>
    <row r="378" ht="24">
      <c r="B378" s="113"/>
    </row>
    <row r="379" ht="24">
      <c r="B379" s="113"/>
    </row>
    <row r="380" ht="24">
      <c r="B380" s="113"/>
    </row>
    <row r="381" ht="24">
      <c r="B381" s="113"/>
    </row>
    <row r="382" ht="24">
      <c r="B382" s="113"/>
    </row>
    <row r="383" ht="24">
      <c r="B383" s="113"/>
    </row>
    <row r="384" ht="24">
      <c r="B384" s="113"/>
    </row>
    <row r="385" ht="24">
      <c r="B385" s="113"/>
    </row>
    <row r="386" ht="24">
      <c r="B386" s="113"/>
    </row>
    <row r="387" ht="24">
      <c r="B387" s="113"/>
    </row>
    <row r="388" ht="24">
      <c r="B388" s="113"/>
    </row>
    <row r="389" ht="24">
      <c r="B389" s="113"/>
    </row>
    <row r="390" ht="24">
      <c r="B390" s="113"/>
    </row>
    <row r="391" ht="24">
      <c r="B391" s="113"/>
    </row>
    <row r="392" ht="24">
      <c r="B392" s="113"/>
    </row>
    <row r="393" ht="24">
      <c r="B393" s="113"/>
    </row>
    <row r="394" ht="24">
      <c r="B394" s="113"/>
    </row>
    <row r="395" ht="24">
      <c r="B395" s="113"/>
    </row>
    <row r="396" ht="24">
      <c r="B396" s="113"/>
    </row>
    <row r="397" ht="24">
      <c r="B397" s="113"/>
    </row>
    <row r="398" ht="24">
      <c r="B398" s="113"/>
    </row>
    <row r="399" ht="24">
      <c r="B399" s="113"/>
    </row>
    <row r="400" ht="24">
      <c r="B400" s="113"/>
    </row>
    <row r="401" ht="24">
      <c r="B401" s="113"/>
    </row>
    <row r="402" ht="24">
      <c r="B402" s="113"/>
    </row>
    <row r="403" ht="24">
      <c r="B403" s="113"/>
    </row>
    <row r="404" ht="24">
      <c r="B404" s="113"/>
    </row>
    <row r="405" ht="24">
      <c r="B405" s="113"/>
    </row>
    <row r="406" ht="24">
      <c r="B406" s="113"/>
    </row>
    <row r="407" ht="24">
      <c r="B407" s="113"/>
    </row>
    <row r="408" ht="24">
      <c r="B408" s="113"/>
    </row>
    <row r="409" ht="24">
      <c r="B409" s="113"/>
    </row>
    <row r="410" ht="24">
      <c r="B410" s="113"/>
    </row>
    <row r="411" ht="24">
      <c r="B411" s="113"/>
    </row>
    <row r="412" ht="24">
      <c r="B412" s="113"/>
    </row>
    <row r="413" ht="24">
      <c r="B413" s="113"/>
    </row>
    <row r="414" ht="24">
      <c r="B414" s="113"/>
    </row>
    <row r="415" ht="24">
      <c r="B415" s="113"/>
    </row>
    <row r="416" ht="24">
      <c r="B416" s="113"/>
    </row>
    <row r="417" ht="24">
      <c r="B417" s="113"/>
    </row>
    <row r="418" ht="24">
      <c r="B418" s="113"/>
    </row>
    <row r="419" ht="24">
      <c r="B419" s="113"/>
    </row>
    <row r="420" ht="24">
      <c r="B420" s="113"/>
    </row>
    <row r="421" ht="24">
      <c r="B421" s="113"/>
    </row>
    <row r="422" ht="24">
      <c r="B422" s="113"/>
    </row>
    <row r="423" ht="24">
      <c r="B423" s="113"/>
    </row>
    <row r="424" ht="24">
      <c r="B424" s="113"/>
    </row>
    <row r="425" ht="24">
      <c r="B425" s="113"/>
    </row>
    <row r="426" ht="24">
      <c r="B426" s="113"/>
    </row>
    <row r="427" ht="24">
      <c r="B427" s="113"/>
    </row>
    <row r="428" ht="24">
      <c r="B428" s="113"/>
    </row>
    <row r="429" ht="24">
      <c r="B429" s="113"/>
    </row>
    <row r="430" ht="24">
      <c r="B430" s="113"/>
    </row>
    <row r="431" ht="24">
      <c r="B431" s="113"/>
    </row>
    <row r="432" ht="24">
      <c r="B432" s="113"/>
    </row>
    <row r="433" ht="24">
      <c r="B433" s="113"/>
    </row>
    <row r="434" ht="24">
      <c r="B434" s="113"/>
    </row>
    <row r="435" ht="24">
      <c r="B435" s="113"/>
    </row>
    <row r="436" ht="24">
      <c r="B436" s="113"/>
    </row>
    <row r="437" ht="24">
      <c r="B437" s="113"/>
    </row>
    <row r="438" ht="24">
      <c r="B438" s="113"/>
    </row>
    <row r="439" ht="24">
      <c r="B439" s="113"/>
    </row>
    <row r="440" ht="24">
      <c r="B440" s="113"/>
    </row>
    <row r="441" ht="24">
      <c r="B441" s="113"/>
    </row>
    <row r="442" ht="24">
      <c r="B442" s="113"/>
    </row>
    <row r="443" ht="24">
      <c r="B443" s="113"/>
    </row>
    <row r="444" ht="24">
      <c r="B444" s="113"/>
    </row>
    <row r="445" ht="24">
      <c r="B445" s="113"/>
    </row>
    <row r="446" ht="24">
      <c r="B446" s="113"/>
    </row>
    <row r="447" ht="24">
      <c r="B447" s="113"/>
    </row>
    <row r="448" ht="24">
      <c r="B448" s="113"/>
    </row>
    <row r="449" ht="24">
      <c r="B449" s="113"/>
    </row>
    <row r="450" ht="24">
      <c r="B450" s="113"/>
    </row>
    <row r="451" ht="24">
      <c r="B451" s="113"/>
    </row>
    <row r="452" ht="24">
      <c r="B452" s="113"/>
    </row>
    <row r="453" ht="24">
      <c r="B453" s="113"/>
    </row>
    <row r="454" ht="24">
      <c r="B454" s="113"/>
    </row>
    <row r="455" ht="24">
      <c r="B455" s="113"/>
    </row>
    <row r="456" ht="24">
      <c r="B456" s="113"/>
    </row>
    <row r="457" ht="24">
      <c r="B457" s="113"/>
    </row>
    <row r="458" ht="24">
      <c r="B458" s="113"/>
    </row>
    <row r="459" ht="24">
      <c r="B459" s="113"/>
    </row>
    <row r="460" ht="24">
      <c r="B460" s="113"/>
    </row>
    <row r="461" ht="24">
      <c r="B461" s="113"/>
    </row>
    <row r="462" ht="24">
      <c r="B462" s="113"/>
    </row>
    <row r="463" ht="24">
      <c r="B463" s="113"/>
    </row>
    <row r="464" ht="24">
      <c r="B464" s="113"/>
    </row>
    <row r="465" ht="24">
      <c r="B465" s="113"/>
    </row>
    <row r="466" ht="24">
      <c r="B466" s="113"/>
    </row>
    <row r="467" ht="24">
      <c r="B467" s="113"/>
    </row>
    <row r="468" ht="24">
      <c r="B468" s="113"/>
    </row>
    <row r="469" ht="24">
      <c r="B469" s="113"/>
    </row>
    <row r="470" ht="24">
      <c r="B470" s="113"/>
    </row>
    <row r="471" ht="24">
      <c r="B471" s="113"/>
    </row>
    <row r="472" ht="24">
      <c r="B472" s="113"/>
    </row>
    <row r="473" ht="24">
      <c r="B473" s="113"/>
    </row>
    <row r="474" ht="24">
      <c r="B474" s="113"/>
    </row>
    <row r="475" ht="24">
      <c r="B475" s="113"/>
    </row>
    <row r="476" ht="24">
      <c r="B476" s="113"/>
    </row>
    <row r="477" ht="24">
      <c r="B477" s="113"/>
    </row>
    <row r="478" ht="24">
      <c r="B478" s="113"/>
    </row>
    <row r="479" ht="24">
      <c r="B479" s="113"/>
    </row>
    <row r="480" ht="24">
      <c r="B480" s="113"/>
    </row>
    <row r="481" ht="24">
      <c r="B481" s="113"/>
    </row>
    <row r="482" ht="24">
      <c r="B482" s="113"/>
    </row>
    <row r="483" ht="24">
      <c r="B483" s="113"/>
    </row>
    <row r="484" ht="24">
      <c r="B484" s="113"/>
    </row>
    <row r="485" ht="24">
      <c r="B485" s="113"/>
    </row>
    <row r="486" ht="24">
      <c r="B486" s="113"/>
    </row>
    <row r="487" ht="24">
      <c r="B487" s="113"/>
    </row>
    <row r="488" ht="24">
      <c r="B488" s="113"/>
    </row>
    <row r="489" ht="24">
      <c r="B489" s="113"/>
    </row>
    <row r="490" ht="24">
      <c r="B490" s="113"/>
    </row>
    <row r="491" ht="24">
      <c r="B491" s="113"/>
    </row>
    <row r="492" ht="24">
      <c r="B492" s="113"/>
    </row>
    <row r="493" ht="24">
      <c r="B493" s="113"/>
    </row>
    <row r="494" ht="24">
      <c r="B494" s="113"/>
    </row>
    <row r="495" ht="24">
      <c r="B495" s="113"/>
    </row>
    <row r="496" ht="24">
      <c r="B496" s="113"/>
    </row>
    <row r="497" ht="24">
      <c r="B497" s="113"/>
    </row>
    <row r="498" ht="24">
      <c r="B498" s="113"/>
    </row>
    <row r="499" ht="24">
      <c r="B499" s="113"/>
    </row>
    <row r="500" ht="24">
      <c r="B500" s="113"/>
    </row>
    <row r="501" ht="24">
      <c r="B501" s="113"/>
    </row>
    <row r="502" ht="24">
      <c r="B502" s="113"/>
    </row>
    <row r="503" ht="24">
      <c r="B503" s="113"/>
    </row>
    <row r="504" ht="24">
      <c r="B504" s="113"/>
    </row>
    <row r="505" ht="24">
      <c r="B505" s="113"/>
    </row>
    <row r="506" ht="24">
      <c r="B506" s="113"/>
    </row>
    <row r="507" ht="24">
      <c r="B507" s="113"/>
    </row>
    <row r="508" ht="24">
      <c r="B508" s="113"/>
    </row>
    <row r="509" ht="24">
      <c r="B509" s="113"/>
    </row>
    <row r="510" ht="24">
      <c r="B510" s="113"/>
    </row>
    <row r="511" ht="24">
      <c r="B511" s="113"/>
    </row>
    <row r="512" ht="24">
      <c r="B512" s="113"/>
    </row>
    <row r="513" ht="24">
      <c r="B513" s="113"/>
    </row>
    <row r="514" ht="24">
      <c r="B514" s="113"/>
    </row>
    <row r="515" ht="24">
      <c r="B515" s="113"/>
    </row>
    <row r="516" ht="24">
      <c r="B516" s="113"/>
    </row>
    <row r="517" ht="24">
      <c r="B517" s="113"/>
    </row>
    <row r="518" ht="24">
      <c r="B518" s="113"/>
    </row>
    <row r="519" ht="24">
      <c r="B519" s="113"/>
    </row>
    <row r="520" ht="24">
      <c r="B520" s="113"/>
    </row>
    <row r="521" ht="24">
      <c r="B521" s="113"/>
    </row>
    <row r="522" ht="24">
      <c r="B522" s="113"/>
    </row>
    <row r="523" ht="24">
      <c r="B523" s="113"/>
    </row>
    <row r="524" ht="24">
      <c r="B524" s="113"/>
    </row>
    <row r="525" ht="24">
      <c r="B525" s="113"/>
    </row>
    <row r="526" ht="24">
      <c r="B526" s="113"/>
    </row>
    <row r="527" ht="24">
      <c r="B527" s="113"/>
    </row>
    <row r="528" ht="24">
      <c r="B528" s="113"/>
    </row>
    <row r="529" ht="24">
      <c r="B529" s="113"/>
    </row>
    <row r="530" ht="24">
      <c r="B530" s="113"/>
    </row>
    <row r="531" ht="24">
      <c r="B531" s="113"/>
    </row>
    <row r="532" ht="24">
      <c r="B532" s="113"/>
    </row>
    <row r="533" ht="24">
      <c r="B533" s="113"/>
    </row>
    <row r="534" ht="24">
      <c r="B534" s="113"/>
    </row>
    <row r="535" ht="24">
      <c r="B535" s="113"/>
    </row>
    <row r="536" ht="24">
      <c r="B536" s="113"/>
    </row>
    <row r="537" ht="24">
      <c r="B537" s="113"/>
    </row>
    <row r="538" ht="24">
      <c r="B538" s="113"/>
    </row>
    <row r="539" ht="24">
      <c r="B539" s="113"/>
    </row>
    <row r="540" ht="24">
      <c r="B540" s="113"/>
    </row>
    <row r="541" ht="24">
      <c r="B541" s="113"/>
    </row>
    <row r="542" ht="24">
      <c r="B542" s="113"/>
    </row>
    <row r="543" ht="24">
      <c r="B543" s="113"/>
    </row>
    <row r="544" ht="24">
      <c r="B544" s="113"/>
    </row>
    <row r="545" ht="24">
      <c r="B545" s="113"/>
    </row>
    <row r="546" ht="24">
      <c r="B546" s="113"/>
    </row>
    <row r="547" ht="24">
      <c r="B547" s="113"/>
    </row>
    <row r="548" ht="24">
      <c r="B548" s="113"/>
    </row>
    <row r="549" ht="24">
      <c r="B549" s="113"/>
    </row>
    <row r="550" ht="24">
      <c r="B550" s="113"/>
    </row>
    <row r="551" ht="24">
      <c r="B551" s="113"/>
    </row>
    <row r="552" ht="24">
      <c r="B552" s="113"/>
    </row>
    <row r="553" ht="24">
      <c r="B553" s="113"/>
    </row>
    <row r="554" ht="24">
      <c r="B554" s="113"/>
    </row>
    <row r="555" ht="24">
      <c r="B555" s="113"/>
    </row>
    <row r="556" ht="24">
      <c r="B556" s="113"/>
    </row>
    <row r="557" ht="24">
      <c r="B557" s="113"/>
    </row>
    <row r="558" ht="24">
      <c r="B558" s="113"/>
    </row>
    <row r="559" ht="24">
      <c r="B559" s="113"/>
    </row>
    <row r="560" ht="24">
      <c r="B560" s="113"/>
    </row>
    <row r="561" ht="24">
      <c r="B561" s="113"/>
    </row>
    <row r="562" ht="24">
      <c r="B562" s="113"/>
    </row>
    <row r="563" ht="24">
      <c r="B563" s="113"/>
    </row>
    <row r="564" ht="24">
      <c r="B564" s="113"/>
    </row>
    <row r="565" ht="24">
      <c r="B565" s="113"/>
    </row>
    <row r="566" ht="24">
      <c r="B566" s="113"/>
    </row>
    <row r="567" ht="24">
      <c r="B567" s="113"/>
    </row>
    <row r="568" ht="24">
      <c r="B568" s="113"/>
    </row>
    <row r="569" ht="24">
      <c r="B569" s="113"/>
    </row>
    <row r="570" ht="24">
      <c r="B570" s="113"/>
    </row>
    <row r="571" ht="24">
      <c r="B571" s="113"/>
    </row>
    <row r="572" ht="24">
      <c r="B572" s="113"/>
    </row>
    <row r="573" ht="24">
      <c r="B573" s="113"/>
    </row>
    <row r="574" ht="24">
      <c r="B574" s="113"/>
    </row>
    <row r="575" ht="24">
      <c r="B575" s="113"/>
    </row>
    <row r="576" ht="24">
      <c r="B576" s="113"/>
    </row>
    <row r="577" ht="24">
      <c r="B577" s="113"/>
    </row>
    <row r="578" ht="24">
      <c r="B578" s="113"/>
    </row>
    <row r="579" ht="24">
      <c r="B579" s="113"/>
    </row>
    <row r="580" ht="24">
      <c r="B580" s="113"/>
    </row>
    <row r="581" ht="24">
      <c r="B581" s="113"/>
    </row>
    <row r="582" ht="24">
      <c r="B582" s="113"/>
    </row>
    <row r="583" ht="24">
      <c r="B583" s="113"/>
    </row>
    <row r="584" ht="24">
      <c r="B584" s="113"/>
    </row>
    <row r="585" ht="24">
      <c r="B585" s="113"/>
    </row>
    <row r="586" ht="24">
      <c r="B586" s="113"/>
    </row>
    <row r="587" ht="24">
      <c r="B587" s="113"/>
    </row>
    <row r="588" ht="24">
      <c r="B588" s="113"/>
    </row>
    <row r="589" ht="24">
      <c r="B589" s="113"/>
    </row>
    <row r="590" ht="24">
      <c r="B590" s="113"/>
    </row>
    <row r="591" ht="24">
      <c r="B591" s="113"/>
    </row>
    <row r="592" ht="24">
      <c r="B592" s="113"/>
    </row>
    <row r="593" ht="24">
      <c r="B593" s="113"/>
    </row>
    <row r="594" ht="24">
      <c r="B594" s="113"/>
    </row>
    <row r="595" ht="24">
      <c r="B595" s="113"/>
    </row>
    <row r="596" ht="24">
      <c r="B596" s="113"/>
    </row>
    <row r="597" ht="24">
      <c r="B597" s="113"/>
    </row>
    <row r="598" ht="24">
      <c r="B598" s="113"/>
    </row>
    <row r="599" ht="24">
      <c r="B599" s="113"/>
    </row>
    <row r="600" ht="24">
      <c r="B600" s="113"/>
    </row>
    <row r="601" ht="24">
      <c r="B601" s="113"/>
    </row>
    <row r="602" ht="24">
      <c r="B602" s="113"/>
    </row>
    <row r="603" ht="24">
      <c r="B603" s="113"/>
    </row>
    <row r="604" ht="24">
      <c r="B604" s="113"/>
    </row>
    <row r="605" ht="24">
      <c r="B605" s="113"/>
    </row>
    <row r="606" ht="24">
      <c r="B606" s="113"/>
    </row>
    <row r="607" ht="24">
      <c r="B607" s="113"/>
    </row>
    <row r="608" ht="24">
      <c r="B608" s="113"/>
    </row>
    <row r="609" ht="24">
      <c r="B609" s="113"/>
    </row>
    <row r="610" ht="24">
      <c r="B610" s="113"/>
    </row>
    <row r="611" ht="24">
      <c r="B611" s="113"/>
    </row>
    <row r="612" ht="24">
      <c r="B612" s="113"/>
    </row>
    <row r="613" ht="24">
      <c r="B613" s="113"/>
    </row>
    <row r="614" ht="24">
      <c r="B614" s="113"/>
    </row>
    <row r="615" ht="24">
      <c r="B615" s="113"/>
    </row>
    <row r="616" ht="24">
      <c r="B616" s="113"/>
    </row>
    <row r="617" ht="24">
      <c r="B617" s="113"/>
    </row>
    <row r="618" ht="24">
      <c r="B618" s="113"/>
    </row>
    <row r="619" ht="24">
      <c r="B619" s="113"/>
    </row>
    <row r="620" ht="24">
      <c r="B620" s="113"/>
    </row>
    <row r="621" ht="24">
      <c r="B621" s="113"/>
    </row>
    <row r="622" ht="24">
      <c r="B622" s="113"/>
    </row>
    <row r="623" ht="24">
      <c r="B623" s="113"/>
    </row>
    <row r="624" ht="24">
      <c r="B624" s="113"/>
    </row>
    <row r="625" ht="24">
      <c r="B625" s="113"/>
    </row>
    <row r="626" ht="24">
      <c r="B626" s="113"/>
    </row>
    <row r="627" ht="24">
      <c r="B627" s="113"/>
    </row>
    <row r="628" ht="24">
      <c r="B628" s="113"/>
    </row>
    <row r="629" ht="24">
      <c r="B629" s="113"/>
    </row>
    <row r="630" ht="24">
      <c r="B630" s="113"/>
    </row>
    <row r="631" ht="24">
      <c r="B631" s="113"/>
    </row>
    <row r="632" ht="24">
      <c r="B632" s="113"/>
    </row>
    <row r="633" ht="24">
      <c r="B633" s="113"/>
    </row>
    <row r="634" ht="24">
      <c r="B634" s="113"/>
    </row>
    <row r="635" ht="24">
      <c r="B635" s="113"/>
    </row>
    <row r="636" ht="24">
      <c r="B636" s="113"/>
    </row>
    <row r="637" ht="24">
      <c r="B637" s="113"/>
    </row>
    <row r="638" ht="24">
      <c r="B638" s="113"/>
    </row>
    <row r="639" ht="24">
      <c r="B639" s="113"/>
    </row>
    <row r="640" ht="24">
      <c r="B640" s="113"/>
    </row>
    <row r="641" ht="24">
      <c r="B641" s="113"/>
    </row>
    <row r="642" ht="24">
      <c r="B642" s="113"/>
    </row>
    <row r="643" ht="24">
      <c r="B643" s="113"/>
    </row>
    <row r="644" ht="24">
      <c r="B644" s="113"/>
    </row>
    <row r="645" ht="24">
      <c r="B645" s="113"/>
    </row>
    <row r="646" ht="24">
      <c r="B646" s="113"/>
    </row>
    <row r="647" ht="24">
      <c r="B647" s="113"/>
    </row>
    <row r="648" ht="24">
      <c r="B648" s="113"/>
    </row>
    <row r="649" ht="24">
      <c r="B649" s="113"/>
    </row>
    <row r="650" ht="24">
      <c r="B650" s="113"/>
    </row>
    <row r="651" ht="24">
      <c r="B651" s="113"/>
    </row>
    <row r="652" ht="24">
      <c r="B652" s="113"/>
    </row>
    <row r="653" ht="24">
      <c r="B653" s="113"/>
    </row>
    <row r="654" ht="24">
      <c r="B654" s="113"/>
    </row>
    <row r="655" ht="24">
      <c r="B655" s="113"/>
    </row>
    <row r="656" ht="24">
      <c r="B656" s="113"/>
    </row>
    <row r="657" ht="24">
      <c r="B657" s="113"/>
    </row>
    <row r="658" ht="24">
      <c r="B658" s="113"/>
    </row>
    <row r="659" ht="24">
      <c r="B659" s="113"/>
    </row>
    <row r="660" ht="24">
      <c r="B660" s="113"/>
    </row>
    <row r="661" ht="24">
      <c r="B661" s="113"/>
    </row>
    <row r="662" ht="24">
      <c r="B662" s="113"/>
    </row>
    <row r="663" ht="24">
      <c r="B663" s="113"/>
    </row>
    <row r="664" ht="24">
      <c r="B664" s="113"/>
    </row>
    <row r="665" ht="24">
      <c r="B665" s="113"/>
    </row>
    <row r="666" ht="24">
      <c r="B666" s="113"/>
    </row>
    <row r="667" ht="24">
      <c r="B667" s="113"/>
    </row>
    <row r="668" ht="24">
      <c r="B668" s="113"/>
    </row>
    <row r="669" ht="24">
      <c r="B669" s="113"/>
    </row>
    <row r="670" ht="24">
      <c r="B670" s="113"/>
    </row>
  </sheetData>
  <sheetProtection/>
  <mergeCells count="1">
    <mergeCell ref="A1:C1"/>
  </mergeCells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2012-07-13T07:36:28Z</cp:lastPrinted>
  <dcterms:created xsi:type="dcterms:W3CDTF">2002-06-27T03:15:08Z</dcterms:created>
  <dcterms:modified xsi:type="dcterms:W3CDTF">2012-07-13T07:54:00Z</dcterms:modified>
  <cp:category/>
  <cp:version/>
  <cp:contentType/>
  <cp:contentStatus/>
</cp:coreProperties>
</file>