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ดึงจากไดรฟ์ D\ประเมินผล\โครงการ\ปี 61\"/>
    </mc:Choice>
  </mc:AlternateContent>
  <bookViews>
    <workbookView xWindow="0" yWindow="0" windowWidth="20490" windowHeight="7455" activeTab="1"/>
  </bookViews>
  <sheets>
    <sheet name="Sheet1" sheetId="1" r:id="rId1"/>
    <sheet name="Sheet4" sheetId="4" r:id="rId2"/>
    <sheet name="Sheet3" sheetId="3" r:id="rId3"/>
    <sheet name="Sheet2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27" i="2"/>
  <c r="E120" i="3"/>
  <c r="E119" i="3"/>
  <c r="E118" i="3"/>
  <c r="E117" i="3"/>
  <c r="E116" i="3"/>
  <c r="D120" i="3"/>
  <c r="E97" i="3"/>
  <c r="E96" i="3"/>
  <c r="E95" i="3"/>
  <c r="E94" i="3"/>
  <c r="E93" i="3"/>
  <c r="D97" i="3"/>
  <c r="E83" i="3"/>
  <c r="E82" i="3"/>
  <c r="E81" i="3"/>
  <c r="E80" i="3"/>
  <c r="E79" i="3"/>
  <c r="D83" i="3"/>
  <c r="D46" i="3"/>
  <c r="D45" i="3"/>
  <c r="D44" i="3"/>
  <c r="D43" i="3"/>
  <c r="D42" i="3"/>
  <c r="D41" i="3"/>
  <c r="D62" i="3"/>
  <c r="E60" i="3" s="1"/>
  <c r="E58" i="3"/>
  <c r="B71" i="1"/>
  <c r="B70" i="1"/>
  <c r="B69" i="1"/>
  <c r="B68" i="1"/>
  <c r="B67" i="1"/>
  <c r="B66" i="1"/>
  <c r="D28" i="3"/>
  <c r="D27" i="3"/>
  <c r="D26" i="3"/>
  <c r="D25" i="3"/>
  <c r="F58" i="1"/>
  <c r="F57" i="1"/>
  <c r="F55" i="1"/>
  <c r="F56" i="1"/>
  <c r="D16" i="3"/>
  <c r="E14" i="3" s="1"/>
  <c r="B55" i="1"/>
  <c r="B54" i="1"/>
  <c r="E61" i="3" l="1"/>
  <c r="E59" i="3"/>
  <c r="E62" i="3" s="1"/>
  <c r="D47" i="3"/>
  <c r="E44" i="3" s="1"/>
  <c r="E43" i="3"/>
  <c r="E13" i="3"/>
  <c r="D29" i="3"/>
  <c r="E26" i="3" s="1"/>
  <c r="E15" i="3"/>
  <c r="E11" i="3"/>
  <c r="E12" i="3"/>
  <c r="E42" i="3" l="1"/>
  <c r="E45" i="3"/>
  <c r="E41" i="3"/>
  <c r="E46" i="3"/>
  <c r="E16" i="3"/>
  <c r="E27" i="3"/>
  <c r="E28" i="3"/>
  <c r="E25" i="3"/>
  <c r="E47" i="3" l="1"/>
  <c r="E29" i="3"/>
</calcChain>
</file>

<file path=xl/sharedStrings.xml><?xml version="1.0" encoding="utf-8"?>
<sst xmlns="http://schemas.openxmlformats.org/spreadsheetml/2006/main" count="334" uniqueCount="130">
  <si>
    <t>ลำดับ</t>
  </si>
  <si>
    <t>เพศ</t>
  </si>
  <si>
    <t>อายุ</t>
  </si>
  <si>
    <t>สภานภาพ</t>
  </si>
  <si>
    <t>การศึกษา</t>
  </si>
  <si>
    <t>ความเป็นอยู่</t>
  </si>
  <si>
    <t>ร่างกาย</t>
  </si>
  <si>
    <t>จิตใจ</t>
  </si>
  <si>
    <t>สังคม</t>
  </si>
  <si>
    <t>สิ่งแวดล้อม</t>
  </si>
  <si>
    <t>รายการ</t>
  </si>
  <si>
    <t>หญิง</t>
  </si>
  <si>
    <t>สมรส</t>
  </si>
  <si>
    <t>ม.6</t>
  </si>
  <si>
    <t>ตรวจสุขภาพครบทุกอย่าง</t>
  </si>
  <si>
    <t>ความถี่</t>
  </si>
  <si>
    <t>ป.4</t>
  </si>
  <si>
    <t>ที่เก็บขยะ และมีบริการเก็บขยะตามบ้าน</t>
  </si>
  <si>
    <t>ป.3</t>
  </si>
  <si>
    <t>ช่วยเด็กยากจน (เสื้อผ้า , ของใช้)</t>
  </si>
  <si>
    <t>สอนเด็กเรื่องมารยาทและให้ความรู้</t>
  </si>
  <si>
    <t>จัดตั้งศูนย์เด็กเล็ก</t>
  </si>
  <si>
    <t>หม้าย</t>
  </si>
  <si>
    <t>การพัฒนาอาชีพเพื่อเสริมรายได้</t>
  </si>
  <si>
    <t>ชาย</t>
  </si>
  <si>
    <t>ผู้นำดีอยู่แล้ว มีการพัฒนาอย่างต่อเนื่อง</t>
  </si>
  <si>
    <t>ป.2</t>
  </si>
  <si>
    <t>การพัฒนาเศรษฐกิจข้าว (ข้าวราคาถูก)</t>
  </si>
  <si>
    <t>โสด</t>
  </si>
  <si>
    <t>ไม่ได้เรียน</t>
  </si>
  <si>
    <t>ถนนเข้าบ้าน</t>
  </si>
  <si>
    <t>ม.3</t>
  </si>
  <si>
    <t>ขายกล้วยไม่ได้ เนื่องจากมีคนปลูกเยอะ (ส่งเสริมระบบส่งขาย)</t>
  </si>
  <si>
    <t>ป.6</t>
  </si>
  <si>
    <t>หย่าร้าง</t>
  </si>
  <si>
    <t>ความรู้ด้านการเกษตร ปลูกผัก เลี้ยงปลา</t>
  </si>
  <si>
    <t>การกำจัดศัตรูพืชพริก ฟักทอง(ส่งขาย)</t>
  </si>
  <si>
    <t>อบรมด้านการมีปฏิสัมพันธ์ การสร้างความสามัคคี มีความร่วมมือกันในชุมชน</t>
  </si>
  <si>
    <t>การพัฒนาหมู่บ้าน เศรษฐกิจ</t>
  </si>
  <si>
    <t>อบรมเรื่องการทำผลิตภัณฑ์น้ำพริก (การตลาด)</t>
  </si>
  <si>
    <t>ปวช.</t>
  </si>
  <si>
    <t>สุขภาพชุมชน/การดูแลสุขภาพ</t>
  </si>
  <si>
    <t>งานจักสาน</t>
  </si>
  <si>
    <t>อาหารเพื่อสุขภาพสำหรับคนเป็นโรคเบาหวาน</t>
  </si>
  <si>
    <t>สุขภาพจิต</t>
  </si>
  <si>
    <t>ต้องการให้มหาวิทยาลัยมาช่วยพัฒนาคุณภาพชีวิต ความเป็นอยู่ หรือต้องการเรียนรู้เรื่องใดบ้าง /อย่างไร</t>
  </si>
  <si>
    <t>51-60</t>
  </si>
  <si>
    <t>61-70</t>
  </si>
  <si>
    <t>71-80</t>
  </si>
  <si>
    <t>81-90</t>
  </si>
  <si>
    <t>น้อยกว่า50</t>
  </si>
  <si>
    <t>ป. 6</t>
  </si>
  <si>
    <t>ปวช</t>
  </si>
  <si>
    <t>ลำดับที่</t>
  </si>
  <si>
    <t>ช่วงอายุ</t>
  </si>
  <si>
    <t>จำนวน</t>
  </si>
  <si>
    <t>ร้อยละ</t>
  </si>
  <si>
    <t>&lt; 50 ปี</t>
  </si>
  <si>
    <t>51-60 ปี</t>
  </si>
  <si>
    <t>61-70 ปี</t>
  </si>
  <si>
    <t>71-80 ปี</t>
  </si>
  <si>
    <t>81-90 ปี</t>
  </si>
  <si>
    <t>รวม</t>
  </si>
  <si>
    <t>ตารางที่ 2 แสดงข้อมูลสถานภาพครอบครัว</t>
  </si>
  <si>
    <t>ตารางที่ 3 แสดงข้อมูลการศึกษาของผู้ตอบแบบสอบถาม</t>
  </si>
  <si>
    <t>ระดับคะแนน</t>
  </si>
  <si>
    <t>9-10 คะแนน</t>
  </si>
  <si>
    <t>7-8 คะแนน</t>
  </si>
  <si>
    <t>5-6 คะแนน</t>
  </si>
  <si>
    <t>&lt; 5 คะแนน</t>
  </si>
  <si>
    <t>และอายุระหว่าง 71-80 ปี ร้อยละ 18.00</t>
  </si>
  <si>
    <t>สถานภาพ</t>
  </si>
  <si>
    <t>ตอนที่ 2 แสดงข้อมูลพื้นฐานความเป็นอยู่เกี่ยวกับคุณภาพชีวิตของผู้ตอบแบบสอบถาม</t>
  </si>
  <si>
    <t>ตารางที่ 4 แสดงข้อมูลความเป็นอยู่ในปัจจุบันเกี่ยวกับคุณภาพชีวิตด้านร่างกาย</t>
  </si>
  <si>
    <t>ป. 2</t>
  </si>
  <si>
    <t>ป. 4</t>
  </si>
  <si>
    <t>จากข้อมูลตารางที่ 4 แสดงข้อมูลความเป็นอยู่เกี่ยวกับคุณภาพชีวิตด้านร่างกาย  พบว่า</t>
  </si>
  <si>
    <t xml:space="preserve">ส่วนใหญ่อยู่ในระดับ 7-8 คะแนน คิดเป็นร้อยละ 38.00 รองลงมาได้แก่ ระดับ 5-6 คะแนน ร้อยละ </t>
  </si>
  <si>
    <t>28.00 และระดับ 9-10 คะแนน ร้อยละ 26.00</t>
  </si>
  <si>
    <t>ส่วนใหญ่มีอายุระหว่าง 61-70 ปี ร้อยละ 44.00 รองลงมาได้แก่ อายุระหว่าง 51-60 ปี ร้อยละ 22.00</t>
  </si>
  <si>
    <t>มีสถานภาพสมรส คิดเป็นร้อยละ 82.00 รองลงมาได้แก่ หม้าย ร้อยละ 12.00 และโสด ร้อยละ 4.00</t>
  </si>
  <si>
    <t>จากข้อมูลตารางที่ 3 แสดงการศึกษาของผู้ตอบแบบสอบถาม  พบว่า  ส่วนใหญ่</t>
  </si>
  <si>
    <t>ร้อยละ 6.67</t>
  </si>
  <si>
    <t>ตารางที่ 5 แสดงข้อมูลความเป็นอยู่ในปัจจุบันเกี่ยวกับคุณภาพชีวิตด้านจิตใจ</t>
  </si>
  <si>
    <t>จากข้อมูลตารางที่ 5 แสดงข้อมูลความเป็นอยู่ปัจจุบันเกี่ยวกับคุณภาพชีวิตด้านจิตใจ</t>
  </si>
  <si>
    <t>ตารางที่ 6 แสดงข้อมูลความเป็นอยู่ในปัจจุบันเกี่ยวกับคุณภาพชีวิตด้านสังคม</t>
  </si>
  <si>
    <t>จากข้อมูลตารางที่ 6 แสดงข้อมูลความเป็นอยู่ในปัจจุบันเกี่ยวกับคุณภาพชีวิตด้านสังคม</t>
  </si>
  <si>
    <t>ระดับ 5-6 คะแนน ร้อยละ 26.00 คะแนน  และ &lt; 5 คะแนน ร้อยละ 16.00</t>
  </si>
  <si>
    <t>ตารางที่ 7 แสดงข้อมูลความเป็นอยู่ในปัจจุบันเกี่ยวกับคุณภาพชีวิตด้านสิ่งแวดล้อม</t>
  </si>
  <si>
    <t>จากตารางที่ 7 แสดงข้อมูลความเป็นอยู่ปัจจุบันเกี่ยวกับคุณภาพชีวิตด้านสิ่งแวดล้อม</t>
  </si>
  <si>
    <t>ระดับ 7-8 คะแนน ร้อยละ 12.00 และ ระดับ 5-6 คะแนน ร้อยละ 4.00</t>
  </si>
  <si>
    <t>ผลการประเมินแบบสัมภาษณ์ผู้สูงอายุ</t>
  </si>
  <si>
    <t>ในการเข้าร่วมโครงการ Mobile  Unit ของมหาวิทยาลัยนเรศวร</t>
  </si>
  <si>
    <t xml:space="preserve">วันที่ 15 มีนาคม 2561  </t>
  </si>
  <si>
    <t>ตอนที่ 1 ข้อมูลทั่วไปของผู้ตอบแบบสัมภาษณ์</t>
  </si>
  <si>
    <t>ตารางที่ 1   แสดงข้อมูลช่วงอายุของผู้ตอบแบบสัมภาษณ์</t>
  </si>
  <si>
    <t>จากข้อมูลตารางที่ 1 แสดงช่วงอายุของผู้ตอบแบบสัมภาษณ์  พบว่า  ผู้ตอบแบบสัมภาษณ์</t>
  </si>
  <si>
    <t>จากข้อมูลตารางที่ 2 แสดงสถานภาพครอบครัว  พบว่า  ผู้ตอบแบบสัมภาษณ์ส่วนใหญ่</t>
  </si>
  <si>
    <t>ตามที่ บัณฑิตวิทยาลัย ได้จัดส่งบุคลากร จำนวน 2 ราย ได้แก่  นางธิติมา  สุบิน</t>
  </si>
  <si>
    <t>ณ  โรงเรียนวัดปากพิงตะวันตก  ต.งิ้วงาม  อ.เมือง จ.พิษณุโลก</t>
  </si>
  <si>
    <t xml:space="preserve">พบว่า  ผู้ตอบแบบสอบสัมภาษณ์ส่วนใหญ่อยู่ในระดับ 9-10 คะแนน ร้อยละ 68.00 รองลงมาได้แก่ </t>
  </si>
  <si>
    <t>ระดับ 7-8 คะแนน ร้อยละ 24.00  และระดับ 5-6 คะแนน ร้อยละ 8.00</t>
  </si>
  <si>
    <t>พบว่า  ผู้ตอบแบบสัมภาษณ์ส่วนใหญ่อยู่ในระดับ 9-10 คะแนน คิดเป็นร้อยละ 46.00 รองลงมาได้แก่</t>
  </si>
  <si>
    <t>พบว่า  ผู้ตอบแบบสัมภาษณ์ส่วนใหญ่อยู่ในระดับ 9-10 คะแนน ร้อยละ 84.00  รองลงมาได้แก่</t>
  </si>
  <si>
    <t>งานแผนและสารสนเทศจึงได้จัดทำสรุปผลการสัมภาษณ์ดังกล่าว โดยมีผู้ตอบแบบสัมภาษณ์</t>
  </si>
  <si>
    <t>ข้อมูลทั่วไปของผู้ตอบแบบสัมภาษณ์  พบว่า  ผู้ตอบแบบสัมภาษณ์ส่วนใหญ่มีอายุระหว่าง</t>
  </si>
  <si>
    <t>61-70 ปี ร้อยละ 44.00 รองลงมาได้แก่ อายุระหว่าง 51-60 ปี ร้อยละ 22.00  โดยส่วนใหญ่มีสถานภาพ</t>
  </si>
  <si>
    <t>ข้อมูลพื้นฐานความเป็นอยู่ในปัจจุบันเกี่ยวกับคุณภาพชีวิต 4 ด้าน พบว่า</t>
  </si>
  <si>
    <t xml:space="preserve">1. ด้านร่างกาย  ผู้ตอบแบบสัมภาษณ์ส่วนใหญ่อยู่ในระดับ 7-8 คะแนน ร้อยละ 38.00 </t>
  </si>
  <si>
    <t>รองลงมาได้แก่ ระดับ 5-6 คะแนน ร้อยละ 28.00 และระดับ 9-10 คะแนน ร้อยละ 26.00</t>
  </si>
  <si>
    <t xml:space="preserve">2. ด้านจิตใจ  ผู้ตอบแบบสัมภาษณ์ส่วนใหญ่อยู่ในระดับ 9-10 คะแนน ร้อยละ 68.00 </t>
  </si>
  <si>
    <t>รองลงมาได้แก่ ระดับ 7-8 คะแนน ร้อยละ 24.00 และระดับ 5-6 คะแนน ร้อยละ 8.00</t>
  </si>
  <si>
    <t>3. ด้านสังคม ผู้ตอบแบบสัมภาษณ์ส่วนใหญ่อยู่ในระดับ 9-10 คะแนน ร้อยละ 46.00</t>
  </si>
  <si>
    <t>รองลงมาได้แก่ ระดับ 5-6 คะแนน ร้อยละ 26.00 และระดับ &lt; 5 คะแนน ร้อยละ 16.00</t>
  </si>
  <si>
    <t>4. ด้านสิ่งแวดล้อม  ผู้ตอบแบบสัมภาษณ์ส่วนใหญ่อยู่ในระดับ 9-10 คะแนน ร้อยละ 84.00</t>
  </si>
  <si>
    <t>รองลงมาได้แก่ ระดับ 7-8 คะแนน ร้อยละ 12.00 และระดับ 5-6 คะแนน ร้อยละ 4.00</t>
  </si>
  <si>
    <t>ความต้องการให้มหาวิทยาลัยช่วยพัฒนาคุณภาพชีวิต ความเป็นอยู่ในเรื่องต่าง ๆ ได้แก่</t>
  </si>
  <si>
    <t>ความต้องการด้านสุขภาพชุมชน/การดูแลสุขภาพ ร้อยละ 27.27 รองลงมาได้แก่ การพัฒนาอาชีพเพื่อ</t>
  </si>
  <si>
    <t>เสริมรายได้ ร้อยละ 15.91  และผู้นำดีอยู่แล้ว การพัฒนาอย่างต่อเนื่อง  และขายกล้วยไม่ได้ เนื่องจาก</t>
  </si>
  <si>
    <t>คนปลูกเยอะ ควรมีการส่งเสริมระบบการขาย ร้อยละ 6.82</t>
  </si>
  <si>
    <t>จำนวนทั้งสิ้น 50 คน ดังนี้</t>
  </si>
  <si>
    <t xml:space="preserve">สมรส ร้อยละ 82.00 สำเร็จการศึกษาระดับ ป. 4 ร้อยละ 71.11  รองลงมาได้แก่ ไม่ได้เรียน ร้อยละ </t>
  </si>
  <si>
    <t>เมื่อเปรียบเทียบข้อมูลรายด้าน  พบว่า  ผู้ตอบแบบสัมภาษณ์มีความคิดเห็นอยู่ในระดับ</t>
  </si>
  <si>
    <t>9-10 คะแนนมากที่สุดเกือบทุกด้าน  ยกเว้นด้านร่างกาย</t>
  </si>
  <si>
    <t>นอกจากนี้ ยังพบว่า ผู้ตอบแบบสัมภาษณ์มีความคิดเห็นอยู่ในระดับ &lt; 5 คะแนน ใน 2 ด้าน</t>
  </si>
  <si>
    <t>ได้แก่  ด้านสังคม และด้านสิ่งแวดล้อม</t>
  </si>
  <si>
    <t xml:space="preserve">สำเร็จการศึกษาระดับ ป. 4 ร้อยละ 71.11  รองลงมาได้แก่ ไม่ได้เรียน ร้อยละ 11.11 และ ป. 2 </t>
  </si>
  <si>
    <t xml:space="preserve">เจ้าหน้าที่บริหารงานทั่วไป และ นางสาวตรีรัส  ดิเรกพิทักษ์  หัวหน้างานวิจัยและวิเทศสัมพันธ์ </t>
  </si>
  <si>
    <t xml:space="preserve">เป็นผู้สังเกตุการณ์เข้าร่วมโครงการ Mobile Unit ของมหาวิทยาลัยนเรศวร เมื่อวันที่ 15 มีนาคม 2561 </t>
  </si>
  <si>
    <t xml:space="preserve"> ณ  โรงเรียนวัดปากพิงตะวันตก ต.งิ้วงาม อ.เมือง จ.พิษณุโลก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</si>
</sst>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quotePrefix="1"/>
    <xf numFmtId="2" fontId="1" fillId="0" borderId="1" xfId="0" applyNumberFormat="1" applyFont="1" applyBorder="1"/>
    <xf numFmtId="0" fontId="1" fillId="0" borderId="1" xfId="0" quotePrefix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BreakPreview" topLeftCell="A28" zoomScaleNormal="100" zoomScaleSheetLayoutView="100" workbookViewId="0">
      <selection activeCell="D65" sqref="D65"/>
    </sheetView>
  </sheetViews>
  <sheetFormatPr defaultRowHeight="15" x14ac:dyDescent="0.25"/>
  <cols>
    <col min="1" max="1" width="11.140625" customWidth="1"/>
    <col min="2" max="2" width="8" customWidth="1"/>
    <col min="3" max="3" width="7.42578125" customWidth="1"/>
    <col min="4" max="4" width="11" customWidth="1"/>
    <col min="5" max="5" width="13.7109375" customWidth="1"/>
    <col min="9" max="9" width="13.7109375" customWidth="1"/>
    <col min="10" max="10" width="38.8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9" t="s">
        <v>5</v>
      </c>
      <c r="G1" s="20"/>
      <c r="H1" s="20"/>
      <c r="I1" s="21"/>
    </row>
    <row r="2" spans="1:9" x14ac:dyDescent="0.25">
      <c r="A2" s="2"/>
      <c r="B2" s="2"/>
      <c r="C2" s="2"/>
      <c r="D2" s="2"/>
      <c r="E2" s="2"/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5">
      <c r="A3" s="3">
        <v>1</v>
      </c>
      <c r="B3" s="3" t="s">
        <v>11</v>
      </c>
      <c r="C3" s="3">
        <v>49</v>
      </c>
      <c r="D3" s="3" t="s">
        <v>12</v>
      </c>
      <c r="E3" s="3" t="s">
        <v>13</v>
      </c>
      <c r="F3" s="3">
        <v>8</v>
      </c>
      <c r="G3" s="3">
        <v>9</v>
      </c>
      <c r="H3" s="3">
        <v>3</v>
      </c>
      <c r="I3" s="3">
        <v>10</v>
      </c>
    </row>
    <row r="4" spans="1:9" x14ac:dyDescent="0.25">
      <c r="A4" s="3">
        <v>2</v>
      </c>
      <c r="B4" s="3" t="s">
        <v>11</v>
      </c>
      <c r="C4" s="3">
        <v>68</v>
      </c>
      <c r="D4" s="3" t="s">
        <v>12</v>
      </c>
      <c r="E4" s="3" t="s">
        <v>16</v>
      </c>
      <c r="F4" s="3">
        <v>3</v>
      </c>
      <c r="G4" s="3">
        <v>9</v>
      </c>
      <c r="H4" s="3">
        <v>6</v>
      </c>
      <c r="I4" s="3">
        <v>9</v>
      </c>
    </row>
    <row r="5" spans="1:9" x14ac:dyDescent="0.25">
      <c r="A5" s="3">
        <v>3</v>
      </c>
      <c r="B5" s="3" t="s">
        <v>11</v>
      </c>
      <c r="C5" s="3">
        <v>84</v>
      </c>
      <c r="D5" s="3" t="s">
        <v>12</v>
      </c>
      <c r="E5" s="3" t="s">
        <v>18</v>
      </c>
      <c r="F5" s="3">
        <v>7</v>
      </c>
      <c r="G5" s="3">
        <v>10</v>
      </c>
      <c r="H5" s="3">
        <v>9</v>
      </c>
      <c r="I5" s="3">
        <v>8</v>
      </c>
    </row>
    <row r="6" spans="1:9" x14ac:dyDescent="0.25">
      <c r="A6" s="3">
        <v>4</v>
      </c>
      <c r="B6" s="3" t="s">
        <v>11</v>
      </c>
      <c r="C6" s="3">
        <v>87</v>
      </c>
      <c r="D6" s="3" t="s">
        <v>12</v>
      </c>
      <c r="E6" s="3" t="s">
        <v>16</v>
      </c>
      <c r="F6" s="3">
        <v>5</v>
      </c>
      <c r="G6" s="3">
        <v>6</v>
      </c>
      <c r="H6" s="3">
        <v>3</v>
      </c>
      <c r="I6" s="3">
        <v>8</v>
      </c>
    </row>
    <row r="7" spans="1:9" x14ac:dyDescent="0.25">
      <c r="A7" s="3">
        <v>5</v>
      </c>
      <c r="B7" s="3" t="s">
        <v>11</v>
      </c>
      <c r="C7" s="3">
        <v>64</v>
      </c>
      <c r="D7" s="3" t="s">
        <v>12</v>
      </c>
      <c r="E7" s="3" t="s">
        <v>16</v>
      </c>
      <c r="F7" s="3">
        <v>4</v>
      </c>
      <c r="G7" s="3">
        <v>9</v>
      </c>
      <c r="H7" s="3">
        <v>7</v>
      </c>
      <c r="I7" s="3">
        <v>9</v>
      </c>
    </row>
    <row r="8" spans="1:9" x14ac:dyDescent="0.25">
      <c r="A8" s="3">
        <v>6</v>
      </c>
      <c r="B8" s="3" t="s">
        <v>11</v>
      </c>
      <c r="C8" s="3">
        <v>62</v>
      </c>
      <c r="D8" s="3" t="s">
        <v>22</v>
      </c>
      <c r="E8" s="3" t="s">
        <v>16</v>
      </c>
      <c r="F8" s="3">
        <v>6</v>
      </c>
      <c r="G8" s="3">
        <v>8</v>
      </c>
      <c r="H8" s="3">
        <v>8</v>
      </c>
      <c r="I8" s="3">
        <v>10</v>
      </c>
    </row>
    <row r="9" spans="1:9" x14ac:dyDescent="0.25">
      <c r="A9" s="3">
        <v>7</v>
      </c>
      <c r="B9" s="3" t="s">
        <v>24</v>
      </c>
      <c r="C9" s="3">
        <v>60</v>
      </c>
      <c r="D9" s="3" t="s">
        <v>12</v>
      </c>
      <c r="E9" s="3" t="s">
        <v>16</v>
      </c>
      <c r="F9" s="3">
        <v>6</v>
      </c>
      <c r="G9" s="3">
        <v>9</v>
      </c>
      <c r="H9" s="3">
        <v>4</v>
      </c>
      <c r="I9" s="3">
        <v>10</v>
      </c>
    </row>
    <row r="10" spans="1:9" x14ac:dyDescent="0.25">
      <c r="A10" s="3">
        <v>8</v>
      </c>
      <c r="B10" s="3" t="s">
        <v>24</v>
      </c>
      <c r="C10" s="3">
        <v>82</v>
      </c>
      <c r="D10" s="3" t="s">
        <v>12</v>
      </c>
      <c r="E10" s="3" t="s">
        <v>26</v>
      </c>
      <c r="F10" s="3">
        <v>6</v>
      </c>
      <c r="G10" s="3">
        <v>9</v>
      </c>
      <c r="H10" s="3">
        <v>5</v>
      </c>
      <c r="I10" s="3">
        <v>10</v>
      </c>
    </row>
    <row r="11" spans="1:9" x14ac:dyDescent="0.25">
      <c r="A11" s="3">
        <v>9</v>
      </c>
      <c r="B11" s="3" t="s">
        <v>24</v>
      </c>
      <c r="C11" s="3">
        <v>73</v>
      </c>
      <c r="D11" s="3" t="s">
        <v>12</v>
      </c>
      <c r="E11" s="3" t="s">
        <v>16</v>
      </c>
      <c r="F11" s="3">
        <v>5</v>
      </c>
      <c r="G11" s="3">
        <v>10</v>
      </c>
      <c r="H11" s="3">
        <v>4</v>
      </c>
      <c r="I11" s="3">
        <v>8</v>
      </c>
    </row>
    <row r="12" spans="1:9" x14ac:dyDescent="0.25">
      <c r="A12" s="3">
        <v>10</v>
      </c>
      <c r="B12" s="3" t="s">
        <v>24</v>
      </c>
      <c r="C12" s="3">
        <v>76</v>
      </c>
      <c r="D12" s="3" t="s">
        <v>12</v>
      </c>
      <c r="E12" s="3" t="s">
        <v>16</v>
      </c>
      <c r="F12" s="3">
        <v>5</v>
      </c>
      <c r="G12" s="3">
        <v>7</v>
      </c>
      <c r="H12" s="3">
        <v>4</v>
      </c>
      <c r="I12" s="3">
        <v>9</v>
      </c>
    </row>
    <row r="13" spans="1:9" x14ac:dyDescent="0.25">
      <c r="A13" s="3">
        <v>11</v>
      </c>
      <c r="B13" s="3" t="s">
        <v>11</v>
      </c>
      <c r="C13" s="3">
        <v>66</v>
      </c>
      <c r="D13" s="3" t="s">
        <v>12</v>
      </c>
      <c r="E13" s="3" t="s">
        <v>16</v>
      </c>
      <c r="F13" s="3">
        <v>7</v>
      </c>
      <c r="G13" s="3">
        <v>8</v>
      </c>
      <c r="H13" s="3">
        <v>3</v>
      </c>
      <c r="I13" s="3">
        <v>10</v>
      </c>
    </row>
    <row r="14" spans="1:9" x14ac:dyDescent="0.25">
      <c r="A14" s="3">
        <v>12</v>
      </c>
      <c r="B14" s="3" t="s">
        <v>11</v>
      </c>
      <c r="C14" s="3">
        <v>56</v>
      </c>
      <c r="D14" s="3" t="s">
        <v>12</v>
      </c>
      <c r="E14" s="3" t="s">
        <v>26</v>
      </c>
      <c r="F14" s="3">
        <v>7</v>
      </c>
      <c r="G14" s="3">
        <v>9</v>
      </c>
      <c r="H14" s="3">
        <v>5</v>
      </c>
      <c r="I14" s="3">
        <v>10</v>
      </c>
    </row>
    <row r="15" spans="1:9" x14ac:dyDescent="0.25">
      <c r="A15" s="3">
        <v>13</v>
      </c>
      <c r="B15" s="3" t="s">
        <v>11</v>
      </c>
      <c r="C15" s="3">
        <v>67</v>
      </c>
      <c r="D15" s="3" t="s">
        <v>28</v>
      </c>
      <c r="E15" s="3" t="s">
        <v>16</v>
      </c>
      <c r="F15" s="3">
        <v>5</v>
      </c>
      <c r="G15" s="3">
        <v>8</v>
      </c>
      <c r="H15" s="3">
        <v>5</v>
      </c>
      <c r="I15" s="3">
        <v>10</v>
      </c>
    </row>
    <row r="16" spans="1:9" x14ac:dyDescent="0.25">
      <c r="A16" s="3">
        <v>14</v>
      </c>
      <c r="B16" s="3" t="s">
        <v>11</v>
      </c>
      <c r="C16" s="3">
        <v>63</v>
      </c>
      <c r="D16" s="3" t="s">
        <v>12</v>
      </c>
      <c r="E16" s="3" t="s">
        <v>18</v>
      </c>
      <c r="F16" s="3">
        <v>7</v>
      </c>
      <c r="G16" s="3">
        <v>5</v>
      </c>
      <c r="H16" s="3">
        <v>5</v>
      </c>
      <c r="I16" s="3">
        <v>10</v>
      </c>
    </row>
    <row r="17" spans="1:9" x14ac:dyDescent="0.25">
      <c r="A17" s="3">
        <v>15</v>
      </c>
      <c r="B17" s="3" t="s">
        <v>11</v>
      </c>
      <c r="C17" s="3">
        <v>65</v>
      </c>
      <c r="D17" s="3" t="s">
        <v>12</v>
      </c>
      <c r="E17" s="3" t="s">
        <v>16</v>
      </c>
      <c r="F17" s="3">
        <v>6</v>
      </c>
      <c r="G17" s="3">
        <v>7</v>
      </c>
      <c r="H17" s="3">
        <v>5</v>
      </c>
      <c r="I17" s="3">
        <v>9</v>
      </c>
    </row>
    <row r="18" spans="1:9" x14ac:dyDescent="0.25">
      <c r="A18" s="3">
        <v>16</v>
      </c>
      <c r="B18" s="3" t="s">
        <v>11</v>
      </c>
      <c r="C18" s="3">
        <v>69</v>
      </c>
      <c r="D18" s="3" t="s">
        <v>22</v>
      </c>
      <c r="E18" s="3" t="s">
        <v>29</v>
      </c>
      <c r="F18" s="3">
        <v>5</v>
      </c>
      <c r="G18" s="3">
        <v>6</v>
      </c>
      <c r="H18" s="3">
        <v>7</v>
      </c>
      <c r="I18" s="3">
        <v>10</v>
      </c>
    </row>
    <row r="19" spans="1:9" x14ac:dyDescent="0.25">
      <c r="A19" s="3">
        <v>17</v>
      </c>
      <c r="B19" s="3" t="s">
        <v>24</v>
      </c>
      <c r="C19" s="3">
        <v>69</v>
      </c>
      <c r="D19" s="3" t="s">
        <v>22</v>
      </c>
      <c r="E19" s="3" t="s">
        <v>16</v>
      </c>
      <c r="F19" s="3">
        <v>2</v>
      </c>
      <c r="G19" s="3">
        <v>9</v>
      </c>
      <c r="H19" s="3">
        <v>5</v>
      </c>
      <c r="I19" s="3">
        <v>10</v>
      </c>
    </row>
    <row r="20" spans="1:9" x14ac:dyDescent="0.25">
      <c r="A20" s="3">
        <v>18</v>
      </c>
      <c r="B20" s="3" t="s">
        <v>11</v>
      </c>
      <c r="C20" s="3">
        <v>84</v>
      </c>
      <c r="D20" s="3" t="s">
        <v>12</v>
      </c>
      <c r="E20" s="3" t="s">
        <v>29</v>
      </c>
      <c r="F20" s="3">
        <v>4</v>
      </c>
      <c r="G20" s="3">
        <v>10</v>
      </c>
      <c r="H20" s="3">
        <v>5</v>
      </c>
      <c r="I20" s="3">
        <v>10</v>
      </c>
    </row>
    <row r="21" spans="1:9" x14ac:dyDescent="0.25">
      <c r="A21" s="3">
        <v>19</v>
      </c>
      <c r="B21" s="3" t="s">
        <v>24</v>
      </c>
      <c r="C21" s="3">
        <v>64</v>
      </c>
      <c r="D21" s="3" t="s">
        <v>12</v>
      </c>
      <c r="E21" s="3" t="s">
        <v>16</v>
      </c>
      <c r="F21" s="3">
        <v>6</v>
      </c>
      <c r="G21" s="3">
        <v>8</v>
      </c>
      <c r="H21" s="3">
        <v>4</v>
      </c>
      <c r="I21" s="3">
        <v>10</v>
      </c>
    </row>
    <row r="22" spans="1:9" x14ac:dyDescent="0.25">
      <c r="A22" s="3">
        <v>20</v>
      </c>
      <c r="B22" s="3" t="s">
        <v>11</v>
      </c>
      <c r="C22" s="3">
        <v>60</v>
      </c>
      <c r="D22" s="3" t="s">
        <v>12</v>
      </c>
      <c r="E22" s="3" t="s">
        <v>16</v>
      </c>
      <c r="F22" s="3">
        <v>7</v>
      </c>
      <c r="G22" s="3">
        <v>9</v>
      </c>
      <c r="H22" s="3">
        <v>4</v>
      </c>
      <c r="I22" s="3">
        <v>10</v>
      </c>
    </row>
    <row r="23" spans="1:9" x14ac:dyDescent="0.25">
      <c r="A23" s="3">
        <v>21</v>
      </c>
      <c r="B23" s="3" t="s">
        <v>11</v>
      </c>
      <c r="C23" s="3">
        <v>68</v>
      </c>
      <c r="D23" s="3" t="s">
        <v>22</v>
      </c>
      <c r="E23" s="3" t="s">
        <v>26</v>
      </c>
      <c r="F23" s="3">
        <v>7</v>
      </c>
      <c r="G23" s="3">
        <v>9</v>
      </c>
      <c r="H23" s="3">
        <v>6</v>
      </c>
      <c r="I23" s="3">
        <v>9</v>
      </c>
    </row>
    <row r="24" spans="1:9" x14ac:dyDescent="0.25">
      <c r="A24" s="3">
        <v>22</v>
      </c>
      <c r="B24" s="3" t="s">
        <v>11</v>
      </c>
      <c r="C24" s="3">
        <v>59</v>
      </c>
      <c r="D24" s="3" t="s">
        <v>22</v>
      </c>
      <c r="E24" s="3" t="s">
        <v>16</v>
      </c>
      <c r="F24" s="3">
        <v>7</v>
      </c>
      <c r="G24" s="3">
        <v>7</v>
      </c>
      <c r="H24" s="3">
        <v>6</v>
      </c>
      <c r="I24" s="3">
        <v>9</v>
      </c>
    </row>
    <row r="25" spans="1:9" x14ac:dyDescent="0.25">
      <c r="A25" s="3">
        <v>23</v>
      </c>
      <c r="B25" s="3" t="s">
        <v>11</v>
      </c>
      <c r="C25" s="3">
        <v>58</v>
      </c>
      <c r="D25" s="3" t="s">
        <v>22</v>
      </c>
      <c r="E25" s="3" t="s">
        <v>16</v>
      </c>
      <c r="F25" s="3">
        <v>8</v>
      </c>
      <c r="G25" s="3">
        <v>8</v>
      </c>
      <c r="H25" s="3">
        <v>6</v>
      </c>
      <c r="I25" s="3">
        <v>9</v>
      </c>
    </row>
    <row r="26" spans="1:9" x14ac:dyDescent="0.25">
      <c r="A26" s="3">
        <v>24</v>
      </c>
      <c r="B26" s="3" t="s">
        <v>24</v>
      </c>
      <c r="C26" s="3">
        <v>77</v>
      </c>
      <c r="D26" s="3" t="s">
        <v>12</v>
      </c>
      <c r="E26" s="3" t="s">
        <v>16</v>
      </c>
      <c r="F26" s="3">
        <v>6</v>
      </c>
      <c r="G26" s="3">
        <v>7</v>
      </c>
      <c r="H26" s="3">
        <v>8</v>
      </c>
      <c r="I26" s="3">
        <v>10</v>
      </c>
    </row>
    <row r="27" spans="1:9" x14ac:dyDescent="0.25">
      <c r="A27" s="3">
        <v>25</v>
      </c>
      <c r="B27" s="3" t="s">
        <v>24</v>
      </c>
      <c r="C27" s="3">
        <v>68</v>
      </c>
      <c r="D27" s="3" t="s">
        <v>12</v>
      </c>
      <c r="E27" s="3" t="s">
        <v>31</v>
      </c>
      <c r="F27" s="3">
        <v>5</v>
      </c>
      <c r="G27" s="3">
        <v>8</v>
      </c>
      <c r="H27" s="3">
        <v>5</v>
      </c>
      <c r="I27" s="3">
        <v>8</v>
      </c>
    </row>
    <row r="28" spans="1:9" x14ac:dyDescent="0.25">
      <c r="A28" s="3">
        <v>26</v>
      </c>
      <c r="B28" s="3" t="s">
        <v>11</v>
      </c>
      <c r="C28" s="3">
        <v>50</v>
      </c>
      <c r="D28" s="3" t="s">
        <v>12</v>
      </c>
      <c r="E28" s="3" t="s">
        <v>33</v>
      </c>
      <c r="F28" s="3">
        <v>7</v>
      </c>
      <c r="G28" s="3">
        <v>5</v>
      </c>
      <c r="H28" s="3">
        <v>10</v>
      </c>
      <c r="I28" s="3">
        <v>9</v>
      </c>
    </row>
    <row r="29" spans="1:9" x14ac:dyDescent="0.25">
      <c r="A29" s="3">
        <v>27</v>
      </c>
      <c r="B29" s="3" t="s">
        <v>11</v>
      </c>
      <c r="C29" s="3">
        <v>59</v>
      </c>
      <c r="D29" s="3" t="s">
        <v>12</v>
      </c>
      <c r="E29" s="3" t="s">
        <v>16</v>
      </c>
      <c r="F29" s="3">
        <v>6</v>
      </c>
      <c r="G29" s="3">
        <v>8</v>
      </c>
      <c r="H29" s="3">
        <v>10</v>
      </c>
      <c r="I29" s="3">
        <v>10</v>
      </c>
    </row>
    <row r="30" spans="1:9" x14ac:dyDescent="0.25">
      <c r="A30" s="3">
        <v>28</v>
      </c>
      <c r="B30" s="3" t="s">
        <v>24</v>
      </c>
      <c r="C30" s="3">
        <v>65</v>
      </c>
      <c r="D30" s="3" t="s">
        <v>34</v>
      </c>
      <c r="E30" s="3" t="s">
        <v>16</v>
      </c>
      <c r="F30" s="3">
        <v>7</v>
      </c>
      <c r="G30" s="3">
        <v>8</v>
      </c>
      <c r="H30" s="3">
        <v>10</v>
      </c>
      <c r="I30" s="3">
        <v>6</v>
      </c>
    </row>
    <row r="31" spans="1:9" x14ac:dyDescent="0.25">
      <c r="A31" s="3">
        <v>29</v>
      </c>
      <c r="B31" s="3" t="s">
        <v>11</v>
      </c>
      <c r="C31" s="3">
        <v>61</v>
      </c>
      <c r="D31" s="3" t="s">
        <v>12</v>
      </c>
      <c r="E31" s="3" t="s">
        <v>29</v>
      </c>
      <c r="F31" s="3">
        <v>10</v>
      </c>
      <c r="G31" s="3">
        <v>10</v>
      </c>
      <c r="H31" s="3">
        <v>10</v>
      </c>
      <c r="I31" s="3">
        <v>10</v>
      </c>
    </row>
    <row r="32" spans="1:9" x14ac:dyDescent="0.25">
      <c r="A32" s="3">
        <v>30</v>
      </c>
      <c r="B32" s="3" t="s">
        <v>24</v>
      </c>
      <c r="C32" s="3">
        <v>57</v>
      </c>
      <c r="D32" s="3" t="s">
        <v>12</v>
      </c>
      <c r="E32" s="3" t="s">
        <v>13</v>
      </c>
      <c r="F32" s="3">
        <v>8</v>
      </c>
      <c r="G32" s="3">
        <v>10</v>
      </c>
      <c r="H32" s="3">
        <v>10</v>
      </c>
      <c r="I32" s="3">
        <v>10</v>
      </c>
    </row>
    <row r="33" spans="1:9" x14ac:dyDescent="0.25">
      <c r="A33" s="3">
        <v>31</v>
      </c>
      <c r="B33" s="3" t="s">
        <v>24</v>
      </c>
      <c r="C33" s="3">
        <v>51</v>
      </c>
      <c r="D33" s="3" t="s">
        <v>12</v>
      </c>
      <c r="E33" s="3" t="s">
        <v>13</v>
      </c>
      <c r="F33" s="3">
        <v>5</v>
      </c>
      <c r="G33" s="3">
        <v>10</v>
      </c>
      <c r="H33" s="3">
        <v>7</v>
      </c>
      <c r="I33" s="3">
        <v>8</v>
      </c>
    </row>
    <row r="34" spans="1:9" x14ac:dyDescent="0.25">
      <c r="A34" s="3">
        <v>32</v>
      </c>
      <c r="B34" s="3" t="s">
        <v>24</v>
      </c>
      <c r="C34" s="3">
        <v>69</v>
      </c>
      <c r="D34" s="3" t="s">
        <v>12</v>
      </c>
      <c r="E34" s="3" t="s">
        <v>16</v>
      </c>
      <c r="F34" s="3">
        <v>8</v>
      </c>
      <c r="G34" s="3">
        <v>10</v>
      </c>
      <c r="H34" s="3">
        <v>5</v>
      </c>
      <c r="I34" s="3">
        <v>10</v>
      </c>
    </row>
    <row r="35" spans="1:9" x14ac:dyDescent="0.25">
      <c r="A35" s="3">
        <v>33</v>
      </c>
      <c r="B35" s="3" t="s">
        <v>24</v>
      </c>
      <c r="C35" s="3">
        <v>66</v>
      </c>
      <c r="D35" s="3" t="s">
        <v>12</v>
      </c>
      <c r="E35" s="3" t="s">
        <v>16</v>
      </c>
      <c r="F35" s="3">
        <v>10</v>
      </c>
      <c r="G35" s="3">
        <v>10</v>
      </c>
      <c r="H35" s="3">
        <v>10</v>
      </c>
      <c r="I35" s="3">
        <v>10</v>
      </c>
    </row>
    <row r="36" spans="1:9" x14ac:dyDescent="0.25">
      <c r="A36" s="3">
        <v>34</v>
      </c>
      <c r="B36" s="3" t="s">
        <v>11</v>
      </c>
      <c r="C36" s="3">
        <v>73</v>
      </c>
      <c r="D36" s="3" t="s">
        <v>12</v>
      </c>
      <c r="E36" s="3" t="s">
        <v>29</v>
      </c>
      <c r="F36" s="3">
        <v>10</v>
      </c>
      <c r="G36" s="3">
        <v>10</v>
      </c>
      <c r="H36" s="3">
        <v>10</v>
      </c>
      <c r="I36" s="3">
        <v>10</v>
      </c>
    </row>
    <row r="37" spans="1:9" x14ac:dyDescent="0.25">
      <c r="A37" s="3">
        <v>35</v>
      </c>
      <c r="B37" s="3" t="s">
        <v>24</v>
      </c>
      <c r="C37" s="3">
        <v>64</v>
      </c>
      <c r="D37" s="3" t="s">
        <v>12</v>
      </c>
      <c r="E37" s="3" t="s">
        <v>16</v>
      </c>
      <c r="F37" s="3">
        <v>10</v>
      </c>
      <c r="G37" s="3">
        <v>10</v>
      </c>
      <c r="H37" s="3">
        <v>10</v>
      </c>
      <c r="I37" s="3">
        <v>10</v>
      </c>
    </row>
    <row r="38" spans="1:9" x14ac:dyDescent="0.25">
      <c r="A38" s="3">
        <v>36</v>
      </c>
      <c r="B38" s="3" t="s">
        <v>11</v>
      </c>
      <c r="C38" s="3">
        <v>62</v>
      </c>
      <c r="D38" s="3" t="s">
        <v>12</v>
      </c>
      <c r="E38" s="3" t="s">
        <v>16</v>
      </c>
      <c r="F38" s="3">
        <v>9</v>
      </c>
      <c r="G38" s="3">
        <v>10</v>
      </c>
      <c r="H38" s="3">
        <v>10</v>
      </c>
      <c r="I38" s="3">
        <v>5</v>
      </c>
    </row>
    <row r="39" spans="1:9" x14ac:dyDescent="0.25">
      <c r="A39" s="3">
        <v>37</v>
      </c>
      <c r="B39" s="3" t="s">
        <v>11</v>
      </c>
      <c r="C39" s="3">
        <v>88</v>
      </c>
      <c r="D39" s="3" t="s">
        <v>12</v>
      </c>
      <c r="E39" s="3" t="s">
        <v>16</v>
      </c>
      <c r="F39" s="3">
        <v>7</v>
      </c>
      <c r="G39" s="3">
        <v>10</v>
      </c>
      <c r="H39" s="3">
        <v>10</v>
      </c>
      <c r="I39" s="3">
        <v>9</v>
      </c>
    </row>
    <row r="40" spans="1:9" x14ac:dyDescent="0.25">
      <c r="A40" s="3">
        <v>38</v>
      </c>
      <c r="B40" s="3" t="s">
        <v>24</v>
      </c>
      <c r="C40" s="3">
        <v>77</v>
      </c>
      <c r="D40" s="3" t="s">
        <v>12</v>
      </c>
      <c r="E40" s="3" t="s">
        <v>16</v>
      </c>
      <c r="F40" s="3">
        <v>9</v>
      </c>
      <c r="G40" s="3">
        <v>10</v>
      </c>
      <c r="H40" s="3">
        <v>10</v>
      </c>
      <c r="I40" s="3">
        <v>10</v>
      </c>
    </row>
    <row r="41" spans="1:9" x14ac:dyDescent="0.25">
      <c r="A41" s="3">
        <v>39</v>
      </c>
      <c r="B41" s="3" t="s">
        <v>11</v>
      </c>
      <c r="C41" s="3">
        <v>74</v>
      </c>
      <c r="D41" s="3" t="s">
        <v>12</v>
      </c>
      <c r="E41" s="3" t="s">
        <v>13</v>
      </c>
      <c r="F41" s="3">
        <v>8</v>
      </c>
      <c r="G41" s="3">
        <v>10</v>
      </c>
      <c r="H41" s="3">
        <v>10</v>
      </c>
      <c r="I41" s="3">
        <v>10</v>
      </c>
    </row>
    <row r="42" spans="1:9" x14ac:dyDescent="0.25">
      <c r="A42" s="3">
        <v>40</v>
      </c>
      <c r="B42" s="3" t="s">
        <v>11</v>
      </c>
      <c r="C42" s="3">
        <v>49</v>
      </c>
      <c r="D42" s="3" t="s">
        <v>12</v>
      </c>
      <c r="E42" s="3" t="s">
        <v>33</v>
      </c>
      <c r="F42" s="3">
        <v>8</v>
      </c>
      <c r="G42" s="3">
        <v>10</v>
      </c>
      <c r="H42" s="3">
        <v>10</v>
      </c>
      <c r="I42" s="3">
        <v>10</v>
      </c>
    </row>
    <row r="43" spans="1:9" x14ac:dyDescent="0.25">
      <c r="A43" s="3">
        <v>41</v>
      </c>
      <c r="B43" s="3" t="s">
        <v>24</v>
      </c>
      <c r="C43" s="3">
        <v>66</v>
      </c>
      <c r="D43" s="3" t="s">
        <v>12</v>
      </c>
      <c r="E43" s="3" t="s">
        <v>16</v>
      </c>
      <c r="F43" s="3">
        <v>8</v>
      </c>
      <c r="G43" s="3">
        <v>10</v>
      </c>
      <c r="H43" s="3">
        <v>10</v>
      </c>
      <c r="I43" s="3">
        <v>10</v>
      </c>
    </row>
    <row r="44" spans="1:9" x14ac:dyDescent="0.25">
      <c r="A44" s="3">
        <v>42</v>
      </c>
      <c r="B44" s="3" t="s">
        <v>24</v>
      </c>
      <c r="C44" s="3">
        <v>70</v>
      </c>
      <c r="D44" s="3" t="s">
        <v>12</v>
      </c>
      <c r="E44" s="3" t="s">
        <v>40</v>
      </c>
      <c r="F44" s="3">
        <v>8</v>
      </c>
      <c r="G44" s="3">
        <v>10</v>
      </c>
      <c r="H44" s="3">
        <v>10</v>
      </c>
      <c r="I44" s="3">
        <v>10</v>
      </c>
    </row>
    <row r="45" spans="1:9" x14ac:dyDescent="0.25">
      <c r="A45" s="3">
        <v>43</v>
      </c>
      <c r="B45" s="3" t="s">
        <v>24</v>
      </c>
      <c r="C45" s="3">
        <v>65</v>
      </c>
      <c r="D45" s="3" t="s">
        <v>12</v>
      </c>
      <c r="E45" s="3" t="s">
        <v>16</v>
      </c>
      <c r="F45" s="3">
        <v>10</v>
      </c>
      <c r="G45" s="3">
        <v>10</v>
      </c>
      <c r="H45" s="3">
        <v>10</v>
      </c>
      <c r="I45" s="3">
        <v>10</v>
      </c>
    </row>
    <row r="46" spans="1:9" x14ac:dyDescent="0.25">
      <c r="A46" s="3">
        <v>44</v>
      </c>
      <c r="B46" s="3" t="s">
        <v>24</v>
      </c>
      <c r="C46" s="3">
        <v>63</v>
      </c>
      <c r="D46" s="3" t="s">
        <v>12</v>
      </c>
      <c r="E46" s="3" t="s">
        <v>16</v>
      </c>
      <c r="F46" s="3">
        <v>10</v>
      </c>
      <c r="G46" s="3">
        <v>10</v>
      </c>
      <c r="H46" s="3">
        <v>10</v>
      </c>
      <c r="I46" s="3">
        <v>10</v>
      </c>
    </row>
    <row r="47" spans="1:9" x14ac:dyDescent="0.25">
      <c r="A47" s="3">
        <v>45</v>
      </c>
      <c r="B47" s="3" t="s">
        <v>11</v>
      </c>
      <c r="C47" s="3">
        <v>75</v>
      </c>
      <c r="D47" s="3" t="s">
        <v>12</v>
      </c>
      <c r="E47" s="3" t="s">
        <v>16</v>
      </c>
      <c r="F47" s="3">
        <v>10</v>
      </c>
      <c r="G47" s="3">
        <v>10</v>
      </c>
      <c r="H47" s="3">
        <v>10</v>
      </c>
      <c r="I47" s="3">
        <v>10</v>
      </c>
    </row>
    <row r="48" spans="1:9" x14ac:dyDescent="0.25">
      <c r="A48" s="3">
        <v>46</v>
      </c>
      <c r="B48" s="3" t="s">
        <v>11</v>
      </c>
      <c r="C48" s="3">
        <v>47</v>
      </c>
      <c r="D48" s="3" t="s">
        <v>12</v>
      </c>
      <c r="E48" s="3" t="s">
        <v>29</v>
      </c>
      <c r="F48" s="3">
        <v>10</v>
      </c>
      <c r="G48" s="3">
        <v>10</v>
      </c>
      <c r="H48" s="3">
        <v>10</v>
      </c>
      <c r="I48" s="3">
        <v>10</v>
      </c>
    </row>
    <row r="49" spans="1:9" x14ac:dyDescent="0.25">
      <c r="A49" s="3">
        <v>47</v>
      </c>
      <c r="B49" s="3" t="s">
        <v>11</v>
      </c>
      <c r="C49" s="3">
        <v>58</v>
      </c>
      <c r="D49" s="3" t="s">
        <v>12</v>
      </c>
      <c r="E49" s="3" t="s">
        <v>16</v>
      </c>
      <c r="F49" s="3">
        <v>9</v>
      </c>
      <c r="G49" s="3">
        <v>9</v>
      </c>
      <c r="H49" s="3">
        <v>10</v>
      </c>
      <c r="I49" s="3">
        <v>10</v>
      </c>
    </row>
    <row r="50" spans="1:9" x14ac:dyDescent="0.25">
      <c r="A50" s="3">
        <v>48</v>
      </c>
      <c r="B50" s="3" t="s">
        <v>11</v>
      </c>
      <c r="C50" s="3">
        <v>75</v>
      </c>
      <c r="D50" s="3" t="s">
        <v>12</v>
      </c>
      <c r="E50" s="3" t="s">
        <v>16</v>
      </c>
      <c r="F50" s="3">
        <v>9</v>
      </c>
      <c r="G50" s="3">
        <v>10</v>
      </c>
      <c r="H50" s="3">
        <v>10</v>
      </c>
      <c r="I50" s="3">
        <v>10</v>
      </c>
    </row>
    <row r="51" spans="1:9" x14ac:dyDescent="0.25">
      <c r="A51" s="3">
        <v>49</v>
      </c>
      <c r="B51" s="3" t="s">
        <v>24</v>
      </c>
      <c r="C51" s="3">
        <v>56</v>
      </c>
      <c r="D51" s="3" t="s">
        <v>12</v>
      </c>
      <c r="E51" s="3" t="s">
        <v>16</v>
      </c>
      <c r="F51" s="3">
        <v>9</v>
      </c>
      <c r="G51" s="3">
        <v>10</v>
      </c>
      <c r="H51" s="3">
        <v>10</v>
      </c>
      <c r="I51" s="3">
        <v>10</v>
      </c>
    </row>
    <row r="52" spans="1:9" x14ac:dyDescent="0.25">
      <c r="A52" s="3">
        <v>50</v>
      </c>
      <c r="B52" s="3" t="s">
        <v>11</v>
      </c>
      <c r="C52" s="3">
        <v>73</v>
      </c>
      <c r="D52" s="3" t="s">
        <v>28</v>
      </c>
      <c r="E52" s="3" t="s">
        <v>16</v>
      </c>
      <c r="F52" s="3">
        <v>8</v>
      </c>
      <c r="G52" s="3">
        <v>9</v>
      </c>
      <c r="H52" s="3">
        <v>7</v>
      </c>
      <c r="I52" s="3">
        <v>7</v>
      </c>
    </row>
    <row r="54" spans="1:9" x14ac:dyDescent="0.25">
      <c r="A54" t="s">
        <v>24</v>
      </c>
      <c r="B54">
        <f>COUNTIF(B3:B52,"ชาย")</f>
        <v>20</v>
      </c>
      <c r="E54" t="s">
        <v>71</v>
      </c>
    </row>
    <row r="55" spans="1:9" x14ac:dyDescent="0.25">
      <c r="A55" t="s">
        <v>11</v>
      </c>
      <c r="B55">
        <f>COUNTIF(B2:B52,"หญิง")</f>
        <v>30</v>
      </c>
      <c r="E55" t="s">
        <v>28</v>
      </c>
      <c r="F55">
        <f>COUNTIF(D3:D52,"โสด")</f>
        <v>2</v>
      </c>
    </row>
    <row r="56" spans="1:9" x14ac:dyDescent="0.25">
      <c r="E56" t="s">
        <v>12</v>
      </c>
      <c r="F56">
        <f>COUNTIF(D3:D52,"สมรส")</f>
        <v>41</v>
      </c>
    </row>
    <row r="57" spans="1:9" x14ac:dyDescent="0.25">
      <c r="E57" t="s">
        <v>22</v>
      </c>
      <c r="F57">
        <f>COUNTIF(D2:D53,"หม้าย")</f>
        <v>6</v>
      </c>
    </row>
    <row r="58" spans="1:9" x14ac:dyDescent="0.25">
      <c r="A58" t="s">
        <v>2</v>
      </c>
      <c r="E58" t="s">
        <v>34</v>
      </c>
      <c r="F58">
        <f>COUNTIF(D2:D53,"หย่าร้าง")</f>
        <v>1</v>
      </c>
    </row>
    <row r="59" spans="1:9" x14ac:dyDescent="0.25">
      <c r="A59" s="13" t="s">
        <v>50</v>
      </c>
    </row>
    <row r="60" spans="1:9" x14ac:dyDescent="0.25">
      <c r="A60" s="13" t="s">
        <v>46</v>
      </c>
    </row>
    <row r="61" spans="1:9" x14ac:dyDescent="0.25">
      <c r="A61" s="13" t="s">
        <v>47</v>
      </c>
    </row>
    <row r="62" spans="1:9" x14ac:dyDescent="0.25">
      <c r="A62" s="13" t="s">
        <v>48</v>
      </c>
    </row>
    <row r="63" spans="1:9" x14ac:dyDescent="0.25">
      <c r="A63" s="13" t="s">
        <v>49</v>
      </c>
    </row>
    <row r="65" spans="1:2" x14ac:dyDescent="0.25">
      <c r="A65" t="s">
        <v>4</v>
      </c>
    </row>
    <row r="66" spans="1:2" x14ac:dyDescent="0.25">
      <c r="A66" t="s">
        <v>29</v>
      </c>
      <c r="B66">
        <f>COUNTIF(E3:E52,"ไม่ได้เรียน")</f>
        <v>5</v>
      </c>
    </row>
    <row r="67" spans="1:2" x14ac:dyDescent="0.25">
      <c r="A67" t="s">
        <v>26</v>
      </c>
      <c r="B67">
        <f>COUNTIF(E3:E52,"ป.2")</f>
        <v>3</v>
      </c>
    </row>
    <row r="68" spans="1:2" x14ac:dyDescent="0.25">
      <c r="A68" t="s">
        <v>18</v>
      </c>
      <c r="B68">
        <f>COUNTIF(E2:E52,"ป.3")</f>
        <v>2</v>
      </c>
    </row>
    <row r="69" spans="1:2" x14ac:dyDescent="0.25">
      <c r="A69" t="s">
        <v>16</v>
      </c>
      <c r="B69">
        <f>COUNTIF(E2:E52,"ป.4")</f>
        <v>32</v>
      </c>
    </row>
    <row r="70" spans="1:2" x14ac:dyDescent="0.25">
      <c r="A70" t="s">
        <v>51</v>
      </c>
      <c r="B70">
        <f>COUNTIF(E2:E52,"ป.6")</f>
        <v>2</v>
      </c>
    </row>
    <row r="71" spans="1:2" x14ac:dyDescent="0.25">
      <c r="A71" t="s">
        <v>52</v>
      </c>
      <c r="B71">
        <f>COUNTIF(E2:E52,"ปวช.")</f>
        <v>1</v>
      </c>
    </row>
  </sheetData>
  <mergeCells count="1">
    <mergeCell ref="F1:I1"/>
  </mergeCells>
  <pageMargins left="0.7" right="0.7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E8" sqref="E8"/>
    </sheetView>
  </sheetViews>
  <sheetFormatPr defaultRowHeight="21" x14ac:dyDescent="0.35"/>
  <cols>
    <col min="1" max="5" width="9.140625" style="4"/>
    <col min="6" max="6" width="36.7109375" style="4" customWidth="1"/>
    <col min="7" max="16384" width="9.140625" style="4"/>
  </cols>
  <sheetData>
    <row r="1" spans="1:6" x14ac:dyDescent="0.35">
      <c r="A1" s="22" t="s">
        <v>91</v>
      </c>
      <c r="B1" s="22"/>
      <c r="C1" s="22"/>
      <c r="D1" s="22"/>
      <c r="E1" s="22"/>
      <c r="F1" s="22"/>
    </row>
    <row r="2" spans="1:6" x14ac:dyDescent="0.35">
      <c r="A2" s="22" t="s">
        <v>92</v>
      </c>
      <c r="B2" s="22"/>
      <c r="C2" s="22"/>
      <c r="D2" s="22"/>
      <c r="E2" s="22"/>
      <c r="F2" s="22"/>
    </row>
    <row r="3" spans="1:6" x14ac:dyDescent="0.35">
      <c r="A3" s="22" t="s">
        <v>93</v>
      </c>
      <c r="B3" s="22"/>
      <c r="C3" s="22"/>
      <c r="D3" s="22"/>
      <c r="E3" s="22"/>
      <c r="F3" s="22"/>
    </row>
    <row r="4" spans="1:6" x14ac:dyDescent="0.35">
      <c r="A4" s="22" t="s">
        <v>99</v>
      </c>
      <c r="B4" s="22"/>
      <c r="C4" s="22"/>
      <c r="D4" s="22"/>
      <c r="E4" s="22"/>
      <c r="F4" s="22"/>
    </row>
    <row r="7" spans="1:6" x14ac:dyDescent="0.35">
      <c r="B7" s="4" t="s">
        <v>98</v>
      </c>
    </row>
    <row r="8" spans="1:6" x14ac:dyDescent="0.35">
      <c r="A8" s="4" t="s">
        <v>127</v>
      </c>
    </row>
    <row r="9" spans="1:6" x14ac:dyDescent="0.35">
      <c r="A9" s="4" t="s">
        <v>128</v>
      </c>
    </row>
    <row r="10" spans="1:6" x14ac:dyDescent="0.35">
      <c r="A10" s="4" t="s">
        <v>129</v>
      </c>
    </row>
    <row r="11" spans="1:6" x14ac:dyDescent="0.35">
      <c r="B11" s="4" t="s">
        <v>104</v>
      </c>
    </row>
    <row r="12" spans="1:6" x14ac:dyDescent="0.35">
      <c r="A12" s="4" t="s">
        <v>120</v>
      </c>
    </row>
    <row r="13" spans="1:6" x14ac:dyDescent="0.35">
      <c r="B13" s="4" t="s">
        <v>105</v>
      </c>
    </row>
    <row r="14" spans="1:6" x14ac:dyDescent="0.35">
      <c r="A14" s="4" t="s">
        <v>106</v>
      </c>
    </row>
    <row r="15" spans="1:6" x14ac:dyDescent="0.35">
      <c r="A15" s="4" t="s">
        <v>121</v>
      </c>
    </row>
    <row r="16" spans="1:6" x14ac:dyDescent="0.35">
      <c r="A16" s="12">
        <v>11.11</v>
      </c>
    </row>
    <row r="17" spans="1:2" x14ac:dyDescent="0.35">
      <c r="B17" s="4" t="s">
        <v>107</v>
      </c>
    </row>
    <row r="18" spans="1:2" x14ac:dyDescent="0.35">
      <c r="B18" s="4" t="s">
        <v>108</v>
      </c>
    </row>
    <row r="19" spans="1:2" x14ac:dyDescent="0.35">
      <c r="A19" s="4" t="s">
        <v>109</v>
      </c>
    </row>
    <row r="20" spans="1:2" x14ac:dyDescent="0.35">
      <c r="B20" s="4" t="s">
        <v>110</v>
      </c>
    </row>
    <row r="21" spans="1:2" x14ac:dyDescent="0.35">
      <c r="A21" s="4" t="s">
        <v>111</v>
      </c>
    </row>
    <row r="22" spans="1:2" x14ac:dyDescent="0.35">
      <c r="B22" s="4" t="s">
        <v>112</v>
      </c>
    </row>
    <row r="23" spans="1:2" x14ac:dyDescent="0.35">
      <c r="A23" s="4" t="s">
        <v>113</v>
      </c>
    </row>
    <row r="24" spans="1:2" x14ac:dyDescent="0.35">
      <c r="B24" s="4" t="s">
        <v>114</v>
      </c>
    </row>
    <row r="25" spans="1:2" x14ac:dyDescent="0.35">
      <c r="A25" s="4" t="s">
        <v>115</v>
      </c>
    </row>
    <row r="26" spans="1:2" x14ac:dyDescent="0.35">
      <c r="B26" s="4" t="s">
        <v>122</v>
      </c>
    </row>
    <row r="27" spans="1:2" x14ac:dyDescent="0.35">
      <c r="A27" s="4" t="s">
        <v>123</v>
      </c>
    </row>
    <row r="28" spans="1:2" x14ac:dyDescent="0.35">
      <c r="B28" s="4" t="s">
        <v>124</v>
      </c>
    </row>
    <row r="29" spans="1:2" x14ac:dyDescent="0.35">
      <c r="A29" s="4" t="s">
        <v>125</v>
      </c>
    </row>
    <row r="30" spans="1:2" x14ac:dyDescent="0.35">
      <c r="B30" s="4" t="s">
        <v>116</v>
      </c>
    </row>
    <row r="31" spans="1:2" x14ac:dyDescent="0.35">
      <c r="A31" s="4" t="s">
        <v>117</v>
      </c>
    </row>
    <row r="32" spans="1:2" x14ac:dyDescent="0.35">
      <c r="A32" s="4" t="s">
        <v>118</v>
      </c>
    </row>
    <row r="33" spans="1:1" x14ac:dyDescent="0.35">
      <c r="A33" s="4" t="s">
        <v>119</v>
      </c>
    </row>
  </sheetData>
  <mergeCells count="4">
    <mergeCell ref="A1:F1"/>
    <mergeCell ref="A2:F2"/>
    <mergeCell ref="A3:F3"/>
    <mergeCell ref="A4:F4"/>
  </mergeCells>
  <pageMargins left="0.9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view="pageBreakPreview" topLeftCell="A106" zoomScaleNormal="100" zoomScaleSheetLayoutView="100" workbookViewId="0">
      <selection activeCell="A109" sqref="A109:F109"/>
    </sheetView>
  </sheetViews>
  <sheetFormatPr defaultRowHeight="21" x14ac:dyDescent="0.35"/>
  <cols>
    <col min="1" max="1" width="9.140625" style="4"/>
    <col min="2" max="2" width="10.7109375" style="4" customWidth="1"/>
    <col min="3" max="3" width="18" style="4" customWidth="1"/>
    <col min="4" max="4" width="13.140625" style="4" customWidth="1"/>
    <col min="5" max="5" width="14" style="4" customWidth="1"/>
    <col min="6" max="6" width="15.42578125" style="4" customWidth="1"/>
    <col min="7" max="16384" width="9.140625" style="4"/>
  </cols>
  <sheetData>
    <row r="1" spans="1:6" x14ac:dyDescent="0.35">
      <c r="A1" s="22" t="s">
        <v>91</v>
      </c>
      <c r="B1" s="22"/>
      <c r="C1" s="22"/>
      <c r="D1" s="22"/>
      <c r="E1" s="22"/>
      <c r="F1" s="22"/>
    </row>
    <row r="2" spans="1:6" x14ac:dyDescent="0.35">
      <c r="A2" s="22" t="s">
        <v>92</v>
      </c>
      <c r="B2" s="22"/>
      <c r="C2" s="22"/>
      <c r="D2" s="22"/>
      <c r="E2" s="22"/>
      <c r="F2" s="22"/>
    </row>
    <row r="3" spans="1:6" x14ac:dyDescent="0.35">
      <c r="A3" s="22" t="s">
        <v>93</v>
      </c>
      <c r="B3" s="22"/>
      <c r="C3" s="22"/>
      <c r="D3" s="22"/>
      <c r="E3" s="22"/>
      <c r="F3" s="22"/>
    </row>
    <row r="4" spans="1:6" x14ac:dyDescent="0.35">
      <c r="A4" s="22" t="s">
        <v>99</v>
      </c>
      <c r="B4" s="22"/>
      <c r="C4" s="22"/>
      <c r="D4" s="22"/>
      <c r="E4" s="22"/>
      <c r="F4" s="22"/>
    </row>
    <row r="7" spans="1:6" x14ac:dyDescent="0.35">
      <c r="A7" s="7" t="s">
        <v>94</v>
      </c>
    </row>
    <row r="9" spans="1:6" x14ac:dyDescent="0.35">
      <c r="A9" s="7" t="s">
        <v>95</v>
      </c>
    </row>
    <row r="10" spans="1:6" x14ac:dyDescent="0.35">
      <c r="B10" s="8" t="s">
        <v>53</v>
      </c>
      <c r="C10" s="8" t="s">
        <v>54</v>
      </c>
      <c r="D10" s="8" t="s">
        <v>55</v>
      </c>
      <c r="E10" s="8" t="s">
        <v>56</v>
      </c>
    </row>
    <row r="11" spans="1:6" x14ac:dyDescent="0.35">
      <c r="B11" s="9">
        <v>1</v>
      </c>
      <c r="C11" s="9" t="s">
        <v>57</v>
      </c>
      <c r="D11" s="9">
        <v>3</v>
      </c>
      <c r="E11" s="14">
        <f>D11*100/D16</f>
        <v>6</v>
      </c>
    </row>
    <row r="12" spans="1:6" x14ac:dyDescent="0.35">
      <c r="B12" s="9">
        <v>2</v>
      </c>
      <c r="C12" s="15" t="s">
        <v>58</v>
      </c>
      <c r="D12" s="9">
        <v>11</v>
      </c>
      <c r="E12" s="14">
        <f>D12*100/D16</f>
        <v>22</v>
      </c>
    </row>
    <row r="13" spans="1:6" x14ac:dyDescent="0.35">
      <c r="B13" s="9">
        <v>3</v>
      </c>
      <c r="C13" s="15" t="s">
        <v>59</v>
      </c>
      <c r="D13" s="9">
        <v>22</v>
      </c>
      <c r="E13" s="14">
        <f>D13*100/D16</f>
        <v>44</v>
      </c>
    </row>
    <row r="14" spans="1:6" x14ac:dyDescent="0.35">
      <c r="B14" s="9">
        <v>4</v>
      </c>
      <c r="C14" s="15" t="s">
        <v>60</v>
      </c>
      <c r="D14" s="9">
        <v>9</v>
      </c>
      <c r="E14" s="14">
        <f>D14*100/D16</f>
        <v>18</v>
      </c>
    </row>
    <row r="15" spans="1:6" x14ac:dyDescent="0.35">
      <c r="B15" s="9">
        <v>5</v>
      </c>
      <c r="C15" s="15" t="s">
        <v>61</v>
      </c>
      <c r="D15" s="9">
        <v>5</v>
      </c>
      <c r="E15" s="14">
        <f>D15*100/D16</f>
        <v>10</v>
      </c>
    </row>
    <row r="16" spans="1:6" x14ac:dyDescent="0.35">
      <c r="B16" s="24" t="s">
        <v>62</v>
      </c>
      <c r="C16" s="25"/>
      <c r="D16" s="8">
        <f>SUM(D11:D15)</f>
        <v>50</v>
      </c>
      <c r="E16" s="16">
        <f>SUM(E11:E15)</f>
        <v>100</v>
      </c>
    </row>
    <row r="18" spans="1:5" x14ac:dyDescent="0.35">
      <c r="B18" s="4" t="s">
        <v>96</v>
      </c>
    </row>
    <row r="19" spans="1:5" x14ac:dyDescent="0.35">
      <c r="A19" s="4" t="s">
        <v>79</v>
      </c>
    </row>
    <row r="20" spans="1:5" x14ac:dyDescent="0.35">
      <c r="A20" s="4" t="s">
        <v>70</v>
      </c>
    </row>
    <row r="23" spans="1:5" x14ac:dyDescent="0.35">
      <c r="A23" s="7" t="s">
        <v>63</v>
      </c>
    </row>
    <row r="24" spans="1:5" x14ac:dyDescent="0.35">
      <c r="B24" s="8" t="s">
        <v>53</v>
      </c>
      <c r="C24" s="8" t="s">
        <v>10</v>
      </c>
      <c r="D24" s="8" t="s">
        <v>55</v>
      </c>
      <c r="E24" s="8" t="s">
        <v>56</v>
      </c>
    </row>
    <row r="25" spans="1:5" x14ac:dyDescent="0.35">
      <c r="B25" s="9">
        <v>1</v>
      </c>
      <c r="C25" s="9" t="s">
        <v>28</v>
      </c>
      <c r="D25" s="9">
        <f>Sheet1!F55</f>
        <v>2</v>
      </c>
      <c r="E25" s="17">
        <f>D25*100/D29</f>
        <v>4</v>
      </c>
    </row>
    <row r="26" spans="1:5" x14ac:dyDescent="0.35">
      <c r="B26" s="9">
        <v>2</v>
      </c>
      <c r="C26" s="9" t="s">
        <v>12</v>
      </c>
      <c r="D26" s="9">
        <f>Sheet1!F56</f>
        <v>41</v>
      </c>
      <c r="E26" s="17">
        <f>D26*100/D29</f>
        <v>82</v>
      </c>
    </row>
    <row r="27" spans="1:5" x14ac:dyDescent="0.35">
      <c r="B27" s="9">
        <v>3</v>
      </c>
      <c r="C27" s="9" t="s">
        <v>22</v>
      </c>
      <c r="D27" s="9">
        <f>Sheet1!F57</f>
        <v>6</v>
      </c>
      <c r="E27" s="17">
        <f>D27*100/D29</f>
        <v>12</v>
      </c>
    </row>
    <row r="28" spans="1:5" x14ac:dyDescent="0.35">
      <c r="B28" s="9">
        <v>4</v>
      </c>
      <c r="C28" s="9" t="s">
        <v>34</v>
      </c>
      <c r="D28" s="9">
        <f>Sheet1!F58</f>
        <v>1</v>
      </c>
      <c r="E28" s="17">
        <f>D28*100/D29</f>
        <v>2</v>
      </c>
    </row>
    <row r="29" spans="1:5" x14ac:dyDescent="0.35">
      <c r="B29" s="23" t="s">
        <v>62</v>
      </c>
      <c r="C29" s="23"/>
      <c r="D29" s="8">
        <f>SUM(D25:D28)</f>
        <v>50</v>
      </c>
      <c r="E29" s="18">
        <f>SUM(E25:E28)</f>
        <v>100</v>
      </c>
    </row>
    <row r="31" spans="1:5" x14ac:dyDescent="0.35">
      <c r="B31" s="4" t="s">
        <v>97</v>
      </c>
    </row>
    <row r="32" spans="1:5" x14ac:dyDescent="0.35">
      <c r="A32" s="4" t="s">
        <v>80</v>
      </c>
    </row>
    <row r="37" spans="1:6" x14ac:dyDescent="0.35">
      <c r="A37" s="27">
        <v>2</v>
      </c>
      <c r="B37" s="27"/>
      <c r="C37" s="27"/>
      <c r="D37" s="27"/>
      <c r="E37" s="27"/>
      <c r="F37" s="27"/>
    </row>
    <row r="39" spans="1:6" x14ac:dyDescent="0.35">
      <c r="A39" s="7" t="s">
        <v>64</v>
      </c>
    </row>
    <row r="40" spans="1:6" x14ac:dyDescent="0.35">
      <c r="B40" s="8" t="s">
        <v>53</v>
      </c>
      <c r="C40" s="8" t="s">
        <v>10</v>
      </c>
      <c r="D40" s="8" t="s">
        <v>55</v>
      </c>
      <c r="E40" s="8" t="s">
        <v>56</v>
      </c>
    </row>
    <row r="41" spans="1:6" x14ac:dyDescent="0.35">
      <c r="B41" s="9">
        <v>1</v>
      </c>
      <c r="C41" s="9" t="s">
        <v>29</v>
      </c>
      <c r="D41" s="9">
        <f>Sheet1!B66</f>
        <v>5</v>
      </c>
      <c r="E41" s="17">
        <f>D41*100/D47</f>
        <v>11.111111111111111</v>
      </c>
    </row>
    <row r="42" spans="1:6" x14ac:dyDescent="0.35">
      <c r="B42" s="9">
        <v>2</v>
      </c>
      <c r="C42" s="9" t="s">
        <v>74</v>
      </c>
      <c r="D42" s="9">
        <f>Sheet1!B67</f>
        <v>3</v>
      </c>
      <c r="E42" s="17">
        <f>D42*100/D47</f>
        <v>6.666666666666667</v>
      </c>
    </row>
    <row r="43" spans="1:6" x14ac:dyDescent="0.35">
      <c r="B43" s="9">
        <v>3</v>
      </c>
      <c r="C43" s="9" t="s">
        <v>18</v>
      </c>
      <c r="D43" s="9">
        <f>Sheet1!B68</f>
        <v>2</v>
      </c>
      <c r="E43" s="17">
        <f>D43*100/D47</f>
        <v>4.4444444444444446</v>
      </c>
    </row>
    <row r="44" spans="1:6" x14ac:dyDescent="0.35">
      <c r="B44" s="9">
        <v>4</v>
      </c>
      <c r="C44" s="9" t="s">
        <v>75</v>
      </c>
      <c r="D44" s="9">
        <f>Sheet1!B69</f>
        <v>32</v>
      </c>
      <c r="E44" s="17">
        <f>D44*100/D47</f>
        <v>71.111111111111114</v>
      </c>
    </row>
    <row r="45" spans="1:6" x14ac:dyDescent="0.35">
      <c r="B45" s="9">
        <v>5</v>
      </c>
      <c r="C45" s="9" t="s">
        <v>51</v>
      </c>
      <c r="D45" s="9">
        <f>Sheet1!B70</f>
        <v>2</v>
      </c>
      <c r="E45" s="17">
        <f>D45*100/D47</f>
        <v>4.4444444444444446</v>
      </c>
    </row>
    <row r="46" spans="1:6" x14ac:dyDescent="0.35">
      <c r="B46" s="9">
        <v>6</v>
      </c>
      <c r="C46" s="9" t="s">
        <v>40</v>
      </c>
      <c r="D46" s="9">
        <f>Sheet1!B71</f>
        <v>1</v>
      </c>
      <c r="E46" s="17">
        <f>D46*100/D47</f>
        <v>2.2222222222222223</v>
      </c>
    </row>
    <row r="47" spans="1:6" x14ac:dyDescent="0.35">
      <c r="B47" s="23" t="s">
        <v>62</v>
      </c>
      <c r="C47" s="23"/>
      <c r="D47" s="8">
        <f>SUM(D41:D46)</f>
        <v>45</v>
      </c>
      <c r="E47" s="18">
        <f>SUM(E41:E46)</f>
        <v>100.00000000000001</v>
      </c>
    </row>
    <row r="49" spans="1:5" x14ac:dyDescent="0.35">
      <c r="B49" s="4" t="s">
        <v>81</v>
      </c>
    </row>
    <row r="50" spans="1:5" x14ac:dyDescent="0.35">
      <c r="A50" s="4" t="s">
        <v>126</v>
      </c>
    </row>
    <row r="51" spans="1:5" x14ac:dyDescent="0.35">
      <c r="A51" s="4" t="s">
        <v>82</v>
      </c>
    </row>
    <row r="54" spans="1:5" x14ac:dyDescent="0.35">
      <c r="A54" s="7" t="s">
        <v>72</v>
      </c>
    </row>
    <row r="56" spans="1:5" x14ac:dyDescent="0.35">
      <c r="A56" s="7" t="s">
        <v>73</v>
      </c>
    </row>
    <row r="57" spans="1:5" x14ac:dyDescent="0.35">
      <c r="B57" s="8" t="s">
        <v>53</v>
      </c>
      <c r="C57" s="8" t="s">
        <v>65</v>
      </c>
      <c r="D57" s="8" t="s">
        <v>55</v>
      </c>
      <c r="E57" s="8" t="s">
        <v>56</v>
      </c>
    </row>
    <row r="58" spans="1:5" x14ac:dyDescent="0.35">
      <c r="B58" s="9">
        <v>1</v>
      </c>
      <c r="C58" s="15" t="s">
        <v>66</v>
      </c>
      <c r="D58" s="9">
        <v>13</v>
      </c>
      <c r="E58" s="17">
        <f>D58*100/D62</f>
        <v>26</v>
      </c>
    </row>
    <row r="59" spans="1:5" x14ac:dyDescent="0.35">
      <c r="B59" s="9">
        <v>2</v>
      </c>
      <c r="C59" s="15" t="s">
        <v>67</v>
      </c>
      <c r="D59" s="9">
        <v>19</v>
      </c>
      <c r="E59" s="17">
        <f>D59*100/D62</f>
        <v>38</v>
      </c>
    </row>
    <row r="60" spans="1:5" x14ac:dyDescent="0.35">
      <c r="B60" s="9">
        <v>3</v>
      </c>
      <c r="C60" s="15" t="s">
        <v>68</v>
      </c>
      <c r="D60" s="9">
        <v>14</v>
      </c>
      <c r="E60" s="17">
        <f>D60*100/D62</f>
        <v>28</v>
      </c>
    </row>
    <row r="61" spans="1:5" x14ac:dyDescent="0.35">
      <c r="B61" s="9">
        <v>4</v>
      </c>
      <c r="C61" s="15" t="s">
        <v>69</v>
      </c>
      <c r="D61" s="9">
        <v>4</v>
      </c>
      <c r="E61" s="17">
        <f>D61*100/D62</f>
        <v>8</v>
      </c>
    </row>
    <row r="62" spans="1:5" x14ac:dyDescent="0.35">
      <c r="B62" s="23" t="s">
        <v>62</v>
      </c>
      <c r="C62" s="23"/>
      <c r="D62" s="8">
        <f>SUM(D58:D61)</f>
        <v>50</v>
      </c>
      <c r="E62" s="18">
        <f>SUM(E58:E61)</f>
        <v>100</v>
      </c>
    </row>
    <row r="64" spans="1:5" x14ac:dyDescent="0.35">
      <c r="B64" s="4" t="s">
        <v>76</v>
      </c>
    </row>
    <row r="65" spans="1:6" x14ac:dyDescent="0.35">
      <c r="A65" s="4" t="s">
        <v>77</v>
      </c>
    </row>
    <row r="66" spans="1:6" x14ac:dyDescent="0.35">
      <c r="A66" s="4" t="s">
        <v>78</v>
      </c>
    </row>
    <row r="73" spans="1:6" x14ac:dyDescent="0.35">
      <c r="A73" s="27">
        <v>3</v>
      </c>
      <c r="B73" s="27"/>
      <c r="C73" s="27"/>
      <c r="D73" s="27"/>
      <c r="E73" s="27"/>
      <c r="F73" s="27"/>
    </row>
    <row r="76" spans="1:6" x14ac:dyDescent="0.35">
      <c r="A76" s="7" t="s">
        <v>83</v>
      </c>
    </row>
    <row r="78" spans="1:6" x14ac:dyDescent="0.35">
      <c r="B78" s="8" t="s">
        <v>53</v>
      </c>
      <c r="C78" s="8" t="s">
        <v>65</v>
      </c>
      <c r="D78" s="8" t="s">
        <v>55</v>
      </c>
      <c r="E78" s="8" t="s">
        <v>56</v>
      </c>
    </row>
    <row r="79" spans="1:6" x14ac:dyDescent="0.35">
      <c r="B79" s="9">
        <v>1</v>
      </c>
      <c r="C79" s="15" t="s">
        <v>66</v>
      </c>
      <c r="D79" s="9">
        <v>34</v>
      </c>
      <c r="E79" s="17">
        <f>D79*100/D83</f>
        <v>68</v>
      </c>
    </row>
    <row r="80" spans="1:6" x14ac:dyDescent="0.35">
      <c r="B80" s="9">
        <v>2</v>
      </c>
      <c r="C80" s="15" t="s">
        <v>67</v>
      </c>
      <c r="D80" s="9">
        <v>12</v>
      </c>
      <c r="E80" s="17">
        <f>D80*100/D83</f>
        <v>24</v>
      </c>
    </row>
    <row r="81" spans="1:5" x14ac:dyDescent="0.35">
      <c r="B81" s="9">
        <v>3</v>
      </c>
      <c r="C81" s="15" t="s">
        <v>68</v>
      </c>
      <c r="D81" s="9">
        <v>4</v>
      </c>
      <c r="E81" s="17">
        <f>D81*100/D83</f>
        <v>8</v>
      </c>
    </row>
    <row r="82" spans="1:5" x14ac:dyDescent="0.35">
      <c r="B82" s="9">
        <v>4</v>
      </c>
      <c r="C82" s="15" t="s">
        <v>69</v>
      </c>
      <c r="D82" s="9">
        <v>0</v>
      </c>
      <c r="E82" s="17">
        <f>D82*100/D83</f>
        <v>0</v>
      </c>
    </row>
    <row r="83" spans="1:5" x14ac:dyDescent="0.35">
      <c r="B83" s="23" t="s">
        <v>62</v>
      </c>
      <c r="C83" s="23"/>
      <c r="D83" s="8">
        <f>SUM(D79:D82)</f>
        <v>50</v>
      </c>
      <c r="E83" s="18">
        <f>SUM(E79:E82)</f>
        <v>100</v>
      </c>
    </row>
    <row r="85" spans="1:5" x14ac:dyDescent="0.35">
      <c r="B85" s="4" t="s">
        <v>84</v>
      </c>
    </row>
    <row r="86" spans="1:5" x14ac:dyDescent="0.35">
      <c r="A86" s="4" t="s">
        <v>100</v>
      </c>
    </row>
    <row r="87" spans="1:5" x14ac:dyDescent="0.35">
      <c r="A87" s="4" t="s">
        <v>101</v>
      </c>
    </row>
    <row r="90" spans="1:5" x14ac:dyDescent="0.35">
      <c r="A90" s="7" t="s">
        <v>85</v>
      </c>
    </row>
    <row r="92" spans="1:5" x14ac:dyDescent="0.35">
      <c r="B92" s="8" t="s">
        <v>53</v>
      </c>
      <c r="C92" s="8" t="s">
        <v>65</v>
      </c>
      <c r="D92" s="8" t="s">
        <v>55</v>
      </c>
      <c r="E92" s="8" t="s">
        <v>56</v>
      </c>
    </row>
    <row r="93" spans="1:5" x14ac:dyDescent="0.35">
      <c r="B93" s="9">
        <v>1</v>
      </c>
      <c r="C93" s="15" t="s">
        <v>66</v>
      </c>
      <c r="D93" s="9">
        <v>23</v>
      </c>
      <c r="E93" s="17">
        <f>D93*100/D97</f>
        <v>46</v>
      </c>
    </row>
    <row r="94" spans="1:5" x14ac:dyDescent="0.35">
      <c r="B94" s="9">
        <v>2</v>
      </c>
      <c r="C94" s="15" t="s">
        <v>67</v>
      </c>
      <c r="D94" s="9">
        <v>6</v>
      </c>
      <c r="E94" s="17">
        <f>D94*100/D97</f>
        <v>12</v>
      </c>
    </row>
    <row r="95" spans="1:5" x14ac:dyDescent="0.35">
      <c r="B95" s="9">
        <v>3</v>
      </c>
      <c r="C95" s="15" t="s">
        <v>68</v>
      </c>
      <c r="D95" s="9">
        <v>13</v>
      </c>
      <c r="E95" s="17">
        <f>D95*100/D97</f>
        <v>26</v>
      </c>
    </row>
    <row r="96" spans="1:5" x14ac:dyDescent="0.35">
      <c r="B96" s="9">
        <v>4</v>
      </c>
      <c r="C96" s="15" t="s">
        <v>69</v>
      </c>
      <c r="D96" s="9">
        <v>8</v>
      </c>
      <c r="E96" s="17">
        <f>D96*100/D97</f>
        <v>16</v>
      </c>
    </row>
    <row r="97" spans="1:6" x14ac:dyDescent="0.35">
      <c r="B97" s="23" t="s">
        <v>62</v>
      </c>
      <c r="C97" s="23"/>
      <c r="D97" s="8">
        <f>SUM(D93:D96)</f>
        <v>50</v>
      </c>
      <c r="E97" s="18">
        <f>SUM(E93:E96)</f>
        <v>100</v>
      </c>
    </row>
    <row r="99" spans="1:6" x14ac:dyDescent="0.35">
      <c r="B99" s="4" t="s">
        <v>86</v>
      </c>
    </row>
    <row r="100" spans="1:6" x14ac:dyDescent="0.35">
      <c r="A100" s="4" t="s">
        <v>102</v>
      </c>
    </row>
    <row r="101" spans="1:6" x14ac:dyDescent="0.35">
      <c r="A101" s="4" t="s">
        <v>87</v>
      </c>
    </row>
    <row r="109" spans="1:6" x14ac:dyDescent="0.35">
      <c r="A109" s="27">
        <v>4</v>
      </c>
      <c r="B109" s="27"/>
      <c r="C109" s="27"/>
      <c r="D109" s="27"/>
      <c r="E109" s="27"/>
      <c r="F109" s="27"/>
    </row>
    <row r="113" spans="1:5" x14ac:dyDescent="0.35">
      <c r="A113" s="7" t="s">
        <v>88</v>
      </c>
    </row>
    <row r="115" spans="1:5" x14ac:dyDescent="0.35">
      <c r="B115" s="8" t="s">
        <v>53</v>
      </c>
      <c r="C115" s="8" t="s">
        <v>65</v>
      </c>
      <c r="D115" s="8" t="s">
        <v>55</v>
      </c>
      <c r="E115" s="8" t="s">
        <v>56</v>
      </c>
    </row>
    <row r="116" spans="1:5" x14ac:dyDescent="0.35">
      <c r="B116" s="9">
        <v>1</v>
      </c>
      <c r="C116" s="15" t="s">
        <v>66</v>
      </c>
      <c r="D116" s="9">
        <v>42</v>
      </c>
      <c r="E116" s="17">
        <f>D116*100/D120</f>
        <v>84</v>
      </c>
    </row>
    <row r="117" spans="1:5" x14ac:dyDescent="0.35">
      <c r="B117" s="9">
        <v>2</v>
      </c>
      <c r="C117" s="15" t="s">
        <v>67</v>
      </c>
      <c r="D117" s="9">
        <v>6</v>
      </c>
      <c r="E117" s="17">
        <f>D117*100/D120</f>
        <v>12</v>
      </c>
    </row>
    <row r="118" spans="1:5" x14ac:dyDescent="0.35">
      <c r="B118" s="9">
        <v>3</v>
      </c>
      <c r="C118" s="15" t="s">
        <v>68</v>
      </c>
      <c r="D118" s="9">
        <v>2</v>
      </c>
      <c r="E118" s="17">
        <f>D118*100/D120</f>
        <v>4</v>
      </c>
    </row>
    <row r="119" spans="1:5" x14ac:dyDescent="0.35">
      <c r="B119" s="9">
        <v>4</v>
      </c>
      <c r="C119" s="15" t="s">
        <v>69</v>
      </c>
      <c r="D119" s="9">
        <v>0</v>
      </c>
      <c r="E119" s="17">
        <f>D119*100/D120</f>
        <v>0</v>
      </c>
    </row>
    <row r="120" spans="1:5" x14ac:dyDescent="0.35">
      <c r="B120" s="23" t="s">
        <v>62</v>
      </c>
      <c r="C120" s="23"/>
      <c r="D120" s="9">
        <f>SUM(D116:D119)</f>
        <v>50</v>
      </c>
      <c r="E120" s="17">
        <f>SUM(E116:E119)</f>
        <v>100</v>
      </c>
    </row>
    <row r="121" spans="1:5" x14ac:dyDescent="0.35">
      <c r="B121" s="11"/>
      <c r="C121" s="11"/>
      <c r="D121" s="11"/>
      <c r="E121" s="11"/>
    </row>
    <row r="122" spans="1:5" x14ac:dyDescent="0.35">
      <c r="B122" s="4" t="s">
        <v>89</v>
      </c>
    </row>
    <row r="123" spans="1:5" x14ac:dyDescent="0.35">
      <c r="A123" s="4" t="s">
        <v>103</v>
      </c>
    </row>
    <row r="124" spans="1:5" x14ac:dyDescent="0.35">
      <c r="A124" s="4" t="s">
        <v>90</v>
      </c>
    </row>
  </sheetData>
  <mergeCells count="14">
    <mergeCell ref="B120:C120"/>
    <mergeCell ref="A1:F1"/>
    <mergeCell ref="A2:F2"/>
    <mergeCell ref="A3:F3"/>
    <mergeCell ref="A4:F4"/>
    <mergeCell ref="B29:C29"/>
    <mergeCell ref="B16:C16"/>
    <mergeCell ref="B47:C47"/>
    <mergeCell ref="B62:C62"/>
    <mergeCell ref="B83:C83"/>
    <mergeCell ref="B97:C97"/>
    <mergeCell ref="A37:F37"/>
    <mergeCell ref="A73:F73"/>
    <mergeCell ref="A109:F10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zoomScaleSheetLayoutView="100" workbookViewId="0">
      <selection activeCell="B5" sqref="B5"/>
    </sheetView>
  </sheetViews>
  <sheetFormatPr defaultRowHeight="21" x14ac:dyDescent="0.35"/>
  <cols>
    <col min="1" max="1" width="9.140625" style="11"/>
    <col min="2" max="2" width="55.42578125" style="4" customWidth="1"/>
    <col min="3" max="3" width="9.7109375" style="11" customWidth="1"/>
    <col min="4" max="4" width="11.85546875" style="4" customWidth="1"/>
    <col min="5" max="16384" width="9.140625" style="4"/>
  </cols>
  <sheetData>
    <row r="1" spans="1:4" x14ac:dyDescent="0.35">
      <c r="A1" s="27">
        <v>5</v>
      </c>
      <c r="B1" s="27"/>
      <c r="C1" s="27"/>
      <c r="D1" s="27"/>
    </row>
    <row r="2" spans="1:4" x14ac:dyDescent="0.35">
      <c r="B2" s="11"/>
      <c r="D2" s="11"/>
    </row>
    <row r="4" spans="1:4" x14ac:dyDescent="0.35">
      <c r="A4" s="26" t="s">
        <v>45</v>
      </c>
      <c r="B4" s="26"/>
      <c r="C4" s="26"/>
      <c r="D4" s="26"/>
    </row>
    <row r="5" spans="1:4" x14ac:dyDescent="0.35">
      <c r="A5" s="12"/>
    </row>
    <row r="6" spans="1:4" hidden="1" x14ac:dyDescent="0.35"/>
    <row r="7" spans="1:4" x14ac:dyDescent="0.35">
      <c r="A7" s="8" t="s">
        <v>0</v>
      </c>
      <c r="B7" s="8" t="s">
        <v>10</v>
      </c>
      <c r="C7" s="8" t="s">
        <v>15</v>
      </c>
      <c r="D7" s="8" t="s">
        <v>56</v>
      </c>
    </row>
    <row r="8" spans="1:4" x14ac:dyDescent="0.35">
      <c r="A8" s="9">
        <v>1</v>
      </c>
      <c r="B8" s="5" t="s">
        <v>41</v>
      </c>
      <c r="C8" s="9">
        <v>12</v>
      </c>
      <c r="D8" s="17">
        <f>C8*100/C27</f>
        <v>27.272727272727273</v>
      </c>
    </row>
    <row r="9" spans="1:4" x14ac:dyDescent="0.35">
      <c r="A9" s="9">
        <v>2</v>
      </c>
      <c r="B9" s="5" t="s">
        <v>23</v>
      </c>
      <c r="C9" s="9">
        <v>7</v>
      </c>
      <c r="D9" s="17">
        <f>C9*100/C27</f>
        <v>15.909090909090908</v>
      </c>
    </row>
    <row r="10" spans="1:4" x14ac:dyDescent="0.35">
      <c r="A10" s="9">
        <v>3</v>
      </c>
      <c r="B10" s="5" t="s">
        <v>25</v>
      </c>
      <c r="C10" s="9">
        <v>3</v>
      </c>
      <c r="D10" s="17">
        <f>C10*100/C27</f>
        <v>6.8181818181818183</v>
      </c>
    </row>
    <row r="11" spans="1:4" x14ac:dyDescent="0.35">
      <c r="A11" s="9">
        <v>4</v>
      </c>
      <c r="B11" s="5" t="s">
        <v>32</v>
      </c>
      <c r="C11" s="9">
        <v>3</v>
      </c>
      <c r="D11" s="17">
        <f>C11*100/C27</f>
        <v>6.8181818181818183</v>
      </c>
    </row>
    <row r="12" spans="1:4" x14ac:dyDescent="0.35">
      <c r="A12" s="9">
        <v>5</v>
      </c>
      <c r="B12" s="5" t="s">
        <v>19</v>
      </c>
      <c r="C12" s="9">
        <v>2</v>
      </c>
      <c r="D12" s="17">
        <f>C12*100/C27</f>
        <v>4.5454545454545459</v>
      </c>
    </row>
    <row r="13" spans="1:4" x14ac:dyDescent="0.35">
      <c r="A13" s="9">
        <v>6</v>
      </c>
      <c r="B13" s="5" t="s">
        <v>21</v>
      </c>
      <c r="C13" s="9">
        <v>2</v>
      </c>
      <c r="D13" s="17">
        <f>C13*100/C27</f>
        <v>4.5454545454545459</v>
      </c>
    </row>
    <row r="14" spans="1:4" x14ac:dyDescent="0.35">
      <c r="A14" s="9">
        <v>7</v>
      </c>
      <c r="B14" s="5" t="s">
        <v>27</v>
      </c>
      <c r="C14" s="9">
        <v>2</v>
      </c>
      <c r="D14" s="17">
        <f>C14*100/C27</f>
        <v>4.5454545454545459</v>
      </c>
    </row>
    <row r="15" spans="1:4" x14ac:dyDescent="0.35">
      <c r="A15" s="9">
        <v>8</v>
      </c>
      <c r="B15" s="5" t="s">
        <v>35</v>
      </c>
      <c r="C15" s="9">
        <v>2</v>
      </c>
      <c r="D15" s="17">
        <f>C15*100/C27</f>
        <v>4.5454545454545459</v>
      </c>
    </row>
    <row r="16" spans="1:4" x14ac:dyDescent="0.35">
      <c r="A16" s="9">
        <v>9</v>
      </c>
      <c r="B16" s="5" t="s">
        <v>14</v>
      </c>
      <c r="C16" s="9">
        <v>1</v>
      </c>
      <c r="D16" s="17">
        <f>C16*100/C27</f>
        <v>2.2727272727272729</v>
      </c>
    </row>
    <row r="17" spans="1:4" x14ac:dyDescent="0.35">
      <c r="A17" s="9">
        <v>10</v>
      </c>
      <c r="B17" s="5" t="s">
        <v>17</v>
      </c>
      <c r="C17" s="9">
        <v>1</v>
      </c>
      <c r="D17" s="17">
        <f>C17*100/C27</f>
        <v>2.2727272727272729</v>
      </c>
    </row>
    <row r="18" spans="1:4" x14ac:dyDescent="0.35">
      <c r="A18" s="9">
        <v>11</v>
      </c>
      <c r="B18" s="5" t="s">
        <v>20</v>
      </c>
      <c r="C18" s="9">
        <v>1</v>
      </c>
      <c r="D18" s="17">
        <f>C18*100/C27</f>
        <v>2.2727272727272729</v>
      </c>
    </row>
    <row r="19" spans="1:4" x14ac:dyDescent="0.35">
      <c r="A19" s="9">
        <v>12</v>
      </c>
      <c r="B19" s="5" t="s">
        <v>30</v>
      </c>
      <c r="C19" s="9">
        <v>1</v>
      </c>
      <c r="D19" s="17">
        <f>C19*100/C27</f>
        <v>2.2727272727272729</v>
      </c>
    </row>
    <row r="20" spans="1:4" x14ac:dyDescent="0.35">
      <c r="A20" s="9">
        <v>13</v>
      </c>
      <c r="B20" s="5" t="s">
        <v>36</v>
      </c>
      <c r="C20" s="9">
        <v>1</v>
      </c>
      <c r="D20" s="17">
        <f>C20*100/C27</f>
        <v>2.2727272727272729</v>
      </c>
    </row>
    <row r="21" spans="1:4" ht="42" x14ac:dyDescent="0.35">
      <c r="A21" s="9">
        <v>14</v>
      </c>
      <c r="B21" s="6" t="s">
        <v>37</v>
      </c>
      <c r="C21" s="10">
        <v>1</v>
      </c>
      <c r="D21" s="17">
        <f>C21*100/C27</f>
        <v>2.2727272727272729</v>
      </c>
    </row>
    <row r="22" spans="1:4" x14ac:dyDescent="0.35">
      <c r="A22" s="9">
        <v>15</v>
      </c>
      <c r="B22" s="5" t="s">
        <v>38</v>
      </c>
      <c r="C22" s="9">
        <v>1</v>
      </c>
      <c r="D22" s="17">
        <f>C22*100/C27</f>
        <v>2.2727272727272729</v>
      </c>
    </row>
    <row r="23" spans="1:4" x14ac:dyDescent="0.35">
      <c r="A23" s="9">
        <v>16</v>
      </c>
      <c r="B23" s="5" t="s">
        <v>39</v>
      </c>
      <c r="C23" s="9">
        <v>1</v>
      </c>
      <c r="D23" s="17">
        <f>C23*100/C27</f>
        <v>2.2727272727272729</v>
      </c>
    </row>
    <row r="24" spans="1:4" x14ac:dyDescent="0.35">
      <c r="A24" s="9">
        <v>17</v>
      </c>
      <c r="B24" s="5" t="s">
        <v>42</v>
      </c>
      <c r="C24" s="9">
        <v>1</v>
      </c>
      <c r="D24" s="17">
        <f>C24*100/C27</f>
        <v>2.2727272727272729</v>
      </c>
    </row>
    <row r="25" spans="1:4" x14ac:dyDescent="0.35">
      <c r="A25" s="9">
        <v>18</v>
      </c>
      <c r="B25" s="5" t="s">
        <v>43</v>
      </c>
      <c r="C25" s="9">
        <v>1</v>
      </c>
      <c r="D25" s="17">
        <f>C25*100/C27</f>
        <v>2.2727272727272729</v>
      </c>
    </row>
    <row r="26" spans="1:4" x14ac:dyDescent="0.35">
      <c r="A26" s="9">
        <v>19</v>
      </c>
      <c r="B26" s="5" t="s">
        <v>44</v>
      </c>
      <c r="C26" s="9">
        <v>1</v>
      </c>
      <c r="D26" s="17">
        <f>C26*100/C27</f>
        <v>2.2727272727272729</v>
      </c>
    </row>
    <row r="27" spans="1:4" x14ac:dyDescent="0.35">
      <c r="A27" s="23" t="s">
        <v>62</v>
      </c>
      <c r="B27" s="23"/>
      <c r="C27" s="8">
        <f>SUM(C8:C26)</f>
        <v>44</v>
      </c>
      <c r="D27" s="18">
        <f>SUM(D8:D26)</f>
        <v>99.999999999999929</v>
      </c>
    </row>
  </sheetData>
  <mergeCells count="3">
    <mergeCell ref="A27:B27"/>
    <mergeCell ref="A1:D1"/>
    <mergeCell ref="A4:D4"/>
  </mergeCells>
  <pageMargins left="0.4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Ornusa Bumrungthai</dc:creator>
  <cp:lastModifiedBy>Ornusa Bumrungthai</cp:lastModifiedBy>
  <cp:lastPrinted>2018-03-19T02:52:43Z</cp:lastPrinted>
  <dcterms:created xsi:type="dcterms:W3CDTF">2018-03-16T02:42:33Z</dcterms:created>
  <dcterms:modified xsi:type="dcterms:W3CDTF">2018-03-19T03:43:01Z</dcterms:modified>
</cp:coreProperties>
</file>