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1"/>
  </bookViews>
  <sheets>
    <sheet name="คีย์" sheetId="1" r:id="rId1"/>
    <sheet name="สรุป" sheetId="2" r:id="rId2"/>
    <sheet name="ตาราง1" sheetId="3" r:id="rId3"/>
    <sheet name="ตาราง2" sheetId="4" r:id="rId4"/>
  </sheets>
  <definedNames>
    <definedName name="_xlnm._FilterDatabase" localSheetId="0" hidden="1">'คีย์'!$A$4:$P$21</definedName>
  </definedNames>
  <calcPr fullCalcOnLoad="1"/>
</workbook>
</file>

<file path=xl/sharedStrings.xml><?xml version="1.0" encoding="utf-8"?>
<sst xmlns="http://schemas.openxmlformats.org/spreadsheetml/2006/main" count="80" uniqueCount="69">
  <si>
    <t>ลำดับที่</t>
  </si>
  <si>
    <t>รายการ</t>
  </si>
  <si>
    <t>SD</t>
  </si>
  <si>
    <t>รวม</t>
  </si>
  <si>
    <t xml:space="preserve"> - 3 -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</si>
  <si>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</si>
  <si>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</si>
  <si>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</si>
  <si>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</si>
  <si>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</si>
  <si>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 xml:space="preserve"> - 4 -</t>
  </si>
  <si>
    <t>สถานภาพ</t>
  </si>
  <si>
    <t xml:space="preserve"> </t>
  </si>
  <si>
    <t>ไม่ระบุ</t>
  </si>
  <si>
    <t>1. ด้านกระบวนการขั้นตอนการให้บริการ</t>
  </si>
  <si>
    <t>2. ด้านเจ้าหน้าที่ผู้ให้บริการ</t>
  </si>
  <si>
    <t>3. ด้านสิ่งอำนวยความสะดวก</t>
  </si>
  <si>
    <t>เพศ</t>
  </si>
  <si>
    <t>ชาย</t>
  </si>
  <si>
    <t>หญิง</t>
  </si>
  <si>
    <t>ผู้บริหารบัณฑิตวิทยาลัย</t>
  </si>
  <si>
    <t>กรรมการสโมสรนิสิตบัณฑิตศึกษา</t>
  </si>
  <si>
    <t>ผลการประเมินโครงการพัฒนาผู้นำสโมสรนิสิตบัณฑิตศึกษา</t>
  </si>
  <si>
    <t>วันที่ 5 - 6 กรกฎาคม 2555</t>
  </si>
  <si>
    <t>ณ จังหวัดนครราชสีมา</t>
  </si>
  <si>
    <t>โดยมีรายละเอียดดังนี้</t>
  </si>
  <si>
    <r>
      <t xml:space="preserve">พบว่า มีผู้เข้าร่วมโครงการจำนวนทั้งสิ้น </t>
    </r>
    <r>
      <rPr>
        <sz val="16"/>
        <color indexed="8"/>
        <rFont val="TH SarabunPSK"/>
        <family val="2"/>
      </rPr>
      <t>18 คน</t>
    </r>
    <r>
      <rPr>
        <sz val="16"/>
        <rFont val="TH SarabunPSK"/>
        <family val="2"/>
      </rPr>
      <t xml:space="preserve"> และมีผู้ตอบแบบประเมิน จำนวน 12 คน คิดเป็นร้อยละ 66.67</t>
    </r>
  </si>
  <si>
    <t>ตาราง 2  แสดงจำนวนและร้อยละของผู้ตอบแบบประเมิน จำแนกตามสถานภาพ</t>
  </si>
  <si>
    <t xml:space="preserve">          จากตาราง 2 พบว่า ผู้ตอบแบบประเมินเป็นกรรมการสโมสรนิสิตบัณฑิตศึกษาทั้งหมด</t>
  </si>
  <si>
    <t>ตาราง 1  แสดงจำนวนและร้อยละของผู้ตอบแบบประเมิน จำแนกตามเพศ</t>
  </si>
  <si>
    <t xml:space="preserve">          จากตาราง 1 พบว่า ผู้ตอบแบบประเมินส่วนใหญ่เป็นเพศชาย ร้อยละ 75.00 และเพศหญิง ร้อยละ 25.00</t>
  </si>
  <si>
    <t>N = 12</t>
  </si>
  <si>
    <t>ตาราง 3  แสดงค่าเฉลี่ย ส่วนเบี่ยงเบนมาตรฐาน และระดับความคิดเห็นเกี่ยวกับโครงการฯ</t>
  </si>
  <si>
    <t>ตอนที่ 2  ความคิดเห็นเกี่ยวกับโครงการฯ</t>
  </si>
  <si>
    <t xml:space="preserve">   1.1 ความเหมาะสมของระยะเวลาในการดำเนินโครงการ (2 วัน)</t>
  </si>
  <si>
    <t xml:space="preserve">    2.1 การประสานงาน/การรับแจ้งข่าว/การให้ข้อมูลเกี่ยวกับโครงการ</t>
  </si>
  <si>
    <t xml:space="preserve">    2.2 การอำนวยความสะดวกในการเข้าร่วมโครงการ</t>
  </si>
  <si>
    <t xml:space="preserve">   3.1 ความเหมาะสมของสถานที่จัดโครงการ</t>
  </si>
  <si>
    <t xml:space="preserve">   3.2 ความเหมาะสมของสถานที่พัก</t>
  </si>
  <si>
    <t xml:space="preserve">   3.3 ความเหมาะสมของพาหนะในการเดินทาง</t>
  </si>
  <si>
    <t>4. ด้านคุณภาพการให้บริการ (โครงการพัฒนาผู้นำสโมสรนิสิตบัณฑิตศึกษา)</t>
  </si>
  <si>
    <t xml:space="preserve">         สโมสรนิสิตบัณฑิตศึกษาที่มีประสิทธิภาพ" โดย ผศ.ดร.คนึงนิจ ภู่พัฒน์วิบูลย์</t>
  </si>
  <si>
    <t xml:space="preserve">   4.2 ความพึงพอใจที่มีต่อการบรรยายของ ผศ.ดร.คนึงนิจ ภู่พัฒน์วิบูลย์</t>
  </si>
  <si>
    <t xml:space="preserve">   4.3 ประโยชน์ที่ได้รับจากการบรรยายพิเศษ เรื่อง "แนวทางการดำเนินงานของ</t>
  </si>
  <si>
    <t xml:space="preserve">         สโมสรนิสิตบัณฑิตศึกษา ภายใต้ระเบียบและแนวปฏิบัติของมหาวิทยาลัยนเรศวร</t>
  </si>
  <si>
    <t xml:space="preserve">         โดย รศ.ดร.ปัญญา  สังขวดี</t>
  </si>
  <si>
    <t xml:space="preserve">   4.4 ความพึงพอใจต่อการบรรยายของ รศ.ดร.ปัญญา สังขวดี</t>
  </si>
  <si>
    <t xml:space="preserve">   4.5 ท่านคาดว่าจะนำประโยชน์ที่ได้รับจากโครงการไปใช้ในการบริหารงาน</t>
  </si>
  <si>
    <t xml:space="preserve">         สโมสรนิสิตบัณฑิตศึกษามากน้อยเพียงใด</t>
  </si>
  <si>
    <t xml:space="preserve">   4.6 ความเหมาะสมของเอกสารประกอบโครงการ</t>
  </si>
  <si>
    <t xml:space="preserve">      จากตาราง 3  การสอบถามความคิดเห็นเกี่ยวกับการจัดโครงการฯ พบว่า ผู้ตอบแบบสอบถามมีความคิดเห็น</t>
  </si>
  <si>
    <t xml:space="preserve">   4.1 ประโยชน์ที่ได้รับจากการบรรยายพิเศษ เรื่อง "ภาวะการเป็นผู้นำสู่การบริหารงาน</t>
  </si>
  <si>
    <t xml:space="preserve">โดยรวมอยู่ในระดับมาก (ค่าเฉลี่ย 4.33)  โดยมีความพึงพอใจประโยชน์ที่ได้รับจากการบรรยายพิเศษ เรื่อง </t>
  </si>
  <si>
    <t>"ภาวะการเป็นผู้นำสู่การบริหารงานสโมสรนิสิตบัณฑิตศึกษาที่มีประสิทธิภาพ" และความพึงพอใจที่มีต่อการบรรยาย</t>
  </si>
  <si>
    <t>ของผศ.ดร.คนึงนิจ ภู่พัฒน์วิบูลย์ มากที่สุด (ค่าเฉลี่ย 4.67) รองลงมา ได้แก่ การประสานงาน/การรับแจ้งข่าว/</t>
  </si>
  <si>
    <t>การให้ข้อมูลเกี่ยวกับโครงการ การอำนวยความสะดวกในการเข้าร่วมโครงการ และความเหมาะสมของพาหนะ</t>
  </si>
  <si>
    <t>ในการเดินทาง (ค่าเฉลี่ย 4.58)</t>
  </si>
  <si>
    <t xml:space="preserve">ณ จังหวัดนครราชสีมา พบว่า มีผู้เข้าร่วมโครงการจำนวนทั้งสิ้น 18 คน และมีผู้ตอบแบบประเมิน </t>
  </si>
  <si>
    <t>จำนวน 12 คน คิดเป็นร้อยละ 66.67 ผู้ตอบแบบประเมินส่วนใหญ่เป็นเพศชาย ร้อยละ 75.00 และ</t>
  </si>
  <si>
    <t>เพศหญิง ร้อยละ 25.00 เป็นกรรมการสโมสรนิสิตบัณฑิตศึกษาทั้งหมด</t>
  </si>
  <si>
    <t xml:space="preserve">          การสอบถามความคิดเห็นเกี่ยวกับการจัดโครงการฯ พบว่า ผู้ตอบแบบสอบถามมีความคิดเห็น</t>
  </si>
  <si>
    <t xml:space="preserve">โดยรวมอยู่ในระดับมาก (ค่าเฉลี่ย 4.33)  โดยมีความพึงพอใจประโยชน์ที่ได้รับจากการบรรยายพิเศษ </t>
  </si>
  <si>
    <t>เรื่อง "ภาวะการเป็นผู้นำสู่การบริหารงานสโมสรนิสิตบัณฑิตศึกษาที่มีประสิทธิภาพ" และความพึงพอใจ</t>
  </si>
  <si>
    <t xml:space="preserve">ที่มีต่อการบรรยายของผศ.ดร.คนึงนิจ ภู่พัฒน์วิบูลย์ มากที่สุด (ค่าเฉลี่ย 4.67) รองลงมา ได้แก่ </t>
  </si>
  <si>
    <t>การประสานงาน/การรับแจ้งข่าว/การให้ข้อมูลเกี่ยวกับโครงการ การอำนวยความสะดวกในการเข้าร่วม</t>
  </si>
  <si>
    <t>โครงการ และความเหมาะสมของพาหนะในการเดินทาง (ค่าเฉลี่ย 4.58)</t>
  </si>
  <si>
    <t xml:space="preserve">          จากการจัดโครงการพัฒนาผู้นำสโมสรนิสิตบัณฑิตศึกษา ในวันที่ 5 - 6 กรกฎาคม 2555 </t>
  </si>
  <si>
    <t xml:space="preserve">        จากการจัดโครงการพัฒนาผู้นำสโมสรนิสิตบัณฑิตศึกษา ในวันที่ 5 - 6 กรกฎาคม 2555 ณ จังหวัดนครราชสีมา</t>
  </si>
  <si>
    <t xml:space="preserve">   1.2 ความเหมาะสมของวันจัดโครงการ (วันที่ 5 - 6 กรกฎาคม 2555)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</si>
</sst>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6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2" fontId="8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2" fontId="8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/>
    </xf>
    <xf numFmtId="2" fontId="8" fillId="0" borderId="27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4" fillId="1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center"/>
    </xf>
    <xf numFmtId="0" fontId="8" fillId="0" borderId="26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/>
    </xf>
    <xf numFmtId="0" fontId="4" fillId="38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2" fontId="8" fillId="0" borderId="32" xfId="0" applyNumberFormat="1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3"/>
  <sheetViews>
    <sheetView zoomScale="130" zoomScaleNormal="130" zoomScalePageLayoutView="0" workbookViewId="0" topLeftCell="A1">
      <pane ySplit="4" topLeftCell="A28" activePane="bottomLeft" state="frozen"/>
      <selection pane="topLeft" activeCell="A1" sqref="A1"/>
      <selection pane="bottomLeft" activeCell="B17" sqref="B17"/>
    </sheetView>
  </sheetViews>
  <sheetFormatPr defaultColWidth="8.7109375" defaultRowHeight="12.75"/>
  <cols>
    <col min="1" max="1" width="7.00390625" style="3" customWidth="1"/>
    <col min="2" max="2" width="10.140625" style="3" customWidth="1"/>
    <col min="3" max="3" width="31.7109375" style="3" bestFit="1" customWidth="1"/>
    <col min="4" max="4" width="6.00390625" style="3" customWidth="1"/>
    <col min="5" max="9" width="5.00390625" style="3" customWidth="1"/>
    <col min="10" max="10" width="4.8515625" style="3" customWidth="1"/>
    <col min="11" max="11" width="4.57421875" style="3" customWidth="1"/>
    <col min="12" max="16" width="9.00390625" style="3" bestFit="1" customWidth="1"/>
    <col min="17" max="16384" width="8.7109375" style="1" customWidth="1"/>
  </cols>
  <sheetData>
    <row r="3" spans="1:16" ht="24">
      <c r="A3" s="21" t="s">
        <v>0</v>
      </c>
      <c r="B3" s="23" t="s">
        <v>17</v>
      </c>
      <c r="C3" s="47" t="s">
        <v>11</v>
      </c>
      <c r="D3" s="41"/>
      <c r="E3" s="41"/>
      <c r="F3" s="42"/>
      <c r="G3" s="41"/>
      <c r="H3" s="41"/>
      <c r="I3" s="42"/>
      <c r="J3" s="42"/>
      <c r="K3" s="42"/>
      <c r="L3" s="42"/>
      <c r="M3" s="42"/>
      <c r="N3" s="42"/>
      <c r="O3" s="42"/>
      <c r="P3" s="42"/>
    </row>
    <row r="4" spans="1:16" ht="24">
      <c r="A4" s="21"/>
      <c r="B4" s="23"/>
      <c r="C4" s="47"/>
      <c r="D4" s="21">
        <v>1.1</v>
      </c>
      <c r="E4" s="21">
        <v>1.2</v>
      </c>
      <c r="F4" s="49">
        <v>2.1</v>
      </c>
      <c r="G4" s="49">
        <v>2.2</v>
      </c>
      <c r="H4" s="60">
        <v>3.1</v>
      </c>
      <c r="I4" s="60">
        <v>3.2</v>
      </c>
      <c r="J4" s="60">
        <v>3.3</v>
      </c>
      <c r="K4" s="61">
        <v>4.1</v>
      </c>
      <c r="L4" s="61">
        <v>4.2</v>
      </c>
      <c r="M4" s="61">
        <v>4.3</v>
      </c>
      <c r="N4" s="61">
        <v>4.4</v>
      </c>
      <c r="O4" s="61">
        <v>4.5</v>
      </c>
      <c r="P4" s="61">
        <v>4.6</v>
      </c>
    </row>
    <row r="5" spans="1:18" ht="24">
      <c r="A5" s="48">
        <v>1</v>
      </c>
      <c r="B5" s="3">
        <v>1</v>
      </c>
      <c r="C5" s="3">
        <v>2</v>
      </c>
      <c r="D5" s="3">
        <v>5</v>
      </c>
      <c r="E5" s="3">
        <v>5</v>
      </c>
      <c r="F5" s="3">
        <v>5</v>
      </c>
      <c r="G5" s="3">
        <v>5</v>
      </c>
      <c r="H5" s="3">
        <v>5</v>
      </c>
      <c r="I5" s="3">
        <v>5</v>
      </c>
      <c r="J5" s="3">
        <v>5</v>
      </c>
      <c r="K5" s="3">
        <v>5</v>
      </c>
      <c r="L5" s="3">
        <v>5</v>
      </c>
      <c r="M5" s="3">
        <v>5</v>
      </c>
      <c r="N5" s="3">
        <v>4</v>
      </c>
      <c r="O5" s="3">
        <v>4</v>
      </c>
      <c r="P5" s="3">
        <v>4</v>
      </c>
      <c r="R5" s="27">
        <f>AVERAGE(D5:P5)</f>
        <v>4.769230769230769</v>
      </c>
    </row>
    <row r="6" spans="1:18" ht="24">
      <c r="A6" s="48">
        <v>2</v>
      </c>
      <c r="B6" s="3">
        <v>1</v>
      </c>
      <c r="C6" s="3">
        <v>2</v>
      </c>
      <c r="D6" s="3">
        <v>5</v>
      </c>
      <c r="E6" s="3">
        <v>4</v>
      </c>
      <c r="F6" s="3">
        <v>5</v>
      </c>
      <c r="G6" s="3">
        <v>5</v>
      </c>
      <c r="H6" s="3">
        <v>5</v>
      </c>
      <c r="I6" s="3">
        <v>5</v>
      </c>
      <c r="J6" s="3">
        <v>5</v>
      </c>
      <c r="K6" s="3">
        <v>5</v>
      </c>
      <c r="L6" s="3">
        <v>5</v>
      </c>
      <c r="M6" s="3">
        <v>4</v>
      </c>
      <c r="N6" s="3">
        <v>4</v>
      </c>
      <c r="O6" s="3">
        <v>3</v>
      </c>
      <c r="P6" s="3">
        <v>4</v>
      </c>
      <c r="R6" s="27">
        <f>AVERAGE(D6:P6)</f>
        <v>4.538461538461538</v>
      </c>
    </row>
    <row r="7" spans="1:18" ht="24">
      <c r="A7" s="48">
        <v>3</v>
      </c>
      <c r="B7" s="3">
        <v>1</v>
      </c>
      <c r="C7" s="3">
        <v>2</v>
      </c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R7" s="27">
        <f>AVERAGE(D7:P7)</f>
        <v>4</v>
      </c>
    </row>
    <row r="8" spans="1:18" ht="24">
      <c r="A8" s="48">
        <v>4</v>
      </c>
      <c r="B8" s="3">
        <v>1</v>
      </c>
      <c r="C8" s="3">
        <v>2</v>
      </c>
      <c r="D8" s="3">
        <v>3</v>
      </c>
      <c r="E8" s="3">
        <v>3</v>
      </c>
      <c r="F8" s="3">
        <v>4</v>
      </c>
      <c r="G8" s="3">
        <v>5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>
        <v>3</v>
      </c>
      <c r="N8" s="3">
        <v>3</v>
      </c>
      <c r="O8" s="3">
        <v>3</v>
      </c>
      <c r="P8" s="3">
        <v>3</v>
      </c>
      <c r="R8" s="27">
        <f>AVERAGE(D8:P8)</f>
        <v>3.6153846153846154</v>
      </c>
    </row>
    <row r="9" spans="1:18" ht="24">
      <c r="A9" s="48">
        <v>5</v>
      </c>
      <c r="B9" s="3">
        <v>1</v>
      </c>
      <c r="C9" s="3">
        <v>2</v>
      </c>
      <c r="D9" s="3">
        <v>5</v>
      </c>
      <c r="E9" s="3">
        <v>4</v>
      </c>
      <c r="F9" s="3">
        <v>5</v>
      </c>
      <c r="G9" s="3">
        <v>5</v>
      </c>
      <c r="H9" s="3">
        <v>4</v>
      </c>
      <c r="I9" s="3">
        <v>4</v>
      </c>
      <c r="J9" s="3">
        <v>5</v>
      </c>
      <c r="K9" s="3">
        <v>4</v>
      </c>
      <c r="L9" s="3">
        <v>4</v>
      </c>
      <c r="M9" s="3">
        <v>3</v>
      </c>
      <c r="N9" s="3">
        <v>3</v>
      </c>
      <c r="O9" s="3">
        <v>3</v>
      </c>
      <c r="P9" s="3">
        <v>3</v>
      </c>
      <c r="R9" s="27">
        <f>AVERAGE(D9:P9)</f>
        <v>4</v>
      </c>
    </row>
    <row r="10" spans="1:18" ht="24">
      <c r="A10" s="48">
        <v>6</v>
      </c>
      <c r="B10" s="3">
        <v>1</v>
      </c>
      <c r="C10" s="3">
        <v>2</v>
      </c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5</v>
      </c>
      <c r="L10" s="3">
        <v>5</v>
      </c>
      <c r="M10" s="3">
        <v>4</v>
      </c>
      <c r="N10" s="3">
        <v>4</v>
      </c>
      <c r="O10" s="3">
        <v>3</v>
      </c>
      <c r="P10" s="3">
        <v>3</v>
      </c>
      <c r="R10" s="27">
        <f>AVERAGE(D10:P10)</f>
        <v>4</v>
      </c>
    </row>
    <row r="11" spans="1:18" ht="24">
      <c r="A11" s="48">
        <v>7</v>
      </c>
      <c r="B11" s="3">
        <v>2</v>
      </c>
      <c r="C11" s="3">
        <v>2</v>
      </c>
      <c r="D11" s="3">
        <v>5</v>
      </c>
      <c r="E11" s="3">
        <v>5</v>
      </c>
      <c r="F11" s="3">
        <v>5</v>
      </c>
      <c r="G11" s="3">
        <v>5</v>
      </c>
      <c r="H11" s="3">
        <v>4</v>
      </c>
      <c r="I11" s="3">
        <v>4</v>
      </c>
      <c r="J11" s="3">
        <v>5</v>
      </c>
      <c r="K11" s="3">
        <v>5</v>
      </c>
      <c r="L11" s="3">
        <v>5</v>
      </c>
      <c r="M11" s="3">
        <v>4</v>
      </c>
      <c r="N11" s="3">
        <v>4</v>
      </c>
      <c r="O11" s="3">
        <v>4</v>
      </c>
      <c r="P11" s="3">
        <v>4</v>
      </c>
      <c r="R11" s="27">
        <f>AVERAGE(D11:P11)</f>
        <v>4.538461538461538</v>
      </c>
    </row>
    <row r="12" spans="1:18" ht="24">
      <c r="A12" s="48">
        <v>8</v>
      </c>
      <c r="B12" s="3">
        <v>2</v>
      </c>
      <c r="C12" s="3">
        <v>2</v>
      </c>
      <c r="D12" s="3">
        <v>4</v>
      </c>
      <c r="E12" s="3">
        <v>3</v>
      </c>
      <c r="F12" s="3">
        <v>5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3">
        <v>4</v>
      </c>
      <c r="M12" s="3">
        <v>3</v>
      </c>
      <c r="N12" s="3">
        <v>4</v>
      </c>
      <c r="O12" s="3">
        <v>3</v>
      </c>
      <c r="P12" s="3">
        <v>4</v>
      </c>
      <c r="R12" s="27">
        <f>AVERAGE(D12:P12)</f>
        <v>3.8461538461538463</v>
      </c>
    </row>
    <row r="13" spans="1:18" ht="24">
      <c r="A13" s="48">
        <v>9</v>
      </c>
      <c r="B13" s="3">
        <v>2</v>
      </c>
      <c r="C13" s="3">
        <v>2</v>
      </c>
      <c r="D13" s="3">
        <v>5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5</v>
      </c>
      <c r="K13" s="3">
        <v>5</v>
      </c>
      <c r="L13" s="3">
        <v>5</v>
      </c>
      <c r="M13" s="3">
        <v>5</v>
      </c>
      <c r="N13" s="3">
        <v>5</v>
      </c>
      <c r="O13" s="3">
        <v>5</v>
      </c>
      <c r="P13" s="3">
        <v>4</v>
      </c>
      <c r="R13" s="27">
        <f>AVERAGE(E13:P13)</f>
        <v>4.5</v>
      </c>
    </row>
    <row r="14" spans="1:18" ht="24">
      <c r="A14" s="48">
        <v>10</v>
      </c>
      <c r="B14" s="3">
        <v>1</v>
      </c>
      <c r="C14" s="3">
        <v>2</v>
      </c>
      <c r="D14" s="3">
        <v>5</v>
      </c>
      <c r="E14" s="3">
        <v>5</v>
      </c>
      <c r="F14" s="3">
        <v>5</v>
      </c>
      <c r="G14" s="3">
        <v>5</v>
      </c>
      <c r="H14" s="3">
        <v>5</v>
      </c>
      <c r="I14" s="3">
        <v>5</v>
      </c>
      <c r="J14" s="3">
        <v>5</v>
      </c>
      <c r="K14" s="3">
        <v>5</v>
      </c>
      <c r="L14" s="3">
        <v>5</v>
      </c>
      <c r="M14" s="3">
        <v>5</v>
      </c>
      <c r="N14" s="3">
        <v>5</v>
      </c>
      <c r="O14" s="3">
        <v>5</v>
      </c>
      <c r="P14" s="3">
        <v>5</v>
      </c>
      <c r="R14" s="27">
        <f>AVERAGE(D14:P14)</f>
        <v>5</v>
      </c>
    </row>
    <row r="15" spans="1:18" ht="24">
      <c r="A15" s="48">
        <v>11</v>
      </c>
      <c r="B15" s="3">
        <v>1</v>
      </c>
      <c r="C15" s="3">
        <v>2</v>
      </c>
      <c r="D15" s="3">
        <v>4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5</v>
      </c>
      <c r="L15" s="3">
        <v>5</v>
      </c>
      <c r="M15" s="3">
        <v>4</v>
      </c>
      <c r="N15" s="3">
        <v>4</v>
      </c>
      <c r="O15" s="3">
        <v>5</v>
      </c>
      <c r="P15" s="3">
        <v>4</v>
      </c>
      <c r="R15" s="27">
        <f>AVERAGE(D15:P15)</f>
        <v>4.230769230769231</v>
      </c>
    </row>
    <row r="16" spans="1:18" ht="24">
      <c r="A16" s="48">
        <v>12</v>
      </c>
      <c r="B16" s="3">
        <v>1</v>
      </c>
      <c r="C16" s="3">
        <v>2</v>
      </c>
      <c r="D16" s="3">
        <v>4</v>
      </c>
      <c r="E16" s="3">
        <v>4</v>
      </c>
      <c r="F16" s="3">
        <v>5</v>
      </c>
      <c r="G16" s="3">
        <v>5</v>
      </c>
      <c r="H16" s="3">
        <v>5</v>
      </c>
      <c r="I16" s="3">
        <v>5</v>
      </c>
      <c r="J16" s="3">
        <v>5</v>
      </c>
      <c r="K16" s="3">
        <v>5</v>
      </c>
      <c r="L16" s="3">
        <v>5</v>
      </c>
      <c r="M16" s="3">
        <v>5</v>
      </c>
      <c r="N16" s="3">
        <v>5</v>
      </c>
      <c r="O16" s="3">
        <v>5</v>
      </c>
      <c r="P16" s="3">
        <v>5</v>
      </c>
      <c r="R16" s="27">
        <f>AVERAGE(D16:P16)</f>
        <v>4.846153846153846</v>
      </c>
    </row>
    <row r="18" spans="1:3" ht="24">
      <c r="A18" s="41"/>
      <c r="B18" s="41"/>
      <c r="C18" s="62" t="s">
        <v>17</v>
      </c>
    </row>
    <row r="19" spans="1:3" ht="24">
      <c r="A19" s="41"/>
      <c r="B19" s="41">
        <f>COUNTIF(B5:B16,1)</f>
        <v>9</v>
      </c>
      <c r="C19" s="50" t="s">
        <v>18</v>
      </c>
    </row>
    <row r="20" spans="1:3" ht="24">
      <c r="A20" s="41"/>
      <c r="B20" s="41">
        <f>COUNTIF(B5:B16,2)</f>
        <v>3</v>
      </c>
      <c r="C20" s="50" t="s">
        <v>19</v>
      </c>
    </row>
    <row r="21" spans="1:3" ht="24">
      <c r="A21" s="41"/>
      <c r="B21" s="41">
        <f>COUNTIF(B5:B16,0)</f>
        <v>0</v>
      </c>
      <c r="C21" s="50" t="s">
        <v>13</v>
      </c>
    </row>
    <row r="22" spans="1:3" ht="24">
      <c r="A22" s="22"/>
      <c r="B22" s="3">
        <f>SUM(B19:B21)</f>
        <v>12</v>
      </c>
      <c r="C22" s="22"/>
    </row>
    <row r="23" spans="1:3" ht="24">
      <c r="A23" s="22"/>
      <c r="B23" s="24"/>
      <c r="C23" s="24" t="s">
        <v>11</v>
      </c>
    </row>
    <row r="24" spans="1:3" ht="24">
      <c r="A24" s="22"/>
      <c r="B24" s="41">
        <f>COUNTIF(C5:C16,0)</f>
        <v>0</v>
      </c>
      <c r="C24" s="50" t="s">
        <v>13</v>
      </c>
    </row>
    <row r="25" spans="2:3" ht="24">
      <c r="B25" s="41">
        <f>COUNTIF(C5:C16,1)</f>
        <v>0</v>
      </c>
      <c r="C25" s="29" t="s">
        <v>20</v>
      </c>
    </row>
    <row r="26" spans="2:3" ht="24">
      <c r="B26" s="41">
        <f>COUNTIF(C5:C16,2)</f>
        <v>12</v>
      </c>
      <c r="C26" s="29" t="s">
        <v>21</v>
      </c>
    </row>
    <row r="27" spans="2:3" ht="24">
      <c r="B27" s="41">
        <f>SUM(B24:B26)</f>
        <v>12</v>
      </c>
      <c r="C27" s="29"/>
    </row>
    <row r="28" spans="2:16" ht="24">
      <c r="B28" s="41"/>
      <c r="C28" s="2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3" ht="24">
      <c r="B29" s="41"/>
      <c r="C29" s="29"/>
    </row>
    <row r="30" spans="2:3" ht="24">
      <c r="B30" s="41"/>
      <c r="C30" s="29"/>
    </row>
    <row r="31" spans="2:3" ht="24">
      <c r="B31" s="41"/>
      <c r="C31" s="29"/>
    </row>
    <row r="32" spans="2:3" ht="24">
      <c r="B32" s="41"/>
      <c r="C32" s="29"/>
    </row>
    <row r="33" spans="2:18" ht="24">
      <c r="B33" s="41"/>
      <c r="C33" s="29"/>
      <c r="D33" s="25">
        <f>AVERAGE(D5:D17)</f>
        <v>4.416666666666667</v>
      </c>
      <c r="E33" s="25">
        <f>AVERAGE(E5:E17)</f>
        <v>4.083333333333333</v>
      </c>
      <c r="F33" s="25">
        <f>AVERAGE(F5:F17)</f>
        <v>4.583333333333333</v>
      </c>
      <c r="G33" s="25">
        <f>AVERAGE(G5:G17)</f>
        <v>4.583333333333333</v>
      </c>
      <c r="H33" s="25">
        <f>AVERAGE(H5:H17)</f>
        <v>4.333333333333333</v>
      </c>
      <c r="I33" s="25">
        <f>AVERAGE(I5:I17)</f>
        <v>4.333333333333333</v>
      </c>
      <c r="J33" s="25">
        <f>AVERAGE(J5:J17)</f>
        <v>4.583333333333333</v>
      </c>
      <c r="K33" s="25">
        <f>AVERAGE(K5:K17)</f>
        <v>4.666666666666667</v>
      </c>
      <c r="L33" s="25">
        <f>AVERAGE(L5:L17)</f>
        <v>4.666666666666667</v>
      </c>
      <c r="M33" s="25">
        <f>AVERAGE(M5:M17)</f>
        <v>4.083333333333333</v>
      </c>
      <c r="N33" s="25">
        <f>AVERAGE(N5:N17)</f>
        <v>4.083333333333333</v>
      </c>
      <c r="O33" s="25">
        <f>AVERAGE(O5:O17)</f>
        <v>3.9166666666666665</v>
      </c>
      <c r="P33" s="25">
        <f>AVERAGE(P5:P17)</f>
        <v>3.9166666666666665</v>
      </c>
      <c r="R33" s="28">
        <f>AVERAGE(D33:P33)</f>
        <v>4.326923076923077</v>
      </c>
    </row>
    <row r="34" spans="2:18" ht="24">
      <c r="B34" s="41"/>
      <c r="C34" s="29"/>
      <c r="D34" s="26">
        <f>STDEV(D5:D17)</f>
        <v>0.6685579234215209</v>
      </c>
      <c r="E34" s="26">
        <f>STDEV(E5:E17)</f>
        <v>0.6685579234215209</v>
      </c>
      <c r="F34" s="26">
        <f>STDEV(F5:F17)</f>
        <v>0.5149286505444364</v>
      </c>
      <c r="G34" s="26">
        <f>STDEV(G5:G17)</f>
        <v>0.5149286505444364</v>
      </c>
      <c r="H34" s="26">
        <f>STDEV(H5:H17)</f>
        <v>0.49236596391733006</v>
      </c>
      <c r="I34" s="26">
        <f>STDEV(I5:I17)</f>
        <v>0.49236596391733006</v>
      </c>
      <c r="J34" s="26">
        <f>STDEV(J5:J17)</f>
        <v>0.5149286505444364</v>
      </c>
      <c r="K34" s="26">
        <f>STDEV(K5:K17)</f>
        <v>0.49236596391733267</v>
      </c>
      <c r="L34" s="26">
        <f>STDEV(L5:L17)</f>
        <v>0.49236596391733267</v>
      </c>
      <c r="M34" s="26">
        <f>STDEV(M5:M17)</f>
        <v>0.7929614610987585</v>
      </c>
      <c r="N34" s="26">
        <f>STDEV(N5:N17)</f>
        <v>0.6685579234215209</v>
      </c>
      <c r="O34" s="26">
        <f>STDEV(O5:O17)</f>
        <v>0.9003366373785195</v>
      </c>
      <c r="P34" s="26">
        <f>STDEV(P5:P17)</f>
        <v>0.6685579234215209</v>
      </c>
      <c r="R34" s="28">
        <f>STDEV(R5:R30)</f>
        <v>0.43744156094241265</v>
      </c>
    </row>
    <row r="35" spans="2:3" ht="24">
      <c r="B35" s="41"/>
      <c r="C35" s="29"/>
    </row>
    <row r="36" spans="2:3" ht="24">
      <c r="B36" s="41"/>
      <c r="C36" s="29"/>
    </row>
    <row r="37" spans="2:3" ht="24">
      <c r="B37" s="41"/>
      <c r="C37" s="29"/>
    </row>
    <row r="38" spans="2:3" ht="24">
      <c r="B38" s="41"/>
      <c r="C38" s="29"/>
    </row>
    <row r="39" spans="2:3" ht="24">
      <c r="B39" s="41"/>
      <c r="C39" s="29"/>
    </row>
    <row r="40" spans="2:3" ht="24">
      <c r="B40" s="41"/>
      <c r="C40" s="29"/>
    </row>
    <row r="41" spans="2:3" ht="24">
      <c r="B41" s="41"/>
      <c r="C41" s="50"/>
    </row>
    <row r="42" spans="2:3" ht="24">
      <c r="B42" s="41"/>
      <c r="C42" s="29"/>
    </row>
    <row r="43" ht="24">
      <c r="B43" s="41"/>
    </row>
  </sheetData>
  <sheetProtection/>
  <autoFilter ref="A4:P21"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20" zoomScaleNormal="120" zoomScalePageLayoutView="0" workbookViewId="0" topLeftCell="A1">
      <selection activeCell="A3" sqref="A3"/>
    </sheetView>
  </sheetViews>
  <sheetFormatPr defaultColWidth="8.7109375" defaultRowHeight="12.75"/>
  <cols>
    <col min="1" max="8" width="8.7109375" style="1" customWidth="1"/>
    <col min="9" max="9" width="13.00390625" style="1" customWidth="1"/>
    <col min="10" max="10" width="11.00390625" style="1" customWidth="1"/>
    <col min="11" max="11" width="11.8515625" style="1" customWidth="1"/>
    <col min="12" max="16384" width="8.7109375" style="1" customWidth="1"/>
  </cols>
  <sheetData>
    <row r="1" spans="1:10" ht="24">
      <c r="A1" s="75" t="s">
        <v>5</v>
      </c>
      <c r="B1" s="75"/>
      <c r="C1" s="75"/>
      <c r="D1" s="75"/>
      <c r="E1" s="75"/>
      <c r="F1" s="75"/>
      <c r="G1" s="75"/>
      <c r="H1" s="75"/>
      <c r="I1" s="75"/>
      <c r="J1" s="5"/>
    </row>
    <row r="3" ht="24">
      <c r="A3" s="1" t="s">
        <v>66</v>
      </c>
    </row>
    <row r="4" ht="24">
      <c r="A4" s="1" t="s">
        <v>57</v>
      </c>
    </row>
    <row r="5" spans="1:13" ht="24">
      <c r="A5" s="1" t="s">
        <v>58</v>
      </c>
      <c r="M5" s="4"/>
    </row>
    <row r="6" spans="1:13" ht="24">
      <c r="A6" s="56" t="s">
        <v>59</v>
      </c>
      <c r="M6" s="4" t="s">
        <v>12</v>
      </c>
    </row>
    <row r="7" ht="24">
      <c r="A7" s="55" t="s">
        <v>60</v>
      </c>
    </row>
    <row r="8" ht="24">
      <c r="A8" s="55" t="s">
        <v>61</v>
      </c>
    </row>
    <row r="9" ht="24">
      <c r="A9" s="55" t="s">
        <v>62</v>
      </c>
    </row>
    <row r="10" ht="24">
      <c r="A10" s="55" t="s">
        <v>63</v>
      </c>
    </row>
    <row r="11" ht="24">
      <c r="A11" s="1" t="s">
        <v>64</v>
      </c>
    </row>
    <row r="12" ht="24">
      <c r="A12" s="1" t="s">
        <v>65</v>
      </c>
    </row>
  </sheetData>
  <sheetProtection/>
  <mergeCells count="1">
    <mergeCell ref="A1:I1"/>
  </mergeCells>
  <printOptions/>
  <pageMargins left="1.102362204724409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120" zoomScaleNormal="120" zoomScalePageLayoutView="0" workbookViewId="0" topLeftCell="A1">
      <selection activeCell="D30" sqref="D30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9.140625" style="1" customWidth="1"/>
    <col min="7" max="7" width="9.8515625" style="1" customWidth="1"/>
    <col min="8" max="8" width="9.421875" style="1" customWidth="1"/>
    <col min="9" max="9" width="8.00390625" style="1" customWidth="1"/>
    <col min="10" max="10" width="12.57421875" style="1" customWidth="1"/>
    <col min="11" max="11" width="1.28515625" style="1" customWidth="1"/>
    <col min="12" max="12" width="15.57421875" style="1" customWidth="1"/>
    <col min="13" max="16384" width="8.7109375" style="1" customWidth="1"/>
  </cols>
  <sheetData>
    <row r="1" spans="1:10" ht="24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4">
      <c r="A2" s="76" t="s">
        <v>23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4">
      <c r="A3" s="75" t="s">
        <v>24</v>
      </c>
      <c r="B3" s="75"/>
      <c r="C3" s="75"/>
      <c r="D3" s="75"/>
      <c r="E3" s="75"/>
      <c r="F3" s="75"/>
      <c r="G3" s="75"/>
      <c r="H3" s="75"/>
      <c r="I3" s="75"/>
      <c r="J3" s="75"/>
    </row>
    <row r="5" ht="24">
      <c r="A5" s="1" t="s">
        <v>67</v>
      </c>
    </row>
    <row r="6" ht="24">
      <c r="A6" s="1" t="s">
        <v>26</v>
      </c>
    </row>
    <row r="7" ht="24">
      <c r="A7" s="1" t="s">
        <v>25</v>
      </c>
    </row>
    <row r="8" ht="11.25" customHeight="1"/>
    <row r="9" ht="24">
      <c r="A9" s="5" t="s">
        <v>6</v>
      </c>
    </row>
    <row r="10" ht="14.25" customHeight="1">
      <c r="A10" s="5"/>
    </row>
    <row r="11" ht="24">
      <c r="A11" s="4" t="s">
        <v>29</v>
      </c>
    </row>
    <row r="12" ht="24.75" thickBot="1">
      <c r="A12" s="5"/>
    </row>
    <row r="13" spans="1:6" ht="25.5" thickBot="1" thickTop="1">
      <c r="A13" s="5"/>
      <c r="C13" s="77" t="s">
        <v>17</v>
      </c>
      <c r="D13" s="77"/>
      <c r="E13" s="30" t="s">
        <v>7</v>
      </c>
      <c r="F13" s="30" t="s">
        <v>8</v>
      </c>
    </row>
    <row r="14" spans="1:6" ht="24.75" thickTop="1">
      <c r="A14" s="5"/>
      <c r="C14" s="1" t="s">
        <v>18</v>
      </c>
      <c r="E14" s="3">
        <v>9</v>
      </c>
      <c r="F14" s="6">
        <f>E14*100/E16</f>
        <v>75</v>
      </c>
    </row>
    <row r="15" spans="1:6" ht="24.75" thickBot="1">
      <c r="A15" s="5"/>
      <c r="C15" s="1" t="s">
        <v>19</v>
      </c>
      <c r="E15" s="3">
        <v>3</v>
      </c>
      <c r="F15" s="6">
        <f>E15*100/E16</f>
        <v>25</v>
      </c>
    </row>
    <row r="16" spans="1:6" ht="25.5" thickBot="1" thickTop="1">
      <c r="A16" s="5"/>
      <c r="C16" s="77" t="s">
        <v>3</v>
      </c>
      <c r="D16" s="77"/>
      <c r="E16" s="30">
        <f>SUM(E14:E15)</f>
        <v>12</v>
      </c>
      <c r="F16" s="93">
        <f>SUM(F14:F15)</f>
        <v>100</v>
      </c>
    </row>
    <row r="17" spans="1:6" ht="24.75" thickTop="1">
      <c r="A17" s="5"/>
      <c r="C17" s="31"/>
      <c r="D17" s="31"/>
      <c r="E17" s="31"/>
      <c r="F17" s="51"/>
    </row>
    <row r="18" ht="24">
      <c r="A18" s="4" t="s">
        <v>30</v>
      </c>
    </row>
    <row r="19" ht="24">
      <c r="A19" s="4"/>
    </row>
    <row r="20" ht="24">
      <c r="A20" s="4" t="s">
        <v>27</v>
      </c>
    </row>
    <row r="21" ht="11.25" customHeight="1" thickBot="1">
      <c r="A21" s="4"/>
    </row>
    <row r="22" spans="1:7" ht="25.5" thickBot="1" thickTop="1">
      <c r="A22" s="31"/>
      <c r="C22" s="77" t="s">
        <v>11</v>
      </c>
      <c r="D22" s="77"/>
      <c r="E22" s="77"/>
      <c r="F22" s="30" t="s">
        <v>7</v>
      </c>
      <c r="G22" s="30" t="s">
        <v>8</v>
      </c>
    </row>
    <row r="23" spans="1:7" ht="12" customHeight="1" thickTop="1">
      <c r="A23" s="31"/>
      <c r="C23" s="31"/>
      <c r="D23" s="31"/>
      <c r="E23" s="31"/>
      <c r="F23" s="31"/>
      <c r="G23" s="31"/>
    </row>
    <row r="24" spans="1:9" ht="24">
      <c r="A24" s="31"/>
      <c r="C24" s="91" t="s">
        <v>21</v>
      </c>
      <c r="D24" s="90"/>
      <c r="E24" s="90"/>
      <c r="F24" s="92">
        <v>12</v>
      </c>
      <c r="G24" s="74">
        <v>100</v>
      </c>
      <c r="H24" s="31"/>
      <c r="I24" s="31"/>
    </row>
    <row r="25" spans="1:10" ht="10.5" customHeight="1" thickBot="1">
      <c r="A25" s="2"/>
      <c r="B25" s="67"/>
      <c r="C25" s="63"/>
      <c r="D25" s="64"/>
      <c r="E25" s="64"/>
      <c r="F25" s="64"/>
      <c r="G25" s="63"/>
      <c r="H25" s="65"/>
      <c r="I25" s="66"/>
      <c r="J25" s="52"/>
    </row>
    <row r="26" spans="1:10" ht="22.5" customHeight="1" thickTop="1">
      <c r="A26" s="2"/>
      <c r="B26" s="67"/>
      <c r="C26" s="97"/>
      <c r="D26" s="98"/>
      <c r="E26" s="98"/>
      <c r="F26" s="98"/>
      <c r="G26" s="97"/>
      <c r="H26" s="65"/>
      <c r="I26" s="66"/>
      <c r="J26" s="52"/>
    </row>
    <row r="27" ht="24">
      <c r="A27" s="4" t="s">
        <v>28</v>
      </c>
    </row>
    <row r="28" ht="24">
      <c r="A28" s="4"/>
    </row>
    <row r="29" ht="24">
      <c r="A29" s="4"/>
    </row>
    <row r="30" ht="24">
      <c r="A30" s="4"/>
    </row>
  </sheetData>
  <sheetProtection/>
  <mergeCells count="6">
    <mergeCell ref="A1:J1"/>
    <mergeCell ref="A2:J2"/>
    <mergeCell ref="A3:J3"/>
    <mergeCell ref="C22:E22"/>
    <mergeCell ref="C13:D13"/>
    <mergeCell ref="C16:D16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="120" zoomScaleNormal="120" zoomScalePageLayoutView="0" workbookViewId="0" topLeftCell="A1">
      <selection activeCell="I24" sqref="I24"/>
    </sheetView>
  </sheetViews>
  <sheetFormatPr defaultColWidth="8.7109375" defaultRowHeight="12.75"/>
  <cols>
    <col min="1" max="3" width="8.7109375" style="1" customWidth="1"/>
    <col min="4" max="4" width="41.00390625" style="1" customWidth="1"/>
    <col min="5" max="6" width="4.8515625" style="1" bestFit="1" customWidth="1"/>
    <col min="7" max="7" width="15.140625" style="1" bestFit="1" customWidth="1"/>
    <col min="8" max="8" width="6.57421875" style="1" customWidth="1"/>
    <col min="9" max="16384" width="8.7109375" style="1" customWidth="1"/>
  </cols>
  <sheetData>
    <row r="1" spans="1:7" ht="24">
      <c r="A1" s="78" t="s">
        <v>4</v>
      </c>
      <c r="B1" s="78"/>
      <c r="C1" s="78"/>
      <c r="D1" s="78"/>
      <c r="E1" s="78"/>
      <c r="F1" s="78"/>
      <c r="G1" s="78"/>
    </row>
    <row r="2" spans="1:7" ht="24">
      <c r="A2" s="3"/>
      <c r="B2" s="3"/>
      <c r="C2" s="3"/>
      <c r="D2" s="3"/>
      <c r="E2" s="3"/>
      <c r="F2" s="3"/>
      <c r="G2" s="3"/>
    </row>
    <row r="3" ht="24">
      <c r="A3" s="5" t="s">
        <v>33</v>
      </c>
    </row>
    <row r="4" ht="24.75" thickBot="1">
      <c r="A4" s="4" t="s">
        <v>32</v>
      </c>
    </row>
    <row r="5" spans="1:7" s="7" customFormat="1" ht="24" thickTop="1">
      <c r="A5" s="79" t="s">
        <v>1</v>
      </c>
      <c r="B5" s="80"/>
      <c r="C5" s="80"/>
      <c r="D5" s="80"/>
      <c r="E5" s="83" t="s">
        <v>31</v>
      </c>
      <c r="F5" s="84"/>
      <c r="G5" s="85"/>
    </row>
    <row r="6" spans="1:7" s="7" customFormat="1" ht="24" thickBot="1">
      <c r="A6" s="81"/>
      <c r="B6" s="82"/>
      <c r="C6" s="82"/>
      <c r="D6" s="82"/>
      <c r="E6" s="8"/>
      <c r="F6" s="8" t="s">
        <v>2</v>
      </c>
      <c r="G6" s="8" t="s">
        <v>9</v>
      </c>
    </row>
    <row r="7" spans="1:7" s="7" customFormat="1" ht="24" thickTop="1">
      <c r="A7" s="59" t="s">
        <v>14</v>
      </c>
      <c r="B7" s="9"/>
      <c r="C7" s="9"/>
      <c r="D7" s="9"/>
      <c r="E7" s="10"/>
      <c r="F7" s="11"/>
      <c r="G7" s="12"/>
    </row>
    <row r="8" spans="1:7" s="7" customFormat="1" ht="23.25">
      <c r="A8" s="32" t="s">
        <v>34</v>
      </c>
      <c r="B8" s="33"/>
      <c r="C8" s="33"/>
      <c r="D8" s="33"/>
      <c r="E8" s="34">
        <f>คีย์!D33</f>
        <v>4.416666666666667</v>
      </c>
      <c r="F8" s="34">
        <f>คีย์!D34</f>
        <v>0.6685579234215209</v>
      </c>
      <c r="G8" s="35" t="str">
        <f aca="true" t="shared" si="0" ref="G8:G27">IF(E8&gt;4.5,"มากที่สุด",IF(E8&gt;3.5,"มาก",IF(E8&gt;2.5,"ปานกลาง",IF(E8&gt;1.5,"น้อย",IF(E8&lt;=1.5,"น้อยที่สุด")))))</f>
        <v>มาก</v>
      </c>
    </row>
    <row r="9" spans="1:7" s="7" customFormat="1" ht="23.25">
      <c r="A9" s="36" t="s">
        <v>68</v>
      </c>
      <c r="B9" s="39"/>
      <c r="C9" s="39"/>
      <c r="D9" s="54"/>
      <c r="E9" s="40">
        <f>คีย์!E33</f>
        <v>4.083333333333333</v>
      </c>
      <c r="F9" s="40">
        <f>คีย์!E34</f>
        <v>0.6685579234215209</v>
      </c>
      <c r="G9" s="46" t="str">
        <f t="shared" si="0"/>
        <v>มาก</v>
      </c>
    </row>
    <row r="10" spans="1:7" s="7" customFormat="1" ht="23.25">
      <c r="A10" s="57" t="s">
        <v>15</v>
      </c>
      <c r="B10" s="16"/>
      <c r="C10" s="16"/>
      <c r="D10" s="16"/>
      <c r="E10" s="17"/>
      <c r="F10" s="17"/>
      <c r="G10" s="17"/>
    </row>
    <row r="11" spans="1:7" s="7" customFormat="1" ht="23.25">
      <c r="A11" s="32" t="s">
        <v>35</v>
      </c>
      <c r="B11" s="33"/>
      <c r="C11" s="33"/>
      <c r="D11" s="33"/>
      <c r="E11" s="34">
        <f>คีย์!F33</f>
        <v>4.583333333333333</v>
      </c>
      <c r="F11" s="34">
        <f>คีย์!F34</f>
        <v>0.5149286505444364</v>
      </c>
      <c r="G11" s="35" t="str">
        <f t="shared" si="0"/>
        <v>มากที่สุด</v>
      </c>
    </row>
    <row r="12" spans="1:7" s="7" customFormat="1" ht="23.25">
      <c r="A12" s="68" t="s">
        <v>36</v>
      </c>
      <c r="B12" s="69"/>
      <c r="C12" s="69"/>
      <c r="D12" s="69"/>
      <c r="E12" s="70">
        <f>คีย์!G33</f>
        <v>4.583333333333333</v>
      </c>
      <c r="F12" s="70">
        <f>คีย์!G34</f>
        <v>0.5149286505444364</v>
      </c>
      <c r="G12" s="72" t="str">
        <f t="shared" si="0"/>
        <v>มากที่สุด</v>
      </c>
    </row>
    <row r="13" spans="1:7" s="7" customFormat="1" ht="23.25">
      <c r="A13" s="57" t="s">
        <v>16</v>
      </c>
      <c r="B13" s="16"/>
      <c r="C13" s="16"/>
      <c r="D13" s="16"/>
      <c r="E13" s="17"/>
      <c r="F13" s="17"/>
      <c r="G13" s="17"/>
    </row>
    <row r="14" spans="1:7" s="7" customFormat="1" ht="23.25">
      <c r="A14" s="13" t="s">
        <v>37</v>
      </c>
      <c r="B14" s="14"/>
      <c r="C14" s="14"/>
      <c r="D14" s="14"/>
      <c r="E14" s="15">
        <f>คีย์!H33</f>
        <v>4.333333333333333</v>
      </c>
      <c r="F14" s="15">
        <f>คีย์!H34</f>
        <v>0.49236596391733006</v>
      </c>
      <c r="G14" s="18" t="str">
        <f t="shared" si="0"/>
        <v>มาก</v>
      </c>
    </row>
    <row r="15" spans="1:7" s="7" customFormat="1" ht="23.25">
      <c r="A15" s="71" t="s">
        <v>38</v>
      </c>
      <c r="B15" s="39"/>
      <c r="C15" s="39"/>
      <c r="D15" s="73"/>
      <c r="E15" s="40">
        <f>คีย์!I33</f>
        <v>4.333333333333333</v>
      </c>
      <c r="F15" s="40">
        <f>คีย์!I34</f>
        <v>0.49236596391733006</v>
      </c>
      <c r="G15" s="46" t="str">
        <f t="shared" si="0"/>
        <v>มาก</v>
      </c>
    </row>
    <row r="16" spans="1:7" s="7" customFormat="1" ht="23.25">
      <c r="A16" s="71" t="s">
        <v>39</v>
      </c>
      <c r="B16" s="39"/>
      <c r="C16" s="39"/>
      <c r="D16" s="39"/>
      <c r="E16" s="40">
        <f>คีย์!J33</f>
        <v>4.583333333333333</v>
      </c>
      <c r="F16" s="40">
        <f>คีย์!J34</f>
        <v>0.5149286505444364</v>
      </c>
      <c r="G16" s="46" t="str">
        <f t="shared" si="0"/>
        <v>มากที่สุด</v>
      </c>
    </row>
    <row r="17" spans="1:7" s="7" customFormat="1" ht="23.25">
      <c r="A17" s="58" t="s">
        <v>40</v>
      </c>
      <c r="B17" s="16"/>
      <c r="C17" s="16"/>
      <c r="D17" s="16"/>
      <c r="E17" s="53"/>
      <c r="F17" s="53"/>
      <c r="G17" s="17"/>
    </row>
    <row r="18" spans="1:7" s="7" customFormat="1" ht="23.25">
      <c r="A18" s="13" t="s">
        <v>51</v>
      </c>
      <c r="B18" s="14"/>
      <c r="C18" s="14"/>
      <c r="D18" s="14"/>
      <c r="E18" s="15">
        <f>คีย์!K33</f>
        <v>4.666666666666667</v>
      </c>
      <c r="F18" s="15">
        <f>คีย์!K34</f>
        <v>0.49236596391733267</v>
      </c>
      <c r="G18" s="18" t="str">
        <f t="shared" si="0"/>
        <v>มากที่สุด</v>
      </c>
    </row>
    <row r="19" spans="1:7" s="7" customFormat="1" ht="23.25">
      <c r="A19" s="32" t="s">
        <v>41</v>
      </c>
      <c r="B19" s="33"/>
      <c r="C19" s="33"/>
      <c r="D19" s="33"/>
      <c r="E19" s="34"/>
      <c r="F19" s="34"/>
      <c r="G19" s="35"/>
    </row>
    <row r="20" spans="1:7" s="7" customFormat="1" ht="23.25">
      <c r="A20" s="36" t="s">
        <v>42</v>
      </c>
      <c r="B20" s="37"/>
      <c r="C20" s="37"/>
      <c r="D20" s="37"/>
      <c r="E20" s="38">
        <f>คีย์!L33</f>
        <v>4.666666666666667</v>
      </c>
      <c r="F20" s="38">
        <f>คีย์!L34</f>
        <v>0.49236596391733267</v>
      </c>
      <c r="G20" s="45" t="str">
        <f t="shared" si="0"/>
        <v>มากที่สุด</v>
      </c>
    </row>
    <row r="21" spans="1:7" s="7" customFormat="1" ht="23.25">
      <c r="A21" s="36" t="s">
        <v>43</v>
      </c>
      <c r="B21" s="37"/>
      <c r="C21" s="37"/>
      <c r="D21" s="37"/>
      <c r="E21" s="38">
        <f>คีย์!M33</f>
        <v>4.083333333333333</v>
      </c>
      <c r="F21" s="38">
        <f>คีย์!M34</f>
        <v>0.7929614610987585</v>
      </c>
      <c r="G21" s="45" t="str">
        <f>IF(E21&gt;4.5,"มากที่สุด",IF(E21&gt;3.5,"มาก",IF(E21&gt;2.5,"ปานกลาง",IF(E21&gt;1.5,"น้อย",IF(E21&lt;=1.5,"น้อยที่สุด")))))</f>
        <v>มาก</v>
      </c>
    </row>
    <row r="22" spans="1:7" s="7" customFormat="1" ht="23.25">
      <c r="A22" s="13" t="s">
        <v>44</v>
      </c>
      <c r="B22" s="14"/>
      <c r="C22" s="14"/>
      <c r="D22" s="14"/>
      <c r="E22" s="94"/>
      <c r="F22" s="94"/>
      <c r="G22" s="94"/>
    </row>
    <row r="23" spans="1:7" s="7" customFormat="1" ht="23.25">
      <c r="A23" s="13" t="s">
        <v>45</v>
      </c>
      <c r="B23" s="14"/>
      <c r="C23" s="14"/>
      <c r="D23" s="14"/>
      <c r="E23" s="15"/>
      <c r="F23" s="15"/>
      <c r="G23" s="18"/>
    </row>
    <row r="24" spans="1:7" s="7" customFormat="1" ht="23.25">
      <c r="A24" s="71" t="s">
        <v>46</v>
      </c>
      <c r="B24" s="39"/>
      <c r="C24" s="39"/>
      <c r="D24" s="39"/>
      <c r="E24" s="40">
        <f>คีย์!N33</f>
        <v>4.083333333333333</v>
      </c>
      <c r="F24" s="40">
        <f>คีย์!N34</f>
        <v>0.6685579234215209</v>
      </c>
      <c r="G24" s="46" t="str">
        <f t="shared" si="0"/>
        <v>มาก</v>
      </c>
    </row>
    <row r="25" spans="1:7" s="7" customFormat="1" ht="23.25">
      <c r="A25" s="36" t="s">
        <v>47</v>
      </c>
      <c r="B25" s="37"/>
      <c r="C25" s="37"/>
      <c r="D25" s="37"/>
      <c r="E25" s="38">
        <f>คีย์!O33</f>
        <v>3.9166666666666665</v>
      </c>
      <c r="F25" s="38">
        <f>คีย์!O34</f>
        <v>0.9003366373785195</v>
      </c>
      <c r="G25" s="45" t="str">
        <f t="shared" si="0"/>
        <v>มาก</v>
      </c>
    </row>
    <row r="26" spans="1:7" s="7" customFormat="1" ht="23.25">
      <c r="A26" s="32" t="s">
        <v>48</v>
      </c>
      <c r="B26" s="33"/>
      <c r="C26" s="33"/>
      <c r="D26" s="33"/>
      <c r="E26" s="34"/>
      <c r="F26" s="34"/>
      <c r="G26" s="35"/>
    </row>
    <row r="27" spans="1:7" s="7" customFormat="1" ht="24" thickBot="1">
      <c r="A27" s="13" t="s">
        <v>49</v>
      </c>
      <c r="B27" s="14"/>
      <c r="C27" s="14"/>
      <c r="D27" s="14"/>
      <c r="E27" s="15">
        <f>คีย์!P33</f>
        <v>3.9166666666666665</v>
      </c>
      <c r="F27" s="15">
        <f>คีย์!P34</f>
        <v>0.6685579234215209</v>
      </c>
      <c r="G27" s="18" t="str">
        <f t="shared" si="0"/>
        <v>มาก</v>
      </c>
    </row>
    <row r="28" spans="1:7" s="7" customFormat="1" ht="24.75" thickBot="1" thickTop="1">
      <c r="A28" s="86" t="s">
        <v>3</v>
      </c>
      <c r="B28" s="87"/>
      <c r="C28" s="87"/>
      <c r="D28" s="88"/>
      <c r="E28" s="19">
        <f>คีย์!R33</f>
        <v>4.326923076923077</v>
      </c>
      <c r="F28" s="19">
        <f>คีย์!R34</f>
        <v>0.43744156094241265</v>
      </c>
      <c r="G28" s="20" t="str">
        <f>IF(E28&gt;4.5,"มากที่สุด",IF(E28&gt;3.5,"มาก",IF(E28&gt;2.5,"ปานกลาง",IF(E28&gt;1.5,"น้อย",IF(E28&lt;=1.5,"น้อยที่สุด")))))</f>
        <v>มาก</v>
      </c>
    </row>
    <row r="29" spans="1:7" s="7" customFormat="1" ht="12" customHeight="1" thickTop="1">
      <c r="A29" s="89"/>
      <c r="B29" s="89"/>
      <c r="C29" s="89"/>
      <c r="D29" s="89"/>
      <c r="E29" s="89"/>
      <c r="F29" s="89"/>
      <c r="G29" s="89"/>
    </row>
    <row r="30" spans="1:7" s="7" customFormat="1" ht="23.25">
      <c r="A30" s="95"/>
      <c r="B30" s="95"/>
      <c r="C30" s="95"/>
      <c r="D30" s="95"/>
      <c r="E30" s="95"/>
      <c r="F30" s="95"/>
      <c r="G30" s="95"/>
    </row>
    <row r="31" spans="1:7" s="7" customFormat="1" ht="23.25">
      <c r="A31" s="95"/>
      <c r="B31" s="95"/>
      <c r="C31" s="95"/>
      <c r="D31" s="95"/>
      <c r="E31" s="95"/>
      <c r="F31" s="95"/>
      <c r="G31" s="95"/>
    </row>
    <row r="32" spans="1:7" s="7" customFormat="1" ht="23.25">
      <c r="A32" s="95"/>
      <c r="B32" s="95"/>
      <c r="C32" s="95"/>
      <c r="D32" s="95"/>
      <c r="E32" s="95"/>
      <c r="F32" s="95"/>
      <c r="G32" s="95"/>
    </row>
    <row r="33" spans="1:7" s="7" customFormat="1" ht="23.25">
      <c r="A33" s="95"/>
      <c r="B33" s="95"/>
      <c r="C33" s="95"/>
      <c r="D33" s="95"/>
      <c r="E33" s="95"/>
      <c r="F33" s="95"/>
      <c r="G33" s="95"/>
    </row>
    <row r="34" spans="1:7" s="7" customFormat="1" ht="23.25">
      <c r="A34" s="96" t="s">
        <v>10</v>
      </c>
      <c r="B34" s="96"/>
      <c r="C34" s="96"/>
      <c r="D34" s="96"/>
      <c r="E34" s="96"/>
      <c r="F34" s="96"/>
      <c r="G34" s="96"/>
    </row>
    <row r="35" spans="1:7" s="7" customFormat="1" ht="23.25">
      <c r="A35" s="95"/>
      <c r="B35" s="95"/>
      <c r="C35" s="95"/>
      <c r="D35" s="95"/>
      <c r="E35" s="95"/>
      <c r="F35" s="95"/>
      <c r="G35" s="95"/>
    </row>
    <row r="36" spans="1:7" s="7" customFormat="1" ht="24">
      <c r="A36" s="55" t="s">
        <v>50</v>
      </c>
      <c r="B36" s="43"/>
      <c r="C36" s="43"/>
      <c r="D36" s="43"/>
      <c r="E36" s="44"/>
      <c r="F36" s="44"/>
      <c r="G36" s="43"/>
    </row>
    <row r="37" ht="24">
      <c r="A37" s="55" t="s">
        <v>52</v>
      </c>
    </row>
    <row r="38" ht="24">
      <c r="A38" s="55" t="s">
        <v>53</v>
      </c>
    </row>
    <row r="39" ht="24">
      <c r="A39" s="55" t="s">
        <v>54</v>
      </c>
    </row>
    <row r="40" ht="24">
      <c r="A40" s="1" t="s">
        <v>55</v>
      </c>
    </row>
    <row r="41" ht="24">
      <c r="A41" s="1" t="s">
        <v>56</v>
      </c>
    </row>
  </sheetData>
  <sheetProtection/>
  <mergeCells count="6">
    <mergeCell ref="A1:G1"/>
    <mergeCell ref="A5:D6"/>
    <mergeCell ref="E5:G5"/>
    <mergeCell ref="A28:D28"/>
    <mergeCell ref="A29:G29"/>
    <mergeCell ref="A34:G34"/>
  </mergeCells>
  <printOptions/>
  <pageMargins left="0.5905511811023623" right="0.5905511811023623" top="0.7086614173228347" bottom="0.7086614173228347" header="0.31496062992125984" footer="0.31496062992125984"/>
  <pageSetup horizontalDpi="600" verticalDpi="600" orientation="portrait" paperSize="9" r:id="rId3"/>
  <legacyDrawing r:id="rId2"/>
  <oleObjects>
    <oleObject progId="Equation.3" shapeId="10838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Tharaporn Teerapabvisadpong</cp:lastModifiedBy>
  <cp:lastPrinted>2012-07-19T08:09:53Z</cp:lastPrinted>
  <dcterms:created xsi:type="dcterms:W3CDTF">2006-03-16T15:57:13Z</dcterms:created>
  <dcterms:modified xsi:type="dcterms:W3CDTF">2012-07-19T08:34:45Z</dcterms:modified>
  <cp:category/>
  <cp:version/>
  <cp:contentType/>
  <cp:contentStatus/>
</cp:coreProperties>
</file>