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25" tabRatio="598" firstSheet="2" activeTab="2"/>
  </bookViews>
  <sheets>
    <sheet name="Sheet2" sheetId="1" state="hidden" r:id="rId1"/>
    <sheet name="คีย์" sheetId="2" state="hidden" r:id="rId2"/>
    <sheet name="สรุป" sheetId="3" r:id="rId3"/>
    <sheet name="ตาราง1" sheetId="4" r:id="rId4"/>
    <sheet name="ตาราง2" sheetId="5" r:id="rId5"/>
    <sheet name="ตาราง3" sheetId="6" r:id="rId6"/>
    <sheet name="ตาราง4" sheetId="7" r:id="rId7"/>
    <sheet name="ก่อน - หลัง" sheetId="8" r:id="rId8"/>
    <sheet name="ข้อเสนอแนะ" sheetId="9" r:id="rId9"/>
  </sheets>
  <definedNames>
    <definedName name="_xlnm._FilterDatabase" localSheetId="1" hidden="1">'คีย์'!$B$1:$B$45</definedName>
    <definedName name="_xlnm.Print_Area" localSheetId="7">'ก่อน - หลัง'!$A$1:$I$18</definedName>
    <definedName name="_xlnm.Print_Area" localSheetId="6">'ตาราง4'!$A$1:$H$22</definedName>
  </definedNames>
  <calcPr fullCalcOnLoad="1"/>
</workbook>
</file>

<file path=xl/sharedStrings.xml><?xml version="1.0" encoding="utf-8"?>
<sst xmlns="http://schemas.openxmlformats.org/spreadsheetml/2006/main" count="215" uniqueCount="152">
  <si>
    <t>ลำดับที่</t>
  </si>
  <si>
    <t>รายการ</t>
  </si>
  <si>
    <t>ความถี่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</si>
  <si>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</si>
  <si>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</si>
  <si>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</si>
  <si>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</si>
  <si>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</si>
  <si>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</si>
  <si>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ที่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</si>
  <si>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</si>
  <si>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</si>
  <si>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</si>
  <si>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>แหล่งข้อมูล</t>
  </si>
  <si>
    <t xml:space="preserve"> - 4 -</t>
  </si>
  <si>
    <t>รับทราบข้อมูล</t>
  </si>
  <si>
    <t>คณะที่สังกัด</t>
  </si>
  <si>
    <t xml:space="preserve"> - 1 -</t>
  </si>
  <si>
    <t xml:space="preserve"> - 3 -</t>
  </si>
  <si>
    <t>ส่วนที่ 2 ข้อเสนอแนะ</t>
  </si>
  <si>
    <t>รวมด้านความเหมาะสมของวิทยากรบรรยาย</t>
  </si>
  <si>
    <t>Website บัณฑิตวิทยาลัย</t>
  </si>
  <si>
    <t>สถานภาพ</t>
  </si>
  <si>
    <t xml:space="preserve">Website </t>
  </si>
  <si>
    <t>บัณฑิตวิทยาลัย</t>
  </si>
  <si>
    <t>ที่สังกัด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</si>
  <si>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</si>
  <si>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</si>
  <si>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</si>
  <si>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</si>
  <si>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อาจารย์ที่ปรึกษา</t>
  </si>
  <si>
    <t xml:space="preserve">ข้อเสนอแนะเพื่อการปรับปรุงการดำเนินการในครั้งต่อไปอย่างไรบ้าง 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</si>
  <si>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</si>
  <si>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</si>
  <si>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</si>
  <si>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</si>
  <si>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-5-</t>
  </si>
  <si>
    <t xml:space="preserve"> - 6 -</t>
  </si>
  <si>
    <t>ประทับเวลา</t>
  </si>
  <si>
    <t>ประเภท</t>
  </si>
  <si>
    <t>สาขาวิชา</t>
  </si>
  <si>
    <t xml:space="preserve">การประชาสัมพันธ์โครงการฯ ท่านได้รับทราบข่าวการดำเนินโครงการฯ จากแหล่งใด </t>
  </si>
  <si>
    <t xml:space="preserve"> [1. ความเหมาะสมของวัน – เวลาของกิจกรรม]</t>
  </si>
  <si>
    <t xml:space="preserve"> [2. ความเหมาะสมของสถานที่และสิ่งอำนวยความสะดวก]</t>
  </si>
  <si>
    <t xml:space="preserve"> [5. ความรู้ ความสามารถ และการถ่ายทอดความรู้ของวิทยากร]</t>
  </si>
  <si>
    <t xml:space="preserve"> [6. ความเหมาะสมของเอกสารประกอบกิจกรรม]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</si>
  <si>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</si>
  <si>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</si>
  <si>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>บุคลากรสายสนับสนุน</t>
  </si>
  <si>
    <t>ไม่เคย</t>
  </si>
  <si>
    <t>Website</t>
  </si>
  <si>
    <t>คณะเกษตรศาสตร์ ทรัพยากรธรรมชาติและสิ่งแวดล้อม</t>
  </si>
  <si>
    <t>facebook</t>
  </si>
  <si>
    <t>อีเมล</t>
  </si>
  <si>
    <t>facebook บัณฑิตวิทยาลัย</t>
  </si>
  <si>
    <t xml:space="preserve">ผลการประเมินโครงการส่งเสริมการเรียนรู้ระดับบัณฑิตศึกษา มหาวิทยาลัยนเรศวร 
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</si>
  <si>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</si>
  <si>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</si>
  <si>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</si>
  <si>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</si>
  <si>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Facebook บัณฑิตวิทยาลัย</t>
  </si>
  <si>
    <t xml:space="preserve">จากตาราง 3 พบว่า ผู้ตอบแบบประเมินส่วนใหญ่ได้รับข้อมูลการจัดโครงการฯ </t>
  </si>
  <si>
    <t xml:space="preserve">    1.2 ความเหมาะสมของสถานที่และสิ่งอำนวยความสะดวก</t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</si>
  <si>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</si>
  <si>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</si>
  <si>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   2.2 ความเหมาะสมของเอกสารประกอบกิจกรรม</t>
  </si>
  <si>
    <t xml:space="preserve">ผลการประเมินโครงการส่งเสริมการเรียนรู้ระดับบัณฑิตศึกษา มหาวิทยาลัยนเรศวร </t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</si>
  <si>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</si>
  <si>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</si>
  <si>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r>
      <rPr>
        <b/>
        <u val="single"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 (ตอบได้มากกว่า 1 ข้อ)</t>
    </r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</si>
  <si>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</si>
  <si>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>คณะ วิทยาลัย หน่วยงานของท่าน?</t>
  </si>
  <si>
    <t>นิสิต ป.โท</t>
  </si>
  <si>
    <t>สาขาวิชาอุตสาหกรรมเกษตร</t>
  </si>
  <si>
    <t>คณะวิทยาศาสตร์</t>
  </si>
  <si>
    <t xml:space="preserve">รองลงมาได้แก่ คณะเกษตรศาสตร์ ทรัพยากรธรรมชาติและสิ่งแวดล้อม คณะวิทยาศาสตร์ </t>
  </si>
  <si>
    <t>ท่านเคยเรียนหรืออบรมในหัวข้อ “การทำการตลาดดิจิทัลผ่าน LINE OA” มาแล้วหรือไม่</t>
  </si>
  <si>
    <t xml:space="preserve"> [3. ก่อนเข้าร่วมโครงการฯ ท่านมีความรู้เกี่ยวกับการทำการตลาดดิจิทัล ผ่าน LINE OA อยู่ในระดับใด]</t>
  </si>
  <si>
    <t xml:space="preserve"> [4. ท่านคิดว่าความรู้ที่ท่านได้รับในครั้งนี้ จะสามารถทำให้ท่านพัฒนาการทำการตลาดดิจิทัลผ่าน LINE OA ได้มากน้อยเพียงใด]</t>
  </si>
  <si>
    <t>-</t>
  </si>
  <si>
    <t>ก่อน</t>
  </si>
  <si>
    <t>หลัง</t>
  </si>
  <si>
    <t>N = 4</t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</si>
  <si>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4)</t>
    </r>
  </si>
  <si>
    <t>ประเมินส่วนใหญ่เป็นบุคลากรสายสนับสนุน คิดเป็นร้อยละ 75.00 รองลงมาได้แก่ นิสิตระดับปริญญาโท</t>
  </si>
  <si>
    <t>คิดเป็นร้อยละ 25.00</t>
  </si>
  <si>
    <t xml:space="preserve">ผู้ตอบแบบประเมินส่วนใหญ่เป็นบุคลากรสายสนับสนุน คิดเป็นร้อยละ 75.00 รองลงมาได้แก่ </t>
  </si>
  <si>
    <t>นิสิตระดับปริญญาโท คิดเป็นร้อยละ 25.00</t>
  </si>
  <si>
    <t>เภสัชศาสตร์ มหาวิทยาลัยนเรศวร</t>
  </si>
  <si>
    <t>วิทยาศาสตร์เครื่องสำอาง</t>
  </si>
  <si>
    <t>เคย</t>
  </si>
  <si>
    <t>Website, คณะที่สังกัด, Facebook</t>
  </si>
  <si>
    <t>วันนี้จัดการอบรมดีมาก ๆ หากมีกิจกรรมกระตุ้นความกระตือรือร้นจะดียิ่งขึ้นค่ะ</t>
  </si>
  <si>
    <t>วิทยาศาสตร์เครื่องสำอาง และผลิตภัณฑ์ธรรมชาติ</t>
  </si>
  <si>
    <t>บุคลากรสายวิชาการ</t>
  </si>
  <si>
    <t>คณะเกษตรศาสตร์ฯ</t>
  </si>
  <si>
    <t>ทรัพยากรธรรมชาติและสิ่งแวดล้อม</t>
  </si>
  <si>
    <t>วิทยาศาสตร์</t>
  </si>
  <si>
    <t>เคมี</t>
  </si>
  <si>
    <t xml:space="preserve">เภสัชศาสตร์ </t>
  </si>
  <si>
    <t>วันนี้จัดการอบรมดีมาก ๆ หากมีกิจกรรมกระตุ้นความกระตือรือร้นจะดียิ่งขึ้น</t>
  </si>
  <si>
    <t>นิสิตระดับปริญญาโท</t>
  </si>
  <si>
    <t>วันที่ 8 กันยายน 2566</t>
  </si>
  <si>
    <t>คณะเภสัชศาสตร์</t>
  </si>
  <si>
    <t>สาขาวิชาเคมี</t>
  </si>
  <si>
    <t>สาขาวิชาวิทยาศาสตร์เครื่องสำอาง</t>
  </si>
  <si>
    <t xml:space="preserve">     จากตาราง 2 พบว่า ผู้ตอบแบบสอบถามส่วนใหญ่สังกัดคณะวิทยาศาสตร์มากที่สุด </t>
  </si>
  <si>
    <t xml:space="preserve">          คิดเป็นร้อยละ 50.00 รองลงมาได้แก่ คณะเกษตรศาสตร์ ทรัพยากรธรรมชาติและสิ่งแวดล้อม </t>
  </si>
  <si>
    <t xml:space="preserve">          คณะวิทยาศาสตร์ และคณะเภสัชศาสตร์ คิดเป็นร้อยละ 25.00</t>
  </si>
  <si>
    <t xml:space="preserve">     เมื่อพิจารณารายสาขาวิชา พบว่า ผู้ตอบแบบสอบถามส่วนใหญ่สังกัดสาขาวิชาเคมี</t>
  </si>
  <si>
    <t xml:space="preserve">          คิดเป็นร้อยละ 50.00 รองลงมาได้แก่ สาขาวิชาอุตสาหกรรมเกษตร สาขาวิชาวิทยาศาสตร์เครื่องสำอาง</t>
  </si>
  <si>
    <t xml:space="preserve">          คิดเป็นร้อยละ 25.00</t>
  </si>
  <si>
    <t xml:space="preserve">จากทาง Website บัณฑิตวิทยาลัย มากที่สุด คิดเป็นร้อยละ 66.67 รองลงมาได้แก่ </t>
  </si>
  <si>
    <t>Facebook บัณฑิตวิทยาลัย และคณะที่สังกัด คิดเป็นร้อยละ 16.67</t>
  </si>
  <si>
    <t xml:space="preserve">    1.1 ความเหมาะสมของวันจัดกิจกรรมฯ (วันที่ 8 กันยายน 2566)</t>
  </si>
  <si>
    <t>อยู่ในระดับมาก (ค่าเฉลี่ย 4.50) เมื่อพิจารณารายด้าน พบว่า ด้านที่มีค่าเฉลี่ยสูงที่สุด คือด้านกระบวนการขั้นตอนการให้บริการ</t>
  </si>
  <si>
    <t xml:space="preserve">ด้านความเหมาะสมของวิทยากรบรรยาย (ค่าเฉลี่ย 4.50) เมื่อพิจารณารายข้อ พบว่า ข้อที่มีค่าเฉลี่ยสูงที่สุด </t>
  </si>
  <si>
    <t>คือ ความเหมาะสมของสถานที่และสิ่งอำนวยความสะดวก ความรู้ ความสามารถ และการถ่ายทอดความรู้ ของวิทยากร</t>
  </si>
  <si>
    <t>(ค่าเฉลี่ย 4.75) รองลงมาได้แก่ ความเหมาะสมของวันจัดกิจกรรมฯ (วันที่ 8 กันยายน 2566) ความเหมาะสมของเอกสาร</t>
  </si>
  <si>
    <t xml:space="preserve">ประกอบกิจกรรม (ค่าเฉลี่ย 4.25) </t>
  </si>
  <si>
    <t xml:space="preserve">ที่จัดในโครงการฯ ภาพรวม อยู่ในระดับมาก (ค่าเฉลี่ย 4.00) และหลังเข้ารับการอบรมค่าเฉลี่ยความรู้ </t>
  </si>
  <si>
    <t xml:space="preserve">ความเข้าใจสูงขึ้น อยู่ในระดับมาก (ค่าเฉลี่ย 4.50) </t>
  </si>
  <si>
    <t xml:space="preserve">ผู้ตอบแบบประเมินส่วนใหญ่สังกัดคณะวิทยาศาสตร์มากที่สุด  คิดเป็นร้อยละ 50.00 </t>
  </si>
  <si>
    <t>และคณะเภสัชศาสตร์ คิดเป็นร้อยละ 25.00</t>
  </si>
  <si>
    <t>เมื่อพิจารณารายสาขาวิชา พบว่า ผู้ตอบแบบสอบถามส่วนใหญ่สังกัดสาขาวิชาเคมี</t>
  </si>
  <si>
    <t>คิดเป็นร้อยละ 50.00 รองลงมาได้แก่ สาขาวิชาอุตสาหกรรมเกษตร สาขาวิชาวิทยาศาสตร์เครื่องสำอาง</t>
  </si>
  <si>
    <t xml:space="preserve">ผู้ตอบแบบประเมินส่วนใหญ่ได้รับข้อมูลการจัดโครงการฯ จากทาง Website บัณฑิตวิทยาลัย </t>
  </si>
  <si>
    <t xml:space="preserve">มากที่สุด คิดเป็นร้อยละ 66.67 รองลงมาได้แก่ Facebook บัณฑิตวิทยาลัย และคณะที่สังกัด </t>
  </si>
  <si>
    <t>คิดเป็นร้อยละ 16.67</t>
  </si>
  <si>
    <t xml:space="preserve">ผู้ตอบแบบประเมินมีความคิดเห็นโดยรวมอยู่ในระดับมาก (ค่าเฉลี่ย 4.50) เมื่อพิจารณารายด้าน </t>
  </si>
  <si>
    <t>เมื่อพิจารณารายด้าน พบว่า ด้านที่มีค่าเฉลี่ยสูงที่สุด คือด้านกระบวนการขั้นตอนการให้บริการ</t>
  </si>
  <si>
    <t xml:space="preserve">คือ ความเหมาะสมของสถานที่และสิ่งอำนวยความสะดวก ความรู้ ความสามารถ และการถ่ายทอดความรู้ </t>
  </si>
  <si>
    <t xml:space="preserve">ของวิทยากร (ค่าเฉลี่ย 4.75) รองลงมาได้แก่ ความเหมาะสมของวันจัดกิจกรรมฯ (วันที่ 8 กันยายน 2566) </t>
  </si>
  <si>
    <t xml:space="preserve">ความเหมาะสมของเอกสารประกอบกิจกรรม (ค่าเฉลี่ย 4.25) </t>
  </si>
  <si>
    <t>1.วันนี้จัดการอบรมดีมาก ๆ หากมีกิจกรรมกระตุ้นความกระตือรือร้นจะดียิ่งขึ้น</t>
  </si>
  <si>
    <t>2.วิทยาศาสตร์เครื่องสำอาง และผลิตภัณฑ์ธรรมชาติ</t>
  </si>
  <si>
    <t>จากการดำเนินการจัดโครงการฯ ครั้งนี้ ท่านมีข้อเสนอแนะเพื่อการปรับปรุงการดำเนินการ</t>
  </si>
  <si>
    <t>ในครั้งต่อไปอย่างไรบ้าง</t>
  </si>
  <si>
    <t xml:space="preserve"> หัวข้อ "การทำการตลาดดิจิทัล ผ่าน LINE Official Account (LINE OA)" ครั้งที่ 6</t>
  </si>
  <si>
    <t xml:space="preserve">จากการจัดโครงการ Soft Skills สำหรับผู้ประกอบการ หัวข้อ "การทำการตลาดดิจิทัล ผ่าน LINE Official </t>
  </si>
  <si>
    <t xml:space="preserve">และประเภทของ LINE Official Account การสร้างข้อความทักทายเพื่อนใหม่ (Greeting Message) ข้อความแบบการ์ด </t>
  </si>
  <si>
    <t xml:space="preserve">(Card message) ริชเมสเสจ (Rich message) ริชวิดีโอ (Rich Video) เมนูลัดบนหน้าแชท (Rich Menu) ไทม์ไลน์ </t>
  </si>
  <si>
    <t xml:space="preserve">(Timeline) แชท (Chats) การติดแท็กลูกค้า (Chat Tag) การตั้งค่าข้อความตอบกลับ (Quick Replies) การบรอดแคสต์
</t>
  </si>
  <si>
    <t>ข้อความ (Broadcast) บัตรสะสมแต้ม (Reward card) คูปอง (Coupon) และแบบสอบถาม (Surveys)</t>
  </si>
  <si>
    <t>Account (LINE OA)" ครั้งที่ 6 วันที่ 8 กันยายน 2566 โดยมีวัตถุประสงค์ เพื่อให้ผู้เข้ารับการอบรมได้เรียนรู้ความหมาย</t>
  </si>
  <si>
    <t>พบว่า มีผู้เข้าร่วมโครงการ จำนวนทั้งสิ้น 8 คน และมีผู้ตอบแบบประเมิน จำนวน 4 คน คิดเป็นร้อยละ 62.50</t>
  </si>
  <si>
    <t>5.1 ก่อนเข้าร่วมโครงการฯ ท่านมีความรู้เกี่ยวกับการทำการตลาด</t>
  </si>
  <si>
    <t>ดิจิทัลผ่าน Line OA อยู่ในระดับใด</t>
  </si>
  <si>
    <t>5.2 หลังเข้าร่วมโครงการฯ ท่านมีความรู้เกี่ยวกับการทำการตลาด</t>
  </si>
  <si>
    <t>จากการจัดโครงการส่งเสริมการเรียนรู้ระดับบัณฑิตศึกษา มหาวิทยาลัยนเรศวร (กิจกรรมการทำ</t>
  </si>
  <si>
    <t xml:space="preserve">การตลาดดิจิทัลผ่าน Line OA) วันที่ 8 กันยายน 2566 ผู้เข้าร่วมโครงการมีจำนวนทั้งสิ้น 8 คน </t>
  </si>
  <si>
    <t>ผู้ตอบแบบประเมิน จำนวน 4 คน คิดเป็นร้อยละ 62.50 โดยมีรายละเอียดดังนี้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</si>
</sst>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2"/>
      <color rgb="FF000000"/>
      <name val="TH Sarabun New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63" fillId="0" borderId="0" xfId="0" applyFont="1" applyAlignment="1">
      <alignment horizontal="left" vertical="top" wrapText="1"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5" fillId="13" borderId="0" xfId="0" applyFont="1" applyFill="1" applyAlignment="1">
      <alignment horizontal="center"/>
    </xf>
    <xf numFmtId="0" fontId="65" fillId="12" borderId="0" xfId="0" applyFont="1" applyFill="1" applyAlignment="1">
      <alignment horizontal="center"/>
    </xf>
    <xf numFmtId="0" fontId="65" fillId="3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/>
    </xf>
    <xf numFmtId="0" fontId="65" fillId="9" borderId="0" xfId="0" applyFont="1" applyFill="1" applyAlignment="1">
      <alignment horizontal="center"/>
    </xf>
    <xf numFmtId="0" fontId="65" fillId="8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65" fillId="11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9" borderId="0" xfId="0" applyFont="1" applyFill="1" applyAlignment="1">
      <alignment/>
    </xf>
    <xf numFmtId="0" fontId="66" fillId="8" borderId="0" xfId="0" applyFont="1" applyFill="1" applyAlignment="1">
      <alignment/>
    </xf>
    <xf numFmtId="0" fontId="66" fillId="13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65" fillId="18" borderId="0" xfId="0" applyNumberFormat="1" applyFont="1" applyFill="1" applyAlignment="1">
      <alignment horizontal="center"/>
    </xf>
    <xf numFmtId="2" fontId="67" fillId="11" borderId="0" xfId="0" applyNumberFormat="1" applyFont="1" applyFill="1" applyBorder="1" applyAlignment="1">
      <alignment horizontal="center" wrapText="1"/>
    </xf>
    <xf numFmtId="2" fontId="65" fillId="11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2" fontId="67" fillId="9" borderId="0" xfId="0" applyNumberFormat="1" applyFont="1" applyFill="1" applyBorder="1" applyAlignment="1">
      <alignment wrapText="1"/>
    </xf>
    <xf numFmtId="0" fontId="66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66" fillId="0" borderId="0" xfId="0" applyFont="1" applyBorder="1" applyAlignment="1">
      <alignment/>
    </xf>
    <xf numFmtId="0" fontId="66" fillId="9" borderId="0" xfId="0" applyFont="1" applyFill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6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4" fillId="0" borderId="28" xfId="0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68" fillId="0" borderId="0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34" borderId="0" xfId="0" applyFont="1" applyFill="1" applyBorder="1" applyAlignment="1">
      <alignment horizontal="center" wrapText="1"/>
    </xf>
    <xf numFmtId="0" fontId="66" fillId="11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65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14" xfId="0" applyFont="1" applyBorder="1" applyAlignment="1">
      <alignment/>
    </xf>
    <xf numFmtId="0" fontId="72" fillId="0" borderId="14" xfId="0" applyFont="1" applyFill="1" applyBorder="1" applyAlignment="1">
      <alignment horizontal="center"/>
    </xf>
    <xf numFmtId="2" fontId="72" fillId="0" borderId="14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30" xfId="0" applyFont="1" applyBorder="1" applyAlignment="1">
      <alignment horizontal="left"/>
    </xf>
    <xf numFmtId="0" fontId="73" fillId="0" borderId="15" xfId="0" applyFont="1" applyBorder="1" applyAlignment="1">
      <alignment horizontal="left"/>
    </xf>
    <xf numFmtId="0" fontId="72" fillId="0" borderId="31" xfId="0" applyFont="1" applyFill="1" applyBorder="1" applyAlignment="1">
      <alignment horizontal="center"/>
    </xf>
    <xf numFmtId="1" fontId="73" fillId="0" borderId="13" xfId="0" applyNumberFormat="1" applyFont="1" applyFill="1" applyBorder="1" applyAlignment="1">
      <alignment horizontal="center"/>
    </xf>
    <xf numFmtId="2" fontId="73" fillId="0" borderId="13" xfId="0" applyNumberFormat="1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15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4" fillId="0" borderId="0" xfId="57" applyFont="1">
      <alignment/>
      <protection/>
    </xf>
    <xf numFmtId="0" fontId="58" fillId="0" borderId="0" xfId="57" applyFont="1" applyAlignment="1">
      <alignment/>
      <protection/>
    </xf>
    <xf numFmtId="212" fontId="74" fillId="0" borderId="0" xfId="57" applyNumberFormat="1" applyFont="1" applyAlignment="1">
      <alignment/>
      <protection/>
    </xf>
    <xf numFmtId="0" fontId="74" fillId="0" borderId="0" xfId="57" applyFont="1" applyAlignment="1">
      <alignment/>
      <protection/>
    </xf>
    <xf numFmtId="0" fontId="65" fillId="3" borderId="0" xfId="0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2" fontId="4" fillId="0" borderId="21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I2" sqref="I2:J5"/>
    </sheetView>
  </sheetViews>
  <sheetFormatPr defaultColWidth="12.57421875" defaultRowHeight="15.75" customHeight="1"/>
  <cols>
    <col min="1" max="20" width="18.8515625" style="164" customWidth="1"/>
    <col min="21" max="16384" width="12.57421875" style="164" customWidth="1"/>
  </cols>
  <sheetData>
    <row r="1" spans="1:14" ht="12.75">
      <c r="A1" s="163" t="s">
        <v>38</v>
      </c>
      <c r="B1" s="163" t="s">
        <v>39</v>
      </c>
      <c r="C1" s="163" t="s">
        <v>71</v>
      </c>
      <c r="D1" s="163" t="s">
        <v>40</v>
      </c>
      <c r="E1" s="163" t="s">
        <v>76</v>
      </c>
      <c r="F1" s="163" t="s">
        <v>41</v>
      </c>
      <c r="G1" s="163" t="s">
        <v>42</v>
      </c>
      <c r="H1" s="163" t="s">
        <v>43</v>
      </c>
      <c r="I1" s="163" t="s">
        <v>77</v>
      </c>
      <c r="J1" s="163" t="s">
        <v>78</v>
      </c>
      <c r="K1" s="163" t="s">
        <v>44</v>
      </c>
      <c r="L1" s="163" t="s">
        <v>45</v>
      </c>
      <c r="M1" s="163" t="s">
        <v>46</v>
      </c>
      <c r="N1" s="163" t="s">
        <v>47</v>
      </c>
    </row>
    <row r="2" spans="1:14" ht="12.75">
      <c r="A2" s="165">
        <v>45177.65553459491</v>
      </c>
      <c r="B2" s="166" t="s">
        <v>72</v>
      </c>
      <c r="C2" s="166" t="s">
        <v>88</v>
      </c>
      <c r="D2" s="166" t="s">
        <v>89</v>
      </c>
      <c r="E2" s="166" t="s">
        <v>90</v>
      </c>
      <c r="F2" s="166" t="s">
        <v>91</v>
      </c>
      <c r="G2" s="166">
        <v>5</v>
      </c>
      <c r="H2" s="166">
        <v>5</v>
      </c>
      <c r="I2" s="166">
        <v>3</v>
      </c>
      <c r="J2" s="166">
        <v>5</v>
      </c>
      <c r="K2" s="166">
        <v>5</v>
      </c>
      <c r="L2" s="166">
        <v>5</v>
      </c>
      <c r="M2" s="166" t="s">
        <v>92</v>
      </c>
      <c r="N2" s="166" t="s">
        <v>93</v>
      </c>
    </row>
    <row r="3" spans="1:14" ht="12.75">
      <c r="A3" s="165">
        <v>45177.7064927662</v>
      </c>
      <c r="B3" s="166" t="s">
        <v>94</v>
      </c>
      <c r="C3" s="166" t="s">
        <v>95</v>
      </c>
      <c r="D3" s="166" t="s">
        <v>96</v>
      </c>
      <c r="E3" s="166" t="s">
        <v>49</v>
      </c>
      <c r="F3" s="166" t="s">
        <v>50</v>
      </c>
      <c r="G3" s="166">
        <v>4</v>
      </c>
      <c r="H3" s="166">
        <v>5</v>
      </c>
      <c r="I3" s="166">
        <v>3</v>
      </c>
      <c r="J3" s="166">
        <v>5</v>
      </c>
      <c r="K3" s="166">
        <v>5</v>
      </c>
      <c r="L3" s="166">
        <v>4</v>
      </c>
      <c r="M3" s="166" t="s">
        <v>79</v>
      </c>
      <c r="N3" s="166" t="s">
        <v>79</v>
      </c>
    </row>
    <row r="4" spans="1:14" ht="12.75">
      <c r="A4" s="165">
        <v>45177.708015752316</v>
      </c>
      <c r="B4" s="166" t="s">
        <v>94</v>
      </c>
      <c r="C4" s="166" t="s">
        <v>97</v>
      </c>
      <c r="D4" s="166" t="s">
        <v>98</v>
      </c>
      <c r="E4" s="166" t="s">
        <v>49</v>
      </c>
      <c r="F4" s="166" t="s">
        <v>50</v>
      </c>
      <c r="G4" s="166">
        <v>4</v>
      </c>
      <c r="H4" s="166">
        <v>5</v>
      </c>
      <c r="I4" s="166">
        <v>5</v>
      </c>
      <c r="J4" s="166">
        <v>5</v>
      </c>
      <c r="K4" s="166">
        <v>5</v>
      </c>
      <c r="L4" s="166">
        <v>4</v>
      </c>
      <c r="M4" s="166" t="s">
        <v>79</v>
      </c>
      <c r="N4" s="166" t="s">
        <v>79</v>
      </c>
    </row>
    <row r="5" spans="1:14" ht="12.75">
      <c r="A5" s="165">
        <v>45177.716944444444</v>
      </c>
      <c r="B5" s="166" t="s">
        <v>94</v>
      </c>
      <c r="C5" s="166" t="s">
        <v>97</v>
      </c>
      <c r="D5" s="166" t="s">
        <v>98</v>
      </c>
      <c r="E5" s="166" t="s">
        <v>49</v>
      </c>
      <c r="F5" s="166" t="s">
        <v>50</v>
      </c>
      <c r="G5" s="166">
        <v>4</v>
      </c>
      <c r="H5" s="166">
        <v>5</v>
      </c>
      <c r="I5" s="166">
        <v>5</v>
      </c>
      <c r="J5" s="166">
        <v>3</v>
      </c>
      <c r="K5" s="166">
        <v>5</v>
      </c>
      <c r="L5" s="166">
        <v>4</v>
      </c>
      <c r="M5" s="166" t="s">
        <v>79</v>
      </c>
      <c r="N5" s="166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="110" zoomScaleNormal="110" zoomScalePageLayoutView="0" workbookViewId="0" topLeftCell="A1">
      <selection activeCell="N14" sqref="N14"/>
    </sheetView>
  </sheetViews>
  <sheetFormatPr defaultColWidth="8.7109375" defaultRowHeight="12.75"/>
  <cols>
    <col min="1" max="1" width="7.00390625" style="64" customWidth="1"/>
    <col min="2" max="2" width="29.28125" style="64" bestFit="1" customWidth="1"/>
    <col min="3" max="4" width="29.28125" style="64" customWidth="1"/>
    <col min="5" max="5" width="10.8515625" style="64" bestFit="1" customWidth="1"/>
    <col min="6" max="6" width="10.8515625" style="64" customWidth="1"/>
    <col min="7" max="7" width="0.13671875" style="64" customWidth="1"/>
    <col min="8" max="8" width="9.00390625" style="64" customWidth="1"/>
    <col min="9" max="9" width="9.00390625" style="64" hidden="1" customWidth="1"/>
    <col min="10" max="15" width="5.00390625" style="64" customWidth="1"/>
    <col min="16" max="16" width="8.140625" style="69" bestFit="1" customWidth="1"/>
    <col min="17" max="16384" width="8.7109375" style="69" customWidth="1"/>
  </cols>
  <sheetData>
    <row r="1" spans="1:15" s="59" customFormat="1" ht="18.75">
      <c r="A1" s="55" t="s">
        <v>0</v>
      </c>
      <c r="B1" s="56" t="s">
        <v>22</v>
      </c>
      <c r="C1" s="56" t="s">
        <v>12</v>
      </c>
      <c r="D1" s="56" t="s">
        <v>40</v>
      </c>
      <c r="E1" s="57" t="s">
        <v>52</v>
      </c>
      <c r="F1" s="57" t="s">
        <v>23</v>
      </c>
      <c r="G1" s="57" t="s">
        <v>30</v>
      </c>
      <c r="H1" s="57" t="s">
        <v>12</v>
      </c>
      <c r="I1" s="167" t="s">
        <v>53</v>
      </c>
      <c r="J1" s="58"/>
      <c r="K1" s="58"/>
      <c r="L1" s="58"/>
      <c r="M1" s="58"/>
      <c r="N1" s="58" t="s">
        <v>80</v>
      </c>
      <c r="O1" s="58" t="s">
        <v>81</v>
      </c>
    </row>
    <row r="2" spans="1:15" s="59" customFormat="1" ht="18.75">
      <c r="A2" s="55"/>
      <c r="B2" s="56"/>
      <c r="C2" s="56"/>
      <c r="D2" s="56"/>
      <c r="E2" s="57" t="s">
        <v>24</v>
      </c>
      <c r="F2" s="57" t="s">
        <v>24</v>
      </c>
      <c r="G2" s="57"/>
      <c r="H2" s="57" t="s">
        <v>25</v>
      </c>
      <c r="I2" s="167"/>
      <c r="J2" s="60">
        <v>1</v>
      </c>
      <c r="K2" s="60">
        <v>2</v>
      </c>
      <c r="L2" s="61">
        <v>5</v>
      </c>
      <c r="M2" s="61">
        <v>6</v>
      </c>
      <c r="N2" s="55">
        <v>3</v>
      </c>
      <c r="O2" s="55">
        <v>4</v>
      </c>
    </row>
    <row r="3" spans="1:16" ht="18.75">
      <c r="A3" s="64">
        <v>1</v>
      </c>
      <c r="B3" s="65" t="s">
        <v>72</v>
      </c>
      <c r="C3" s="65" t="s">
        <v>99</v>
      </c>
      <c r="D3" s="65" t="s">
        <v>89</v>
      </c>
      <c r="E3" s="64">
        <v>1</v>
      </c>
      <c r="F3" s="64">
        <v>1</v>
      </c>
      <c r="G3" s="64">
        <v>0</v>
      </c>
      <c r="H3" s="64">
        <v>1</v>
      </c>
      <c r="I3" s="64">
        <v>0</v>
      </c>
      <c r="J3" s="66">
        <v>5</v>
      </c>
      <c r="K3" s="66">
        <v>5</v>
      </c>
      <c r="L3" s="67">
        <v>5</v>
      </c>
      <c r="M3" s="67">
        <v>5</v>
      </c>
      <c r="N3" s="68">
        <v>3</v>
      </c>
      <c r="O3" s="68">
        <v>5</v>
      </c>
      <c r="P3" s="59"/>
    </row>
    <row r="4" spans="1:16" s="71" customFormat="1" ht="18.75">
      <c r="A4" s="70">
        <v>2</v>
      </c>
      <c r="B4" s="65" t="s">
        <v>94</v>
      </c>
      <c r="C4" s="65" t="s">
        <v>95</v>
      </c>
      <c r="D4" s="65" t="s">
        <v>96</v>
      </c>
      <c r="E4" s="64">
        <v>0</v>
      </c>
      <c r="F4" s="64">
        <v>1</v>
      </c>
      <c r="G4" s="64">
        <v>0</v>
      </c>
      <c r="H4" s="64">
        <v>0</v>
      </c>
      <c r="I4" s="64">
        <v>0</v>
      </c>
      <c r="J4" s="66">
        <v>4</v>
      </c>
      <c r="K4" s="66">
        <v>5</v>
      </c>
      <c r="L4" s="67">
        <v>5</v>
      </c>
      <c r="M4" s="67">
        <v>4</v>
      </c>
      <c r="N4" s="68">
        <v>3</v>
      </c>
      <c r="O4" s="68">
        <v>5</v>
      </c>
      <c r="P4" s="59"/>
    </row>
    <row r="5" spans="1:16" ht="18.75">
      <c r="A5" s="64">
        <v>3</v>
      </c>
      <c r="B5" s="65" t="s">
        <v>94</v>
      </c>
      <c r="C5" s="65" t="s">
        <v>97</v>
      </c>
      <c r="D5" s="65" t="s">
        <v>98</v>
      </c>
      <c r="E5" s="64">
        <v>0</v>
      </c>
      <c r="F5" s="64">
        <v>1</v>
      </c>
      <c r="G5" s="64">
        <v>0</v>
      </c>
      <c r="H5" s="64">
        <v>0</v>
      </c>
      <c r="I5" s="64">
        <v>0</v>
      </c>
      <c r="J5" s="66">
        <v>4</v>
      </c>
      <c r="K5" s="66">
        <v>4</v>
      </c>
      <c r="L5" s="67">
        <v>4</v>
      </c>
      <c r="M5" s="67">
        <v>4</v>
      </c>
      <c r="N5" s="68">
        <v>5</v>
      </c>
      <c r="O5" s="68">
        <v>5</v>
      </c>
      <c r="P5" s="59"/>
    </row>
    <row r="6" spans="1:16" ht="18.75">
      <c r="A6" s="70">
        <v>4</v>
      </c>
      <c r="B6" s="65" t="s">
        <v>94</v>
      </c>
      <c r="C6" s="72" t="s">
        <v>97</v>
      </c>
      <c r="D6" s="65" t="s">
        <v>98</v>
      </c>
      <c r="E6" s="64">
        <v>0</v>
      </c>
      <c r="F6" s="64">
        <v>1</v>
      </c>
      <c r="G6" s="64">
        <v>0</v>
      </c>
      <c r="H6" s="64">
        <v>0</v>
      </c>
      <c r="I6" s="64">
        <v>0</v>
      </c>
      <c r="J6" s="66">
        <v>4</v>
      </c>
      <c r="K6" s="66">
        <v>5</v>
      </c>
      <c r="L6" s="67">
        <v>5</v>
      </c>
      <c r="M6" s="67">
        <v>4</v>
      </c>
      <c r="N6" s="68">
        <v>5</v>
      </c>
      <c r="O6" s="68">
        <v>3</v>
      </c>
      <c r="P6" s="59"/>
    </row>
    <row r="7" spans="2:16" ht="18.75">
      <c r="B7" s="72"/>
      <c r="C7" s="72"/>
      <c r="D7" s="72"/>
      <c r="E7" s="73">
        <f>COUNTIF(E3:E6,1)</f>
        <v>1</v>
      </c>
      <c r="F7" s="73">
        <f>COUNTIF(F3:F6,1)</f>
        <v>4</v>
      </c>
      <c r="G7" s="73">
        <f>COUNTIF(G3:G6,1)</f>
        <v>0</v>
      </c>
      <c r="H7" s="73">
        <f>COUNTIF(H3:H6,1)</f>
        <v>1</v>
      </c>
      <c r="I7" s="73">
        <f>COUNTIF(I3:I6,1)</f>
        <v>0</v>
      </c>
      <c r="J7" s="74">
        <f aca="true" t="shared" si="0" ref="J7:O7">AVERAGE(J3:J6)</f>
        <v>4.25</v>
      </c>
      <c r="K7" s="74">
        <f t="shared" si="0"/>
        <v>4.75</v>
      </c>
      <c r="L7" s="74">
        <f t="shared" si="0"/>
        <v>4.75</v>
      </c>
      <c r="M7" s="74">
        <f t="shared" si="0"/>
        <v>4.25</v>
      </c>
      <c r="N7" s="74">
        <f>AVERAGE(N3:N6)</f>
        <v>4</v>
      </c>
      <c r="O7" s="74">
        <f t="shared" si="0"/>
        <v>4.5</v>
      </c>
      <c r="P7" s="74">
        <f>AVERAGE(J3:M6)</f>
        <v>4.5</v>
      </c>
    </row>
    <row r="8" spans="2:16" ht="23.25" customHeight="1">
      <c r="B8" s="72"/>
      <c r="C8" s="72"/>
      <c r="D8" s="72"/>
      <c r="E8" s="75">
        <f aca="true" t="shared" si="1" ref="E8:N8">STDEV(E3:E6)</f>
        <v>0.5</v>
      </c>
      <c r="F8" s="75">
        <f t="shared" si="1"/>
        <v>0</v>
      </c>
      <c r="G8" s="75">
        <f t="shared" si="1"/>
        <v>0</v>
      </c>
      <c r="H8" s="75">
        <f t="shared" si="1"/>
        <v>0.5</v>
      </c>
      <c r="I8" s="75">
        <f t="shared" si="1"/>
        <v>0</v>
      </c>
      <c r="J8" s="76">
        <f t="shared" si="1"/>
        <v>0.5</v>
      </c>
      <c r="K8" s="76">
        <f t="shared" si="1"/>
        <v>0.5</v>
      </c>
      <c r="L8" s="76">
        <f t="shared" si="1"/>
        <v>0.5</v>
      </c>
      <c r="M8" s="76">
        <f t="shared" si="1"/>
        <v>0.5</v>
      </c>
      <c r="N8" s="76">
        <f t="shared" si="1"/>
        <v>1.1547005383792515</v>
      </c>
      <c r="O8" s="76">
        <f>STDEV(O3:O6)</f>
        <v>1</v>
      </c>
      <c r="P8" s="76">
        <f>STDEV(J3:M6)</f>
        <v>0.5163977794943222</v>
      </c>
    </row>
    <row r="9" spans="2:21" ht="18.75">
      <c r="B9" s="77"/>
      <c r="C9" s="77"/>
      <c r="D9" s="77"/>
      <c r="E9" s="77"/>
      <c r="F9" s="77"/>
      <c r="G9" s="77"/>
      <c r="H9" s="77"/>
      <c r="I9" s="77"/>
      <c r="J9" s="77"/>
      <c r="K9" s="78">
        <f>STDEV(J3:K6)</f>
        <v>0.5345224838248488</v>
      </c>
      <c r="L9" s="77"/>
      <c r="M9" s="78">
        <f>STDEV(L3:M6)</f>
        <v>0.5345224838248488</v>
      </c>
      <c r="N9" s="78">
        <f>STDEV(N3:N6)</f>
        <v>1.1547005383792515</v>
      </c>
      <c r="O9" s="78">
        <f>STDEV(O3:O6)</f>
        <v>1</v>
      </c>
      <c r="P9" s="79"/>
      <c r="Q9" s="77"/>
      <c r="R9" s="77"/>
      <c r="S9" s="77"/>
      <c r="T9" s="77"/>
      <c r="U9" s="77"/>
    </row>
    <row r="10" spans="2:16" ht="18.75">
      <c r="B10" s="117" t="s">
        <v>22</v>
      </c>
      <c r="C10" s="117"/>
      <c r="D10" s="117"/>
      <c r="E10" s="77"/>
      <c r="F10" s="77"/>
      <c r="G10" s="77"/>
      <c r="H10" s="77"/>
      <c r="I10" s="77"/>
      <c r="J10" s="77"/>
      <c r="K10" s="80">
        <f>AVERAGE(J3:K6)</f>
        <v>4.5</v>
      </c>
      <c r="L10" s="77"/>
      <c r="M10" s="80">
        <f>AVERAGE(L3:M6)</f>
        <v>4.5</v>
      </c>
      <c r="N10" s="80">
        <f>AVERAGE(N3:N6)</f>
        <v>4</v>
      </c>
      <c r="O10" s="80">
        <f>AVERAGE(O3:O6)</f>
        <v>4.5</v>
      </c>
      <c r="P10" s="79"/>
    </row>
    <row r="11" spans="2:16" ht="18.75">
      <c r="B11" s="65" t="s">
        <v>94</v>
      </c>
      <c r="C11" s="114">
        <v>3</v>
      </c>
      <c r="D11" s="81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2:16" ht="18.75">
      <c r="B12" s="65" t="s">
        <v>72</v>
      </c>
      <c r="C12" s="114">
        <v>1</v>
      </c>
      <c r="D12" s="81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2:9" ht="18.75">
      <c r="B13" s="58" t="s">
        <v>4</v>
      </c>
      <c r="C13" s="58">
        <f>SUM(C11:C12)</f>
        <v>4</v>
      </c>
      <c r="D13" s="58"/>
      <c r="E13" s="77"/>
      <c r="F13" s="77"/>
      <c r="G13" s="77"/>
      <c r="H13" s="77"/>
      <c r="I13" s="77"/>
    </row>
    <row r="14" spans="5:9" ht="18.75">
      <c r="E14" s="77"/>
      <c r="F14" s="77"/>
      <c r="G14" s="77"/>
      <c r="H14" s="77"/>
      <c r="I14" s="77"/>
    </row>
    <row r="15" spans="2:9" ht="18.75">
      <c r="B15" s="63" t="s">
        <v>12</v>
      </c>
      <c r="C15" s="115"/>
      <c r="D15" s="63"/>
      <c r="E15" s="77"/>
      <c r="F15" s="77"/>
      <c r="G15" s="77"/>
      <c r="H15" s="77"/>
      <c r="I15" s="77"/>
    </row>
    <row r="16" spans="2:9" ht="24.75" customHeight="1">
      <c r="B16" s="72" t="s">
        <v>51</v>
      </c>
      <c r="C16" s="114">
        <v>1</v>
      </c>
      <c r="D16" s="72"/>
      <c r="E16" s="77"/>
      <c r="F16" s="77"/>
      <c r="G16" s="77"/>
      <c r="H16" s="77"/>
      <c r="I16" s="77"/>
    </row>
    <row r="17" spans="2:9" ht="18.75">
      <c r="B17" s="65" t="s">
        <v>103</v>
      </c>
      <c r="C17" s="114">
        <v>1</v>
      </c>
      <c r="D17" s="72"/>
      <c r="E17" s="77"/>
      <c r="F17" s="77"/>
      <c r="G17" s="77"/>
      <c r="H17" s="77"/>
      <c r="I17" s="83"/>
    </row>
    <row r="18" spans="2:9" ht="18.75">
      <c r="B18" s="65" t="s">
        <v>74</v>
      </c>
      <c r="C18" s="114">
        <v>2</v>
      </c>
      <c r="D18" s="72"/>
      <c r="E18" s="77"/>
      <c r="F18" s="77"/>
      <c r="G18" s="77"/>
      <c r="H18" s="77"/>
      <c r="I18" s="83"/>
    </row>
    <row r="19" spans="2:9" ht="18.75">
      <c r="B19" s="85" t="s">
        <v>4</v>
      </c>
      <c r="C19" s="85">
        <f>SUM(C16:C18)</f>
        <v>4</v>
      </c>
      <c r="D19" s="85"/>
      <c r="E19" s="77"/>
      <c r="F19" s="77"/>
      <c r="G19" s="77"/>
      <c r="H19" s="77"/>
      <c r="I19" s="83"/>
    </row>
    <row r="20" spans="5:9" ht="18.75">
      <c r="E20" s="77"/>
      <c r="F20" s="77"/>
      <c r="G20" s="77"/>
      <c r="H20" s="77"/>
      <c r="I20" s="77"/>
    </row>
    <row r="21" spans="2:9" ht="18.75">
      <c r="B21" s="62" t="s">
        <v>40</v>
      </c>
      <c r="C21" s="116"/>
      <c r="D21" s="62"/>
      <c r="E21" s="77"/>
      <c r="F21" s="77"/>
      <c r="G21" s="77"/>
      <c r="H21" s="77"/>
      <c r="I21" s="77"/>
    </row>
    <row r="22" spans="2:9" ht="24.75" customHeight="1">
      <c r="B22" s="72" t="s">
        <v>89</v>
      </c>
      <c r="C22" s="114">
        <v>1</v>
      </c>
      <c r="D22" s="72"/>
      <c r="E22" s="77"/>
      <c r="F22" s="77"/>
      <c r="G22" s="77"/>
      <c r="H22" s="77"/>
      <c r="I22" s="77"/>
    </row>
    <row r="23" spans="2:9" ht="18.75">
      <c r="B23" s="72" t="s">
        <v>96</v>
      </c>
      <c r="C23" s="114">
        <v>1</v>
      </c>
      <c r="D23" s="72"/>
      <c r="E23" s="77"/>
      <c r="F23" s="77"/>
      <c r="G23" s="77"/>
      <c r="H23" s="77"/>
      <c r="I23" s="83"/>
    </row>
    <row r="24" spans="2:9" ht="18.75">
      <c r="B24" s="72" t="s">
        <v>98</v>
      </c>
      <c r="C24" s="114">
        <v>2</v>
      </c>
      <c r="D24" s="72"/>
      <c r="E24" s="77"/>
      <c r="F24" s="77"/>
      <c r="G24" s="77"/>
      <c r="H24" s="77"/>
      <c r="I24" s="83"/>
    </row>
    <row r="25" spans="2:9" ht="18.75">
      <c r="B25" s="85" t="s">
        <v>4</v>
      </c>
      <c r="C25" s="85">
        <f>SUM(C22:C24)</f>
        <v>4</v>
      </c>
      <c r="D25" s="85"/>
      <c r="E25" s="77"/>
      <c r="F25" s="77"/>
      <c r="G25" s="77"/>
      <c r="H25" s="77"/>
      <c r="I25" s="83"/>
    </row>
    <row r="26" spans="5:9" ht="18.75">
      <c r="E26" s="77"/>
      <c r="F26" s="77"/>
      <c r="G26" s="77"/>
      <c r="H26" s="77"/>
      <c r="I26" s="77"/>
    </row>
    <row r="27" spans="2:9" ht="18.75">
      <c r="B27" s="60" t="s">
        <v>13</v>
      </c>
      <c r="C27" s="82"/>
      <c r="D27" s="60"/>
      <c r="E27" s="77"/>
      <c r="F27" s="77"/>
      <c r="G27" s="77"/>
      <c r="H27" s="77"/>
      <c r="I27" s="77"/>
    </row>
    <row r="28" spans="2:9" ht="24.75" customHeight="1">
      <c r="B28" s="72" t="s">
        <v>54</v>
      </c>
      <c r="C28" s="64">
        <v>1</v>
      </c>
      <c r="D28" s="72"/>
      <c r="E28" s="77"/>
      <c r="F28" s="77"/>
      <c r="G28" s="77"/>
      <c r="H28" s="77"/>
      <c r="I28" s="77"/>
    </row>
    <row r="29" spans="2:9" ht="24.75" customHeight="1">
      <c r="B29" s="72" t="s">
        <v>21</v>
      </c>
      <c r="C29" s="64">
        <v>4</v>
      </c>
      <c r="D29" s="72"/>
      <c r="E29" s="77"/>
      <c r="F29" s="77"/>
      <c r="G29" s="77"/>
      <c r="H29" s="77"/>
      <c r="I29" s="77"/>
    </row>
    <row r="30" spans="2:9" ht="18.75">
      <c r="B30" s="84" t="s">
        <v>16</v>
      </c>
      <c r="C30" s="64">
        <v>1</v>
      </c>
      <c r="D30" s="84"/>
      <c r="E30" s="77"/>
      <c r="F30" s="77"/>
      <c r="G30" s="77"/>
      <c r="H30" s="77"/>
      <c r="I30" s="83"/>
    </row>
    <row r="31" spans="2:9" ht="18.75">
      <c r="B31" s="85" t="s">
        <v>4</v>
      </c>
      <c r="C31" s="85">
        <f>SUM(C29:C30)</f>
        <v>5</v>
      </c>
      <c r="D31" s="85"/>
      <c r="E31" s="77"/>
      <c r="F31" s="77"/>
      <c r="G31" s="77"/>
      <c r="H31" s="77"/>
      <c r="I31" s="83"/>
    </row>
    <row r="32" spans="5:9" ht="18.75">
      <c r="E32" s="77"/>
      <c r="F32" s="77"/>
      <c r="G32" s="77"/>
      <c r="H32" s="77"/>
      <c r="I32" s="83"/>
    </row>
    <row r="33" spans="5:9" ht="18.75">
      <c r="E33" s="83"/>
      <c r="F33" s="83"/>
      <c r="G33" s="83"/>
      <c r="H33" s="83"/>
      <c r="I33" s="83"/>
    </row>
    <row r="34" spans="5:9" ht="18.75">
      <c r="E34" s="83"/>
      <c r="F34" s="83"/>
      <c r="G34" s="83"/>
      <c r="H34" s="83"/>
      <c r="I34" s="83"/>
    </row>
    <row r="35" spans="5:9" ht="18.75">
      <c r="E35" s="83"/>
      <c r="F35" s="83"/>
      <c r="G35" s="83"/>
      <c r="H35" s="83"/>
      <c r="I35" s="83"/>
    </row>
    <row r="36" spans="5:9" ht="18.75">
      <c r="E36" s="83"/>
      <c r="F36" s="83"/>
      <c r="G36" s="83"/>
      <c r="H36" s="83"/>
      <c r="I36" s="83"/>
    </row>
    <row r="37" spans="5:9" ht="18.75">
      <c r="E37" s="83"/>
      <c r="F37" s="83"/>
      <c r="G37" s="83"/>
      <c r="H37" s="83"/>
      <c r="I37" s="83"/>
    </row>
    <row r="38" spans="5:9" ht="18.75">
      <c r="E38" s="83"/>
      <c r="F38" s="83"/>
      <c r="G38" s="83"/>
      <c r="H38" s="83"/>
      <c r="I38" s="83"/>
    </row>
    <row r="39" spans="5:9" ht="18.75">
      <c r="E39" s="83"/>
      <c r="F39" s="83"/>
      <c r="G39" s="83"/>
      <c r="H39" s="83"/>
      <c r="I39" s="83"/>
    </row>
  </sheetData>
  <sheetProtection/>
  <autoFilter ref="B1:B45"/>
  <mergeCells count="1">
    <mergeCell ref="I1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tabSelected="1" view="pageBreakPreview" zoomScale="110" zoomScaleNormal="110" zoomScaleSheetLayoutView="110" zoomScalePageLayoutView="0" workbookViewId="0" topLeftCell="A1">
      <selection activeCell="A3" sqref="A3:K3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5.7109375" style="1" customWidth="1"/>
    <col min="12" max="16384" width="8.7109375" style="1" customWidth="1"/>
  </cols>
  <sheetData>
    <row r="1" spans="1:11" s="36" customFormat="1" ht="30">
      <c r="A1" s="172" t="s">
        <v>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36" customFormat="1" ht="30">
      <c r="A2" s="172" t="s">
        <v>66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36" customFormat="1" ht="30">
      <c r="A3" s="172" t="s">
        <v>138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36" customFormat="1" ht="30">
      <c r="A4" s="172" t="s">
        <v>102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36" customFormat="1" ht="30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s="36" customFormat="1" ht="23.25">
      <c r="A6"/>
      <c r="B6" s="1" t="s">
        <v>139</v>
      </c>
      <c r="C6"/>
      <c r="D6"/>
      <c r="E6"/>
      <c r="F6"/>
      <c r="G6"/>
      <c r="H6"/>
      <c r="I6"/>
      <c r="J6"/>
      <c r="K6"/>
    </row>
    <row r="7" spans="1:11" s="36" customFormat="1" ht="23.25">
      <c r="A7" s="1" t="s">
        <v>144</v>
      </c>
      <c r="B7"/>
      <c r="C7"/>
      <c r="D7"/>
      <c r="E7"/>
      <c r="F7"/>
      <c r="G7"/>
      <c r="H7"/>
      <c r="I7"/>
      <c r="J7"/>
      <c r="K7"/>
    </row>
    <row r="8" spans="1:11" s="36" customFormat="1" ht="23.25">
      <c r="A8" s="1" t="s">
        <v>140</v>
      </c>
      <c r="B8"/>
      <c r="C8"/>
      <c r="D8"/>
      <c r="E8"/>
      <c r="F8"/>
      <c r="G8"/>
      <c r="H8"/>
      <c r="I8"/>
      <c r="J8"/>
      <c r="K8"/>
    </row>
    <row r="9" spans="1:11" s="36" customFormat="1" ht="23.25">
      <c r="A9" s="1" t="s">
        <v>141</v>
      </c>
      <c r="B9"/>
      <c r="C9"/>
      <c r="D9"/>
      <c r="E9"/>
      <c r="F9"/>
      <c r="G9"/>
      <c r="H9"/>
      <c r="I9"/>
      <c r="J9"/>
      <c r="K9"/>
    </row>
    <row r="10" spans="1:11" s="36" customFormat="1" ht="22.5">
      <c r="A10" s="169" t="s">
        <v>142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1" s="36" customFormat="1" ht="23.25">
      <c r="A11" s="1" t="s">
        <v>143</v>
      </c>
      <c r="B11"/>
      <c r="C11"/>
      <c r="D11"/>
      <c r="E11"/>
      <c r="F11"/>
      <c r="G11"/>
      <c r="H11"/>
      <c r="I11"/>
      <c r="J11"/>
      <c r="K11"/>
    </row>
    <row r="12" spans="1:11" s="36" customFormat="1" ht="23.25">
      <c r="A12" s="1" t="s">
        <v>145</v>
      </c>
      <c r="B12"/>
      <c r="C12"/>
      <c r="D12"/>
      <c r="E12"/>
      <c r="F12"/>
      <c r="G12"/>
      <c r="H12"/>
      <c r="I12"/>
      <c r="J12"/>
      <c r="K12"/>
    </row>
    <row r="13" ht="21">
      <c r="B13" s="1" t="s">
        <v>86</v>
      </c>
    </row>
    <row r="14" ht="21">
      <c r="A14" s="1" t="s">
        <v>87</v>
      </c>
    </row>
    <row r="15" ht="21">
      <c r="B15" s="1" t="s">
        <v>122</v>
      </c>
    </row>
    <row r="16" spans="1:7" ht="21">
      <c r="A16" s="1" t="s">
        <v>75</v>
      </c>
      <c r="B16" s="145"/>
      <c r="C16" s="145"/>
      <c r="D16" s="145"/>
      <c r="E16" s="146"/>
      <c r="F16" s="147"/>
      <c r="G16" s="2"/>
    </row>
    <row r="17" spans="1:7" ht="21">
      <c r="A17" s="1" t="s">
        <v>123</v>
      </c>
      <c r="B17" s="145"/>
      <c r="C17" s="145"/>
      <c r="D17" s="145"/>
      <c r="E17" s="146"/>
      <c r="F17" s="147"/>
      <c r="G17" s="2"/>
    </row>
    <row r="18" spans="1:256" s="5" customFormat="1" ht="21">
      <c r="A18" s="1"/>
      <c r="B18" s="1" t="s">
        <v>124</v>
      </c>
      <c r="C18" s="1"/>
      <c r="D18" s="1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21">
      <c r="A19" s="168" t="s">
        <v>125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21">
      <c r="A20" s="1" t="s">
        <v>85</v>
      </c>
      <c r="B20" s="1"/>
      <c r="C20" s="1"/>
      <c r="D20" s="1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ht="21">
      <c r="B21" s="1" t="s">
        <v>126</v>
      </c>
    </row>
    <row r="22" ht="21">
      <c r="A22" s="1" t="s">
        <v>127</v>
      </c>
    </row>
    <row r="23" s="41" customFormat="1" ht="21">
      <c r="A23" s="1" t="s">
        <v>128</v>
      </c>
    </row>
    <row r="24" spans="2:7" s="5" customFormat="1" ht="22.5">
      <c r="B24" s="3" t="s">
        <v>129</v>
      </c>
      <c r="C24" s="14"/>
      <c r="D24" s="14"/>
      <c r="E24" s="15"/>
      <c r="F24" s="15"/>
      <c r="G24" s="14"/>
    </row>
    <row r="25" ht="21">
      <c r="A25" s="3" t="s">
        <v>130</v>
      </c>
    </row>
    <row r="26" ht="21">
      <c r="A26" s="3" t="s">
        <v>116</v>
      </c>
    </row>
    <row r="27" ht="21">
      <c r="A27" s="3" t="s">
        <v>131</v>
      </c>
    </row>
    <row r="28" ht="21">
      <c r="A28" s="3" t="s">
        <v>132</v>
      </c>
    </row>
    <row r="29" ht="21">
      <c r="A29" s="3" t="s">
        <v>133</v>
      </c>
    </row>
    <row r="31" spans="2:11" ht="24" customHeight="1">
      <c r="B31" s="170" t="s">
        <v>136</v>
      </c>
      <c r="C31" s="170"/>
      <c r="D31" s="170"/>
      <c r="E31" s="170"/>
      <c r="F31" s="170"/>
      <c r="G31" s="170"/>
      <c r="H31" s="170"/>
      <c r="I31" s="170"/>
      <c r="J31" s="170"/>
      <c r="K31" s="170"/>
    </row>
    <row r="32" spans="2:11" ht="24" customHeight="1">
      <c r="B32" s="170" t="s">
        <v>137</v>
      </c>
      <c r="C32" s="170"/>
      <c r="D32" s="170"/>
      <c r="E32" s="170"/>
      <c r="F32" s="170"/>
      <c r="G32" s="170"/>
      <c r="H32" s="170"/>
      <c r="I32" s="170"/>
      <c r="J32" s="170"/>
      <c r="K32" s="170"/>
    </row>
    <row r="33" spans="2:11" s="38" customFormat="1" ht="25.5" customHeight="1">
      <c r="B33" s="171" t="s">
        <v>134</v>
      </c>
      <c r="C33" s="171"/>
      <c r="D33" s="171"/>
      <c r="E33" s="171"/>
      <c r="F33" s="171"/>
      <c r="G33" s="171"/>
      <c r="H33" s="171"/>
      <c r="I33" s="171"/>
      <c r="J33" s="171"/>
      <c r="K33" s="171"/>
    </row>
    <row r="34" spans="2:11" s="38" customFormat="1" ht="25.5" customHeight="1">
      <c r="B34" s="171" t="s">
        <v>135</v>
      </c>
      <c r="C34" s="171"/>
      <c r="D34" s="171"/>
      <c r="E34" s="171"/>
      <c r="F34" s="171"/>
      <c r="G34" s="171"/>
      <c r="H34" s="171"/>
      <c r="I34" s="171"/>
      <c r="J34" s="171"/>
      <c r="K34" s="171"/>
    </row>
  </sheetData>
  <sheetProtection/>
  <mergeCells count="11">
    <mergeCell ref="A1:K1"/>
    <mergeCell ref="A5:K5"/>
    <mergeCell ref="A2:K2"/>
    <mergeCell ref="A3:K3"/>
    <mergeCell ref="A4:K4"/>
    <mergeCell ref="A19:K19"/>
    <mergeCell ref="A10:K10"/>
    <mergeCell ref="B31:K31"/>
    <mergeCell ref="B32:K32"/>
    <mergeCell ref="B33:K33"/>
    <mergeCell ref="B34:K34"/>
  </mergeCells>
  <printOptions/>
  <pageMargins left="0.66" right="0.34" top="0.5905511811023623" bottom="0.29" header="0.5118110236220472" footer="0.1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30" zoomScaleNormal="120" zoomScaleSheetLayoutView="130" zoomScalePageLayoutView="0" workbookViewId="0" topLeftCell="A1">
      <selection activeCell="G12" sqref="G12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75" t="s">
        <v>17</v>
      </c>
      <c r="B1" s="175"/>
      <c r="C1" s="175"/>
      <c r="D1" s="175"/>
      <c r="E1" s="175"/>
      <c r="F1" s="175"/>
      <c r="G1" s="175"/>
      <c r="H1" s="175"/>
      <c r="I1" s="2"/>
    </row>
    <row r="3" spans="1:9" s="36" customFormat="1" ht="27">
      <c r="A3" s="177" t="s">
        <v>55</v>
      </c>
      <c r="B3" s="178"/>
      <c r="C3" s="178"/>
      <c r="D3" s="178"/>
      <c r="E3" s="178"/>
      <c r="F3" s="178"/>
      <c r="G3" s="178"/>
      <c r="H3" s="178"/>
      <c r="I3" s="54"/>
    </row>
    <row r="4" spans="1:9" s="36" customFormat="1" ht="27">
      <c r="A4" s="179" t="s">
        <v>138</v>
      </c>
      <c r="B4" s="179"/>
      <c r="C4" s="179"/>
      <c r="D4" s="179"/>
      <c r="E4" s="179"/>
      <c r="F4" s="179"/>
      <c r="G4" s="179"/>
      <c r="H4" s="179"/>
      <c r="I4" s="54"/>
    </row>
    <row r="5" spans="1:9" s="36" customFormat="1" ht="27">
      <c r="A5" s="179" t="s">
        <v>102</v>
      </c>
      <c r="B5" s="179"/>
      <c r="C5" s="179"/>
      <c r="D5" s="179"/>
      <c r="E5" s="179"/>
      <c r="F5" s="179"/>
      <c r="G5" s="179"/>
      <c r="H5" s="179"/>
      <c r="I5" s="54"/>
    </row>
    <row r="6" spans="1:9" s="36" customFormat="1" ht="27">
      <c r="A6" s="39"/>
      <c r="B6" s="39"/>
      <c r="C6" s="39"/>
      <c r="D6" s="39"/>
      <c r="E6" s="39"/>
      <c r="F6" s="39"/>
      <c r="G6" s="39"/>
      <c r="H6" s="39"/>
      <c r="I6" s="39"/>
    </row>
    <row r="7" spans="1:9" s="36" customFormat="1" ht="23.25">
      <c r="A7"/>
      <c r="B7" s="1" t="s">
        <v>149</v>
      </c>
      <c r="C7"/>
      <c r="D7"/>
      <c r="E7"/>
      <c r="F7"/>
      <c r="G7"/>
      <c r="H7"/>
      <c r="I7"/>
    </row>
    <row r="8" spans="1:9" s="36" customFormat="1" ht="23.25">
      <c r="A8" s="1" t="s">
        <v>150</v>
      </c>
      <c r="B8"/>
      <c r="C8"/>
      <c r="D8"/>
      <c r="E8"/>
      <c r="F8"/>
      <c r="G8"/>
      <c r="H8"/>
      <c r="I8"/>
    </row>
    <row r="9" spans="1:9" s="36" customFormat="1" ht="23.25">
      <c r="A9" s="1" t="s">
        <v>151</v>
      </c>
      <c r="B9"/>
      <c r="C9"/>
      <c r="D9"/>
      <c r="E9"/>
      <c r="F9"/>
      <c r="G9"/>
      <c r="H9"/>
      <c r="I9"/>
    </row>
    <row r="11" ht="23.25">
      <c r="A11" s="4" t="s">
        <v>27</v>
      </c>
    </row>
    <row r="12" ht="24" thickBot="1">
      <c r="A12" s="3" t="s">
        <v>28</v>
      </c>
    </row>
    <row r="13" spans="2:7" ht="24.75" thickBot="1" thickTop="1">
      <c r="B13" s="176" t="s">
        <v>22</v>
      </c>
      <c r="C13" s="176"/>
      <c r="D13" s="176"/>
      <c r="E13" s="176"/>
      <c r="F13" s="10" t="s">
        <v>6</v>
      </c>
      <c r="G13" s="10" t="s">
        <v>7</v>
      </c>
    </row>
    <row r="14" spans="2:7" ht="24" thickTop="1">
      <c r="B14" s="13" t="s">
        <v>48</v>
      </c>
      <c r="C14" s="11"/>
      <c r="D14" s="11"/>
      <c r="E14" s="11"/>
      <c r="F14" s="16">
        <v>3</v>
      </c>
      <c r="G14" s="27">
        <f>F14*100/F$16</f>
        <v>75</v>
      </c>
    </row>
    <row r="15" spans="2:7" ht="24" thickBot="1">
      <c r="B15" s="13" t="s">
        <v>101</v>
      </c>
      <c r="C15" s="11"/>
      <c r="D15" s="11"/>
      <c r="E15" s="11"/>
      <c r="F15" s="16">
        <v>1</v>
      </c>
      <c r="G15" s="27">
        <f>F15*100/F$16</f>
        <v>25</v>
      </c>
    </row>
    <row r="16" spans="2:7" ht="24.75" thickBot="1" thickTop="1">
      <c r="B16" s="176" t="s">
        <v>4</v>
      </c>
      <c r="C16" s="176"/>
      <c r="D16" s="176"/>
      <c r="E16" s="176"/>
      <c r="F16" s="12">
        <f>SUM(F14:F15)</f>
        <v>4</v>
      </c>
      <c r="G16" s="26">
        <f>SUM(G14:G15)</f>
        <v>100</v>
      </c>
    </row>
    <row r="17" ht="21.75" thickTop="1"/>
    <row r="18" ht="21">
      <c r="B18" s="1" t="s">
        <v>29</v>
      </c>
    </row>
    <row r="19" ht="21">
      <c r="A19" s="1" t="s">
        <v>84</v>
      </c>
    </row>
    <row r="20" ht="21">
      <c r="A20" s="1" t="s">
        <v>85</v>
      </c>
    </row>
    <row r="22" spans="1:8" ht="21">
      <c r="A22" s="42"/>
      <c r="B22" s="38"/>
      <c r="C22" s="38"/>
      <c r="D22" s="38"/>
      <c r="E22" s="38"/>
      <c r="F22" s="38"/>
      <c r="G22" s="38"/>
      <c r="H22" s="38"/>
    </row>
    <row r="23" spans="1:8" ht="23.25">
      <c r="A23" s="38"/>
      <c r="B23" s="173"/>
      <c r="C23" s="173"/>
      <c r="D23" s="173"/>
      <c r="E23" s="173"/>
      <c r="F23" s="11"/>
      <c r="G23" s="11"/>
      <c r="H23" s="38"/>
    </row>
    <row r="24" spans="1:8" ht="21">
      <c r="A24" s="38"/>
      <c r="B24" s="174"/>
      <c r="C24" s="174"/>
      <c r="D24" s="174"/>
      <c r="E24" s="174"/>
      <c r="F24" s="43"/>
      <c r="G24" s="35"/>
      <c r="H24" s="38"/>
    </row>
    <row r="25" spans="1:8" ht="21">
      <c r="A25" s="38"/>
      <c r="B25" s="174"/>
      <c r="C25" s="174"/>
      <c r="D25" s="174"/>
      <c r="E25" s="174"/>
      <c r="F25" s="43"/>
      <c r="G25" s="35"/>
      <c r="H25" s="38"/>
    </row>
    <row r="26" spans="1:8" ht="21">
      <c r="A26" s="38"/>
      <c r="B26" s="174"/>
      <c r="C26" s="174"/>
      <c r="D26" s="174"/>
      <c r="E26" s="174"/>
      <c r="F26" s="44"/>
      <c r="G26" s="35"/>
      <c r="H26" s="38"/>
    </row>
    <row r="27" spans="1:8" ht="21">
      <c r="A27" s="38"/>
      <c r="B27" s="174"/>
      <c r="C27" s="174"/>
      <c r="D27" s="174"/>
      <c r="E27" s="174"/>
      <c r="F27" s="43"/>
      <c r="G27" s="35"/>
      <c r="H27" s="38"/>
    </row>
    <row r="28" spans="1:8" ht="21">
      <c r="A28" s="38"/>
      <c r="B28" s="174"/>
      <c r="C28" s="174"/>
      <c r="D28" s="174"/>
      <c r="E28" s="174"/>
      <c r="F28" s="43"/>
      <c r="G28" s="35"/>
      <c r="H28" s="38"/>
    </row>
    <row r="29" spans="1:8" ht="21">
      <c r="A29" s="38"/>
      <c r="B29" s="174"/>
      <c r="C29" s="174"/>
      <c r="D29" s="174"/>
      <c r="E29" s="174"/>
      <c r="F29" s="43"/>
      <c r="G29" s="35"/>
      <c r="H29" s="38"/>
    </row>
    <row r="30" spans="1:8" ht="23.25">
      <c r="A30" s="38"/>
      <c r="B30" s="173"/>
      <c r="C30" s="173"/>
      <c r="D30" s="173"/>
      <c r="E30" s="173"/>
      <c r="F30" s="45"/>
      <c r="G30" s="46"/>
      <c r="H30" s="38"/>
    </row>
  </sheetData>
  <sheetProtection/>
  <mergeCells count="14">
    <mergeCell ref="A1:H1"/>
    <mergeCell ref="B13:E13"/>
    <mergeCell ref="B16:E16"/>
    <mergeCell ref="A3:H3"/>
    <mergeCell ref="A5:H5"/>
    <mergeCell ref="A4:H4"/>
    <mergeCell ref="B23:E23"/>
    <mergeCell ref="B30:E30"/>
    <mergeCell ref="B25:E25"/>
    <mergeCell ref="B29:E29"/>
    <mergeCell ref="B26:E26"/>
    <mergeCell ref="B27:E27"/>
    <mergeCell ref="B24:E24"/>
    <mergeCell ref="B28:E28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view="pageBreakPreview" zoomScale="130" zoomScaleSheetLayoutView="130" zoomScalePageLayoutView="0" workbookViewId="0" topLeftCell="A1">
      <selection activeCell="D15" sqref="D15"/>
    </sheetView>
  </sheetViews>
  <sheetFormatPr defaultColWidth="9.140625" defaultRowHeight="12.75"/>
  <cols>
    <col min="1" max="1" width="7.0039062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90" customWidth="1"/>
    <col min="6" max="6" width="16.00390625" style="90" customWidth="1"/>
    <col min="7" max="7" width="18.7109375" style="90" customWidth="1"/>
    <col min="8" max="16384" width="9.140625" style="5" customWidth="1"/>
  </cols>
  <sheetData>
    <row r="1" spans="1:256" ht="21">
      <c r="A1" s="186" t="s">
        <v>56</v>
      </c>
      <c r="B1" s="186"/>
      <c r="C1" s="186"/>
      <c r="D1" s="186"/>
      <c r="E1" s="186"/>
      <c r="F1" s="186"/>
      <c r="G1" s="88"/>
      <c r="H1" s="88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8" ht="19.5">
      <c r="A2" s="118"/>
      <c r="B2" s="118"/>
      <c r="C2" s="118"/>
      <c r="D2" s="118"/>
      <c r="E2" s="118"/>
      <c r="F2" s="118"/>
      <c r="G2" s="119"/>
      <c r="H2" s="119"/>
    </row>
    <row r="3" spans="1:6" ht="23.25" thickBot="1">
      <c r="A3" s="120" t="s">
        <v>59</v>
      </c>
      <c r="B3" s="121"/>
      <c r="C3" s="121"/>
      <c r="D3" s="121"/>
      <c r="E3" s="122"/>
      <c r="F3" s="122"/>
    </row>
    <row r="4" spans="1:6" ht="24" thickBot="1" thickTop="1">
      <c r="A4" s="120"/>
      <c r="B4" s="187" t="s">
        <v>57</v>
      </c>
      <c r="C4" s="188"/>
      <c r="D4" s="188"/>
      <c r="E4" s="123" t="s">
        <v>6</v>
      </c>
      <c r="F4" s="123" t="s">
        <v>7</v>
      </c>
    </row>
    <row r="5" spans="1:256" ht="23.25" thickTop="1">
      <c r="A5" s="124"/>
      <c r="B5" s="125" t="s">
        <v>51</v>
      </c>
      <c r="C5" s="126"/>
      <c r="D5" s="126"/>
      <c r="E5" s="126">
        <v>1</v>
      </c>
      <c r="F5" s="127">
        <f aca="true" t="shared" si="0" ref="F5:F11">E5*100/$E$11</f>
        <v>25</v>
      </c>
      <c r="G5" s="128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256" ht="22.5">
      <c r="A6" s="124"/>
      <c r="B6" s="130" t="s">
        <v>73</v>
      </c>
      <c r="C6" s="131"/>
      <c r="D6" s="132"/>
      <c r="E6" s="133">
        <v>1</v>
      </c>
      <c r="F6" s="134">
        <f t="shared" si="0"/>
        <v>25</v>
      </c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</row>
    <row r="7" spans="1:6" ht="22.5">
      <c r="A7" s="120"/>
      <c r="B7" s="135" t="s">
        <v>74</v>
      </c>
      <c r="C7" s="136"/>
      <c r="D7" s="137"/>
      <c r="E7" s="138">
        <v>2</v>
      </c>
      <c r="F7" s="139">
        <f t="shared" si="0"/>
        <v>50</v>
      </c>
    </row>
    <row r="8" spans="1:6" ht="23.25">
      <c r="A8" s="120"/>
      <c r="B8" s="183" t="s">
        <v>104</v>
      </c>
      <c r="C8" s="184"/>
      <c r="D8" s="185"/>
      <c r="E8" s="140">
        <v>2</v>
      </c>
      <c r="F8" s="141">
        <f t="shared" si="0"/>
        <v>50</v>
      </c>
    </row>
    <row r="9" spans="1:6" ht="22.5">
      <c r="A9" s="120"/>
      <c r="B9" s="135" t="s">
        <v>103</v>
      </c>
      <c r="C9" s="136"/>
      <c r="D9" s="137"/>
      <c r="E9" s="138">
        <v>1</v>
      </c>
      <c r="F9" s="139">
        <f t="shared" si="0"/>
        <v>25</v>
      </c>
    </row>
    <row r="10" spans="1:6" ht="23.25">
      <c r="A10" s="120"/>
      <c r="B10" s="183" t="s">
        <v>105</v>
      </c>
      <c r="C10" s="184"/>
      <c r="D10" s="185"/>
      <c r="E10" s="140">
        <v>1</v>
      </c>
      <c r="F10" s="141">
        <f t="shared" si="0"/>
        <v>25</v>
      </c>
    </row>
    <row r="11" spans="1:6" ht="23.25" thickBot="1">
      <c r="A11" s="120"/>
      <c r="B11" s="180" t="s">
        <v>58</v>
      </c>
      <c r="C11" s="181"/>
      <c r="D11" s="182"/>
      <c r="E11" s="142">
        <v>4</v>
      </c>
      <c r="F11" s="86">
        <f t="shared" si="0"/>
        <v>100</v>
      </c>
    </row>
    <row r="12" spans="1:6" ht="23.25" thickTop="1">
      <c r="A12" s="120"/>
      <c r="B12" s="14"/>
      <c r="C12" s="14"/>
      <c r="D12" s="14"/>
      <c r="E12" s="143"/>
      <c r="F12" s="15"/>
    </row>
    <row r="13" spans="2:7" s="1" customFormat="1" ht="21">
      <c r="B13" s="144" t="s">
        <v>106</v>
      </c>
      <c r="C13" s="145"/>
      <c r="D13" s="145"/>
      <c r="E13" s="146"/>
      <c r="F13" s="147"/>
      <c r="G13" s="2"/>
    </row>
    <row r="14" spans="1:7" s="1" customFormat="1" ht="21">
      <c r="A14" s="1" t="s">
        <v>107</v>
      </c>
      <c r="B14" s="145"/>
      <c r="C14" s="145"/>
      <c r="D14" s="145"/>
      <c r="E14" s="146"/>
      <c r="F14" s="147"/>
      <c r="G14" s="2"/>
    </row>
    <row r="15" spans="1:7" s="1" customFormat="1" ht="21">
      <c r="A15" s="1" t="s">
        <v>108</v>
      </c>
      <c r="B15" s="145"/>
      <c r="C15" s="145"/>
      <c r="D15" s="145"/>
      <c r="E15" s="146"/>
      <c r="F15" s="147"/>
      <c r="G15" s="2"/>
    </row>
    <row r="16" spans="1:256" ht="21">
      <c r="A16" s="1"/>
      <c r="B16" s="1" t="s">
        <v>109</v>
      </c>
      <c r="C16" s="1"/>
      <c r="D16" s="1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">
      <c r="A17" s="1" t="s">
        <v>110</v>
      </c>
      <c r="B17" s="1"/>
      <c r="C17" s="1"/>
      <c r="D17" s="1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1">
      <c r="A18" s="1" t="s">
        <v>111</v>
      </c>
      <c r="B18" s="1"/>
      <c r="C18" s="1"/>
      <c r="D18" s="1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</sheetData>
  <sheetProtection/>
  <mergeCells count="5">
    <mergeCell ref="B11:D11"/>
    <mergeCell ref="B8:D8"/>
    <mergeCell ref="B10:D10"/>
    <mergeCell ref="A1:F1"/>
    <mergeCell ref="B4:D4"/>
  </mergeCells>
  <printOptions/>
  <pageMargins left="0.48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130" zoomScaleNormal="115" zoomScaleSheetLayoutView="130" zoomScalePageLayoutView="0" workbookViewId="0" topLeftCell="A1">
      <selection activeCell="I7" sqref="I7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1">
      <c r="A1" s="175" t="s">
        <v>18</v>
      </c>
      <c r="B1" s="175"/>
      <c r="C1" s="175"/>
      <c r="D1" s="175"/>
      <c r="E1" s="175"/>
      <c r="F1" s="175"/>
      <c r="G1" s="22"/>
    </row>
    <row r="2" spans="1:7" ht="21">
      <c r="A2" s="2"/>
      <c r="B2" s="2"/>
      <c r="C2" s="2"/>
      <c r="D2" s="2"/>
      <c r="E2" s="2"/>
      <c r="F2" s="2"/>
      <c r="G2" s="2"/>
    </row>
    <row r="3" s="1" customFormat="1" ht="24" thickBot="1">
      <c r="A3" s="3" t="s">
        <v>69</v>
      </c>
    </row>
    <row r="4" spans="2:4" s="1" customFormat="1" ht="24.75" thickBot="1" thickTop="1">
      <c r="B4" s="10" t="s">
        <v>15</v>
      </c>
      <c r="C4" s="10" t="s">
        <v>6</v>
      </c>
      <c r="D4" s="10" t="s">
        <v>7</v>
      </c>
    </row>
    <row r="5" spans="2:4" s="1" customFormat="1" ht="21.75" thickTop="1">
      <c r="B5" s="21" t="s">
        <v>60</v>
      </c>
      <c r="C5" s="20">
        <v>1</v>
      </c>
      <c r="D5" s="35">
        <f>C5*100/C8</f>
        <v>16.666666666666668</v>
      </c>
    </row>
    <row r="6" spans="2:4" s="1" customFormat="1" ht="21">
      <c r="B6" s="21" t="s">
        <v>21</v>
      </c>
      <c r="C6" s="20">
        <v>4</v>
      </c>
      <c r="D6" s="35">
        <f>C6*100/C8</f>
        <v>66.66666666666667</v>
      </c>
    </row>
    <row r="7" spans="2:4" s="1" customFormat="1" ht="21">
      <c r="B7" s="25" t="s">
        <v>16</v>
      </c>
      <c r="C7" s="20">
        <v>1</v>
      </c>
      <c r="D7" s="35">
        <f>C7*100/C8</f>
        <v>16.666666666666668</v>
      </c>
    </row>
    <row r="8" spans="2:4" s="1" customFormat="1" ht="24" thickBot="1">
      <c r="B8" s="34" t="s">
        <v>4</v>
      </c>
      <c r="C8" s="34">
        <f>SUM(C5:C7)</f>
        <v>6</v>
      </c>
      <c r="D8" s="33">
        <f>C8*100/C8</f>
        <v>100</v>
      </c>
    </row>
    <row r="9" s="1" customFormat="1" ht="21.75" thickTop="1"/>
    <row r="10" s="1" customFormat="1" ht="21">
      <c r="B10" s="1" t="s">
        <v>61</v>
      </c>
    </row>
    <row r="11" s="1" customFormat="1" ht="21">
      <c r="A11" s="1" t="s">
        <v>112</v>
      </c>
    </row>
    <row r="12" s="41" customFormat="1" ht="21">
      <c r="A12" s="1" t="s">
        <v>113</v>
      </c>
    </row>
    <row r="13" s="41" customFormat="1" ht="21">
      <c r="A13" s="1"/>
    </row>
    <row r="14" s="1" customFormat="1" ht="21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130" zoomScaleSheetLayoutView="130" zoomScalePageLayoutView="0" workbookViewId="0" topLeftCell="A1">
      <selection activeCell="G18" sqref="G18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5.57421875" style="1" customWidth="1"/>
    <col min="9" max="16384" width="8.7109375" style="1" customWidth="1"/>
  </cols>
  <sheetData>
    <row r="1" spans="1:7" ht="21">
      <c r="A1" s="175" t="s">
        <v>14</v>
      </c>
      <c r="B1" s="175"/>
      <c r="C1" s="175"/>
      <c r="D1" s="175"/>
      <c r="E1" s="175"/>
      <c r="F1" s="175"/>
      <c r="G1" s="175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26</v>
      </c>
    </row>
    <row r="4" ht="20.25" customHeight="1" thickBot="1">
      <c r="A4" s="3" t="s">
        <v>70</v>
      </c>
    </row>
    <row r="5" spans="1:7" s="5" customFormat="1" ht="23.25" thickTop="1">
      <c r="A5" s="189" t="s">
        <v>1</v>
      </c>
      <c r="B5" s="190"/>
      <c r="C5" s="190"/>
      <c r="D5" s="190"/>
      <c r="E5" s="191" t="s">
        <v>82</v>
      </c>
      <c r="F5" s="192"/>
      <c r="G5" s="193"/>
    </row>
    <row r="6" spans="1:7" s="5" customFormat="1" ht="23.25" thickBot="1">
      <c r="A6" s="187"/>
      <c r="B6" s="188"/>
      <c r="C6" s="188"/>
      <c r="D6" s="188"/>
      <c r="E6" s="6"/>
      <c r="F6" s="6" t="s">
        <v>3</v>
      </c>
      <c r="G6" s="6" t="s">
        <v>8</v>
      </c>
    </row>
    <row r="7" spans="1:7" s="5" customFormat="1" ht="23.25" thickTop="1">
      <c r="A7" s="157" t="s">
        <v>10</v>
      </c>
      <c r="B7" s="158"/>
      <c r="C7" s="159"/>
      <c r="D7" s="160"/>
      <c r="E7" s="161"/>
      <c r="F7" s="161"/>
      <c r="G7" s="162"/>
    </row>
    <row r="8" spans="1:7" s="5" customFormat="1" ht="19.5">
      <c r="A8" s="153" t="s">
        <v>114</v>
      </c>
      <c r="B8" s="154"/>
      <c r="C8" s="154"/>
      <c r="D8" s="154"/>
      <c r="E8" s="155">
        <f>คีย์!J7</f>
        <v>4.25</v>
      </c>
      <c r="F8" s="155">
        <f>คีย์!J8</f>
        <v>0.5</v>
      </c>
      <c r="G8" s="156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19.5">
      <c r="A9" s="148" t="s">
        <v>62</v>
      </c>
      <c r="B9" s="149"/>
      <c r="C9" s="149"/>
      <c r="D9" s="149"/>
      <c r="E9" s="152">
        <f>คีย์!K7</f>
        <v>4.75</v>
      </c>
      <c r="F9" s="152">
        <f>คีย์!K8</f>
        <v>0.5</v>
      </c>
      <c r="G9" s="151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22.5">
      <c r="A10" s="194" t="s">
        <v>11</v>
      </c>
      <c r="B10" s="195"/>
      <c r="C10" s="195"/>
      <c r="D10" s="196"/>
      <c r="E10" s="17">
        <f>คีย์!K10</f>
        <v>4.5</v>
      </c>
      <c r="F10" s="17">
        <f>คีย์!K9</f>
        <v>0.5345224838248488</v>
      </c>
      <c r="G10" s="18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5" customFormat="1" ht="22.5">
      <c r="A11" s="48" t="s">
        <v>63</v>
      </c>
      <c r="B11" s="7"/>
      <c r="C11" s="7"/>
      <c r="D11" s="40"/>
      <c r="E11" s="8"/>
      <c r="F11" s="8"/>
      <c r="G11" s="9"/>
    </row>
    <row r="12" spans="1:7" s="5" customFormat="1" ht="19.5">
      <c r="A12" s="49" t="s">
        <v>64</v>
      </c>
      <c r="B12" s="50"/>
      <c r="C12" s="50"/>
      <c r="D12" s="50"/>
      <c r="E12" s="51">
        <f>คีย์!L7</f>
        <v>4.75</v>
      </c>
      <c r="F12" s="51">
        <f>คีย์!L8</f>
        <v>0.5</v>
      </c>
      <c r="G12" s="52" t="str">
        <f>IF(E12&gt;4.5,"มากที่สุด",IF(E12&gt;3.5,"มาก",IF(E12&gt;2.5,"ปานกลาง",IF(E12&gt;1.5,"น้อย",IF(E12&lt;=1.5,"น้อยที่สุด")))))</f>
        <v>มากที่สุด</v>
      </c>
    </row>
    <row r="13" spans="1:7" s="5" customFormat="1" ht="19.5">
      <c r="A13" s="148" t="s">
        <v>65</v>
      </c>
      <c r="B13" s="149"/>
      <c r="C13" s="149"/>
      <c r="D13" s="149"/>
      <c r="E13" s="150">
        <f>คีย์!M7</f>
        <v>4.25</v>
      </c>
      <c r="F13" s="150">
        <f>คีย์!M8</f>
        <v>0.5</v>
      </c>
      <c r="G13" s="151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s="5" customFormat="1" ht="22.5">
      <c r="A14" s="197" t="s">
        <v>20</v>
      </c>
      <c r="B14" s="198"/>
      <c r="C14" s="198"/>
      <c r="D14" s="199"/>
      <c r="E14" s="53">
        <f>คีย์!M10</f>
        <v>4.5</v>
      </c>
      <c r="F14" s="53">
        <f>คีย์!M9</f>
        <v>0.5345224838248488</v>
      </c>
      <c r="G14" s="19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5" customFormat="1" ht="23.25" thickBot="1">
      <c r="A15" s="180" t="s">
        <v>4</v>
      </c>
      <c r="B15" s="181"/>
      <c r="C15" s="181"/>
      <c r="D15" s="182"/>
      <c r="E15" s="86">
        <f>คีย์!P7</f>
        <v>4.5</v>
      </c>
      <c r="F15" s="86">
        <f>คีย์!P8</f>
        <v>0.5163977794943222</v>
      </c>
      <c r="G15" s="87" t="str">
        <f>IF(E15&gt;4.5,"มากที่สุด",IF(E15&gt;3.5,"มาก",IF(E15&gt;2.5,"ปานกลาง",IF(K13E15&gt;1.5,"น้อย",IF(E15&lt;=1.5,"น้อยที่สุด")))))</f>
        <v>มาก</v>
      </c>
    </row>
    <row r="16" spans="1:7" s="5" customFormat="1" ht="23.25" thickTop="1">
      <c r="A16" s="14"/>
      <c r="B16" s="14"/>
      <c r="C16" s="14"/>
      <c r="D16" s="14"/>
      <c r="E16" s="15"/>
      <c r="F16" s="15"/>
      <c r="G16" s="14"/>
    </row>
    <row r="17" spans="2:7" s="5" customFormat="1" ht="22.5">
      <c r="B17" s="3" t="s">
        <v>67</v>
      </c>
      <c r="C17" s="14"/>
      <c r="D17" s="14"/>
      <c r="E17" s="15"/>
      <c r="F17" s="15"/>
      <c r="G17" s="14"/>
    </row>
    <row r="18" ht="21">
      <c r="A18" s="3" t="s">
        <v>115</v>
      </c>
    </row>
    <row r="19" ht="21">
      <c r="A19" s="3" t="s">
        <v>116</v>
      </c>
    </row>
    <row r="20" ht="21">
      <c r="A20" s="3" t="s">
        <v>117</v>
      </c>
    </row>
    <row r="21" ht="21">
      <c r="A21" s="3" t="s">
        <v>118</v>
      </c>
    </row>
    <row r="22" ht="21">
      <c r="A22" s="3" t="s">
        <v>119</v>
      </c>
    </row>
    <row r="23" ht="21">
      <c r="A23" s="3"/>
    </row>
    <row r="24" ht="21">
      <c r="A24" s="3"/>
    </row>
    <row r="25" ht="21">
      <c r="A25" s="3"/>
    </row>
  </sheetData>
  <sheetProtection/>
  <mergeCells count="6">
    <mergeCell ref="A1:G1"/>
    <mergeCell ref="A5:D6"/>
    <mergeCell ref="E5:G5"/>
    <mergeCell ref="A15:D15"/>
    <mergeCell ref="A10:D10"/>
    <mergeCell ref="A14:D14"/>
  </mergeCells>
  <printOptions/>
  <pageMargins left="0.56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30" zoomScaleSheetLayoutView="130" zoomScalePageLayoutView="0" workbookViewId="0" topLeftCell="A1">
      <selection activeCell="E16" sqref="E16"/>
    </sheetView>
  </sheetViews>
  <sheetFormatPr defaultColWidth="9.140625" defaultRowHeight="12.75"/>
  <cols>
    <col min="1" max="1" width="5.8515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90" customWidth="1"/>
    <col min="8" max="8" width="16.57421875" style="90" customWidth="1"/>
    <col min="9" max="9" width="5.28125" style="5" customWidth="1"/>
    <col min="10" max="16384" width="9.140625" style="5" customWidth="1"/>
  </cols>
  <sheetData>
    <row r="1" spans="1:9" s="89" customFormat="1" ht="21">
      <c r="A1" s="88"/>
      <c r="B1" s="186" t="s">
        <v>36</v>
      </c>
      <c r="C1" s="186"/>
      <c r="D1" s="186"/>
      <c r="E1" s="186"/>
      <c r="F1" s="186"/>
      <c r="G1" s="186"/>
      <c r="H1" s="186"/>
      <c r="I1" s="88"/>
    </row>
    <row r="2" spans="2:9" ht="19.5">
      <c r="B2" s="90"/>
      <c r="C2" s="90"/>
      <c r="D2" s="90"/>
      <c r="E2" s="90"/>
      <c r="I2" s="91"/>
    </row>
    <row r="3" spans="2:8" s="1" customFormat="1" ht="23.25">
      <c r="B3" s="37" t="s">
        <v>32</v>
      </c>
      <c r="F3" s="2"/>
      <c r="G3" s="2"/>
      <c r="H3" s="2"/>
    </row>
    <row r="4" spans="2:8" s="22" customFormat="1" ht="24" thickBot="1">
      <c r="B4" s="92" t="s">
        <v>83</v>
      </c>
      <c r="F4" s="2"/>
      <c r="G4" s="93"/>
      <c r="H4" s="93"/>
    </row>
    <row r="5" spans="2:8" s="1" customFormat="1" ht="21.75" thickTop="1">
      <c r="B5" s="216" t="s">
        <v>1</v>
      </c>
      <c r="C5" s="217"/>
      <c r="D5" s="217"/>
      <c r="E5" s="218"/>
      <c r="F5" s="222"/>
      <c r="G5" s="224" t="s">
        <v>3</v>
      </c>
      <c r="H5" s="224" t="s">
        <v>8</v>
      </c>
    </row>
    <row r="6" spans="2:8" s="1" customFormat="1" ht="21.75" thickBot="1">
      <c r="B6" s="219"/>
      <c r="C6" s="220"/>
      <c r="D6" s="220"/>
      <c r="E6" s="221"/>
      <c r="F6" s="223"/>
      <c r="G6" s="225"/>
      <c r="H6" s="225"/>
    </row>
    <row r="7" spans="2:9" s="1" customFormat="1" ht="24" thickTop="1">
      <c r="B7" s="94" t="s">
        <v>33</v>
      </c>
      <c r="C7" s="95"/>
      <c r="D7" s="95"/>
      <c r="E7" s="96"/>
      <c r="F7" s="97"/>
      <c r="G7" s="98"/>
      <c r="H7" s="99"/>
      <c r="I7" s="38"/>
    </row>
    <row r="8" spans="2:8" s="1" customFormat="1" ht="24" customHeight="1">
      <c r="B8" s="206" t="s">
        <v>146</v>
      </c>
      <c r="C8" s="207"/>
      <c r="D8" s="207"/>
      <c r="E8" s="208"/>
      <c r="F8" s="209">
        <f>คีย์!N7</f>
        <v>4</v>
      </c>
      <c r="G8" s="209">
        <f>คีย์!N8</f>
        <v>1.1547005383792515</v>
      </c>
      <c r="H8" s="211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8" s="1" customFormat="1" ht="24" customHeight="1">
      <c r="B9" s="213" t="s">
        <v>147</v>
      </c>
      <c r="C9" s="214"/>
      <c r="D9" s="214"/>
      <c r="E9" s="215"/>
      <c r="F9" s="210"/>
      <c r="G9" s="210"/>
      <c r="H9" s="212"/>
    </row>
    <row r="10" spans="2:8" s="1" customFormat="1" ht="24" thickBot="1">
      <c r="B10" s="200" t="s">
        <v>34</v>
      </c>
      <c r="C10" s="201"/>
      <c r="D10" s="201"/>
      <c r="E10" s="202"/>
      <c r="F10" s="100">
        <f>คีย์!N10</f>
        <v>4</v>
      </c>
      <c r="G10" s="101">
        <f>คีย์!N9</f>
        <v>1.1547005383792515</v>
      </c>
      <c r="H10" s="102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8" s="1" customFormat="1" ht="24" thickTop="1">
      <c r="B11" s="103" t="s">
        <v>35</v>
      </c>
      <c r="C11" s="104"/>
      <c r="D11" s="104"/>
      <c r="E11" s="105"/>
      <c r="F11" s="106"/>
      <c r="G11" s="106"/>
      <c r="H11" s="107"/>
    </row>
    <row r="12" spans="2:8" s="1" customFormat="1" ht="24" customHeight="1">
      <c r="B12" s="206" t="s">
        <v>148</v>
      </c>
      <c r="C12" s="207"/>
      <c r="D12" s="207"/>
      <c r="E12" s="208"/>
      <c r="F12" s="209">
        <f>คีย์!O7</f>
        <v>4.5</v>
      </c>
      <c r="G12" s="209">
        <f>คีย์!O8</f>
        <v>1</v>
      </c>
      <c r="H12" s="211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2:8" s="1" customFormat="1" ht="24" customHeight="1">
      <c r="B13" s="213" t="s">
        <v>147</v>
      </c>
      <c r="C13" s="214"/>
      <c r="D13" s="214"/>
      <c r="E13" s="215"/>
      <c r="F13" s="210"/>
      <c r="G13" s="210"/>
      <c r="H13" s="212"/>
    </row>
    <row r="14" spans="2:10" s="1" customFormat="1" ht="24" thickBot="1">
      <c r="B14" s="203" t="s">
        <v>34</v>
      </c>
      <c r="C14" s="204"/>
      <c r="D14" s="204"/>
      <c r="E14" s="205"/>
      <c r="F14" s="101">
        <f>คีย์!O10</f>
        <v>4.5</v>
      </c>
      <c r="G14" s="108">
        <f>คีย์!O9</f>
        <v>1</v>
      </c>
      <c r="H14" s="102" t="str">
        <f>IF(F14&gt;4.5,"มากที่สุด",IF(F14&gt;3.5,"มาก",IF(F14&gt;2.5,"ปานกลาง",IF(F14&gt;1.5,"น้อย",IF(F14&lt;=1.5,"น้อยที่สุด")))))</f>
        <v>มาก</v>
      </c>
      <c r="J14" s="109"/>
    </row>
    <row r="15" spans="2:8" s="1" customFormat="1" ht="21.75" thickTop="1">
      <c r="B15" s="38"/>
      <c r="C15" s="38"/>
      <c r="D15" s="38"/>
      <c r="E15" s="38"/>
      <c r="F15" s="38"/>
      <c r="G15" s="38"/>
      <c r="H15" s="38"/>
    </row>
    <row r="16" spans="2:10" s="1" customFormat="1" ht="21">
      <c r="B16" s="22"/>
      <c r="C16" s="22" t="s">
        <v>68</v>
      </c>
      <c r="D16" s="22"/>
      <c r="E16" s="22"/>
      <c r="F16" s="22"/>
      <c r="G16" s="22"/>
      <c r="H16" s="22"/>
      <c r="I16" s="22"/>
      <c r="J16" s="22"/>
    </row>
    <row r="17" spans="2:10" s="1" customFormat="1" ht="21">
      <c r="B17" s="22" t="s">
        <v>120</v>
      </c>
      <c r="C17" s="22"/>
      <c r="D17" s="22"/>
      <c r="E17" s="22"/>
      <c r="F17" s="22"/>
      <c r="G17" s="22"/>
      <c r="H17" s="22"/>
      <c r="I17" s="22"/>
      <c r="J17" s="22"/>
    </row>
    <row r="18" spans="2:10" s="1" customFormat="1" ht="21">
      <c r="B18" s="22" t="s">
        <v>121</v>
      </c>
      <c r="C18" s="22"/>
      <c r="D18" s="22"/>
      <c r="E18" s="22"/>
      <c r="F18" s="22"/>
      <c r="G18" s="22"/>
      <c r="H18" s="22"/>
      <c r="I18" s="22"/>
      <c r="J18" s="22"/>
    </row>
    <row r="19" spans="1:8" s="1" customFormat="1" ht="21">
      <c r="A19" s="110"/>
      <c r="B19" s="110"/>
      <c r="C19" s="110"/>
      <c r="D19" s="110"/>
      <c r="E19" s="110"/>
      <c r="F19" s="110"/>
      <c r="G19" s="22"/>
      <c r="H19" s="22"/>
    </row>
    <row r="20" spans="2:10" s="1" customFormat="1" ht="21">
      <c r="B20" s="22"/>
      <c r="C20" s="22"/>
      <c r="D20" s="22"/>
      <c r="E20" s="22"/>
      <c r="F20" s="22"/>
      <c r="G20" s="22"/>
      <c r="H20" s="22"/>
      <c r="I20" s="22"/>
      <c r="J20" s="22"/>
    </row>
    <row r="21" spans="2:10" s="1" customFormat="1" ht="21">
      <c r="B21" s="22"/>
      <c r="C21" s="22"/>
      <c r="D21" s="22"/>
      <c r="E21" s="22"/>
      <c r="F21" s="22"/>
      <c r="G21" s="22"/>
      <c r="H21" s="22"/>
      <c r="I21" s="22"/>
      <c r="J21" s="22"/>
    </row>
    <row r="22" spans="2:8" s="89" customFormat="1" ht="23.25">
      <c r="B22" s="111"/>
      <c r="C22" s="111"/>
      <c r="D22" s="111"/>
      <c r="E22" s="111"/>
      <c r="F22" s="112"/>
      <c r="G22" s="112"/>
      <c r="H22" s="113"/>
    </row>
  </sheetData>
  <sheetProtection/>
  <mergeCells count="17"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  <mergeCell ref="B10:E10"/>
    <mergeCell ref="B14:E14"/>
    <mergeCell ref="B12:E12"/>
    <mergeCell ref="F12:F13"/>
    <mergeCell ref="G12:G13"/>
    <mergeCell ref="H12:H13"/>
    <mergeCell ref="B13:E13"/>
  </mergeCells>
  <printOptions/>
  <pageMargins left="0.36" right="0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Equation.3" shapeId="358956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130" zoomScaleNormal="115" zoomScaleSheetLayoutView="130" zoomScalePageLayoutView="0" workbookViewId="0" topLeftCell="A1">
      <selection activeCell="I7" sqref="I7"/>
    </sheetView>
  </sheetViews>
  <sheetFormatPr defaultColWidth="8.7109375" defaultRowHeight="12.75"/>
  <cols>
    <col min="1" max="1" width="5.28125" style="1" customWidth="1"/>
    <col min="2" max="2" width="72.28125" style="23" customWidth="1"/>
    <col min="3" max="3" width="7.140625" style="24" customWidth="1"/>
    <col min="4" max="4" width="5.28125" style="1" customWidth="1"/>
    <col min="5" max="16384" width="8.7109375" style="1" customWidth="1"/>
  </cols>
  <sheetData>
    <row r="1" spans="1:7" ht="21">
      <c r="A1" s="175" t="s">
        <v>37</v>
      </c>
      <c r="B1" s="175"/>
      <c r="C1" s="175"/>
      <c r="D1" s="22"/>
      <c r="E1" s="22"/>
      <c r="F1" s="22"/>
      <c r="G1" s="22"/>
    </row>
    <row r="3" spans="1:3" ht="23.25">
      <c r="A3" s="37" t="s">
        <v>19</v>
      </c>
      <c r="C3" s="23"/>
    </row>
    <row r="4" spans="1:4" ht="23.25">
      <c r="A4" s="170" t="s">
        <v>31</v>
      </c>
      <c r="B4" s="170"/>
      <c r="C4" s="170"/>
      <c r="D4" s="38"/>
    </row>
    <row r="5" spans="1:3" ht="23.25">
      <c r="A5" s="28" t="s">
        <v>9</v>
      </c>
      <c r="B5" s="29" t="s">
        <v>1</v>
      </c>
      <c r="C5" s="30" t="s">
        <v>2</v>
      </c>
    </row>
    <row r="6" spans="1:3" ht="25.5" customHeight="1">
      <c r="A6" s="32">
        <v>1</v>
      </c>
      <c r="B6" s="47" t="s">
        <v>100</v>
      </c>
      <c r="C6" s="32">
        <v>1</v>
      </c>
    </row>
    <row r="7" spans="1:3" ht="25.5" customHeight="1">
      <c r="A7" s="32">
        <v>2</v>
      </c>
      <c r="B7" s="47" t="s">
        <v>93</v>
      </c>
      <c r="C7" s="32">
        <v>1</v>
      </c>
    </row>
    <row r="8" spans="1:3" ht="24" thickBot="1">
      <c r="A8" s="226" t="s">
        <v>4</v>
      </c>
      <c r="B8" s="227"/>
      <c r="C8" s="31">
        <f>SUM(C6:C7)</f>
        <v>2</v>
      </c>
    </row>
    <row r="9" ht="21.75" thickTop="1"/>
  </sheetData>
  <sheetProtection/>
  <mergeCells count="3">
    <mergeCell ref="A1:C1"/>
    <mergeCell ref="A4:C4"/>
    <mergeCell ref="A8:B8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2023-10-16T07:38:34Z</cp:lastPrinted>
  <dcterms:created xsi:type="dcterms:W3CDTF">2006-03-16T15:57:13Z</dcterms:created>
  <dcterms:modified xsi:type="dcterms:W3CDTF">2023-10-19T06:36:44Z</dcterms:modified>
  <cp:category/>
  <cp:version/>
  <cp:contentType/>
  <cp:contentStatus/>
</cp:coreProperties>
</file>