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ตาราง3" sheetId="5" r:id="rId5"/>
  </sheets>
  <definedNames>
    <definedName name="_xlnm._FilterDatabase" localSheetId="0" hidden="1">'คีย์'!$A$4:$Z$33</definedName>
  </definedNames>
  <calcPr fullCalcOnLoad="1"/>
</workbook>
</file>

<file path=xl/sharedStrings.xml><?xml version="1.0" encoding="utf-8"?>
<sst xmlns="http://schemas.openxmlformats.org/spreadsheetml/2006/main" count="176" uniqueCount="127">
  <si>
    <t>ลำดับที่</t>
  </si>
  <si>
    <t>รายการ</t>
  </si>
  <si>
    <t>ความถี่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</si>
  <si>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</si>
  <si>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</si>
  <si>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</si>
  <si>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</si>
  <si>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</si>
  <si>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</si>
  <si>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</si>
  <si>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</si>
  <si>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ตอนที่ 2  ความคิดเห็นเกี่ยวกับโครงการฯ</t>
  </si>
  <si>
    <t>คณะที่สังกัด</t>
  </si>
  <si>
    <t xml:space="preserve"> - 4 -</t>
  </si>
  <si>
    <t>คณาจารย์</t>
  </si>
  <si>
    <t xml:space="preserve"> </t>
  </si>
  <si>
    <t>เว็บไซต์</t>
  </si>
  <si>
    <t>ไม่ระบุ</t>
  </si>
  <si>
    <t>ที่</t>
  </si>
  <si>
    <t>ตาราง 1  แสดงจำนวนและร้อยละของผู้ตอบแบบประเมิน จำแนกตามสถานภาพ</t>
  </si>
  <si>
    <t>อาจารย์</t>
  </si>
  <si>
    <t>E-mail</t>
  </si>
  <si>
    <t>SMS</t>
  </si>
  <si>
    <t>เพื่อน</t>
  </si>
  <si>
    <t>1. ด้านกระบวนการขั้นตอนการให้บริการ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</si>
  <si>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</si>
  <si>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</si>
  <si>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</si>
  <si>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 xml:space="preserve">   5.3 เอกสารมีเนื้อหาสาระตรงตามความต้องการของท่าน</t>
  </si>
  <si>
    <t>คณาจารย์บัณฑิตศึกษา</t>
  </si>
  <si>
    <t>สาขาวิชา</t>
  </si>
  <si>
    <t>วิทยาศาสตร์</t>
  </si>
  <si>
    <t>วิศวกรรมศาสตร์</t>
  </si>
  <si>
    <t>เกษตรศาสตร์</t>
  </si>
  <si>
    <t>มนุษยศาสตร์</t>
  </si>
  <si>
    <t>นิสิต</t>
  </si>
  <si>
    <t>ศึกษาศาสตร์</t>
  </si>
  <si>
    <t>ผลการประเมินโครงการสัมมนาการจัดการเรียนการสอนในระดับบัณฑิตศึกษาที่เน้นผู้เรียนเป็นศูนย์กลาง</t>
  </si>
  <si>
    <t>วันที่ 6 สิงหาคม 2556</t>
  </si>
  <si>
    <t>ณ ห้องสัมมนาเอกาทศรถ 209 ชั้น 2 อาคารเอกาทศรถ มหาวิทยาลัยนเรศวร</t>
  </si>
  <si>
    <t xml:space="preserve">                จากการจัดโครงการสัมมนาการจัดการเรียนการสอนในระดับบัณฑิตศึกษาที่เน้นผู้เรียนเป็นศูนย์กลาง  </t>
  </si>
  <si>
    <t>วันที่ 6 สิงหาคม 2556 ณ ห้องสัมมนาเอกาทศรถ 209 ชั้น 2 อาคารเอกาทศรถ มหาวิทยาลัยนเรศวร พบว่า</t>
  </si>
  <si>
    <t>โดยมีรายละเอียดดังนี้</t>
  </si>
  <si>
    <r>
      <t xml:space="preserve">มีผู้เข้าร่วมโครงการจำนวนทั้งสิ้น 31 </t>
    </r>
    <r>
      <rPr>
        <sz val="16"/>
        <color indexed="8"/>
        <rFont val="TH SarabunPSK"/>
        <family val="2"/>
      </rPr>
      <t>คน</t>
    </r>
    <r>
      <rPr>
        <sz val="16"/>
        <rFont val="TH SarabunPSK"/>
        <family val="2"/>
      </rPr>
      <t xml:space="preserve"> และมีผู้ตอบแบบประเมิน จำนวน 25 คน คิดเป็นร้อยละ 80.65</t>
    </r>
  </si>
  <si>
    <t>สถานภาพ/คณะ</t>
  </si>
  <si>
    <t>นิสิตระดับบัณฑิตศึกษา</t>
  </si>
  <si>
    <t xml:space="preserve"> - คณะมนุษยศาสตร์</t>
  </si>
  <si>
    <t xml:space="preserve"> - คณะวิศวกรรมศาสตร์</t>
  </si>
  <si>
    <t xml:space="preserve"> - คณะศึกษาศาสตร์</t>
  </si>
  <si>
    <t xml:space="preserve"> - คณะวิทยาศาสตร์</t>
  </si>
  <si>
    <t xml:space="preserve"> - คณะเกษตรศาสตร์ฯ</t>
  </si>
  <si>
    <t xml:space="preserve">             จากตาราง 1 พบว่า ผู้ตอบแบบประเมินส่วนใหญ่เป็นคณาจารย์ระดับบัณฑิตศึกษา ร้อยละ 64.00 </t>
  </si>
  <si>
    <t xml:space="preserve">จากคณะมนุษยศาสตร์ (ร้อยละ 20.00) และคณะศึกษาศาสตร์ (ร้อยละ 16.00) รองลงมา ได้แก่ นิสิตระดับบัณฑิตศึกษา </t>
  </si>
  <si>
    <t>ร้อยละ 36.00 จากคณะวิศวกรรมศาสตร์และคณะศึกษาศาสตร์ ร้อยละ 16.00</t>
  </si>
  <si>
    <t>ตาราง 2  แสดงจำนวนและร้อยละของผู้ตอบแบบสอบถาม จำแนกตามการประชาสัมพันธ์โครงการฯ (ตอบได้มากกว่า 1 ข้อ)</t>
  </si>
  <si>
    <t>การประชาสัมพันธ์</t>
  </si>
  <si>
    <t>Website</t>
  </si>
  <si>
    <t>ตาราง 3  แสดงค่าเฉลี่ย ส่วนเบี่ยงเบนมาตรฐาน และระดับความคิดเห็นเกี่ยวกับโครงการฯ</t>
  </si>
  <si>
    <t>N = 25</t>
  </si>
  <si>
    <t>ระดับ 4</t>
  </si>
  <si>
    <t>ระดับ 5</t>
  </si>
  <si>
    <t>ต้องการ</t>
  </si>
  <si>
    <t xml:space="preserve">- 5 - </t>
  </si>
  <si>
    <t>1</t>
  </si>
  <si>
    <t>ปิดภาคเรียน</t>
  </si>
  <si>
    <t>3</t>
  </si>
  <si>
    <t>2</t>
  </si>
  <si>
    <t>วันจันทร์-ศุกร์</t>
  </si>
  <si>
    <t>เวลา 09.00 - 16.00 น.</t>
  </si>
  <si>
    <t>19</t>
  </si>
  <si>
    <t xml:space="preserve">- 6 - </t>
  </si>
  <si>
    <t xml:space="preserve">   1.1 ความสะดวกในการลงทะเบียน</t>
  </si>
  <si>
    <t xml:space="preserve">   1.2 ความเหมาะสมของวันจัดโครงการ (วันอังคารที่ 6 สิงหาคม 2556)</t>
  </si>
  <si>
    <t xml:space="preserve">   1.3 ความเหมาะสมของเวลาจัดโครงการ (08.30 - 12.15 น.)</t>
  </si>
  <si>
    <t xml:space="preserve">    2.1 เจ้าหน้าที่ให้บริการด้วยความเต็มใจ ยิ้มแย้มแจ่มใส</t>
  </si>
  <si>
    <t xml:space="preserve">   3.1 ความเหมาะสมของห้องจัดสัมมนา</t>
  </si>
  <si>
    <t xml:space="preserve">   3.2 โสตทัศนูปกรณ์</t>
  </si>
  <si>
    <t xml:space="preserve">   3.3 ความชัดเจนของจอภาพนำเสนอ</t>
  </si>
  <si>
    <t xml:space="preserve">   3.4 ความสว่างภายในห้องสัมมนา</t>
  </si>
  <si>
    <t>2.1 ก่อนการสัมมนามีความรู้ ความเข้าใจเกี่ยวกับการจัดการเรียนการสอนที่เน้นผู้เรียนเป็นศูนย์กลาง</t>
  </si>
  <si>
    <t>อยู่ในระดับปานกลาง ค่าเฉลี่ย 3.50</t>
  </si>
  <si>
    <t xml:space="preserve"> จากตาราง 2 พบว่าผู้ตอบแบบสอบถามทราบข้อมูลของโครงการฯ จากWebsite มากที่สุด ร้อยละ 44.44 </t>
  </si>
  <si>
    <t>รองลงมาคือ คณะที่สังกัด ร้อยละ 40.74 และ E-mail  ร้อยละ 14.81</t>
  </si>
  <si>
    <t>อยู่ในระดับมาก ค่าเฉลี่ย 4.12</t>
  </si>
  <si>
    <t>2.2 หลังการสัมมนามีความรู้ ความเข้าใจเกี่ยวกับการจัดการเรียนการสอนที่เน้นผู้เรียนเป็นศูนย์กลาง</t>
  </si>
  <si>
    <t xml:space="preserve">   3.5 ความสะอาดภายในห้องจัดสัมมนา</t>
  </si>
  <si>
    <t xml:space="preserve">   4.2 ความเหมาะสมของวิทยากร ศาสตราจารย์ ดร.ดวงฤดี สุขแสง</t>
  </si>
  <si>
    <t xml:space="preserve">   4.1 ประโยชน์ที่ได้รับจากการเสวนา เรื่อง การจัดการเรียนการสอนที่เน้นผู้เรียน</t>
  </si>
  <si>
    <t xml:space="preserve">        เป็นศูนย์กลางของมหาวิทยาลัยนเรศวร</t>
  </si>
  <si>
    <t xml:space="preserve">   5.1 ความเพียงพอของเอกสารประกอบการสัมมนาฯ</t>
  </si>
  <si>
    <t xml:space="preserve">   5.2 ความชัดเจน และความสมบูรณ์ของเอกสารประกอบการสัมมนาฯ</t>
  </si>
  <si>
    <t xml:space="preserve">   5.4 ประโยชน์ที่ได้รับจากเอกสารประกอบการสัมมนาฯ</t>
  </si>
  <si>
    <t>เฉลี่ยด้านกระบวนการขั้นตอนการให้บริการ</t>
  </si>
  <si>
    <t>4. ด้านคุณภาพการให้บริการ (โครงการสัมมนาการจัดการเรียนการสอนฯ)</t>
  </si>
  <si>
    <t>5. ด้านเอกสารประกอบการสัมมนาฯ</t>
  </si>
  <si>
    <t>เฉลี่ยด้านเจ้าหน้าที่ผู้ให้บริการ</t>
  </si>
  <si>
    <t>เฉลี่ยด้านสิ่งอำนวยความสะดวก</t>
  </si>
  <si>
    <t>เฉลี่ยด้านคุณภาพการให้บริการ</t>
  </si>
  <si>
    <t>เฉลี่ยด้านเอกสารประกอบการสัมมนาฯ</t>
  </si>
  <si>
    <t xml:space="preserve">    </t>
  </si>
  <si>
    <r>
      <t>ตอนที่ 3</t>
    </r>
    <r>
      <rPr>
        <b/>
        <sz val="16"/>
        <rFont val="TH SarabunPSK"/>
        <family val="2"/>
      </rPr>
      <t xml:space="preserve"> ความคิดเห็น และความต้องการในการจัดโครงการ/กิจกรรม ของบัณฑิตวิทยาลัย</t>
    </r>
  </si>
  <si>
    <t xml:space="preserve"> จากตาราง 3 พบว่า ผู้ตอบแบบสอบถามมีความคิดเห็นเกี่ยวกับการจัดโครงการสัมมนาการจัดการเรียนการสอน</t>
  </si>
  <si>
    <t xml:space="preserve">ในระดับบัณฑิตศึกษาที่เน้นผู้เรียนเป็นศูนย์กลาง วันที่ 6 สิงหาคม 2556 ณ ห้องสัมมนาเอกาทศรถ 209 ชั้น 2 อาคารเอกาทศรถ </t>
  </si>
  <si>
    <t>มหาวิทยาลัยนเรศวร ในภาพรวมพบว่า  ผู้เข้าร่วมโครงการฯ มีความคิดเห็นอยู่ในระดับมาก (ค่าเฉลี่ย = 4.51)</t>
  </si>
  <si>
    <t xml:space="preserve"> เมื่อพิจารณารายด้านแล้วพบว่า ด้านที่มีค่าเฉลี่ยสูงที่สุด คือ ด้านสิ่งอำนวยความสะดวก (ค่าเฉลี่ย = 4.72) รองลงมา คือ</t>
  </si>
  <si>
    <t>ด้านกระบวนการขั้นตอนการให้บริการ (ค่าเฉลี่ย = 4.64) และพิจารณารายข้อแล้วพบว่า ข้อที่มีค่าเฉลี่ยสูงที่สุด คือ ความเหมาะสม</t>
  </si>
  <si>
    <t>ของห้องจัดสัมมนาและความสะอาดภายในห้องจัดสัมมนา (ค่าเฉลี่ย = 4.76) รองลงมา คือ  โสตทัศนูปกรณ์และความสว่างภายใน</t>
  </si>
  <si>
    <t>ห้องสัมมนา (ค่าเฉลี่ย = 4.72)  ข้อที่มีค่าเฉลี่ยต่ำที่สุด คือ  ความชัดเจน และความสมบูรณ์ของเอกสารประกอบการสัมมนาฯ</t>
  </si>
  <si>
    <t xml:space="preserve">เอกสารมีเนื้อหาสาระตรงตามความต้องการของท่าน และประโยชน์ที่ได้รับจากเอกสารประกอบการสัมมนาฯ (ค่าเฉลี่ย = 4.16) </t>
  </si>
  <si>
    <t>3.1  ความพึงพอใจในการจัดโครงการสัมมนาคณาจารย์ในครั้งนี้ โดยรวมมากน้อยเพียงใด (คะแนนเต็ม 5)</t>
  </si>
  <si>
    <t>3.2 ท่านต้องการให้บัณฑิตวิทยาลัยจัดโครงการนี้ต่อไปหรือไม่</t>
  </si>
  <si>
    <t>3.3 ระยะเวลาใดที่สะดวกสำหรับการเข้าร่วมโครงการบริการวิชาการที่บัณฑิตวิทยาลัยจัดให้</t>
  </si>
  <si>
    <t>วันที่ 6 สิงหาคม 2556 ณ ห้องสัมมนาเอกาทศรถ 209 ชั้น 2 อาคารเอกาทศรถ มหาวิทยลัยนเรศวร พบว่า</t>
  </si>
  <si>
    <t>ผู้ตอบแบบประเมินส่วนใหญ่เป็นคณาจารย์ระดับบัณฑิตศึกษา ร้อยละ 64.00 จากคณะมนุษยศาสตร์ (ร้อยละ 20.00)</t>
  </si>
  <si>
    <t>และคณะศึกษาศาสตร์ (ร้อยละ 16.00) รองลงมา ได้แก่ นิสิตระดับบัณฑิตศึกษา ร้อยละ 36.00 จากคณะวิศวกรรมศาสตร์</t>
  </si>
  <si>
    <t xml:space="preserve">และคณะศึกษาศาสตร์ ร้อยละ 16.00 ผู้ตอบแบบสอบถามทราบข้อมูลของโครงการฯ จากWebsite มากที่สุด ร้อยละ 44.44 </t>
  </si>
  <si>
    <t xml:space="preserve">ระดับบัณฑิตศึกษาที่เน้นผู้เรียนเป็นศูนย์กลาง วันที่ 6 สิงหาคม 2556 ณ ห้องสัมมนาเอกาทศรถ 209 ชั้น 2 อาคารเอกาทศรถ </t>
  </si>
  <si>
    <t xml:space="preserve">     ผู้ตอบแบบสอบถามมีความคิดเห็นเกี่ยวกับการจัดโครงการสัมมนาการจัดการเรียนการสอนใน</t>
  </si>
  <si>
    <t xml:space="preserve">อยู่ในระดับมาก (ค่าเฉลี่ย 4.38)  โดยมีความพึงพอใจความเหมาะสมของวิทยากรบรรยาย </t>
  </si>
  <si>
    <t xml:space="preserve">                 การสอบถามความคิดเห็นเกี่ยวกับการจัดโครงการฯ พบว่า ผู้ตอบแบบสอบถามมีความคิดเห็นโดยรวม</t>
  </si>
  <si>
    <t xml:space="preserve">     เมื่อพิจารณารายด้านแล้วพบว่า ด้านที่มีค่าเฉลี่ยสูงที่สุด คือ ด้านสิ่งอำนวยความสะดวก (ค่าเฉลี่ย = 4.72) </t>
  </si>
  <si>
    <t xml:space="preserve">รองลงมา คือ ด้านกระบวนการขั้นตอนการให้บริการ (ค่าเฉลี่ย = 4.64) และพิจารณารายข้อแล้วพบว่า ข้อที่มีค่าเฉลี่ยสูงที่สุด </t>
  </si>
  <si>
    <t xml:space="preserve">คือ ความเหมาะสมของห้องจัดสัมมนาและความสะอาดภายในห้องจัดสัมมนา (ค่าเฉลี่ย = 4.76) รองลงมา คือ  </t>
  </si>
  <si>
    <t>โสตทัศนูปกรณ์และความสว่างภายในห้องสัมมนา (ค่าเฉลี่ย = 4.72)  ข้อที่มีค่าเฉลี่ยต่ำที่สุด คือ  ความชัดเจน และ</t>
  </si>
  <si>
    <t>ความสมบูรณ์ของเอกสารประกอบการสัมมนาฯ เอกสารมีเนื้อหาสาระตรงตามความต้องการของท่าน และประโยชน์ที่ได้รับ</t>
  </si>
  <si>
    <t xml:space="preserve">จากเอกสารประกอบการสัมมนาฯ (ค่าเฉลี่ย = 4.16) </t>
  </si>
  <si>
    <t xml:space="preserve">                จากการจัดโครงการสัมมนาการจัดการเรียนการสอนในระดับบัณฑิตศึกษาที่เน้นผู้เรียนเป็นศูนย์กลาง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</si>
</sst>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4" fillId="37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8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2" fontId="7" fillId="0" borderId="18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4" fillId="39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2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top"/>
    </xf>
    <xf numFmtId="49" fontId="4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/>
    </xf>
    <xf numFmtId="0" fontId="7" fillId="0" borderId="25" xfId="0" applyFont="1" applyFill="1" applyBorder="1" applyAlignment="1">
      <alignment/>
    </xf>
    <xf numFmtId="2" fontId="5" fillId="0" borderId="3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32"/>
  <sheetViews>
    <sheetView zoomScale="110" zoomScaleNormal="110" zoomScalePageLayoutView="0" workbookViewId="0" topLeftCell="G1">
      <pane ySplit="4" topLeftCell="A5" activePane="bottomLeft" state="frozen"/>
      <selection pane="topLeft" activeCell="A1" sqref="A1"/>
      <selection pane="bottomLeft" activeCell="K10" sqref="K5:M29"/>
    </sheetView>
  </sheetViews>
  <sheetFormatPr defaultColWidth="8.7109375" defaultRowHeight="12.75"/>
  <cols>
    <col min="1" max="1" width="7.00390625" style="4" customWidth="1"/>
    <col min="2" max="2" width="35.140625" style="4" bestFit="1" customWidth="1"/>
    <col min="3" max="3" width="19.7109375" style="4" customWidth="1"/>
    <col min="4" max="4" width="18.421875" style="4" bestFit="1" customWidth="1"/>
    <col min="5" max="5" width="6.8515625" style="4" bestFit="1" customWidth="1"/>
    <col min="6" max="6" width="10.28125" style="4" bestFit="1" customWidth="1"/>
    <col min="7" max="7" width="7.421875" style="4" bestFit="1" customWidth="1"/>
    <col min="8" max="8" width="6.57421875" style="4" bestFit="1" customWidth="1"/>
    <col min="9" max="10" width="5.00390625" style="4" customWidth="1"/>
    <col min="11" max="11" width="6.00390625" style="4" customWidth="1"/>
    <col min="12" max="17" width="5.00390625" style="4" customWidth="1"/>
    <col min="18" max="18" width="4.8515625" style="4" customWidth="1"/>
    <col min="19" max="20" width="4.57421875" style="4" customWidth="1"/>
    <col min="21" max="22" width="8.7109375" style="0" customWidth="1"/>
    <col min="23" max="25" width="4.421875" style="4" customWidth="1"/>
    <col min="26" max="26" width="4.7109375" style="4" customWidth="1"/>
    <col min="27" max="28" width="5.140625" style="4" customWidth="1"/>
    <col min="29" max="31" width="8.7109375" style="1" customWidth="1"/>
    <col min="32" max="33" width="4.421875" style="4" customWidth="1"/>
    <col min="34" max="16384" width="8.7109375" style="1" customWidth="1"/>
  </cols>
  <sheetData>
    <row r="3" spans="1:33" ht="24">
      <c r="A3" s="23" t="s">
        <v>0</v>
      </c>
      <c r="B3" s="28" t="s">
        <v>30</v>
      </c>
      <c r="C3" s="84" t="s">
        <v>35</v>
      </c>
      <c r="D3" s="24" t="s">
        <v>14</v>
      </c>
      <c r="E3" s="25" t="s">
        <v>16</v>
      </c>
      <c r="F3" s="44" t="s">
        <v>12</v>
      </c>
      <c r="G3" s="47" t="s">
        <v>20</v>
      </c>
      <c r="H3" s="27" t="s">
        <v>21</v>
      </c>
      <c r="I3" s="22" t="s">
        <v>22</v>
      </c>
      <c r="J3" s="26" t="s">
        <v>23</v>
      </c>
      <c r="K3" s="45"/>
      <c r="L3" s="45"/>
      <c r="M3" s="46"/>
      <c r="N3" s="46"/>
      <c r="O3" s="45"/>
      <c r="P3" s="45"/>
      <c r="Q3" s="46"/>
      <c r="R3" s="46"/>
      <c r="S3" s="46"/>
      <c r="T3" s="46"/>
      <c r="W3" s="46"/>
      <c r="X3" s="46"/>
      <c r="Y3" s="46"/>
      <c r="Z3" s="46"/>
      <c r="AA3" s="46"/>
      <c r="AB3" s="46"/>
      <c r="AF3" s="46"/>
      <c r="AG3" s="46"/>
    </row>
    <row r="4" spans="1:33" ht="24">
      <c r="A4" s="23"/>
      <c r="B4" s="28"/>
      <c r="C4" s="84"/>
      <c r="D4" s="24"/>
      <c r="E4" s="25"/>
      <c r="F4" s="22"/>
      <c r="G4" s="29"/>
      <c r="H4" s="27"/>
      <c r="I4" s="22"/>
      <c r="J4" s="26"/>
      <c r="K4" s="23">
        <v>1.1</v>
      </c>
      <c r="L4" s="23">
        <v>1.2</v>
      </c>
      <c r="M4" s="23">
        <v>1.3</v>
      </c>
      <c r="N4" s="53">
        <v>2.1</v>
      </c>
      <c r="O4" s="53">
        <v>2.2</v>
      </c>
      <c r="P4" s="60">
        <v>3.1</v>
      </c>
      <c r="Q4" s="60">
        <v>3.2</v>
      </c>
      <c r="R4" s="60">
        <v>3.3</v>
      </c>
      <c r="S4" s="60">
        <v>3.4</v>
      </c>
      <c r="T4" s="60"/>
      <c r="W4" s="24">
        <v>4.3</v>
      </c>
      <c r="X4" s="24">
        <v>4.4</v>
      </c>
      <c r="Y4" s="85">
        <v>5.1</v>
      </c>
      <c r="Z4" s="85">
        <v>5.2</v>
      </c>
      <c r="AA4" s="85">
        <v>5.3</v>
      </c>
      <c r="AB4" s="85">
        <v>5.4</v>
      </c>
      <c r="AF4" s="24">
        <v>4.1</v>
      </c>
      <c r="AG4" s="24">
        <v>4.2</v>
      </c>
    </row>
    <row r="5" spans="1:33" ht="24">
      <c r="A5" s="82">
        <v>1</v>
      </c>
      <c r="B5" s="4" t="s">
        <v>31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4</v>
      </c>
      <c r="L5" s="4">
        <v>3</v>
      </c>
      <c r="M5" s="4">
        <v>4</v>
      </c>
      <c r="N5" s="4">
        <v>4</v>
      </c>
      <c r="O5" s="4">
        <v>4</v>
      </c>
      <c r="P5" s="4">
        <v>4</v>
      </c>
      <c r="Q5" s="4">
        <v>4</v>
      </c>
      <c r="R5" s="4">
        <v>4</v>
      </c>
      <c r="S5" s="4">
        <v>4</v>
      </c>
      <c r="T5" s="4">
        <v>4</v>
      </c>
      <c r="W5" s="4">
        <v>4</v>
      </c>
      <c r="X5" s="4">
        <v>4</v>
      </c>
      <c r="Y5" s="4">
        <v>4</v>
      </c>
      <c r="Z5" s="4">
        <v>4</v>
      </c>
      <c r="AA5" s="4">
        <v>3</v>
      </c>
      <c r="AB5" s="4">
        <v>4</v>
      </c>
      <c r="AD5" s="32">
        <f>AVERAGE(K5:AB5)</f>
        <v>3.875</v>
      </c>
      <c r="AF5" s="4">
        <v>4</v>
      </c>
      <c r="AG5" s="4">
        <v>4</v>
      </c>
    </row>
    <row r="6" spans="1:33" ht="24">
      <c r="A6" s="82">
        <v>2</v>
      </c>
      <c r="B6" s="4" t="s">
        <v>33</v>
      </c>
      <c r="C6" s="4">
        <v>0</v>
      </c>
      <c r="D6" s="4">
        <v>1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5</v>
      </c>
      <c r="L6" s="4">
        <v>5</v>
      </c>
      <c r="M6" s="4">
        <v>4</v>
      </c>
      <c r="N6" s="4">
        <v>5</v>
      </c>
      <c r="O6" s="4">
        <v>4</v>
      </c>
      <c r="P6" s="4">
        <v>4</v>
      </c>
      <c r="Q6" s="4">
        <v>4</v>
      </c>
      <c r="R6" s="4">
        <v>3</v>
      </c>
      <c r="S6" s="4">
        <v>4</v>
      </c>
      <c r="T6" s="4">
        <v>4</v>
      </c>
      <c r="W6" s="4">
        <v>3</v>
      </c>
      <c r="X6" s="4">
        <v>4</v>
      </c>
      <c r="Y6" s="4">
        <v>3</v>
      </c>
      <c r="Z6" s="4">
        <v>3</v>
      </c>
      <c r="AA6" s="4">
        <v>3</v>
      </c>
      <c r="AB6" s="4">
        <v>3</v>
      </c>
      <c r="AD6" s="32">
        <f aca="true" t="shared" si="0" ref="AD6:AD29">AVERAGE(K6:AB6)</f>
        <v>3.8125</v>
      </c>
      <c r="AF6" s="4">
        <v>4</v>
      </c>
      <c r="AG6" s="4">
        <v>3</v>
      </c>
    </row>
    <row r="7" spans="1:33" ht="24">
      <c r="A7" s="82">
        <v>3</v>
      </c>
      <c r="B7" s="4" t="s">
        <v>31</v>
      </c>
      <c r="C7" s="4">
        <v>0</v>
      </c>
      <c r="D7" s="4">
        <v>1</v>
      </c>
      <c r="E7" s="4">
        <v>1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W7" s="4">
        <v>4</v>
      </c>
      <c r="X7" s="4">
        <v>4</v>
      </c>
      <c r="Y7" s="4">
        <v>4</v>
      </c>
      <c r="Z7" s="4">
        <v>4</v>
      </c>
      <c r="AA7" s="4">
        <v>4</v>
      </c>
      <c r="AB7" s="4">
        <v>4</v>
      </c>
      <c r="AD7" s="32">
        <f t="shared" si="0"/>
        <v>4.625</v>
      </c>
      <c r="AF7" s="4">
        <v>5</v>
      </c>
      <c r="AG7" s="4">
        <v>4</v>
      </c>
    </row>
    <row r="8" spans="1:33" ht="24">
      <c r="A8" s="82">
        <v>4</v>
      </c>
      <c r="B8" s="4" t="s">
        <v>32</v>
      </c>
      <c r="C8" s="4">
        <v>0</v>
      </c>
      <c r="D8" s="4">
        <v>1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4</v>
      </c>
      <c r="L8" s="4">
        <v>4</v>
      </c>
      <c r="M8" s="4">
        <v>4</v>
      </c>
      <c r="N8" s="4">
        <v>4</v>
      </c>
      <c r="O8" s="4">
        <v>4</v>
      </c>
      <c r="P8" s="4">
        <v>5</v>
      </c>
      <c r="Q8" s="4">
        <v>5</v>
      </c>
      <c r="R8" s="4">
        <v>5</v>
      </c>
      <c r="S8" s="4">
        <v>5</v>
      </c>
      <c r="T8" s="4">
        <v>5</v>
      </c>
      <c r="W8" s="4">
        <v>4</v>
      </c>
      <c r="X8" s="4">
        <v>5</v>
      </c>
      <c r="Y8" s="4">
        <v>4</v>
      </c>
      <c r="Z8" s="4">
        <v>4</v>
      </c>
      <c r="AA8" s="4">
        <v>5</v>
      </c>
      <c r="AB8" s="4">
        <v>4</v>
      </c>
      <c r="AD8" s="32">
        <f t="shared" si="0"/>
        <v>4.4375</v>
      </c>
      <c r="AF8" s="4">
        <v>3</v>
      </c>
      <c r="AG8" s="4">
        <v>5</v>
      </c>
    </row>
    <row r="9" spans="1:33" ht="24">
      <c r="A9" s="82">
        <v>5</v>
      </c>
      <c r="B9" s="4" t="s">
        <v>36</v>
      </c>
      <c r="C9" s="4">
        <v>1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</v>
      </c>
      <c r="L9" s="4">
        <v>5</v>
      </c>
      <c r="M9" s="4">
        <v>5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W9" s="4">
        <v>5</v>
      </c>
      <c r="X9" s="4">
        <v>5</v>
      </c>
      <c r="Y9" s="4">
        <v>4</v>
      </c>
      <c r="Z9" s="4">
        <v>4</v>
      </c>
      <c r="AA9" s="4">
        <v>5</v>
      </c>
      <c r="AB9" s="4">
        <v>4</v>
      </c>
      <c r="AD9" s="32">
        <f t="shared" si="0"/>
        <v>4.8125</v>
      </c>
      <c r="AF9" s="4">
        <v>3</v>
      </c>
      <c r="AG9" s="4">
        <v>5</v>
      </c>
    </row>
    <row r="10" spans="1:33" ht="24">
      <c r="A10" s="82">
        <v>6</v>
      </c>
      <c r="B10" s="4" t="s">
        <v>32</v>
      </c>
      <c r="C10" s="4">
        <v>1</v>
      </c>
      <c r="D10" s="4"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4</v>
      </c>
      <c r="L10" s="4">
        <v>4</v>
      </c>
      <c r="M10" s="4">
        <v>4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  <c r="T10" s="4">
        <v>5</v>
      </c>
      <c r="W10" s="4">
        <v>5</v>
      </c>
      <c r="X10" s="4">
        <v>5</v>
      </c>
      <c r="Y10" s="4">
        <v>4</v>
      </c>
      <c r="Z10" s="4">
        <v>4</v>
      </c>
      <c r="AA10" s="4">
        <v>4</v>
      </c>
      <c r="AB10" s="4">
        <v>4</v>
      </c>
      <c r="AD10" s="32">
        <f t="shared" si="0"/>
        <v>4.5625</v>
      </c>
      <c r="AF10" s="4">
        <v>4</v>
      </c>
      <c r="AG10" s="4">
        <v>4</v>
      </c>
    </row>
    <row r="11" spans="1:33" ht="24">
      <c r="A11" s="82">
        <v>7</v>
      </c>
      <c r="B11" s="4" t="s">
        <v>34</v>
      </c>
      <c r="C11" s="4">
        <v>0</v>
      </c>
      <c r="D11" s="4">
        <v>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5</v>
      </c>
      <c r="L11" s="4">
        <v>5</v>
      </c>
      <c r="M11" s="4">
        <v>5</v>
      </c>
      <c r="N11" s="4">
        <v>4</v>
      </c>
      <c r="O11" s="4">
        <v>4</v>
      </c>
      <c r="P11" s="4">
        <v>5</v>
      </c>
      <c r="Q11" s="4">
        <v>4</v>
      </c>
      <c r="R11" s="4">
        <v>4</v>
      </c>
      <c r="S11" s="4">
        <v>4</v>
      </c>
      <c r="T11" s="4">
        <v>5</v>
      </c>
      <c r="Z11" s="4">
        <v>3</v>
      </c>
      <c r="AA11" s="4">
        <v>2</v>
      </c>
      <c r="AB11" s="4">
        <v>2</v>
      </c>
      <c r="AD11" s="32">
        <f t="shared" si="0"/>
        <v>4</v>
      </c>
      <c r="AF11" s="4">
        <v>5</v>
      </c>
      <c r="AG11" s="4">
        <v>3</v>
      </c>
    </row>
    <row r="12" spans="1:33" ht="24">
      <c r="A12" s="82">
        <v>8</v>
      </c>
      <c r="B12" s="4" t="s">
        <v>32</v>
      </c>
      <c r="C12" s="4">
        <v>1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4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4">
        <v>4</v>
      </c>
      <c r="R12" s="4">
        <v>4</v>
      </c>
      <c r="S12" s="4">
        <v>4</v>
      </c>
      <c r="T12" s="4">
        <v>4</v>
      </c>
      <c r="W12" s="4">
        <v>3</v>
      </c>
      <c r="X12" s="4">
        <v>5</v>
      </c>
      <c r="Y12" s="4">
        <v>2</v>
      </c>
      <c r="Z12" s="4">
        <v>1</v>
      </c>
      <c r="AA12" s="4">
        <v>1</v>
      </c>
      <c r="AB12" s="4">
        <v>2</v>
      </c>
      <c r="AD12" s="32">
        <f t="shared" si="0"/>
        <v>3.375</v>
      </c>
      <c r="AF12" s="4">
        <v>4</v>
      </c>
      <c r="AG12" s="4">
        <v>3</v>
      </c>
    </row>
    <row r="13" spans="1:33" ht="24">
      <c r="A13" s="82">
        <v>9</v>
      </c>
      <c r="B13" s="4" t="s">
        <v>34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5</v>
      </c>
      <c r="L13" s="4">
        <v>5</v>
      </c>
      <c r="M13" s="4">
        <v>5</v>
      </c>
      <c r="N13" s="4">
        <v>4</v>
      </c>
      <c r="O13" s="4">
        <v>4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W13" s="4">
        <v>5</v>
      </c>
      <c r="X13" s="4">
        <v>5</v>
      </c>
      <c r="Y13" s="4">
        <v>5</v>
      </c>
      <c r="Z13" s="4">
        <v>5</v>
      </c>
      <c r="AA13" s="4">
        <v>5</v>
      </c>
      <c r="AB13" s="4">
        <v>5</v>
      </c>
      <c r="AD13" s="32">
        <f>AVERAGE(L13:AB13)</f>
        <v>4.866666666666666</v>
      </c>
      <c r="AF13" s="4">
        <v>3</v>
      </c>
      <c r="AG13" s="4">
        <v>5</v>
      </c>
    </row>
    <row r="14" spans="1:33" ht="24">
      <c r="A14" s="82">
        <v>10</v>
      </c>
      <c r="B14" s="4" t="s">
        <v>36</v>
      </c>
      <c r="C14" s="4">
        <v>1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4">
        <v>5</v>
      </c>
      <c r="Q14" s="4">
        <v>5</v>
      </c>
      <c r="R14" s="4">
        <v>5</v>
      </c>
      <c r="S14" s="4">
        <v>5</v>
      </c>
      <c r="T14" s="4">
        <v>5</v>
      </c>
      <c r="W14" s="4">
        <v>5</v>
      </c>
      <c r="X14" s="4">
        <v>5</v>
      </c>
      <c r="Y14" s="4">
        <v>5</v>
      </c>
      <c r="Z14" s="4">
        <v>5</v>
      </c>
      <c r="AA14" s="4">
        <v>5</v>
      </c>
      <c r="AB14" s="4">
        <v>5</v>
      </c>
      <c r="AD14" s="32">
        <f t="shared" si="0"/>
        <v>5</v>
      </c>
      <c r="AF14" s="4">
        <v>3</v>
      </c>
      <c r="AG14" s="4">
        <v>5</v>
      </c>
    </row>
    <row r="15" spans="1:33" ht="24">
      <c r="A15" s="82">
        <v>11</v>
      </c>
      <c r="B15" s="4" t="s">
        <v>36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</v>
      </c>
      <c r="L15" s="4">
        <v>5</v>
      </c>
      <c r="M15" s="4">
        <v>5</v>
      </c>
      <c r="N15" s="4">
        <v>5</v>
      </c>
      <c r="O15" s="4">
        <v>5</v>
      </c>
      <c r="P15" s="4">
        <v>5</v>
      </c>
      <c r="Q15" s="4">
        <v>5</v>
      </c>
      <c r="R15" s="4">
        <v>5</v>
      </c>
      <c r="S15" s="4">
        <v>5</v>
      </c>
      <c r="T15" s="4">
        <v>5</v>
      </c>
      <c r="W15" s="4">
        <v>4</v>
      </c>
      <c r="X15" s="4">
        <v>4</v>
      </c>
      <c r="Y15" s="4">
        <v>4</v>
      </c>
      <c r="Z15" s="4">
        <v>4</v>
      </c>
      <c r="AA15" s="4">
        <v>4</v>
      </c>
      <c r="AB15" s="4">
        <v>4</v>
      </c>
      <c r="AD15" s="32">
        <f t="shared" si="0"/>
        <v>4.625</v>
      </c>
      <c r="AF15" s="4">
        <v>5</v>
      </c>
      <c r="AG15" s="4">
        <v>4</v>
      </c>
    </row>
    <row r="16" spans="1:33" ht="24">
      <c r="A16" s="83">
        <v>12</v>
      </c>
      <c r="B16" s="4" t="s">
        <v>31</v>
      </c>
      <c r="C16" s="4">
        <v>0</v>
      </c>
      <c r="D16" s="4">
        <v>1</v>
      </c>
      <c r="E16" s="4">
        <v>1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5</v>
      </c>
      <c r="L16" s="4">
        <v>5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4">
        <v>5</v>
      </c>
      <c r="W16" s="4">
        <v>5</v>
      </c>
      <c r="X16" s="4">
        <v>5</v>
      </c>
      <c r="Y16" s="4">
        <v>5</v>
      </c>
      <c r="Z16" s="4">
        <v>5</v>
      </c>
      <c r="AA16" s="4">
        <v>5</v>
      </c>
      <c r="AB16" s="4">
        <v>5</v>
      </c>
      <c r="AD16" s="32">
        <f t="shared" si="0"/>
        <v>5</v>
      </c>
      <c r="AF16" s="4">
        <v>4</v>
      </c>
      <c r="AG16" s="4">
        <v>5</v>
      </c>
    </row>
    <row r="17" spans="1:33" ht="24">
      <c r="A17" s="83">
        <v>13</v>
      </c>
      <c r="B17" s="4" t="s">
        <v>32</v>
      </c>
      <c r="C17" s="4">
        <v>0</v>
      </c>
      <c r="D17" s="4"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4</v>
      </c>
      <c r="L17" s="4">
        <v>4</v>
      </c>
      <c r="M17" s="4">
        <v>4</v>
      </c>
      <c r="N17" s="4">
        <v>4</v>
      </c>
      <c r="O17" s="4">
        <v>4</v>
      </c>
      <c r="P17" s="4">
        <v>4</v>
      </c>
      <c r="Q17" s="4">
        <v>4</v>
      </c>
      <c r="R17" s="4">
        <v>4</v>
      </c>
      <c r="S17" s="4">
        <v>4</v>
      </c>
      <c r="T17" s="4">
        <v>4</v>
      </c>
      <c r="W17" s="4">
        <v>5</v>
      </c>
      <c r="X17" s="4">
        <v>5</v>
      </c>
      <c r="Y17" s="4">
        <v>4</v>
      </c>
      <c r="Z17" s="4">
        <v>4</v>
      </c>
      <c r="AA17" s="4">
        <v>4</v>
      </c>
      <c r="AB17" s="4">
        <v>4</v>
      </c>
      <c r="AD17" s="32">
        <f t="shared" si="0"/>
        <v>4.125</v>
      </c>
      <c r="AF17" s="4">
        <v>4</v>
      </c>
      <c r="AG17" s="4">
        <v>5</v>
      </c>
    </row>
    <row r="18" spans="1:33" ht="24">
      <c r="A18" s="83">
        <v>14</v>
      </c>
      <c r="B18" s="4" t="s">
        <v>36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5</v>
      </c>
      <c r="L18" s="4">
        <v>5</v>
      </c>
      <c r="M18" s="4">
        <v>5</v>
      </c>
      <c r="N18" s="4">
        <v>5</v>
      </c>
      <c r="O18" s="4">
        <v>5</v>
      </c>
      <c r="P18" s="4">
        <v>5</v>
      </c>
      <c r="Q18" s="4">
        <v>5</v>
      </c>
      <c r="R18" s="4">
        <v>5</v>
      </c>
      <c r="S18" s="4">
        <v>5</v>
      </c>
      <c r="T18" s="4">
        <v>5</v>
      </c>
      <c r="W18" s="4">
        <v>4</v>
      </c>
      <c r="X18" s="4">
        <v>5</v>
      </c>
      <c r="Y18" s="4">
        <v>5</v>
      </c>
      <c r="Z18" s="4">
        <v>5</v>
      </c>
      <c r="AA18" s="4">
        <v>5</v>
      </c>
      <c r="AB18" s="4">
        <v>5</v>
      </c>
      <c r="AD18" s="32">
        <f t="shared" si="0"/>
        <v>4.9375</v>
      </c>
      <c r="AF18" s="4">
        <v>3</v>
      </c>
      <c r="AG18" s="4">
        <v>4</v>
      </c>
    </row>
    <row r="19" spans="1:33" ht="24">
      <c r="A19" s="23">
        <v>15</v>
      </c>
      <c r="B19" s="4" t="s">
        <v>32</v>
      </c>
      <c r="C19" s="4">
        <v>1</v>
      </c>
      <c r="D19" s="4">
        <v>0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4</v>
      </c>
      <c r="L19" s="4">
        <v>4</v>
      </c>
      <c r="M19" s="4">
        <v>4</v>
      </c>
      <c r="N19" s="4">
        <v>5</v>
      </c>
      <c r="O19" s="4">
        <v>5</v>
      </c>
      <c r="P19" s="4">
        <v>5</v>
      </c>
      <c r="Q19" s="4">
        <v>5</v>
      </c>
      <c r="R19" s="4">
        <v>5</v>
      </c>
      <c r="S19" s="4">
        <v>5</v>
      </c>
      <c r="T19" s="4">
        <v>5</v>
      </c>
      <c r="W19" s="4">
        <v>4</v>
      </c>
      <c r="X19" s="4">
        <v>5</v>
      </c>
      <c r="Y19" s="4">
        <v>4</v>
      </c>
      <c r="Z19" s="4">
        <v>4</v>
      </c>
      <c r="AA19" s="4">
        <v>4</v>
      </c>
      <c r="AB19" s="4">
        <v>4</v>
      </c>
      <c r="AD19" s="32">
        <f t="shared" si="0"/>
        <v>4.5</v>
      </c>
      <c r="AF19" s="4">
        <v>3</v>
      </c>
      <c r="AG19" s="4">
        <v>5</v>
      </c>
    </row>
    <row r="20" spans="1:33" ht="24">
      <c r="A20" s="23">
        <v>16</v>
      </c>
      <c r="B20" s="4" t="s">
        <v>34</v>
      </c>
      <c r="C20" s="4">
        <v>0</v>
      </c>
      <c r="D20" s="4">
        <v>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</v>
      </c>
      <c r="L20" s="4">
        <v>5</v>
      </c>
      <c r="M20" s="4">
        <v>5</v>
      </c>
      <c r="N20" s="4">
        <v>4</v>
      </c>
      <c r="O20" s="4">
        <v>4</v>
      </c>
      <c r="P20" s="4">
        <v>5</v>
      </c>
      <c r="Q20" s="4">
        <v>5</v>
      </c>
      <c r="R20" s="4">
        <v>4</v>
      </c>
      <c r="S20" s="4">
        <v>5</v>
      </c>
      <c r="T20" s="4">
        <v>5</v>
      </c>
      <c r="W20" s="4">
        <v>4</v>
      </c>
      <c r="X20" s="4">
        <v>4</v>
      </c>
      <c r="Y20" s="4">
        <v>5</v>
      </c>
      <c r="Z20" s="4">
        <v>5</v>
      </c>
      <c r="AA20" s="4">
        <v>5</v>
      </c>
      <c r="AB20" s="4">
        <v>5</v>
      </c>
      <c r="AD20" s="32">
        <f t="shared" si="0"/>
        <v>4.6875</v>
      </c>
      <c r="AF20" s="4">
        <v>5</v>
      </c>
      <c r="AG20" s="4">
        <v>3</v>
      </c>
    </row>
    <row r="21" spans="1:33" ht="24">
      <c r="A21" s="23">
        <v>17</v>
      </c>
      <c r="B21" s="4" t="s">
        <v>32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4</v>
      </c>
      <c r="L21" s="4">
        <v>4</v>
      </c>
      <c r="M21" s="4">
        <v>4</v>
      </c>
      <c r="N21" s="4">
        <v>4</v>
      </c>
      <c r="O21" s="4">
        <v>4</v>
      </c>
      <c r="P21" s="4">
        <v>4</v>
      </c>
      <c r="Q21" s="4">
        <v>4</v>
      </c>
      <c r="R21" s="4">
        <v>4</v>
      </c>
      <c r="S21" s="4">
        <v>4</v>
      </c>
      <c r="T21" s="4">
        <v>4</v>
      </c>
      <c r="W21" s="4">
        <v>4</v>
      </c>
      <c r="X21" s="4">
        <v>4</v>
      </c>
      <c r="Y21" s="4">
        <v>4</v>
      </c>
      <c r="Z21" s="4">
        <v>4</v>
      </c>
      <c r="AA21" s="4">
        <v>4</v>
      </c>
      <c r="AB21" s="4">
        <v>4</v>
      </c>
      <c r="AD21" s="32">
        <f t="shared" si="0"/>
        <v>4</v>
      </c>
      <c r="AF21" s="4">
        <v>3</v>
      </c>
      <c r="AG21" s="4">
        <v>4</v>
      </c>
    </row>
    <row r="22" spans="1:33" ht="24">
      <c r="A22" s="23">
        <v>18</v>
      </c>
      <c r="B22" s="4" t="s">
        <v>34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</v>
      </c>
      <c r="L22" s="4">
        <v>5</v>
      </c>
      <c r="M22" s="4">
        <v>5</v>
      </c>
      <c r="N22" s="4">
        <v>4</v>
      </c>
      <c r="O22" s="4">
        <v>4</v>
      </c>
      <c r="P22" s="4">
        <v>5</v>
      </c>
      <c r="Q22" s="4">
        <v>5</v>
      </c>
      <c r="R22" s="4">
        <v>5</v>
      </c>
      <c r="S22" s="4">
        <v>5</v>
      </c>
      <c r="T22" s="4">
        <v>5</v>
      </c>
      <c r="W22" s="4">
        <v>4</v>
      </c>
      <c r="X22" s="4">
        <v>5</v>
      </c>
      <c r="Y22" s="4">
        <v>4</v>
      </c>
      <c r="Z22" s="4">
        <v>4</v>
      </c>
      <c r="AA22" s="4">
        <v>4</v>
      </c>
      <c r="AB22" s="4">
        <v>4</v>
      </c>
      <c r="AD22" s="32">
        <f t="shared" si="0"/>
        <v>4.5625</v>
      </c>
      <c r="AF22" s="4">
        <v>3</v>
      </c>
      <c r="AG22" s="4">
        <v>4</v>
      </c>
    </row>
    <row r="23" spans="1:33" ht="24">
      <c r="A23" s="23">
        <v>19</v>
      </c>
      <c r="B23" s="4" t="s">
        <v>36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5</v>
      </c>
      <c r="L23" s="4">
        <v>5</v>
      </c>
      <c r="M23" s="4">
        <v>5</v>
      </c>
      <c r="N23" s="4">
        <v>5</v>
      </c>
      <c r="O23" s="4">
        <v>5</v>
      </c>
      <c r="P23" s="4">
        <v>5</v>
      </c>
      <c r="Q23" s="4">
        <v>5</v>
      </c>
      <c r="R23" s="4">
        <v>5</v>
      </c>
      <c r="S23" s="4">
        <v>5</v>
      </c>
      <c r="T23" s="4">
        <v>5</v>
      </c>
      <c r="W23" s="4">
        <v>4</v>
      </c>
      <c r="X23" s="4">
        <v>5</v>
      </c>
      <c r="Y23" s="4">
        <v>5</v>
      </c>
      <c r="Z23" s="4">
        <v>5</v>
      </c>
      <c r="AA23" s="4">
        <v>5</v>
      </c>
      <c r="AB23" s="4">
        <v>5</v>
      </c>
      <c r="AD23" s="32">
        <f t="shared" si="0"/>
        <v>4.9375</v>
      </c>
      <c r="AF23" s="4">
        <v>3</v>
      </c>
      <c r="AG23" s="4">
        <v>4</v>
      </c>
    </row>
    <row r="24" spans="1:33" ht="24">
      <c r="A24" s="23">
        <v>20</v>
      </c>
      <c r="B24" s="4" t="s">
        <v>36</v>
      </c>
      <c r="C24" s="4">
        <v>0</v>
      </c>
      <c r="D24" s="4">
        <v>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5</v>
      </c>
      <c r="L24" s="4">
        <v>5</v>
      </c>
      <c r="M24" s="4">
        <v>5</v>
      </c>
      <c r="N24" s="4">
        <v>5</v>
      </c>
      <c r="O24" s="4">
        <v>5</v>
      </c>
      <c r="P24" s="4">
        <v>5</v>
      </c>
      <c r="Q24" s="4">
        <v>5</v>
      </c>
      <c r="R24" s="4">
        <v>5</v>
      </c>
      <c r="S24" s="4">
        <v>5</v>
      </c>
      <c r="T24" s="4">
        <v>5</v>
      </c>
      <c r="W24" s="4">
        <v>4</v>
      </c>
      <c r="X24" s="4">
        <v>5</v>
      </c>
      <c r="Y24" s="4">
        <v>5</v>
      </c>
      <c r="Z24" s="4">
        <v>5</v>
      </c>
      <c r="AA24" s="4">
        <v>5</v>
      </c>
      <c r="AB24" s="4">
        <v>5</v>
      </c>
      <c r="AD24" s="32">
        <f t="shared" si="0"/>
        <v>4.9375</v>
      </c>
      <c r="AF24" s="4">
        <v>3</v>
      </c>
      <c r="AG24" s="4">
        <v>4</v>
      </c>
    </row>
    <row r="25" spans="1:33" ht="24">
      <c r="A25" s="23">
        <v>21</v>
      </c>
      <c r="B25" s="4" t="s">
        <v>36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5</v>
      </c>
      <c r="L25" s="4">
        <v>5</v>
      </c>
      <c r="M25" s="4">
        <v>5</v>
      </c>
      <c r="N25" s="4">
        <v>5</v>
      </c>
      <c r="O25" s="4">
        <v>5</v>
      </c>
      <c r="P25" s="4">
        <v>5</v>
      </c>
      <c r="Q25" s="4">
        <v>5</v>
      </c>
      <c r="R25" s="4">
        <v>5</v>
      </c>
      <c r="S25" s="4">
        <v>5</v>
      </c>
      <c r="T25" s="4">
        <v>5</v>
      </c>
      <c r="W25" s="4">
        <v>4</v>
      </c>
      <c r="X25" s="4">
        <v>5</v>
      </c>
      <c r="Y25" s="4">
        <v>5</v>
      </c>
      <c r="Z25" s="4">
        <v>5</v>
      </c>
      <c r="AA25" s="4">
        <v>5</v>
      </c>
      <c r="AB25" s="4">
        <v>5</v>
      </c>
      <c r="AD25" s="32">
        <f t="shared" si="0"/>
        <v>4.9375</v>
      </c>
      <c r="AF25" s="4">
        <v>3</v>
      </c>
      <c r="AG25" s="4">
        <v>4</v>
      </c>
    </row>
    <row r="26" spans="1:33" ht="24">
      <c r="A26" s="23">
        <v>22</v>
      </c>
      <c r="B26" s="4" t="s">
        <v>36</v>
      </c>
      <c r="C26" s="4">
        <v>0</v>
      </c>
      <c r="D26" s="4"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5</v>
      </c>
      <c r="L26" s="4">
        <v>5</v>
      </c>
      <c r="M26" s="4">
        <v>5</v>
      </c>
      <c r="N26" s="4">
        <v>5</v>
      </c>
      <c r="O26" s="4">
        <v>5</v>
      </c>
      <c r="P26" s="4">
        <v>5</v>
      </c>
      <c r="Q26" s="4">
        <v>5</v>
      </c>
      <c r="R26" s="4">
        <v>5</v>
      </c>
      <c r="S26" s="4">
        <v>5</v>
      </c>
      <c r="T26" s="4">
        <v>5</v>
      </c>
      <c r="W26" s="4">
        <v>4</v>
      </c>
      <c r="X26" s="4">
        <v>5</v>
      </c>
      <c r="Y26" s="4">
        <v>5</v>
      </c>
      <c r="Z26" s="4">
        <v>5</v>
      </c>
      <c r="AA26" s="4">
        <v>5</v>
      </c>
      <c r="AB26" s="4">
        <v>5</v>
      </c>
      <c r="AD26" s="32">
        <f t="shared" si="0"/>
        <v>4.9375</v>
      </c>
      <c r="AF26" s="4">
        <v>3</v>
      </c>
      <c r="AG26" s="4">
        <v>4</v>
      </c>
    </row>
    <row r="27" spans="1:33" ht="24">
      <c r="A27" s="23">
        <v>23</v>
      </c>
      <c r="B27" s="4" t="s">
        <v>32</v>
      </c>
      <c r="C27" s="4">
        <v>0</v>
      </c>
      <c r="D27" s="4">
        <v>1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4</v>
      </c>
      <c r="L27" s="4">
        <v>4</v>
      </c>
      <c r="M27" s="4">
        <v>4</v>
      </c>
      <c r="N27" s="4">
        <v>4</v>
      </c>
      <c r="O27" s="4">
        <v>4</v>
      </c>
      <c r="P27" s="4">
        <v>4</v>
      </c>
      <c r="Q27" s="4">
        <v>4</v>
      </c>
      <c r="R27" s="4">
        <v>4</v>
      </c>
      <c r="S27" s="4">
        <v>4</v>
      </c>
      <c r="T27" s="4">
        <v>4</v>
      </c>
      <c r="W27" s="4">
        <v>4</v>
      </c>
      <c r="X27" s="4">
        <v>4</v>
      </c>
      <c r="Y27" s="4">
        <v>4</v>
      </c>
      <c r="Z27" s="4">
        <v>4</v>
      </c>
      <c r="AA27" s="4">
        <v>4</v>
      </c>
      <c r="AB27" s="4">
        <v>4</v>
      </c>
      <c r="AD27" s="32">
        <f t="shared" si="0"/>
        <v>4</v>
      </c>
      <c r="AF27" s="4">
        <v>3</v>
      </c>
      <c r="AG27" s="4">
        <v>4</v>
      </c>
    </row>
    <row r="28" spans="1:33" ht="24">
      <c r="A28" s="23">
        <v>24</v>
      </c>
      <c r="B28" s="4" t="s">
        <v>34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5</v>
      </c>
      <c r="L28" s="4">
        <v>5</v>
      </c>
      <c r="M28" s="4">
        <v>5</v>
      </c>
      <c r="N28" s="4">
        <v>4</v>
      </c>
      <c r="O28" s="4">
        <v>4</v>
      </c>
      <c r="P28" s="4">
        <v>5</v>
      </c>
      <c r="Q28" s="4">
        <v>5</v>
      </c>
      <c r="R28" s="4">
        <v>5</v>
      </c>
      <c r="S28" s="4">
        <v>5</v>
      </c>
      <c r="T28" s="4">
        <v>5</v>
      </c>
      <c r="W28" s="4">
        <v>4</v>
      </c>
      <c r="X28" s="4">
        <v>5</v>
      </c>
      <c r="Y28" s="4">
        <v>4</v>
      </c>
      <c r="Z28" s="4">
        <v>4</v>
      </c>
      <c r="AA28" s="4">
        <v>4</v>
      </c>
      <c r="AB28" s="4">
        <v>4</v>
      </c>
      <c r="AD28" s="32">
        <f t="shared" si="0"/>
        <v>4.5625</v>
      </c>
      <c r="AF28" s="4">
        <v>3</v>
      </c>
      <c r="AG28" s="4">
        <v>4</v>
      </c>
    </row>
    <row r="29" spans="1:33" ht="24">
      <c r="A29" s="23">
        <v>25</v>
      </c>
      <c r="B29" s="4" t="s">
        <v>33</v>
      </c>
      <c r="C29" s="4">
        <v>0</v>
      </c>
      <c r="D29" s="4">
        <v>1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5</v>
      </c>
      <c r="L29" s="4">
        <v>5</v>
      </c>
      <c r="M29" s="4">
        <v>4</v>
      </c>
      <c r="N29" s="4">
        <v>5</v>
      </c>
      <c r="O29" s="4">
        <v>4</v>
      </c>
      <c r="P29" s="4">
        <v>5</v>
      </c>
      <c r="Q29" s="4">
        <v>5</v>
      </c>
      <c r="R29" s="4">
        <v>5</v>
      </c>
      <c r="S29" s="4">
        <v>5</v>
      </c>
      <c r="T29" s="4">
        <v>5</v>
      </c>
      <c r="W29" s="4">
        <v>4</v>
      </c>
      <c r="X29" s="4">
        <v>4</v>
      </c>
      <c r="Y29" s="4">
        <v>4</v>
      </c>
      <c r="Z29" s="4">
        <v>4</v>
      </c>
      <c r="AA29" s="4">
        <v>4</v>
      </c>
      <c r="AB29" s="4">
        <v>4</v>
      </c>
      <c r="AD29" s="32">
        <f t="shared" si="0"/>
        <v>4.5</v>
      </c>
      <c r="AF29" s="4">
        <v>5</v>
      </c>
      <c r="AG29" s="4">
        <v>4</v>
      </c>
    </row>
    <row r="30" spans="1:30" ht="24">
      <c r="A30" s="23"/>
      <c r="AD30" s="32"/>
    </row>
    <row r="31" spans="1:33" ht="24">
      <c r="A31" s="23"/>
      <c r="K31" s="30">
        <f aca="true" t="shared" si="1" ref="K31:T31">AVERAGE(K5:K29)</f>
        <v>4.68</v>
      </c>
      <c r="L31" s="30">
        <f t="shared" si="1"/>
        <v>4.64</v>
      </c>
      <c r="M31" s="30">
        <f t="shared" si="1"/>
        <v>4.6</v>
      </c>
      <c r="N31" s="30">
        <f t="shared" si="1"/>
        <v>4.56</v>
      </c>
      <c r="O31" s="30">
        <f t="shared" si="1"/>
        <v>4.48</v>
      </c>
      <c r="P31" s="30">
        <f t="shared" si="1"/>
        <v>4.76</v>
      </c>
      <c r="Q31" s="30">
        <f t="shared" si="1"/>
        <v>4.72</v>
      </c>
      <c r="R31" s="30">
        <f t="shared" si="1"/>
        <v>4.64</v>
      </c>
      <c r="S31" s="30">
        <f t="shared" si="1"/>
        <v>4.72</v>
      </c>
      <c r="T31" s="30">
        <f t="shared" si="1"/>
        <v>4.76</v>
      </c>
      <c r="W31" s="30">
        <f aca="true" t="shared" si="2" ref="W31:AB31">AVERAGE(W5:W29)</f>
        <v>4.166666666666667</v>
      </c>
      <c r="X31" s="30">
        <f t="shared" si="2"/>
        <v>4.666666666666667</v>
      </c>
      <c r="Y31" s="30">
        <f t="shared" si="2"/>
        <v>4.25</v>
      </c>
      <c r="Z31" s="30">
        <f t="shared" si="2"/>
        <v>4.16</v>
      </c>
      <c r="AA31" s="30">
        <f t="shared" si="2"/>
        <v>4.16</v>
      </c>
      <c r="AB31" s="30">
        <f t="shared" si="2"/>
        <v>4.16</v>
      </c>
      <c r="AD31" s="33">
        <f>AVERAGE(K5:AB29)</f>
        <v>4.508816120906801</v>
      </c>
      <c r="AF31" s="30">
        <f>AVERAGE(AF5:AF29)</f>
        <v>3.64</v>
      </c>
      <c r="AG31" s="30">
        <f>AVERAGE(AG5:AG29)</f>
        <v>4.12</v>
      </c>
    </row>
    <row r="32" spans="1:33" ht="24">
      <c r="A32" s="23"/>
      <c r="C32" s="52">
        <f>SUM(C5:C31)</f>
        <v>9</v>
      </c>
      <c r="D32" s="52">
        <f>SUM(D5:D31)</f>
        <v>16</v>
      </c>
      <c r="E32" s="52">
        <f aca="true" t="shared" si="3" ref="E32:J32">SUM(E5:E31)</f>
        <v>12</v>
      </c>
      <c r="F32" s="52">
        <f t="shared" si="3"/>
        <v>11</v>
      </c>
      <c r="G32" s="52">
        <f t="shared" si="3"/>
        <v>0</v>
      </c>
      <c r="H32" s="52">
        <f t="shared" si="3"/>
        <v>4</v>
      </c>
      <c r="I32" s="52">
        <f t="shared" si="3"/>
        <v>0</v>
      </c>
      <c r="J32" s="52">
        <f t="shared" si="3"/>
        <v>0</v>
      </c>
      <c r="K32" s="31">
        <f aca="true" t="shared" si="4" ref="K32:T32">STDEV(K5:K29)</f>
        <v>0.4760952285695257</v>
      </c>
      <c r="L32" s="31">
        <f t="shared" si="4"/>
        <v>0.5686240703077323</v>
      </c>
      <c r="M32" s="31">
        <f t="shared" si="4"/>
        <v>0.5</v>
      </c>
      <c r="N32" s="31">
        <f t="shared" si="4"/>
        <v>0.5066228051190208</v>
      </c>
      <c r="O32" s="31">
        <f t="shared" si="4"/>
        <v>0.5099019513592788</v>
      </c>
      <c r="P32" s="31">
        <f t="shared" si="4"/>
        <v>0.4358898943540647</v>
      </c>
      <c r="Q32" s="31">
        <f t="shared" si="4"/>
        <v>0.4582575694955824</v>
      </c>
      <c r="R32" s="31">
        <f t="shared" si="4"/>
        <v>0.5686240703077323</v>
      </c>
      <c r="S32" s="31">
        <f t="shared" si="4"/>
        <v>0.4582575694955824</v>
      </c>
      <c r="T32" s="31">
        <f t="shared" si="4"/>
        <v>0.4358898943540647</v>
      </c>
      <c r="W32" s="31">
        <f aca="true" t="shared" si="5" ref="W32:AB32">STDEV(W5:W29)</f>
        <v>0.5646597025732792</v>
      </c>
      <c r="X32" s="31">
        <f t="shared" si="5"/>
        <v>0.4815434123430785</v>
      </c>
      <c r="Y32" s="31">
        <f t="shared" si="5"/>
        <v>0.7372097807744856</v>
      </c>
      <c r="Z32" s="31">
        <f t="shared" si="5"/>
        <v>0.898146239020499</v>
      </c>
      <c r="AA32" s="31">
        <f t="shared" si="5"/>
        <v>1.027942929673952</v>
      </c>
      <c r="AB32" s="31">
        <f t="shared" si="5"/>
        <v>0.8504900548115386</v>
      </c>
      <c r="AD32" s="33">
        <f>STDEV(AD5:AD29)</f>
        <v>0.4467545000705983</v>
      </c>
      <c r="AF32" s="31">
        <f>STDEV(AF5:AF29)</f>
        <v>0.810349718742881</v>
      </c>
      <c r="AG32" s="31">
        <f>STDEV(AG5:AG29)</f>
        <v>0.6658328118479389</v>
      </c>
    </row>
  </sheetData>
  <sheetProtection/>
  <autoFilter ref="A4:Z33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20" zoomScaleNormal="120" zoomScalePageLayoutView="0" workbookViewId="0" topLeftCell="A1">
      <selection activeCell="A3" sqref="A3"/>
    </sheetView>
  </sheetViews>
  <sheetFormatPr defaultColWidth="8.7109375" defaultRowHeight="12.75"/>
  <cols>
    <col min="1" max="10" width="8.7109375" style="1" customWidth="1"/>
    <col min="11" max="11" width="3.421875" style="1" customWidth="1"/>
    <col min="12" max="12" width="11.140625" style="1" customWidth="1"/>
    <col min="13" max="16384" width="8.7109375" style="1" customWidth="1"/>
  </cols>
  <sheetData>
    <row r="1" spans="1:10" ht="24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24">
      <c r="A3" s="1" t="s">
        <v>126</v>
      </c>
    </row>
    <row r="4" ht="24">
      <c r="A4" s="1" t="s">
        <v>112</v>
      </c>
    </row>
    <row r="5" spans="1:13" ht="24">
      <c r="A5" s="1" t="s">
        <v>43</v>
      </c>
      <c r="M5" s="5"/>
    </row>
    <row r="6" spans="1:13" ht="24">
      <c r="A6" s="5" t="s">
        <v>113</v>
      </c>
      <c r="M6" s="5" t="s">
        <v>15</v>
      </c>
    </row>
    <row r="7" ht="24">
      <c r="A7" s="5" t="s">
        <v>114</v>
      </c>
    </row>
    <row r="8" spans="1:13" ht="24">
      <c r="A8" s="5" t="s">
        <v>115</v>
      </c>
      <c r="M8" s="5"/>
    </row>
    <row r="9" spans="1:13" ht="24">
      <c r="A9" s="1" t="s">
        <v>82</v>
      </c>
      <c r="M9" s="5"/>
    </row>
    <row r="10" spans="1:13" ht="24">
      <c r="A10" s="112" t="s">
        <v>119</v>
      </c>
      <c r="M10" s="90"/>
    </row>
    <row r="11" spans="1:12" ht="24">
      <c r="A11" s="112" t="s">
        <v>118</v>
      </c>
      <c r="L11" s="56"/>
    </row>
    <row r="12" spans="1:12" ht="24">
      <c r="A12" s="1" t="s">
        <v>99</v>
      </c>
      <c r="B12" s="3" t="s">
        <v>117</v>
      </c>
      <c r="L12" s="56"/>
    </row>
    <row r="13" spans="1:12" ht="24">
      <c r="A13" s="1" t="s">
        <v>116</v>
      </c>
      <c r="B13" s="3"/>
      <c r="L13" s="56"/>
    </row>
    <row r="14" spans="1:2" ht="24">
      <c r="A14" s="1" t="s">
        <v>103</v>
      </c>
      <c r="B14" s="3"/>
    </row>
    <row r="15" spans="1:2" ht="24">
      <c r="A15" s="1" t="s">
        <v>99</v>
      </c>
      <c r="B15" s="3" t="s">
        <v>120</v>
      </c>
    </row>
    <row r="16" spans="1:2" ht="24">
      <c r="A16" s="1" t="s">
        <v>121</v>
      </c>
      <c r="B16" s="3"/>
    </row>
    <row r="17" spans="1:2" ht="24">
      <c r="A17" s="3" t="s">
        <v>122</v>
      </c>
      <c r="B17" s="3"/>
    </row>
    <row r="18" spans="1:2" ht="24">
      <c r="A18" s="3" t="s">
        <v>123</v>
      </c>
      <c r="B18" s="3"/>
    </row>
    <row r="19" spans="1:2" ht="24">
      <c r="A19" s="3" t="s">
        <v>124</v>
      </c>
      <c r="B19" s="3"/>
    </row>
    <row r="20" spans="1:2" ht="24">
      <c r="A20" s="3" t="s">
        <v>125</v>
      </c>
      <c r="B20" s="3"/>
    </row>
  </sheetData>
  <sheetProtection/>
  <mergeCells count="1">
    <mergeCell ref="A1:J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120" zoomScaleNormal="120" zoomScalePageLayoutView="0" workbookViewId="0" topLeftCell="A1">
      <selection activeCell="A42" sqref="A42:B43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>
      <c r="A2" s="117" t="s">
        <v>38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4">
      <c r="A3" s="113" t="s">
        <v>39</v>
      </c>
      <c r="B3" s="113"/>
      <c r="C3" s="113"/>
      <c r="D3" s="113"/>
      <c r="E3" s="113"/>
      <c r="F3" s="113"/>
      <c r="G3" s="113"/>
      <c r="H3" s="113"/>
      <c r="I3" s="113"/>
      <c r="J3" s="113"/>
    </row>
    <row r="5" ht="24">
      <c r="A5" s="1" t="s">
        <v>40</v>
      </c>
    </row>
    <row r="6" ht="24">
      <c r="A6" s="1" t="s">
        <v>41</v>
      </c>
    </row>
    <row r="7" ht="24">
      <c r="A7" s="1" t="s">
        <v>43</v>
      </c>
    </row>
    <row r="8" ht="24">
      <c r="A8" s="1" t="s">
        <v>42</v>
      </c>
    </row>
    <row r="9" ht="15.75" customHeight="1"/>
    <row r="10" ht="24">
      <c r="A10" s="6" t="s">
        <v>7</v>
      </c>
    </row>
    <row r="11" ht="24">
      <c r="A11" s="6"/>
    </row>
    <row r="12" ht="24">
      <c r="A12" s="5" t="s">
        <v>19</v>
      </c>
    </row>
    <row r="13" ht="24.75" thickBot="1">
      <c r="A13" s="5"/>
    </row>
    <row r="14" spans="1:9" ht="25.5" thickBot="1" thickTop="1">
      <c r="A14" s="34" t="s">
        <v>18</v>
      </c>
      <c r="B14" s="118" t="s">
        <v>44</v>
      </c>
      <c r="C14" s="118"/>
      <c r="D14" s="118"/>
      <c r="E14" s="118"/>
      <c r="F14" s="118"/>
      <c r="G14" s="118"/>
      <c r="H14" s="34" t="s">
        <v>8</v>
      </c>
      <c r="I14" s="34" t="s">
        <v>9</v>
      </c>
    </row>
    <row r="15" spans="1:9" ht="24.75" thickTop="1">
      <c r="A15" s="76">
        <v>1</v>
      </c>
      <c r="B15" s="77" t="s">
        <v>29</v>
      </c>
      <c r="C15" s="78"/>
      <c r="D15" s="79"/>
      <c r="E15" s="79"/>
      <c r="F15" s="79"/>
      <c r="G15" s="78"/>
      <c r="H15" s="79">
        <v>16</v>
      </c>
      <c r="I15" s="81">
        <f aca="true" t="shared" si="0" ref="I15:I24">H15*100/H$25</f>
        <v>64</v>
      </c>
    </row>
    <row r="16" spans="1:9" ht="24">
      <c r="A16" s="3"/>
      <c r="B16" s="61" t="s">
        <v>46</v>
      </c>
      <c r="C16" s="61"/>
      <c r="D16" s="62"/>
      <c r="E16" s="62"/>
      <c r="F16" s="62"/>
      <c r="G16" s="61"/>
      <c r="H16" s="64">
        <v>5</v>
      </c>
      <c r="I16" s="75">
        <f t="shared" si="0"/>
        <v>20</v>
      </c>
    </row>
    <row r="17" spans="1:9" ht="24">
      <c r="A17" s="3"/>
      <c r="B17" s="61" t="s">
        <v>48</v>
      </c>
      <c r="C17" s="61"/>
      <c r="D17" s="62"/>
      <c r="E17" s="62"/>
      <c r="F17" s="62"/>
      <c r="G17" s="61"/>
      <c r="H17" s="64">
        <v>4</v>
      </c>
      <c r="I17" s="75">
        <f t="shared" si="0"/>
        <v>16</v>
      </c>
    </row>
    <row r="18" spans="1:9" ht="24">
      <c r="A18" s="3"/>
      <c r="B18" s="61" t="s">
        <v>47</v>
      </c>
      <c r="C18" s="61"/>
      <c r="D18" s="62"/>
      <c r="E18" s="62"/>
      <c r="F18" s="62"/>
      <c r="G18" s="61"/>
      <c r="H18" s="64">
        <v>3</v>
      </c>
      <c r="I18" s="75">
        <f t="shared" si="0"/>
        <v>12</v>
      </c>
    </row>
    <row r="19" spans="1:9" ht="24">
      <c r="A19" s="3"/>
      <c r="B19" s="61" t="s">
        <v>50</v>
      </c>
      <c r="C19" s="61"/>
      <c r="D19" s="62"/>
      <c r="E19" s="62"/>
      <c r="F19" s="62"/>
      <c r="G19" s="61"/>
      <c r="H19" s="64">
        <v>2</v>
      </c>
      <c r="I19" s="75">
        <f t="shared" si="0"/>
        <v>8</v>
      </c>
    </row>
    <row r="20" spans="1:9" ht="24">
      <c r="A20" s="3"/>
      <c r="B20" s="61" t="s">
        <v>49</v>
      </c>
      <c r="C20" s="61"/>
      <c r="D20" s="62"/>
      <c r="E20" s="62"/>
      <c r="F20" s="62"/>
      <c r="G20" s="61"/>
      <c r="H20" s="64">
        <v>2</v>
      </c>
      <c r="I20" s="75">
        <f t="shared" si="0"/>
        <v>8</v>
      </c>
    </row>
    <row r="21" spans="1:10" ht="24">
      <c r="A21" s="76">
        <v>2</v>
      </c>
      <c r="B21" s="77" t="s">
        <v>45</v>
      </c>
      <c r="C21" s="78"/>
      <c r="D21" s="79"/>
      <c r="E21" s="79"/>
      <c r="F21" s="79"/>
      <c r="G21" s="78"/>
      <c r="H21" s="79">
        <v>9</v>
      </c>
      <c r="I21" s="80">
        <f t="shared" si="0"/>
        <v>36</v>
      </c>
      <c r="J21" s="54"/>
    </row>
    <row r="22" spans="1:10" ht="24">
      <c r="A22" s="3"/>
      <c r="B22" s="61" t="s">
        <v>47</v>
      </c>
      <c r="C22" s="61"/>
      <c r="D22" s="62"/>
      <c r="E22" s="62"/>
      <c r="F22" s="62"/>
      <c r="G22" s="61"/>
      <c r="H22" s="64">
        <v>4</v>
      </c>
      <c r="I22" s="65">
        <f t="shared" si="0"/>
        <v>16</v>
      </c>
      <c r="J22" s="54"/>
    </row>
    <row r="23" spans="1:10" ht="24">
      <c r="A23" s="3"/>
      <c r="B23" s="61" t="s">
        <v>48</v>
      </c>
      <c r="C23" s="61"/>
      <c r="D23" s="62"/>
      <c r="E23" s="62"/>
      <c r="F23" s="62"/>
      <c r="G23" s="61"/>
      <c r="H23" s="64">
        <v>4</v>
      </c>
      <c r="I23" s="65">
        <f t="shared" si="0"/>
        <v>16</v>
      </c>
      <c r="J23" s="54"/>
    </row>
    <row r="24" spans="1:10" ht="24">
      <c r="A24" s="3"/>
      <c r="B24" s="61" t="s">
        <v>49</v>
      </c>
      <c r="C24" s="61"/>
      <c r="D24" s="62"/>
      <c r="E24" s="62"/>
      <c r="F24" s="62"/>
      <c r="G24" s="61"/>
      <c r="H24" s="64">
        <v>1</v>
      </c>
      <c r="I24" s="65">
        <f t="shared" si="0"/>
        <v>4</v>
      </c>
      <c r="J24" s="54"/>
    </row>
    <row r="25" spans="1:10" ht="24.75" thickBot="1">
      <c r="A25" s="7"/>
      <c r="B25" s="116" t="s">
        <v>4</v>
      </c>
      <c r="C25" s="116"/>
      <c r="D25" s="116"/>
      <c r="E25" s="116"/>
      <c r="F25" s="116"/>
      <c r="G25" s="116"/>
      <c r="H25" s="67">
        <f>H21+H15</f>
        <v>25</v>
      </c>
      <c r="I25" s="68">
        <f>H25*100/H25</f>
        <v>100</v>
      </c>
      <c r="J25" s="54"/>
    </row>
    <row r="26" spans="1:10" ht="24.75" thickTop="1">
      <c r="A26" s="86"/>
      <c r="B26" s="62"/>
      <c r="C26" s="62"/>
      <c r="D26" s="62"/>
      <c r="E26" s="62"/>
      <c r="F26" s="62"/>
      <c r="G26" s="62"/>
      <c r="H26" s="62"/>
      <c r="I26" s="63"/>
      <c r="J26" s="54"/>
    </row>
    <row r="27" ht="24">
      <c r="A27" s="5" t="s">
        <v>51</v>
      </c>
    </row>
    <row r="28" ht="24">
      <c r="A28" s="5" t="s">
        <v>52</v>
      </c>
    </row>
    <row r="29" ht="24">
      <c r="A29" s="5" t="s">
        <v>53</v>
      </c>
    </row>
    <row r="32" spans="1:10" ht="24">
      <c r="A32" s="119" t="s">
        <v>5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4" ht="24">
      <c r="A34" s="5" t="s">
        <v>54</v>
      </c>
    </row>
    <row r="35" ht="24.75" thickBot="1"/>
    <row r="36" spans="3:8" ht="25.5" thickBot="1" thickTop="1">
      <c r="C36" s="115" t="s">
        <v>55</v>
      </c>
      <c r="D36" s="115"/>
      <c r="E36" s="115"/>
      <c r="F36" s="115"/>
      <c r="G36" s="87" t="s">
        <v>8</v>
      </c>
      <c r="H36" s="87" t="s">
        <v>9</v>
      </c>
    </row>
    <row r="37" spans="3:8" ht="24.75" thickTop="1">
      <c r="C37" s="114" t="s">
        <v>56</v>
      </c>
      <c r="D37" s="114"/>
      <c r="E37" s="114"/>
      <c r="G37" s="64">
        <f>คีย์!E32</f>
        <v>12</v>
      </c>
      <c r="H37" s="65">
        <f>G37*100/G$40</f>
        <v>44.44444444444444</v>
      </c>
    </row>
    <row r="38" spans="3:8" ht="24">
      <c r="C38" s="114" t="s">
        <v>12</v>
      </c>
      <c r="D38" s="114"/>
      <c r="E38" s="114"/>
      <c r="G38" s="64">
        <f>คีย์!F32</f>
        <v>11</v>
      </c>
      <c r="H38" s="65">
        <f>G38*100/G$40</f>
        <v>40.74074074074074</v>
      </c>
    </row>
    <row r="39" spans="3:8" ht="24.75" thickBot="1">
      <c r="C39" s="66" t="s">
        <v>21</v>
      </c>
      <c r="D39" s="66"/>
      <c r="E39" s="66"/>
      <c r="G39" s="64">
        <f>คีย์!H32</f>
        <v>4</v>
      </c>
      <c r="H39" s="65">
        <f>G39*100/G$40</f>
        <v>14.814814814814815</v>
      </c>
    </row>
    <row r="40" spans="3:8" ht="25.5" thickBot="1" thickTop="1">
      <c r="C40" s="115" t="s">
        <v>4</v>
      </c>
      <c r="D40" s="115"/>
      <c r="E40" s="115"/>
      <c r="F40" s="115"/>
      <c r="G40" s="88">
        <f>SUM(G37:G39)</f>
        <v>27</v>
      </c>
      <c r="H40" s="89">
        <f>SUM(H37:H39)</f>
        <v>100</v>
      </c>
    </row>
    <row r="41" spans="6:7" ht="24.75" thickTop="1">
      <c r="F41" s="4"/>
      <c r="G41" s="4"/>
    </row>
    <row r="42" spans="1:7" ht="24">
      <c r="A42" s="90"/>
      <c r="B42" s="1" t="s">
        <v>81</v>
      </c>
      <c r="F42" s="4"/>
      <c r="G42" s="4"/>
    </row>
    <row r="43" spans="1:7" ht="24">
      <c r="A43" s="1" t="s">
        <v>82</v>
      </c>
      <c r="F43" s="4"/>
      <c r="G43" s="4"/>
    </row>
  </sheetData>
  <sheetProtection/>
  <mergeCells count="10">
    <mergeCell ref="C37:E37"/>
    <mergeCell ref="C38:E38"/>
    <mergeCell ref="C36:F36"/>
    <mergeCell ref="C40:F40"/>
    <mergeCell ref="B25:G25"/>
    <mergeCell ref="A1:J1"/>
    <mergeCell ref="A2:J2"/>
    <mergeCell ref="A3:J3"/>
    <mergeCell ref="B14:G14"/>
    <mergeCell ref="A32:J3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20" zoomScaleNormal="120" zoomScalePageLayoutView="0" workbookViewId="0" topLeftCell="A1">
      <selection activeCell="A35" sqref="A35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5" width="6.140625" style="1" bestFit="1" customWidth="1"/>
    <col min="6" max="6" width="5.710937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119" t="s">
        <v>13</v>
      </c>
      <c r="B1" s="119"/>
      <c r="C1" s="119"/>
      <c r="D1" s="119"/>
      <c r="E1" s="119"/>
      <c r="F1" s="119"/>
      <c r="G1" s="119"/>
    </row>
    <row r="2" ht="24">
      <c r="A2" s="6" t="s">
        <v>11</v>
      </c>
    </row>
    <row r="3" spans="1:2" ht="24">
      <c r="A3" s="6"/>
      <c r="B3" s="1" t="s">
        <v>79</v>
      </c>
    </row>
    <row r="4" ht="21.75" customHeight="1">
      <c r="A4" s="5" t="s">
        <v>80</v>
      </c>
    </row>
    <row r="5" spans="1:2" ht="24">
      <c r="A5" s="6"/>
      <c r="B5" s="1" t="s">
        <v>84</v>
      </c>
    </row>
    <row r="6" ht="21.75" customHeight="1">
      <c r="A6" s="5" t="s">
        <v>83</v>
      </c>
    </row>
    <row r="7" ht="24.75" thickBot="1">
      <c r="A7" s="5" t="s">
        <v>57</v>
      </c>
    </row>
    <row r="8" spans="1:7" s="8" customFormat="1" ht="19.5" customHeight="1" thickTop="1">
      <c r="A8" s="120" t="s">
        <v>1</v>
      </c>
      <c r="B8" s="121"/>
      <c r="C8" s="121"/>
      <c r="D8" s="121"/>
      <c r="E8" s="124" t="s">
        <v>58</v>
      </c>
      <c r="F8" s="125"/>
      <c r="G8" s="126"/>
    </row>
    <row r="9" spans="1:7" s="8" customFormat="1" ht="19.5" customHeight="1" thickBot="1">
      <c r="A9" s="122"/>
      <c r="B9" s="123"/>
      <c r="C9" s="123"/>
      <c r="D9" s="123"/>
      <c r="E9" s="9"/>
      <c r="F9" s="9" t="s">
        <v>3</v>
      </c>
      <c r="G9" s="9" t="s">
        <v>10</v>
      </c>
    </row>
    <row r="10" spans="1:7" s="8" customFormat="1" ht="24" thickTop="1">
      <c r="A10" s="59" t="s">
        <v>24</v>
      </c>
      <c r="B10" s="10"/>
      <c r="C10" s="10"/>
      <c r="D10" s="10"/>
      <c r="E10" s="11"/>
      <c r="F10" s="12"/>
      <c r="G10" s="13"/>
    </row>
    <row r="11" spans="1:10" s="8" customFormat="1" ht="23.25">
      <c r="A11" s="14" t="s">
        <v>71</v>
      </c>
      <c r="B11" s="15"/>
      <c r="C11" s="15"/>
      <c r="D11" s="15"/>
      <c r="E11" s="16">
        <f>คีย์!K31</f>
        <v>4.68</v>
      </c>
      <c r="F11" s="16">
        <f>คีย์!K32</f>
        <v>0.4760952285695257</v>
      </c>
      <c r="G11" s="38" t="str">
        <f>IF(E11&gt;4.5,"มากที่สุด",IF(E11&gt;3.5,"มาก",IF(E11&gt;2.5,"ปานกลาง",IF(E11&gt;1.5,"น้อย",IF(E11&lt;=1.5,"น้อยที่สุด")))))</f>
        <v>มากที่สุด</v>
      </c>
      <c r="J11" s="8">
        <v>3</v>
      </c>
    </row>
    <row r="12" spans="1:7" s="8" customFormat="1" ht="23.25">
      <c r="A12" s="72" t="s">
        <v>72</v>
      </c>
      <c r="B12" s="42"/>
      <c r="C12" s="42"/>
      <c r="D12" s="42"/>
      <c r="E12" s="43">
        <f>คีย์!L31</f>
        <v>4.64</v>
      </c>
      <c r="F12" s="43">
        <f>คีย์!L32</f>
        <v>0.5686240703077323</v>
      </c>
      <c r="G12" s="51" t="str">
        <f aca="true" t="shared" si="0" ref="G12:G36"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s="8" customFormat="1" ht="23.25">
      <c r="A13" s="39" t="s">
        <v>73</v>
      </c>
      <c r="B13" s="40"/>
      <c r="C13" s="40"/>
      <c r="D13" s="104"/>
      <c r="E13" s="41">
        <f>คีย์!M31</f>
        <v>4.6</v>
      </c>
      <c r="F13" s="41">
        <f>คีย์!M32</f>
        <v>0.5</v>
      </c>
      <c r="G13" s="50" t="str">
        <f t="shared" si="0"/>
        <v>มากที่สุด</v>
      </c>
    </row>
    <row r="14" spans="1:7" s="8" customFormat="1" ht="24">
      <c r="A14" s="130" t="s">
        <v>92</v>
      </c>
      <c r="B14" s="131"/>
      <c r="C14" s="131"/>
      <c r="D14" s="132"/>
      <c r="E14" s="105">
        <f>AVERAGE(E11:E13)</f>
        <v>4.64</v>
      </c>
      <c r="F14" s="105">
        <f>STDEVA(คีย์!K5:M29)</f>
        <v>0.5104317197633197</v>
      </c>
      <c r="G14" s="107" t="str">
        <f t="shared" si="0"/>
        <v>มากที่สุด</v>
      </c>
    </row>
    <row r="15" spans="1:7" s="8" customFormat="1" ht="23.25">
      <c r="A15" s="57" t="s">
        <v>26</v>
      </c>
      <c r="B15" s="17"/>
      <c r="C15" s="17"/>
      <c r="D15" s="17"/>
      <c r="E15" s="18"/>
      <c r="F15" s="18"/>
      <c r="G15" s="18"/>
    </row>
    <row r="16" spans="1:7" s="8" customFormat="1" ht="23.25">
      <c r="A16" s="35" t="s">
        <v>74</v>
      </c>
      <c r="B16" s="36"/>
      <c r="C16" s="36"/>
      <c r="D16" s="36"/>
      <c r="E16" s="37">
        <f>คีย์!N31</f>
        <v>4.56</v>
      </c>
      <c r="F16" s="37">
        <f>คีย์!N32</f>
        <v>0.5066228051190208</v>
      </c>
      <c r="G16" s="38" t="str">
        <f t="shared" si="0"/>
        <v>มากที่สุด</v>
      </c>
    </row>
    <row r="17" spans="1:7" s="8" customFormat="1" ht="23.25">
      <c r="A17" s="69" t="s">
        <v>25</v>
      </c>
      <c r="B17" s="70"/>
      <c r="C17" s="70"/>
      <c r="D17" s="70"/>
      <c r="E17" s="71">
        <f>คีย์!O31</f>
        <v>4.48</v>
      </c>
      <c r="F17" s="71">
        <f>คีย์!O32</f>
        <v>0.5099019513592788</v>
      </c>
      <c r="G17" s="73" t="str">
        <f t="shared" si="0"/>
        <v>มาก</v>
      </c>
    </row>
    <row r="18" spans="1:7" s="8" customFormat="1" ht="23.25">
      <c r="A18" s="130" t="s">
        <v>95</v>
      </c>
      <c r="B18" s="131"/>
      <c r="C18" s="131"/>
      <c r="D18" s="132"/>
      <c r="E18" s="106">
        <f>AVERAGE(E16:E17)</f>
        <v>4.52</v>
      </c>
      <c r="F18" s="106">
        <f>STDEVA(คีย์!N5:O29)</f>
        <v>0.5046720495044488</v>
      </c>
      <c r="G18" s="109" t="str">
        <f t="shared" si="0"/>
        <v>มากที่สุด</v>
      </c>
    </row>
    <row r="19" spans="1:7" s="8" customFormat="1" ht="23.25">
      <c r="A19" s="57" t="s">
        <v>27</v>
      </c>
      <c r="B19" s="17"/>
      <c r="C19" s="17"/>
      <c r="D19" s="17"/>
      <c r="E19" s="18"/>
      <c r="F19" s="18"/>
      <c r="G19" s="18"/>
    </row>
    <row r="20" spans="1:10" s="8" customFormat="1" ht="23.25">
      <c r="A20" s="14" t="s">
        <v>75</v>
      </c>
      <c r="B20" s="15"/>
      <c r="C20" s="15"/>
      <c r="D20" s="15"/>
      <c r="E20" s="16">
        <f>คีย์!P31</f>
        <v>4.76</v>
      </c>
      <c r="F20" s="16">
        <f>คีย์!P32</f>
        <v>0.4358898943540647</v>
      </c>
      <c r="G20" s="19" t="str">
        <f t="shared" si="0"/>
        <v>มากที่สุด</v>
      </c>
      <c r="J20" s="8">
        <v>1</v>
      </c>
    </row>
    <row r="21" spans="1:10" s="8" customFormat="1" ht="23.25">
      <c r="A21" s="72" t="s">
        <v>76</v>
      </c>
      <c r="B21" s="42"/>
      <c r="C21" s="42"/>
      <c r="D21" s="74"/>
      <c r="E21" s="43">
        <f>คีย์!Q31</f>
        <v>4.72</v>
      </c>
      <c r="F21" s="43">
        <f>คีย์!Q32</f>
        <v>0.4582575694955824</v>
      </c>
      <c r="G21" s="51" t="str">
        <f t="shared" si="0"/>
        <v>มากที่สุด</v>
      </c>
      <c r="J21" s="8">
        <v>2</v>
      </c>
    </row>
    <row r="22" spans="1:7" s="8" customFormat="1" ht="23.25">
      <c r="A22" s="72" t="s">
        <v>77</v>
      </c>
      <c r="B22" s="42"/>
      <c r="C22" s="42"/>
      <c r="D22" s="42"/>
      <c r="E22" s="43">
        <f>คีย์!R31</f>
        <v>4.64</v>
      </c>
      <c r="F22" s="43">
        <f>คีย์!R32</f>
        <v>0.5686240703077323</v>
      </c>
      <c r="G22" s="51" t="str">
        <f t="shared" si="0"/>
        <v>มากที่สุด</v>
      </c>
    </row>
    <row r="23" spans="1:10" s="8" customFormat="1" ht="23.25">
      <c r="A23" s="72" t="s">
        <v>78</v>
      </c>
      <c r="B23" s="42"/>
      <c r="C23" s="42"/>
      <c r="D23" s="42"/>
      <c r="E23" s="43">
        <f>คีย์!S31</f>
        <v>4.72</v>
      </c>
      <c r="F23" s="43">
        <f>คีย์!S32</f>
        <v>0.4582575694955824</v>
      </c>
      <c r="G23" s="51" t="str">
        <f t="shared" si="0"/>
        <v>มากที่สุด</v>
      </c>
      <c r="J23" s="8">
        <v>2</v>
      </c>
    </row>
    <row r="24" spans="1:10" s="8" customFormat="1" ht="23.25">
      <c r="A24" s="39" t="s">
        <v>85</v>
      </c>
      <c r="B24" s="40"/>
      <c r="C24" s="40"/>
      <c r="D24" s="40"/>
      <c r="E24" s="41">
        <f>คีย์!T31</f>
        <v>4.76</v>
      </c>
      <c r="F24" s="41">
        <f>คีย์!T32</f>
        <v>0.4358898943540647</v>
      </c>
      <c r="G24" s="50" t="str">
        <f t="shared" si="0"/>
        <v>มากที่สุด</v>
      </c>
      <c r="J24" s="8">
        <v>1</v>
      </c>
    </row>
    <row r="25" spans="1:9" s="8" customFormat="1" ht="23.25">
      <c r="A25" s="130" t="s">
        <v>96</v>
      </c>
      <c r="B25" s="133"/>
      <c r="C25" s="133"/>
      <c r="D25" s="134"/>
      <c r="E25" s="108">
        <f>AVERAGE(E20:E24)</f>
        <v>4.720000000000001</v>
      </c>
      <c r="F25" s="108">
        <f>STDEVA(คีย์!P5:T29)</f>
        <v>0.46835332678403807</v>
      </c>
      <c r="G25" s="107" t="str">
        <f t="shared" si="0"/>
        <v>มากที่สุด</v>
      </c>
      <c r="I25" s="8">
        <v>1</v>
      </c>
    </row>
    <row r="26" spans="1:7" s="8" customFormat="1" ht="23.25">
      <c r="A26" s="58" t="s">
        <v>93</v>
      </c>
      <c r="B26" s="17"/>
      <c r="C26" s="17"/>
      <c r="D26" s="17"/>
      <c r="E26" s="55"/>
      <c r="F26" s="55"/>
      <c r="G26" s="18"/>
    </row>
    <row r="27" spans="1:7" s="8" customFormat="1" ht="23.25">
      <c r="A27" s="14" t="s">
        <v>87</v>
      </c>
      <c r="B27" s="15"/>
      <c r="C27" s="15"/>
      <c r="D27" s="15"/>
      <c r="E27" s="16">
        <f>คีย์!W31</f>
        <v>4.166666666666667</v>
      </c>
      <c r="F27" s="16">
        <f>คีย์!W32</f>
        <v>0.5646597025732792</v>
      </c>
      <c r="G27" s="19" t="str">
        <f t="shared" si="0"/>
        <v>มาก</v>
      </c>
    </row>
    <row r="28" spans="1:7" s="8" customFormat="1" ht="23.25">
      <c r="A28" s="35" t="s">
        <v>88</v>
      </c>
      <c r="B28" s="36"/>
      <c r="C28" s="36"/>
      <c r="D28" s="36"/>
      <c r="E28" s="37"/>
      <c r="F28" s="37"/>
      <c r="G28" s="38"/>
    </row>
    <row r="29" spans="1:7" s="8" customFormat="1" ht="23.25">
      <c r="A29" s="39" t="s">
        <v>86</v>
      </c>
      <c r="B29" s="40"/>
      <c r="C29" s="40"/>
      <c r="D29" s="40"/>
      <c r="E29" s="41">
        <f>คีย์!X31</f>
        <v>4.666666666666667</v>
      </c>
      <c r="F29" s="41">
        <f>คีย์!X32</f>
        <v>0.4815434123430785</v>
      </c>
      <c r="G29" s="50" t="str">
        <f t="shared" si="0"/>
        <v>มากที่สุด</v>
      </c>
    </row>
    <row r="30" spans="1:7" s="8" customFormat="1" ht="23.25">
      <c r="A30" s="130" t="s">
        <v>97</v>
      </c>
      <c r="B30" s="133"/>
      <c r="C30" s="133"/>
      <c r="D30" s="134"/>
      <c r="E30" s="108">
        <f>AVERAGE(E27:E29)</f>
        <v>4.416666666666667</v>
      </c>
      <c r="F30" s="108">
        <f>STDEVA(คีย์!W5:X29)</f>
        <v>0.5773502691896251</v>
      </c>
      <c r="G30" s="107" t="str">
        <f t="shared" si="0"/>
        <v>มาก</v>
      </c>
    </row>
    <row r="31" spans="1:7" s="8" customFormat="1" ht="23.25">
      <c r="A31" s="57" t="s">
        <v>94</v>
      </c>
      <c r="B31" s="17"/>
      <c r="C31" s="17"/>
      <c r="D31" s="17"/>
      <c r="E31" s="55"/>
      <c r="F31" s="55"/>
      <c r="G31" s="18"/>
    </row>
    <row r="32" spans="1:7" s="8" customFormat="1" ht="23.25">
      <c r="A32" s="14" t="s">
        <v>89</v>
      </c>
      <c r="B32" s="15"/>
      <c r="C32" s="15"/>
      <c r="D32" s="15"/>
      <c r="E32" s="16">
        <f>คีย์!Y31</f>
        <v>4.25</v>
      </c>
      <c r="F32" s="16">
        <f>คีย์!Y32</f>
        <v>0.7372097807744856</v>
      </c>
      <c r="G32" s="19" t="str">
        <f t="shared" si="0"/>
        <v>มาก</v>
      </c>
    </row>
    <row r="33" spans="1:7" s="8" customFormat="1" ht="23.25">
      <c r="A33" s="72" t="s">
        <v>90</v>
      </c>
      <c r="B33" s="42"/>
      <c r="C33" s="42"/>
      <c r="D33" s="42"/>
      <c r="E33" s="43">
        <f>คีย์!Z31</f>
        <v>4.16</v>
      </c>
      <c r="F33" s="43">
        <f>คีย์!Z32</f>
        <v>0.898146239020499</v>
      </c>
      <c r="G33" s="51" t="str">
        <f t="shared" si="0"/>
        <v>มาก</v>
      </c>
    </row>
    <row r="34" spans="1:7" s="8" customFormat="1" ht="23.25">
      <c r="A34" s="72" t="s">
        <v>28</v>
      </c>
      <c r="B34" s="42"/>
      <c r="C34" s="42"/>
      <c r="D34" s="42"/>
      <c r="E34" s="43">
        <f>คีย์!Z31</f>
        <v>4.16</v>
      </c>
      <c r="F34" s="43">
        <f>คีย์!AA32</f>
        <v>1.027942929673952</v>
      </c>
      <c r="G34" s="51" t="str">
        <f t="shared" si="0"/>
        <v>มาก</v>
      </c>
    </row>
    <row r="35" spans="1:7" s="8" customFormat="1" ht="23.25">
      <c r="A35" s="14" t="s">
        <v>91</v>
      </c>
      <c r="B35" s="15"/>
      <c r="C35" s="15"/>
      <c r="D35" s="15"/>
      <c r="E35" s="16">
        <f>คีย์!AA31</f>
        <v>4.16</v>
      </c>
      <c r="F35" s="16">
        <f>คีย์!AB32</f>
        <v>0.8504900548115386</v>
      </c>
      <c r="G35" s="19" t="str">
        <f t="shared" si="0"/>
        <v>มาก</v>
      </c>
    </row>
    <row r="36" spans="1:7" s="8" customFormat="1" ht="24" thickBot="1">
      <c r="A36" s="135" t="s">
        <v>98</v>
      </c>
      <c r="B36" s="136"/>
      <c r="C36" s="136"/>
      <c r="D36" s="137"/>
      <c r="E36" s="110">
        <f>AVERAGE(E32:E35)</f>
        <v>4.1825</v>
      </c>
      <c r="F36" s="110">
        <f>STDEVA(คีย์!Y5:AB29)</f>
        <v>0.8732257389098307</v>
      </c>
      <c r="G36" s="111" t="str">
        <f t="shared" si="0"/>
        <v>มาก</v>
      </c>
    </row>
    <row r="37" spans="1:7" s="8" customFormat="1" ht="24.75" thickBot="1" thickTop="1">
      <c r="A37" s="127" t="s">
        <v>4</v>
      </c>
      <c r="B37" s="128"/>
      <c r="C37" s="128"/>
      <c r="D37" s="129"/>
      <c r="E37" s="20">
        <f>คีย์!AD31</f>
        <v>4.508816120906801</v>
      </c>
      <c r="F37" s="20">
        <f>คีย์!AD32</f>
        <v>0.4467545000705983</v>
      </c>
      <c r="G37" s="21" t="str">
        <f>IF(E37&gt;4.5,"มากที่สุด",IF(E37&gt;3.5,"มาก",IF(E37&gt;2.5,"ปานกลาง",IF(E37&gt;1.5,"น้อย",IF(E37&lt;=1.5,"น้อยที่สุด")))))</f>
        <v>มากที่สุด</v>
      </c>
    </row>
    <row r="38" spans="1:7" s="8" customFormat="1" ht="24" thickTop="1">
      <c r="A38" s="48"/>
      <c r="B38" s="48"/>
      <c r="C38" s="48"/>
      <c r="D38" s="48"/>
      <c r="E38" s="49"/>
      <c r="F38" s="49"/>
      <c r="G38" s="48"/>
    </row>
    <row r="39" spans="1:7" s="8" customFormat="1" ht="23.25">
      <c r="A39" s="48"/>
      <c r="B39" s="48"/>
      <c r="C39" s="48"/>
      <c r="D39" s="48"/>
      <c r="E39" s="49"/>
      <c r="F39" s="49"/>
      <c r="G39" s="48"/>
    </row>
    <row r="40" ht="24">
      <c r="A40" s="5"/>
    </row>
    <row r="41" ht="24">
      <c r="A41" s="5"/>
    </row>
  </sheetData>
  <sheetProtection/>
  <mergeCells count="9">
    <mergeCell ref="A1:G1"/>
    <mergeCell ref="A8:D9"/>
    <mergeCell ref="E8:G8"/>
    <mergeCell ref="A37:D37"/>
    <mergeCell ref="A18:D18"/>
    <mergeCell ref="A14:D14"/>
    <mergeCell ref="A25:D25"/>
    <mergeCell ref="A30:D30"/>
    <mergeCell ref="A36:D36"/>
  </mergeCells>
  <printOptions/>
  <pageMargins left="0.5118110236220472" right="0.5118110236220472" top="0.07874015748031496" bottom="0.07874015748031496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2" width="9.140625" style="1" customWidth="1"/>
    <col min="3" max="3" width="61.8515625" style="1" customWidth="1"/>
    <col min="4" max="4" width="9.140625" style="1" customWidth="1"/>
    <col min="5" max="5" width="5.8515625" style="1" customWidth="1"/>
    <col min="6" max="16384" width="9.140625" style="1" customWidth="1"/>
  </cols>
  <sheetData>
    <row r="1" spans="1:5" ht="24">
      <c r="A1" s="138" t="s">
        <v>62</v>
      </c>
      <c r="B1" s="138"/>
      <c r="C1" s="138"/>
      <c r="D1" s="138"/>
      <c r="E1" s="138"/>
    </row>
    <row r="2" spans="1:5" ht="24">
      <c r="A2" s="91"/>
      <c r="B2" s="91"/>
      <c r="C2" s="91"/>
      <c r="D2" s="91"/>
      <c r="E2" s="91"/>
    </row>
    <row r="3" spans="1:5" ht="24">
      <c r="A3" s="1" t="s">
        <v>99</v>
      </c>
      <c r="B3" s="3" t="s">
        <v>101</v>
      </c>
      <c r="C3" s="91"/>
      <c r="D3" s="91"/>
      <c r="E3" s="91"/>
    </row>
    <row r="4" spans="1:5" ht="24">
      <c r="A4" s="1" t="s">
        <v>102</v>
      </c>
      <c r="B4" s="3"/>
      <c r="C4" s="91"/>
      <c r="D4" s="91"/>
      <c r="E4" s="91"/>
    </row>
    <row r="5" spans="1:5" ht="24">
      <c r="A5" s="1" t="s">
        <v>103</v>
      </c>
      <c r="B5" s="3"/>
      <c r="C5" s="91"/>
      <c r="D5" s="91"/>
      <c r="E5" s="91"/>
    </row>
    <row r="6" spans="1:5" ht="24">
      <c r="A6" s="1" t="s">
        <v>99</v>
      </c>
      <c r="B6" s="3" t="s">
        <v>104</v>
      </c>
      <c r="C6" s="91"/>
      <c r="D6" s="91"/>
      <c r="E6" s="91"/>
    </row>
    <row r="7" spans="1:5" ht="24">
      <c r="A7" s="1" t="s">
        <v>105</v>
      </c>
      <c r="B7" s="3"/>
      <c r="C7" s="91"/>
      <c r="D7" s="91"/>
      <c r="E7" s="91"/>
    </row>
    <row r="8" spans="1:5" ht="24">
      <c r="A8" s="3" t="s">
        <v>106</v>
      </c>
      <c r="B8" s="3"/>
      <c r="C8" s="91"/>
      <c r="D8" s="91"/>
      <c r="E8" s="91"/>
    </row>
    <row r="9" spans="1:5" ht="24">
      <c r="A9" s="3" t="s">
        <v>107</v>
      </c>
      <c r="B9" s="3"/>
      <c r="C9" s="91"/>
      <c r="D9" s="91"/>
      <c r="E9" s="91"/>
    </row>
    <row r="10" spans="1:5" ht="24">
      <c r="A10" s="3" t="s">
        <v>108</v>
      </c>
      <c r="B10" s="3"/>
      <c r="C10" s="91"/>
      <c r="D10" s="91"/>
      <c r="E10" s="91"/>
    </row>
    <row r="11" spans="1:4" ht="24">
      <c r="A11" s="91"/>
      <c r="B11" s="91"/>
      <c r="C11" s="91"/>
      <c r="D11" s="91"/>
    </row>
    <row r="12" ht="24">
      <c r="A12" s="92" t="s">
        <v>100</v>
      </c>
    </row>
    <row r="13" ht="24">
      <c r="A13" s="92"/>
    </row>
    <row r="14" ht="24">
      <c r="B14" s="1" t="s">
        <v>109</v>
      </c>
    </row>
    <row r="15" ht="24.75" thickBot="1"/>
    <row r="16" spans="2:4" ht="25.5" thickBot="1" thickTop="1">
      <c r="B16" s="93" t="s">
        <v>18</v>
      </c>
      <c r="C16" s="93" t="s">
        <v>1</v>
      </c>
      <c r="D16" s="87" t="s">
        <v>2</v>
      </c>
    </row>
    <row r="17" spans="2:4" ht="24.75" thickTop="1">
      <c r="B17" s="94">
        <v>1</v>
      </c>
      <c r="C17" s="3" t="s">
        <v>59</v>
      </c>
      <c r="D17" s="2">
        <v>20</v>
      </c>
    </row>
    <row r="18" spans="2:4" ht="24">
      <c r="B18" s="94">
        <v>2</v>
      </c>
      <c r="C18" s="3" t="s">
        <v>60</v>
      </c>
      <c r="D18" s="2">
        <v>15</v>
      </c>
    </row>
    <row r="19" spans="2:4" ht="24.75" thickBot="1">
      <c r="B19" s="95"/>
      <c r="C19" s="7" t="s">
        <v>4</v>
      </c>
      <c r="D19" s="7">
        <f>SUM(D17:D18)</f>
        <v>35</v>
      </c>
    </row>
    <row r="20" spans="1:5" ht="24.75" thickTop="1">
      <c r="A20" s="139"/>
      <c r="B20" s="139"/>
      <c r="C20" s="139"/>
      <c r="D20" s="139"/>
      <c r="E20" s="3"/>
    </row>
    <row r="21" spans="1:5" ht="24">
      <c r="A21" s="3"/>
      <c r="B21" s="3"/>
      <c r="C21" s="2"/>
      <c r="D21" s="3"/>
      <c r="E21" s="3"/>
    </row>
    <row r="22" spans="1:5" ht="24">
      <c r="A22" s="2"/>
      <c r="B22" s="3" t="s">
        <v>110</v>
      </c>
      <c r="C22" s="2"/>
      <c r="D22" s="3"/>
      <c r="E22" s="3"/>
    </row>
    <row r="23" spans="1:5" ht="24.75" thickBot="1">
      <c r="A23" s="2"/>
      <c r="B23" s="3"/>
      <c r="C23" s="2"/>
      <c r="D23" s="3"/>
      <c r="E23" s="3"/>
    </row>
    <row r="24" spans="2:4" ht="25.5" thickBot="1" thickTop="1">
      <c r="B24" s="93" t="s">
        <v>18</v>
      </c>
      <c r="C24" s="93" t="s">
        <v>1</v>
      </c>
      <c r="D24" s="87" t="s">
        <v>2</v>
      </c>
    </row>
    <row r="25" spans="2:4" ht="24.75" thickTop="1">
      <c r="B25" s="96">
        <v>1</v>
      </c>
      <c r="C25" s="97" t="s">
        <v>61</v>
      </c>
      <c r="D25" s="2">
        <v>34</v>
      </c>
    </row>
    <row r="26" spans="2:4" ht="24">
      <c r="B26" s="96">
        <v>2</v>
      </c>
      <c r="C26" s="97" t="s">
        <v>17</v>
      </c>
      <c r="D26" s="2">
        <v>1</v>
      </c>
    </row>
    <row r="27" spans="2:4" ht="24.75" thickBot="1">
      <c r="B27" s="98"/>
      <c r="C27" s="99" t="s">
        <v>4</v>
      </c>
      <c r="D27" s="7">
        <f>SUM(D25:D26)</f>
        <v>35</v>
      </c>
    </row>
    <row r="28" spans="1:5" ht="24.75" thickTop="1">
      <c r="A28" s="3"/>
      <c r="B28" s="3"/>
      <c r="C28" s="2"/>
      <c r="D28" s="3"/>
      <c r="E28" s="3"/>
    </row>
    <row r="29" spans="1:5" ht="24">
      <c r="A29" s="3"/>
      <c r="B29" s="3"/>
      <c r="C29" s="2"/>
      <c r="D29" s="3"/>
      <c r="E29" s="3"/>
    </row>
    <row r="30" spans="1:5" ht="24">
      <c r="A30" s="3"/>
      <c r="B30" s="3"/>
      <c r="C30" s="2"/>
      <c r="D30" s="3"/>
      <c r="E30" s="3"/>
    </row>
    <row r="31" spans="1:5" ht="24">
      <c r="A31" s="3"/>
      <c r="B31" s="3"/>
      <c r="C31" s="2"/>
      <c r="D31" s="3"/>
      <c r="E31" s="3"/>
    </row>
    <row r="32" spans="1:5" ht="24">
      <c r="A32" s="3"/>
      <c r="B32" s="3"/>
      <c r="C32" s="2"/>
      <c r="D32" s="3"/>
      <c r="E32" s="3"/>
    </row>
    <row r="33" spans="1:5" ht="24">
      <c r="A33" s="3"/>
      <c r="B33" s="3"/>
      <c r="C33" s="2"/>
      <c r="D33" s="3"/>
      <c r="E33" s="3"/>
    </row>
    <row r="34" spans="1:5" ht="24">
      <c r="A34" s="138" t="s">
        <v>70</v>
      </c>
      <c r="B34" s="138"/>
      <c r="C34" s="138"/>
      <c r="D34" s="138"/>
      <c r="E34" s="138"/>
    </row>
    <row r="35" spans="1:5" ht="24">
      <c r="A35" s="91"/>
      <c r="B35" s="91"/>
      <c r="C35" s="91"/>
      <c r="D35" s="91"/>
      <c r="E35" s="91"/>
    </row>
    <row r="36" spans="1:5" ht="24">
      <c r="A36" s="91"/>
      <c r="B36" s="3" t="s">
        <v>111</v>
      </c>
      <c r="C36" s="2"/>
      <c r="D36" s="3"/>
      <c r="E36" s="91"/>
    </row>
    <row r="37" spans="1:5" ht="24.75" thickBot="1">
      <c r="A37" s="91"/>
      <c r="B37" s="3"/>
      <c r="C37" s="2"/>
      <c r="D37" s="3"/>
      <c r="E37" s="91"/>
    </row>
    <row r="38" spans="1:5" ht="25.5" thickBot="1" thickTop="1">
      <c r="A38" s="91"/>
      <c r="B38" s="93" t="s">
        <v>18</v>
      </c>
      <c r="C38" s="93" t="s">
        <v>1</v>
      </c>
      <c r="D38" s="87" t="s">
        <v>2</v>
      </c>
      <c r="E38" s="91"/>
    </row>
    <row r="39" spans="1:5" ht="24.75" thickTop="1">
      <c r="A39" s="91"/>
      <c r="B39" s="91" t="s">
        <v>63</v>
      </c>
      <c r="C39" s="100" t="s">
        <v>64</v>
      </c>
      <c r="D39" s="91" t="s">
        <v>65</v>
      </c>
      <c r="E39" s="91"/>
    </row>
    <row r="40" spans="1:5" ht="24">
      <c r="A40" s="91"/>
      <c r="B40" s="91" t="s">
        <v>66</v>
      </c>
      <c r="C40" s="100" t="s">
        <v>67</v>
      </c>
      <c r="D40" s="91" t="s">
        <v>65</v>
      </c>
      <c r="E40" s="91"/>
    </row>
    <row r="41" spans="1:5" ht="24.75" thickBot="1">
      <c r="A41" s="91"/>
      <c r="B41" s="91" t="s">
        <v>65</v>
      </c>
      <c r="C41" s="100" t="s">
        <v>68</v>
      </c>
      <c r="D41" s="91" t="s">
        <v>63</v>
      </c>
      <c r="E41" s="91"/>
    </row>
    <row r="42" spans="1:5" ht="25.5" thickBot="1" thickTop="1">
      <c r="A42" s="91"/>
      <c r="B42" s="101"/>
      <c r="C42" s="102" t="s">
        <v>4</v>
      </c>
      <c r="D42" s="103" t="s">
        <v>69</v>
      </c>
      <c r="E42" s="91"/>
    </row>
    <row r="43" ht="24.75" thickTop="1"/>
  </sheetData>
  <sheetProtection/>
  <mergeCells count="3">
    <mergeCell ref="A1:E1"/>
    <mergeCell ref="A20:D20"/>
    <mergeCell ref="A34:E34"/>
  </mergeCells>
  <printOptions/>
  <pageMargins left="0.3937007874015748" right="0.3937007874015748" top="0.3937007874015748" bottom="0.3149606299212598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2013-11-19T08:18:55Z</cp:lastPrinted>
  <dcterms:created xsi:type="dcterms:W3CDTF">2006-03-16T15:57:13Z</dcterms:created>
  <dcterms:modified xsi:type="dcterms:W3CDTF">2013-11-19T08:19:33Z</dcterms:modified>
  <cp:category/>
  <cp:version/>
  <cp:contentType/>
  <cp:contentStatus/>
</cp:coreProperties>
</file>