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3"/>
  </bookViews>
  <sheets>
    <sheet name="Sheet3" sheetId="1" r:id="rId1"/>
    <sheet name="คีย์ข้อมูล" sheetId="2" r:id="rId2"/>
    <sheet name="บทสรุป" sheetId="3" r:id="rId3"/>
    <sheet name="สรุปผล" sheetId="4" r:id="rId4"/>
    <sheet name="ข้อเสนอแนะ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<sst xmlns="http://schemas.openxmlformats.org/spreadsheetml/2006/main" count="93" uniqueCount="79">
  <si>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</si>
  <si>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</si>
  <si>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</si>
  <si>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</si>
  <si>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</si>
  <si>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</si>
  <si>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</si>
  <si>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</si>
  <si>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</si>
  <si>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</si>
  <si>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บทสรุปสำหรับผู้บริหาร</t>
  </si>
  <si>
    <t>Total</t>
  </si>
  <si>
    <t>(blank)</t>
  </si>
  <si>
    <t>Grand Total</t>
  </si>
  <si>
    <t>ไม่ระบุ</t>
  </si>
  <si>
    <t>ภายใน</t>
  </si>
  <si>
    <t>เภสัชศาสตร์</t>
  </si>
  <si>
    <t>วิทยาศาสตร์การแพทย์</t>
  </si>
  <si>
    <t>มนุษยศาสตร์</t>
  </si>
  <si>
    <t>วิศวกรรมศาสตร์</t>
  </si>
  <si>
    <t>สาธารณสุขศาสตร์</t>
  </si>
  <si>
    <t>วิทยาศาสตร์</t>
  </si>
  <si>
    <t>สถาปัตยกรรมศาสตร์</t>
  </si>
  <si>
    <t>บัณฑิตวิทยาลัย</t>
  </si>
  <si>
    <t>วิทยาการจัดการฯ</t>
  </si>
  <si>
    <t>เกษตรฯ</t>
  </si>
  <si>
    <t>Count of ภายใน</t>
  </si>
  <si>
    <t>เพศ</t>
  </si>
  <si>
    <t>รวมเฉลี่ย</t>
  </si>
  <si>
    <t xml:space="preserve"> - 3 -</t>
  </si>
  <si>
    <t xml:space="preserve"> - 2 -</t>
  </si>
  <si>
    <t>ข้อมูลทั่วไป</t>
  </si>
  <si>
    <t>คณะกรรมการสโมสรนิสิตบัณฑิตศึกษา</t>
  </si>
  <si>
    <t>บุคลากรบัณฑิตวิทยาลัย</t>
  </si>
  <si>
    <t>นิสิตบัณฑิตศึกษา</t>
  </si>
  <si>
    <t>ศิษย์เก่า</t>
  </si>
  <si>
    <t>บุคลากรมหาวิทยาลัยนเรศวร</t>
  </si>
  <si>
    <t>สถานภาพ</t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</si>
  <si>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</si>
  <si>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</si>
  <si>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สอบถามความคิดเห็นเกี่ยวกับการจัดกิจกรรมฯ</t>
    </r>
  </si>
  <si>
    <t xml:space="preserve">     1.  ความเหมาะสมของวัตถุประสงค์ในการจัดกิจกรรมฯ</t>
  </si>
  <si>
    <t xml:space="preserve">     2.  ความเหมาะสมของสถานที่จัดกิจกรรมฯ</t>
  </si>
  <si>
    <t xml:space="preserve">     3.  ประโยชน์ที่ได้รับจากการจัดกิจกรรมฯ</t>
  </si>
  <si>
    <t xml:space="preserve">     4.  ความเหมาะสมของระยะเวลาในการจัดกิจกรรมฯ</t>
  </si>
  <si>
    <t xml:space="preserve">     5.  ความประทับใจของการจัดกิจกรรมฯ</t>
  </si>
  <si>
    <r>
      <t>ตอนที่ 3</t>
    </r>
    <r>
      <rPr>
        <b/>
        <sz val="16"/>
        <rFont val="TH SarabunPSK"/>
        <family val="2"/>
      </rPr>
      <t xml:space="preserve"> ข้อคิดเห็นและข้อเสนอแนะอื่นๆ</t>
    </r>
  </si>
  <si>
    <t>กิจกรรมบำเพ็ญประโยชน์</t>
  </si>
  <si>
    <t>วันที่  29 มกราคม 2555</t>
  </si>
  <si>
    <t>ณ โรงเรียนบ้านห้วยน้ำขาว หมู่ 1 ตำบลเข็กน้อย อำเภอเขาค้อ จังหวัดเพชรบูรณ์</t>
  </si>
  <si>
    <t>ผลการประเมินกิจกรรมบำเพ็ญประโยชน์</t>
  </si>
  <si>
    <t>ประทับใจในการทำงานเป็นระบบขั้นตอนที่ดีเยี่ยม ควรนำมาปฏิบัติในครั้งต่อๆ ไป</t>
  </si>
  <si>
    <t>เป็นกิจกรรมที่ดี มีประโยชน์</t>
  </si>
  <si>
    <t>ควรมีรางวัลมากกว่านี้</t>
  </si>
  <si>
    <t>ควรดำเนินการจัดกิจกรรมแบบนี้ขึ้นทุกๆปี</t>
  </si>
  <si>
    <t>กิจกรรมครั้งต่อไป ควรจัดกิจกรรมไปพัฒนาชุมชน</t>
  </si>
  <si>
    <t>จากตาราง 1 พบว่า ผู้ตอบแบบสอบถามเป็นนิสิตบัณฑิตศึกษา ร้อยละ 31.03 บุคลากรมหาวิทยาลัยนเรศวร</t>
  </si>
  <si>
    <t>ร้อยละ 31.03 ศิษย์เก่า ร้อยละ 24.14 และบุคลากรบัณฑิตวิทยาลัย ร้อยละ 13.79</t>
  </si>
  <si>
    <t>N = 29</t>
  </si>
  <si>
    <t>จากตาราง 2 พบว่า ผู้ตอบแบบสอบถามมีความคิดเห็นเกี่ยวกับการจัดกิจกรรมบำเพ็ญประโยชน์</t>
  </si>
  <si>
    <t>วันที่ 29 มกราคม 2555  ภาพรวมอยู่ในระดับมาก (ค่าเฉลี่ย 4.45)</t>
  </si>
  <si>
    <t>เมื่อพิจารณารายข้อแล้วพบว่า ผู้ตอบแบบสอบถาม มีความพึงพอใจประโยชน์ที่ได้รับจากการจัดกิจกรรมฯ</t>
  </si>
  <si>
    <t>มากที่สุด (ค่าเฉลี่ย 4.62) รองลงมาได้แก่ ความเหมาะสมของวัตถุประสงค์ในการจัดกิจกรรมฯ (ค่าเฉลี่ย 4.52) ความเหมาะสม</t>
  </si>
  <si>
    <t>ของสถานที่จัดกิจกรรมฯ (ค่าเฉลี่ย 4.31)</t>
  </si>
  <si>
    <t>ในครั้งต่อๆ ไป</t>
  </si>
  <si>
    <t>ประทับใจในการทำงานเป็นระบบขั้นตอนที่ดีเยี่ยม ควรนำมาปฏิบัติงาน</t>
  </si>
  <si>
    <t xml:space="preserve">                     จากการจัดกิจกรรมบำเพ็ญประโยชน์ ในวันที่ 29  มกราคม  2555 มีผู้เข้าร่วมกิจกรรมฯ จำนวนทั้งสิ้น 29 คน</t>
  </si>
  <si>
    <t xml:space="preserve">                     ความคิดเห็นของผู้ตอบแบบสอบถามเกี่ยวกับการจัดกิจกรรมบำเพ็ญประโยชน์ พบว่าภาพรวมมีความคิดเห็น</t>
  </si>
  <si>
    <t>ต่อการจัดกิจกรรมฯ อยู่ในระดับมาก (ค่าเฉลี่ย 4.45) เมื่อพิจารณารายด้าน พบว่า ผู้ตอบแบบสอบถาม มีความพึงพอใจ</t>
  </si>
  <si>
    <t>ประโยชน์ที่ได้รับจากการจัดกิจกรรมฯ มากที่สุด (ค่าเฉลี่ย 4.62) รองลงมาได้แก่ ความเหมาะสมของวัตถุประสงค์ในการจัด</t>
  </si>
  <si>
    <t>กิจกรรมฯ (ค่าเฉลี่ย 4.52) ความเหมาะสมของระยะเวลาในการจัดกิจกรรมฯ (ค่าเฉลี่ย 4.45) ความประทับใจของการจัด</t>
  </si>
  <si>
    <t xml:space="preserve">                     ในส่วนของข้อเสนอแนะมีการเสนอแนะเกี่ยวกับกิจกรรมบำเพ็ญประโยชน์ ควรดำเนินการจัดกิจกรรมแบบนี้</t>
  </si>
  <si>
    <t>ขึ้นทุกๆปี ควรมีรางวัลมากกว่านี้ เป็นกิจกรรมที่ดี มีประโยชน์ ประทับใจในการทำงานเป็นระบบขั้นตอนที่ดีเยี่ยม ควรนำมาปฏิบัติ</t>
  </si>
  <si>
    <t>ในครั้งต่อๆ ไป และกิจกรรมครั้งต่อไป ควรจัดกิจกรรมไปพัฒนาชุมชน</t>
  </si>
  <si>
    <t>ร้อยละ 24.14 และบุคลากรบัณฑิตวิทยาลัย ร้อยละ 13.79</t>
  </si>
  <si>
    <t>พบว่า ผู้ตอบแบบสอบถามส่วนใหญ่เป็นนิสิตบัณฑิตศึกษา ร้อยละ 31.03 บุคลากรมหาวิทยาลัยนเรศวร ร้อยละ 31.03 ศิษย์เก่า</t>
  </si>
  <si>
    <r>
      <t>ตาราง 2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และระดับความคิดเห็นเกี่ยวกับการจัดกิจกรรมฯ</t>
    </r>
  </si>
  <si>
    <t>กิจกรรมฯ (ค่าเฉลี่ย 4.41) และความเหมาะสมของสถานที่จัดกิจกรรมฯ (ค่าเฉลี่ย 4.31)</t>
  </si>
  <si>
    <t>ของระยะเวลาในการจัดกิจกรรมฯ (ค่าเฉลี่ย 4.45) ความประทับใจของการจัดกิจกรรมฯ (ค่าเฉลี่ย 4.41) และความเหมาะสม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</si>
</sst>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32">
    <font>
      <sz val="14"/>
      <name val="Cordia New"/>
      <family val="0"/>
    </font>
    <font>
      <sz val="8"/>
      <name val="Cordia New"/>
      <family val="0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8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7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5" fillId="4" borderId="10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31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1" fontId="26" fillId="0" borderId="20" xfId="0" applyNumberFormat="1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29" xfId="0" applyNumberFormat="1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2" fontId="27" fillId="0" borderId="35" xfId="0" applyNumberFormat="1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2" fontId="26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39" xfId="0" applyFont="1" applyBorder="1" applyAlignment="1">
      <alignment/>
    </xf>
    <xf numFmtId="0" fontId="27" fillId="0" borderId="39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" name="Line 2"/>
        <xdr:cNvSpPr>
          <a:spLocks/>
        </xdr:cNvSpPr>
      </xdr:nvSpPr>
      <xdr:spPr>
        <a:xfrm>
          <a:off x="34861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" name="Line 3"/>
        <xdr:cNvSpPr>
          <a:spLocks/>
        </xdr:cNvSpPr>
      </xdr:nvSpPr>
      <xdr:spPr>
        <a:xfrm>
          <a:off x="34861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" name="Line 7"/>
        <xdr:cNvSpPr>
          <a:spLocks/>
        </xdr:cNvSpPr>
      </xdr:nvSpPr>
      <xdr:spPr>
        <a:xfrm>
          <a:off x="34861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" name="Line 8"/>
        <xdr:cNvSpPr>
          <a:spLocks/>
        </xdr:cNvSpPr>
      </xdr:nvSpPr>
      <xdr:spPr>
        <a:xfrm>
          <a:off x="34861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" name="Line 9"/>
        <xdr:cNvSpPr>
          <a:spLocks/>
        </xdr:cNvSpPr>
      </xdr:nvSpPr>
      <xdr:spPr>
        <a:xfrm>
          <a:off x="34861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7" sheet="คีย์ข้อมูล"/>
  </cacheSource>
  <cacheFields count="18">
    <cacheField name="ที่">
      <sharedItems containsMixedTypes="1" containsNumber="1" containsInteger="1"/>
    </cacheField>
    <cacheField name="ตำแหน่ง">
      <sharedItems containsString="0" containsBlank="1" containsMixedTypes="0" containsNumber="1" containsInteger="1" count="4">
        <n v="3"/>
        <n v="4"/>
        <m/>
        <n v="34"/>
      </sharedItems>
    </cacheField>
    <cacheField name="ภายใน">
      <sharedItems containsBlank="1" containsMixedTypes="0" count="12">
        <s v="เภสัชศาสตร์"/>
        <s v="วิทยาศาสตร์การแพทย์"/>
        <s v="ไม่ระบุ"/>
        <s v="มนุษยศาสตร์"/>
        <m/>
        <s v="วิศวกรรมศาสตร์"/>
        <s v="สาธารณสุขศาสตร์"/>
        <s v="วิทยาศาสตร์"/>
        <s v="สถาปัตยกรรมศาสตร์"/>
        <s v="บัณฑิตวิทยาลัย"/>
        <s v="วิทยาการจัดการฯ"/>
        <s v="เกษตรฯ"/>
      </sharedItems>
    </cacheField>
    <cacheField name="ภายนอก">
      <sharedItems containsBlank="1" containsMixedTypes="0" count="9">
        <m/>
        <s v="มหาวิทยาลัยพะเยา"/>
        <s v="ม.เกษตรศาสตร์ บางเขน"/>
        <s v="ม.เทคโนโลยีพระจอมเกล้าพระนครเหนือ"/>
        <s v="ม.กรุงเทพฯ"/>
        <s v="ม.ราชภัฏเชียงใหม่"/>
        <s v="ม.ราชภัฏอุดรธานี"/>
        <s v="ม.มหาจุฬาลงกรณราชวิทยาลัย นว."/>
        <s v="ม.เทคโนโลยีราชมงคลสุวรรณภูมิ"/>
      </sharedItems>
    </cacheField>
    <cacheField name="1.1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1.2">
      <sharedItems containsString="0" containsBlank="1" containsMixedTypes="0" containsNumber="1" containsInteger="1" count="5">
        <n v="4"/>
        <n v="5"/>
        <n v="2"/>
        <n v="3"/>
        <m/>
      </sharedItems>
    </cacheField>
    <cacheField name="2.1">
      <sharedItems containsString="0" containsBlank="1" containsMixedTypes="0" containsNumber="1" containsInteger="1" count="5">
        <n v="4"/>
        <n v="5"/>
        <n v="2"/>
        <n v="3"/>
        <m/>
      </sharedItems>
    </cacheField>
    <cacheField name="2.2">
      <sharedItems containsString="0" containsBlank="1" containsMixedTypes="0" containsNumber="1" containsInteger="1" count="5">
        <n v="4"/>
        <n v="5"/>
        <n v="3"/>
        <n v="2"/>
        <m/>
      </sharedItems>
    </cacheField>
    <cacheField name="3.1">
      <sharedItems containsString="0" containsBlank="1" containsMixedTypes="0" containsNumber="1" containsInteger="1" count="4">
        <n v="4"/>
        <n v="5"/>
        <n v="3"/>
        <m/>
      </sharedItems>
    </cacheField>
    <cacheField name="3.2">
      <sharedItems containsString="0" containsBlank="1" containsMixedTypes="0" containsNumber="1" containsInteger="1" count="4">
        <n v="4"/>
        <n v="3"/>
        <n v="5"/>
        <m/>
      </sharedItems>
    </cacheField>
    <cacheField name="4.1">
      <sharedItems containsString="0" containsBlank="1" containsMixedTypes="0" containsNumber="1" containsInteger="1" count="5">
        <n v="4"/>
        <n v="5"/>
        <n v="3"/>
        <n v="2"/>
        <m/>
      </sharedItems>
    </cacheField>
    <cacheField name="4.2">
      <sharedItems containsString="0" containsBlank="1" containsMixedTypes="0" containsNumber="1" containsInteger="1" count="5">
        <n v="4"/>
        <n v="5"/>
        <n v="3"/>
        <n v="2"/>
        <m/>
      </sharedItems>
    </cacheField>
    <cacheField name="4.3">
      <sharedItems containsString="0" containsBlank="1" containsMixedTypes="0" containsNumber="1" containsInteger="1" count="4">
        <n v="4"/>
        <n v="5"/>
        <n v="3"/>
        <m/>
      </sharedItems>
    </cacheField>
    <cacheField name="4.4">
      <sharedItems containsString="0" containsBlank="1" containsMixedTypes="0" containsNumber="1" containsInteger="1" count="5">
        <n v="4"/>
        <n v="5"/>
        <n v="2"/>
        <n v="3"/>
        <m/>
      </sharedItems>
    </cacheField>
    <cacheField name="4.5">
      <sharedItems containsString="0" containsBlank="1" containsMixedTypes="0" containsNumber="1" containsInteger="1" count="4">
        <n v="4"/>
        <n v="5"/>
        <n v="3"/>
        <m/>
      </sharedItems>
    </cacheField>
    <cacheField name="4.6">
      <sharedItems containsString="0" containsBlank="1" containsMixedTypes="0" containsNumber="1" containsInteger="1" count="4">
        <n v="4"/>
        <n v="5"/>
        <n v="3"/>
        <m/>
      </sharedItems>
    </cacheField>
    <cacheField name="4.7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4.8">
      <sharedItems containsString="0" containsBlank="1" containsMixedTypes="0" containsNumber="1" containsInteger="1" count="5">
        <n v="4"/>
        <n v="3"/>
        <n v="5"/>
        <n v="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7" firstHeaderRow="2" firstDataRow="2" firstDataCol="1"/>
  <pivotFields count="18">
    <pivotField compact="0" outline="0" subtotalTop="0" showAll="0"/>
    <pivotField compact="0" outline="0" subtotalTop="0" showAll="0"/>
    <pivotField axis="axisRow" dataField="1" compact="0" outline="0" subtotalTop="0" showAll="0">
      <items count="13">
        <item x="11"/>
        <item x="9"/>
        <item x="0"/>
        <item x="3"/>
        <item x="2"/>
        <item x="10"/>
        <item x="7"/>
        <item x="1"/>
        <item x="5"/>
        <item x="8"/>
        <item x="6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ภายใน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7"/>
  <sheetViews>
    <sheetView zoomScalePageLayoutView="0" workbookViewId="0" topLeftCell="A1">
      <selection activeCell="E10" sqref="E10"/>
    </sheetView>
  </sheetViews>
  <sheetFormatPr defaultColWidth="9.140625" defaultRowHeight="21.75"/>
  <cols>
    <col min="1" max="1" width="18.421875" style="0" bestFit="1" customWidth="1"/>
    <col min="2" max="2" width="4.8515625" style="0" customWidth="1"/>
    <col min="3" max="10" width="31.28125" style="0" bestFit="1" customWidth="1"/>
    <col min="11" max="11" width="10.421875" style="0" bestFit="1" customWidth="1"/>
  </cols>
  <sheetData>
    <row r="3" spans="1:2" ht="21.75">
      <c r="A3" s="27" t="s">
        <v>26</v>
      </c>
      <c r="B3" s="28"/>
    </row>
    <row r="4" spans="1:2" ht="21.75">
      <c r="A4" s="27" t="s">
        <v>15</v>
      </c>
      <c r="B4" s="28" t="s">
        <v>11</v>
      </c>
    </row>
    <row r="5" spans="1:2" ht="21.75">
      <c r="A5" s="26" t="s">
        <v>25</v>
      </c>
      <c r="B5" s="31">
        <v>2</v>
      </c>
    </row>
    <row r="6" spans="1:2" ht="21.75">
      <c r="A6" s="32" t="s">
        <v>23</v>
      </c>
      <c r="B6" s="33">
        <v>1</v>
      </c>
    </row>
    <row r="7" spans="1:2" ht="21.75">
      <c r="A7" s="32" t="s">
        <v>16</v>
      </c>
      <c r="B7" s="33">
        <v>2</v>
      </c>
    </row>
    <row r="8" spans="1:2" ht="21.75">
      <c r="A8" s="32" t="s">
        <v>18</v>
      </c>
      <c r="B8" s="33">
        <v>1</v>
      </c>
    </row>
    <row r="9" spans="1:2" ht="21.75">
      <c r="A9" s="32" t="s">
        <v>14</v>
      </c>
      <c r="B9" s="33">
        <v>2</v>
      </c>
    </row>
    <row r="10" spans="1:2" ht="21.75">
      <c r="A10" s="32" t="s">
        <v>24</v>
      </c>
      <c r="B10" s="33">
        <v>2</v>
      </c>
    </row>
    <row r="11" spans="1:2" ht="21.75">
      <c r="A11" s="32" t="s">
        <v>21</v>
      </c>
      <c r="B11" s="33">
        <v>1</v>
      </c>
    </row>
    <row r="12" spans="1:2" ht="21.75">
      <c r="A12" s="32" t="s">
        <v>17</v>
      </c>
      <c r="B12" s="33">
        <v>2</v>
      </c>
    </row>
    <row r="13" spans="1:2" ht="21.75">
      <c r="A13" s="32" t="s">
        <v>19</v>
      </c>
      <c r="B13" s="33">
        <v>8</v>
      </c>
    </row>
    <row r="14" spans="1:2" ht="21.75">
      <c r="A14" s="32" t="s">
        <v>22</v>
      </c>
      <c r="B14" s="33">
        <v>2</v>
      </c>
    </row>
    <row r="15" spans="1:2" ht="21.75">
      <c r="A15" s="32" t="s">
        <v>20</v>
      </c>
      <c r="B15" s="33">
        <v>1</v>
      </c>
    </row>
    <row r="16" spans="1:2" ht="21.75">
      <c r="A16" s="32" t="s">
        <v>12</v>
      </c>
      <c r="B16" s="33"/>
    </row>
    <row r="17" spans="1:2" ht="21.75">
      <c r="A17" s="29" t="s">
        <v>13</v>
      </c>
      <c r="B17" s="30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1" topLeftCell="BM35" activePane="bottomLeft" state="frozen"/>
      <selection pane="topLeft" activeCell="A1" sqref="A1"/>
      <selection pane="bottomLeft" activeCell="G31" sqref="G31"/>
    </sheetView>
  </sheetViews>
  <sheetFormatPr defaultColWidth="9.140625" defaultRowHeight="21.75"/>
  <cols>
    <col min="1" max="1" width="5.00390625" style="5" customWidth="1"/>
    <col min="2" max="2" width="10.00390625" style="10" bestFit="1" customWidth="1"/>
    <col min="3" max="3" width="7.00390625" style="10" customWidth="1"/>
    <col min="4" max="4" width="7.28125" style="11" customWidth="1"/>
    <col min="5" max="5" width="7.57421875" style="11" customWidth="1"/>
    <col min="6" max="6" width="7.421875" style="11" customWidth="1"/>
    <col min="7" max="7" width="8.00390625" style="11" customWidth="1"/>
    <col min="8" max="16384" width="9.140625" style="5" customWidth="1"/>
  </cols>
  <sheetData>
    <row r="1" spans="1:7" s="3" customFormat="1" ht="23.25">
      <c r="A1" s="1" t="s">
        <v>0</v>
      </c>
      <c r="B1" s="13" t="s">
        <v>31</v>
      </c>
      <c r="C1" s="2">
        <v>1</v>
      </c>
      <c r="D1" s="36">
        <v>2</v>
      </c>
      <c r="E1" s="37">
        <v>3</v>
      </c>
      <c r="F1" s="34">
        <v>4</v>
      </c>
      <c r="G1" s="35">
        <v>5</v>
      </c>
    </row>
    <row r="2" spans="1:7" ht="23.25">
      <c r="A2" s="4">
        <v>1</v>
      </c>
      <c r="B2" s="16">
        <v>2</v>
      </c>
      <c r="C2" s="18">
        <v>5</v>
      </c>
      <c r="D2" s="15">
        <v>4</v>
      </c>
      <c r="E2" s="15">
        <v>4</v>
      </c>
      <c r="F2" s="15">
        <v>5</v>
      </c>
      <c r="G2" s="15">
        <v>4</v>
      </c>
    </row>
    <row r="3" spans="1:7" ht="23.25">
      <c r="A3" s="4">
        <v>2</v>
      </c>
      <c r="B3" s="17">
        <v>2</v>
      </c>
      <c r="C3" s="18">
        <v>5</v>
      </c>
      <c r="D3" s="6">
        <v>4</v>
      </c>
      <c r="E3" s="6">
        <v>5</v>
      </c>
      <c r="F3" s="6">
        <v>4</v>
      </c>
      <c r="G3" s="6">
        <v>5</v>
      </c>
    </row>
    <row r="4" spans="1:7" ht="23.25">
      <c r="A4" s="4">
        <v>3</v>
      </c>
      <c r="B4" s="17">
        <v>5</v>
      </c>
      <c r="C4" s="18">
        <v>4</v>
      </c>
      <c r="D4" s="6">
        <v>4</v>
      </c>
      <c r="E4" s="6">
        <v>5</v>
      </c>
      <c r="F4" s="6">
        <v>5</v>
      </c>
      <c r="G4" s="6">
        <v>4</v>
      </c>
    </row>
    <row r="5" spans="1:7" ht="23.25">
      <c r="A5" s="4">
        <v>4</v>
      </c>
      <c r="B5" s="17">
        <v>5</v>
      </c>
      <c r="C5" s="18">
        <v>5</v>
      </c>
      <c r="D5" s="6">
        <v>5</v>
      </c>
      <c r="E5" s="6">
        <v>5</v>
      </c>
      <c r="F5" s="6">
        <v>5</v>
      </c>
      <c r="G5" s="6">
        <v>5</v>
      </c>
    </row>
    <row r="6" spans="1:7" ht="23.25">
      <c r="A6" s="4">
        <v>5</v>
      </c>
      <c r="B6" s="17">
        <v>5</v>
      </c>
      <c r="C6" s="18">
        <v>4</v>
      </c>
      <c r="D6" s="6">
        <v>4</v>
      </c>
      <c r="E6" s="6">
        <v>4</v>
      </c>
      <c r="F6" s="6">
        <v>4</v>
      </c>
      <c r="G6" s="6">
        <v>4</v>
      </c>
    </row>
    <row r="7" spans="1:7" ht="23.25">
      <c r="A7" s="4">
        <v>6</v>
      </c>
      <c r="B7" s="17">
        <v>4</v>
      </c>
      <c r="C7" s="18">
        <v>4</v>
      </c>
      <c r="D7" s="6">
        <v>5</v>
      </c>
      <c r="E7" s="6">
        <v>5</v>
      </c>
      <c r="F7" s="6">
        <v>5</v>
      </c>
      <c r="G7" s="6">
        <v>5</v>
      </c>
    </row>
    <row r="8" spans="1:7" ht="23.25">
      <c r="A8" s="4">
        <v>7</v>
      </c>
      <c r="B8" s="17">
        <v>5</v>
      </c>
      <c r="C8" s="18">
        <v>4</v>
      </c>
      <c r="D8" s="6">
        <v>3</v>
      </c>
      <c r="E8" s="6">
        <v>4</v>
      </c>
      <c r="F8" s="6">
        <v>4</v>
      </c>
      <c r="G8" s="6">
        <v>4</v>
      </c>
    </row>
    <row r="9" spans="1:7" ht="23.25">
      <c r="A9" s="4">
        <v>8</v>
      </c>
      <c r="B9" s="17">
        <v>5</v>
      </c>
      <c r="C9" s="18">
        <v>5</v>
      </c>
      <c r="D9" s="6">
        <v>4</v>
      </c>
      <c r="E9" s="6">
        <v>4</v>
      </c>
      <c r="F9" s="6">
        <v>5</v>
      </c>
      <c r="G9" s="6">
        <v>4</v>
      </c>
    </row>
    <row r="10" spans="1:7" ht="23.25">
      <c r="A10" s="4">
        <v>9</v>
      </c>
      <c r="B10" s="17">
        <v>4</v>
      </c>
      <c r="C10" s="18">
        <v>4</v>
      </c>
      <c r="D10" s="6">
        <v>4</v>
      </c>
      <c r="E10" s="6">
        <v>4</v>
      </c>
      <c r="F10" s="6">
        <v>4</v>
      </c>
      <c r="G10" s="6">
        <v>4</v>
      </c>
    </row>
    <row r="11" spans="1:7" ht="23.25">
      <c r="A11" s="4">
        <v>10</v>
      </c>
      <c r="B11" s="17">
        <v>4</v>
      </c>
      <c r="C11" s="18">
        <v>5</v>
      </c>
      <c r="D11" s="6">
        <v>5</v>
      </c>
      <c r="E11" s="6">
        <v>5</v>
      </c>
      <c r="F11" s="6">
        <v>4</v>
      </c>
      <c r="G11" s="6">
        <v>5</v>
      </c>
    </row>
    <row r="12" spans="1:7" ht="23.25">
      <c r="A12" s="4">
        <v>11</v>
      </c>
      <c r="B12" s="17">
        <v>4</v>
      </c>
      <c r="C12" s="18">
        <v>4</v>
      </c>
      <c r="D12" s="6">
        <v>4</v>
      </c>
      <c r="E12" s="6">
        <v>5</v>
      </c>
      <c r="F12" s="6">
        <v>4</v>
      </c>
      <c r="G12" s="6">
        <v>4</v>
      </c>
    </row>
    <row r="13" spans="1:7" ht="23.25">
      <c r="A13" s="4">
        <v>12</v>
      </c>
      <c r="B13" s="17">
        <v>4</v>
      </c>
      <c r="C13" s="18">
        <v>5</v>
      </c>
      <c r="D13" s="6">
        <v>4</v>
      </c>
      <c r="E13" s="6">
        <v>5</v>
      </c>
      <c r="F13" s="6">
        <v>4</v>
      </c>
      <c r="G13" s="6">
        <v>4</v>
      </c>
    </row>
    <row r="14" spans="1:7" ht="23.25">
      <c r="A14" s="4">
        <v>13</v>
      </c>
      <c r="B14" s="17">
        <v>4</v>
      </c>
      <c r="C14" s="18">
        <v>4</v>
      </c>
      <c r="D14" s="6">
        <v>4</v>
      </c>
      <c r="E14" s="6">
        <v>5</v>
      </c>
      <c r="F14" s="6">
        <v>4</v>
      </c>
      <c r="G14" s="6">
        <v>4</v>
      </c>
    </row>
    <row r="15" spans="1:7" ht="23.25">
      <c r="A15" s="4">
        <v>14</v>
      </c>
      <c r="B15" s="17">
        <v>4</v>
      </c>
      <c r="C15" s="18">
        <v>4</v>
      </c>
      <c r="D15" s="6">
        <v>4</v>
      </c>
      <c r="E15" s="6">
        <v>4</v>
      </c>
      <c r="F15" s="6">
        <v>4</v>
      </c>
      <c r="G15" s="6">
        <v>4</v>
      </c>
    </row>
    <row r="16" spans="1:7" ht="23.25">
      <c r="A16" s="4">
        <v>15</v>
      </c>
      <c r="B16" s="17">
        <v>3</v>
      </c>
      <c r="C16" s="18">
        <v>4</v>
      </c>
      <c r="D16" s="6">
        <v>4</v>
      </c>
      <c r="E16" s="6">
        <v>4</v>
      </c>
      <c r="F16" s="6">
        <v>4</v>
      </c>
      <c r="G16" s="6">
        <v>4</v>
      </c>
    </row>
    <row r="17" spans="1:7" ht="23.25">
      <c r="A17" s="4">
        <v>16</v>
      </c>
      <c r="B17" s="17">
        <v>3</v>
      </c>
      <c r="C17" s="18">
        <v>4</v>
      </c>
      <c r="D17" s="6">
        <v>5</v>
      </c>
      <c r="E17" s="6">
        <v>5</v>
      </c>
      <c r="F17" s="6">
        <v>4</v>
      </c>
      <c r="G17" s="6">
        <v>5</v>
      </c>
    </row>
    <row r="18" spans="1:7" ht="23.25">
      <c r="A18" s="4">
        <v>17</v>
      </c>
      <c r="B18" s="17">
        <v>3</v>
      </c>
      <c r="C18" s="18">
        <v>5</v>
      </c>
      <c r="D18" s="6">
        <v>5</v>
      </c>
      <c r="E18" s="6">
        <v>5</v>
      </c>
      <c r="F18" s="6">
        <v>5</v>
      </c>
      <c r="G18" s="6">
        <v>4</v>
      </c>
    </row>
    <row r="19" spans="1:7" ht="23.25">
      <c r="A19" s="4">
        <v>18</v>
      </c>
      <c r="B19" s="17">
        <v>3</v>
      </c>
      <c r="C19" s="18">
        <v>5</v>
      </c>
      <c r="D19" s="6">
        <v>5</v>
      </c>
      <c r="E19" s="6">
        <v>5</v>
      </c>
      <c r="F19" s="6">
        <v>5</v>
      </c>
      <c r="G19" s="6">
        <v>5</v>
      </c>
    </row>
    <row r="20" spans="1:7" ht="23.25">
      <c r="A20" s="4">
        <v>19</v>
      </c>
      <c r="B20" s="17">
        <v>3</v>
      </c>
      <c r="C20" s="18">
        <v>5</v>
      </c>
      <c r="D20" s="6">
        <v>5</v>
      </c>
      <c r="E20" s="6">
        <v>5</v>
      </c>
      <c r="F20" s="6">
        <v>5</v>
      </c>
      <c r="G20" s="6">
        <v>5</v>
      </c>
    </row>
    <row r="21" spans="1:7" ht="23.25">
      <c r="A21" s="4">
        <v>20</v>
      </c>
      <c r="B21" s="17">
        <v>3</v>
      </c>
      <c r="C21" s="18">
        <v>4</v>
      </c>
      <c r="D21" s="6">
        <v>4</v>
      </c>
      <c r="E21" s="6">
        <v>4</v>
      </c>
      <c r="F21" s="6">
        <v>4</v>
      </c>
      <c r="G21" s="6">
        <v>4</v>
      </c>
    </row>
    <row r="22" spans="1:7" ht="23.25">
      <c r="A22" s="4">
        <v>21</v>
      </c>
      <c r="B22" s="17">
        <v>3</v>
      </c>
      <c r="C22" s="18">
        <v>5</v>
      </c>
      <c r="D22" s="6">
        <v>4</v>
      </c>
      <c r="E22" s="6">
        <v>5</v>
      </c>
      <c r="F22" s="6">
        <v>5</v>
      </c>
      <c r="G22" s="6">
        <v>5</v>
      </c>
    </row>
    <row r="23" spans="1:7" ht="23.25">
      <c r="A23" s="4">
        <v>22</v>
      </c>
      <c r="B23" s="17">
        <v>3</v>
      </c>
      <c r="C23" s="18">
        <v>4</v>
      </c>
      <c r="D23" s="6">
        <v>4</v>
      </c>
      <c r="E23" s="6">
        <v>5</v>
      </c>
      <c r="F23" s="6">
        <v>4</v>
      </c>
      <c r="G23" s="6">
        <v>4</v>
      </c>
    </row>
    <row r="24" spans="1:7" ht="23.25">
      <c r="A24" s="4">
        <v>23</v>
      </c>
      <c r="B24" s="17">
        <v>3</v>
      </c>
      <c r="C24" s="18">
        <v>4</v>
      </c>
      <c r="D24" s="6">
        <v>3</v>
      </c>
      <c r="E24" s="6">
        <v>4</v>
      </c>
      <c r="F24" s="6">
        <v>4</v>
      </c>
      <c r="G24" s="6">
        <v>4</v>
      </c>
    </row>
    <row r="25" spans="1:7" ht="23.25">
      <c r="A25" s="4">
        <v>24</v>
      </c>
      <c r="B25" s="17">
        <v>5</v>
      </c>
      <c r="C25" s="18">
        <v>5</v>
      </c>
      <c r="D25" s="6">
        <v>4</v>
      </c>
      <c r="E25" s="6">
        <v>4</v>
      </c>
      <c r="F25" s="6">
        <v>5</v>
      </c>
      <c r="G25" s="6">
        <v>5</v>
      </c>
    </row>
    <row r="26" spans="1:7" ht="23.25">
      <c r="A26" s="4">
        <v>25</v>
      </c>
      <c r="B26" s="17">
        <v>5</v>
      </c>
      <c r="C26" s="18">
        <v>5</v>
      </c>
      <c r="D26" s="6">
        <v>5</v>
      </c>
      <c r="E26" s="6">
        <v>5</v>
      </c>
      <c r="F26" s="6">
        <v>5</v>
      </c>
      <c r="G26" s="6">
        <v>5</v>
      </c>
    </row>
    <row r="27" spans="1:7" ht="23.25">
      <c r="A27" s="4">
        <v>26</v>
      </c>
      <c r="B27" s="17">
        <v>5</v>
      </c>
      <c r="C27" s="18">
        <v>5</v>
      </c>
      <c r="D27" s="6">
        <v>5</v>
      </c>
      <c r="E27" s="6">
        <v>5</v>
      </c>
      <c r="F27" s="6">
        <v>5</v>
      </c>
      <c r="G27" s="6">
        <v>5</v>
      </c>
    </row>
    <row r="28" spans="1:7" ht="23.25">
      <c r="A28" s="4">
        <v>27</v>
      </c>
      <c r="B28" s="17">
        <v>5</v>
      </c>
      <c r="C28" s="18">
        <v>4</v>
      </c>
      <c r="D28" s="6">
        <v>4</v>
      </c>
      <c r="E28" s="6">
        <v>4</v>
      </c>
      <c r="F28" s="6">
        <v>4</v>
      </c>
      <c r="G28" s="6">
        <v>4</v>
      </c>
    </row>
    <row r="29" spans="1:7" ht="23.25">
      <c r="A29" s="4">
        <v>28</v>
      </c>
      <c r="B29" s="17">
        <v>2</v>
      </c>
      <c r="C29" s="18">
        <v>5</v>
      </c>
      <c r="D29" s="6">
        <v>5</v>
      </c>
      <c r="E29" s="6">
        <v>5</v>
      </c>
      <c r="F29" s="6">
        <v>4</v>
      </c>
      <c r="G29" s="6">
        <v>4</v>
      </c>
    </row>
    <row r="30" spans="1:7" ht="23.25">
      <c r="A30" s="4">
        <v>29</v>
      </c>
      <c r="B30" s="17">
        <v>2</v>
      </c>
      <c r="C30" s="18">
        <v>5</v>
      </c>
      <c r="D30" s="6">
        <v>5</v>
      </c>
      <c r="E30" s="6">
        <v>5</v>
      </c>
      <c r="F30" s="6">
        <v>5</v>
      </c>
      <c r="G30" s="6">
        <v>5</v>
      </c>
    </row>
    <row r="31" spans="1:7" ht="23.25">
      <c r="A31" s="4">
        <v>30</v>
      </c>
      <c r="B31" s="17"/>
      <c r="C31" s="18"/>
      <c r="D31" s="6"/>
      <c r="E31" s="6"/>
      <c r="F31" s="6"/>
      <c r="G31" s="6"/>
    </row>
    <row r="32" spans="1:7" ht="23.25">
      <c r="A32" s="4">
        <v>31</v>
      </c>
      <c r="B32" s="17"/>
      <c r="C32" s="18"/>
      <c r="D32" s="6"/>
      <c r="E32" s="6"/>
      <c r="F32" s="6"/>
      <c r="G32" s="6"/>
    </row>
    <row r="33" spans="1:7" ht="23.25">
      <c r="A33" s="4">
        <v>32</v>
      </c>
      <c r="B33" s="17"/>
      <c r="C33" s="18"/>
      <c r="D33" s="6"/>
      <c r="E33" s="6"/>
      <c r="F33" s="6"/>
      <c r="G33" s="6"/>
    </row>
    <row r="34" spans="1:7" ht="23.25">
      <c r="A34" s="4">
        <v>33</v>
      </c>
      <c r="B34" s="17"/>
      <c r="C34" s="18"/>
      <c r="D34" s="6"/>
      <c r="E34" s="6"/>
      <c r="F34" s="6"/>
      <c r="G34" s="6"/>
    </row>
    <row r="35" spans="1:7" ht="23.25">
      <c r="A35" s="4">
        <v>34</v>
      </c>
      <c r="B35" s="17"/>
      <c r="C35" s="18"/>
      <c r="D35" s="6"/>
      <c r="E35" s="6"/>
      <c r="F35" s="6"/>
      <c r="G35" s="6"/>
    </row>
    <row r="36" spans="1:7" ht="23.25">
      <c r="A36" s="4">
        <v>37</v>
      </c>
      <c r="B36" s="17"/>
      <c r="C36" s="18"/>
      <c r="D36" s="6"/>
      <c r="E36" s="6"/>
      <c r="F36" s="6"/>
      <c r="G36" s="6"/>
    </row>
    <row r="37" spans="1:7" ht="23.25">
      <c r="A37" s="8" t="s">
        <v>3</v>
      </c>
      <c r="B37" s="18">
        <f>COUNT(B2:B36)</f>
        <v>29</v>
      </c>
      <c r="C37" s="18"/>
      <c r="D37" s="7"/>
      <c r="E37" s="7"/>
      <c r="F37" s="7"/>
      <c r="G37" s="7"/>
    </row>
    <row r="39" spans="2:8" s="9" customFormat="1" ht="23.25">
      <c r="B39" s="19" t="s">
        <v>2</v>
      </c>
      <c r="C39" s="24">
        <f>AVERAGE(C2:C36)</f>
        <v>4.517241379310345</v>
      </c>
      <c r="D39" s="24">
        <f>AVERAGE(D2:D36)</f>
        <v>4.310344827586207</v>
      </c>
      <c r="E39" s="24">
        <f>AVERAGE(E2:E36)</f>
        <v>4.620689655172414</v>
      </c>
      <c r="F39" s="24">
        <f>AVERAGE(F2:F36)</f>
        <v>4.448275862068965</v>
      </c>
      <c r="G39" s="24">
        <f>AVERAGE(G2:G36)</f>
        <v>4.413793103448276</v>
      </c>
      <c r="H39" s="23">
        <f>AVERAGE(D39:G39)</f>
        <v>4.448275862068966</v>
      </c>
    </row>
    <row r="40" spans="2:8" s="9" customFormat="1" ht="23.25">
      <c r="B40" s="19" t="s">
        <v>1</v>
      </c>
      <c r="C40" s="25">
        <f>STDEV(C2:C36)</f>
        <v>0.5085476277156097</v>
      </c>
      <c r="D40" s="25">
        <f>STDEV(D2:D36)</f>
        <v>0.6037648712076873</v>
      </c>
      <c r="E40" s="25">
        <f>STDEV(E2:E36)</f>
        <v>0.49380397379123864</v>
      </c>
      <c r="F40" s="25">
        <f>STDEV(F2:F36)</f>
        <v>0.5061201788784772</v>
      </c>
      <c r="G40" s="25">
        <f>STDEV(G2:G36)</f>
        <v>0.5012300141587656</v>
      </c>
      <c r="H40" s="23">
        <f>STDEVA(D2:G36)</f>
        <v>0.5331583920979479</v>
      </c>
    </row>
    <row r="42" spans="2:7" s="10" customFormat="1" ht="23.25">
      <c r="B42" s="39" t="s">
        <v>27</v>
      </c>
      <c r="C42" s="39"/>
      <c r="D42" s="38"/>
      <c r="E42" s="38"/>
      <c r="F42" s="46"/>
      <c r="G42" s="46"/>
    </row>
    <row r="43" spans="2:9" s="10" customFormat="1" ht="23.25">
      <c r="B43" s="14" t="s">
        <v>32</v>
      </c>
      <c r="C43" s="14"/>
      <c r="D43" s="14"/>
      <c r="E43" s="14"/>
      <c r="F43" s="40">
        <f>COUNTIF(B2:B36,1)</f>
        <v>0</v>
      </c>
      <c r="G43" s="41">
        <f>F43*100/$F$48</f>
        <v>0</v>
      </c>
      <c r="I43" s="20"/>
    </row>
    <row r="44" spans="2:9" s="10" customFormat="1" ht="23.25">
      <c r="B44" s="14" t="s">
        <v>33</v>
      </c>
      <c r="C44" s="14"/>
      <c r="D44" s="14"/>
      <c r="E44" s="14"/>
      <c r="F44" s="40">
        <f>COUNTIF(B2:B37,2)</f>
        <v>4</v>
      </c>
      <c r="G44" s="41">
        <f>F44*100/$F$48</f>
        <v>13.793103448275861</v>
      </c>
      <c r="I44" s="20"/>
    </row>
    <row r="45" spans="2:9" s="10" customFormat="1" ht="23.25">
      <c r="B45" s="47" t="s">
        <v>34</v>
      </c>
      <c r="C45" s="47"/>
      <c r="D45" s="44"/>
      <c r="E45" s="45"/>
      <c r="F45" s="40">
        <f>COUNTIF(B2:B38,3)</f>
        <v>9</v>
      </c>
      <c r="G45" s="41">
        <f>F45*100/$F$48</f>
        <v>31.03448275862069</v>
      </c>
      <c r="I45" s="20"/>
    </row>
    <row r="46" spans="2:9" s="10" customFormat="1" ht="23.25">
      <c r="B46" s="14" t="s">
        <v>35</v>
      </c>
      <c r="C46" s="14"/>
      <c r="E46" s="22"/>
      <c r="F46" s="40">
        <f>COUNTIF(B2:B39,4)</f>
        <v>7</v>
      </c>
      <c r="G46" s="41">
        <f>F46*100/$F$48</f>
        <v>24.137931034482758</v>
      </c>
      <c r="I46" s="20"/>
    </row>
    <row r="47" spans="2:9" s="10" customFormat="1" ht="23.25">
      <c r="B47" s="14" t="s">
        <v>36</v>
      </c>
      <c r="C47" s="14"/>
      <c r="E47" s="22"/>
      <c r="F47" s="40">
        <f>COUNTIF(B2:B40,5)</f>
        <v>9</v>
      </c>
      <c r="G47" s="41">
        <f>F47*100/$F$48</f>
        <v>31.03448275862069</v>
      </c>
      <c r="I47" s="20"/>
    </row>
    <row r="48" spans="1:9" s="10" customFormat="1" ht="23.25">
      <c r="A48" s="12"/>
      <c r="D48" s="11"/>
      <c r="E48" s="11"/>
      <c r="F48" s="11">
        <f>SUM(F43:F47)</f>
        <v>29</v>
      </c>
      <c r="G48" s="22">
        <f>SUM(G43:G47)</f>
        <v>100</v>
      </c>
      <c r="I48" s="20"/>
    </row>
    <row r="49" spans="1:9" s="10" customFormat="1" ht="23.25">
      <c r="A49" s="12"/>
      <c r="B49" s="12"/>
      <c r="C49" s="12"/>
      <c r="D49" s="11"/>
      <c r="E49" s="11"/>
      <c r="F49" s="11"/>
      <c r="G49" s="11"/>
      <c r="I49" s="20"/>
    </row>
    <row r="50" spans="2:10" ht="23.25">
      <c r="B50" s="12"/>
      <c r="C50" s="12"/>
      <c r="I50" s="20"/>
      <c r="J50" s="10"/>
    </row>
    <row r="51" spans="2:10" ht="23.25">
      <c r="B51" s="12"/>
      <c r="C51" s="12"/>
      <c r="I51" s="20"/>
      <c r="J51" s="10"/>
    </row>
    <row r="52" ht="23.25">
      <c r="J52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="112" zoomScaleNormal="112" zoomScalePageLayoutView="0" workbookViewId="0" topLeftCell="A1">
      <selection activeCell="O7" sqref="O7"/>
    </sheetView>
  </sheetViews>
  <sheetFormatPr defaultColWidth="9.140625" defaultRowHeight="21.75"/>
  <cols>
    <col min="1" max="1" width="9.421875" style="49" customWidth="1"/>
    <col min="2" max="2" width="11.57421875" style="49" customWidth="1"/>
    <col min="3" max="3" width="11.7109375" style="49" customWidth="1"/>
    <col min="4" max="7" width="9.140625" style="49" customWidth="1"/>
    <col min="8" max="8" width="8.00390625" style="49" customWidth="1"/>
    <col min="9" max="10" width="7.8515625" style="49" customWidth="1"/>
    <col min="11" max="11" width="9.57421875" style="49" customWidth="1"/>
    <col min="12" max="16384" width="9.140625" style="49" customWidth="1"/>
  </cols>
  <sheetData>
    <row r="1" spans="1:11" ht="24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4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4">
      <c r="A3" s="48" t="s">
        <v>48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4">
      <c r="A4" s="48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6" spans="1:11" ht="24">
      <c r="A6" s="42" t="s">
        <v>66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24">
      <c r="A7" s="42" t="s">
        <v>75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s="43" customFormat="1" ht="24">
      <c r="A8" s="49" t="s">
        <v>74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24">
      <c r="A9" s="42" t="s">
        <v>67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24">
      <c r="A10" s="42" t="s">
        <v>68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24">
      <c r="A11" s="42" t="s">
        <v>69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2" ht="24">
      <c r="A12" s="74" t="s">
        <v>70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74"/>
    </row>
    <row r="13" spans="1:12" ht="24">
      <c r="A13" s="49" t="s">
        <v>77</v>
      </c>
      <c r="B13" s="42"/>
      <c r="C13" s="42"/>
      <c r="D13" s="42"/>
      <c r="F13" s="42"/>
      <c r="G13" s="42"/>
      <c r="H13" s="42"/>
      <c r="I13" s="42"/>
      <c r="J13" s="42"/>
      <c r="K13" s="42"/>
      <c r="L13" s="74"/>
    </row>
    <row r="14" spans="1:11" ht="24">
      <c r="A14" s="42" t="s">
        <v>71</v>
      </c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24">
      <c r="A15" s="50" t="s">
        <v>72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ht="24">
      <c r="A16" s="49" t="s">
        <v>73</v>
      </c>
    </row>
  </sheetData>
  <sheetProtection/>
  <mergeCells count="4">
    <mergeCell ref="A4:K4"/>
    <mergeCell ref="A1:K1"/>
    <mergeCell ref="A2:K2"/>
    <mergeCell ref="A3:K3"/>
  </mergeCells>
  <printOptions/>
  <pageMargins left="0.5905511811023623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selection activeCell="K34" sqref="K34"/>
    </sheetView>
  </sheetViews>
  <sheetFormatPr defaultColWidth="9.140625" defaultRowHeight="21.75"/>
  <cols>
    <col min="1" max="1" width="12.421875" style="49" customWidth="1"/>
    <col min="2" max="2" width="9.140625" style="49" customWidth="1"/>
    <col min="3" max="3" width="17.7109375" style="49" customWidth="1"/>
    <col min="4" max="4" width="26.00390625" style="49" customWidth="1"/>
    <col min="5" max="5" width="7.8515625" style="53" customWidth="1"/>
    <col min="6" max="6" width="8.00390625" style="53" customWidth="1"/>
    <col min="7" max="7" width="16.140625" style="53" customWidth="1"/>
    <col min="8" max="8" width="4.8515625" style="49" customWidth="1"/>
    <col min="9" max="16384" width="9.140625" style="49" customWidth="1"/>
  </cols>
  <sheetData>
    <row r="1" spans="1:20" ht="24">
      <c r="A1" s="48" t="s">
        <v>50</v>
      </c>
      <c r="B1" s="48"/>
      <c r="C1" s="48"/>
      <c r="D1" s="48"/>
      <c r="E1" s="48"/>
      <c r="F1" s="48"/>
      <c r="G1" s="48"/>
      <c r="H1" s="48"/>
      <c r="I1" s="51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4">
      <c r="A2" s="48" t="s">
        <v>48</v>
      </c>
      <c r="B2" s="48"/>
      <c r="C2" s="48"/>
      <c r="D2" s="48"/>
      <c r="E2" s="48"/>
      <c r="F2" s="48"/>
      <c r="G2" s="48"/>
      <c r="H2" s="48"/>
      <c r="I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4">
      <c r="A3" s="48" t="s">
        <v>49</v>
      </c>
      <c r="B3" s="48"/>
      <c r="C3" s="48"/>
      <c r="D3" s="48"/>
      <c r="E3" s="48"/>
      <c r="F3" s="48"/>
      <c r="G3" s="48"/>
      <c r="H3" s="48"/>
      <c r="I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11" ht="24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ht="24">
      <c r="A5" s="52" t="s">
        <v>39</v>
      </c>
    </row>
    <row r="6" ht="10.5" customHeight="1"/>
    <row r="7" ht="24">
      <c r="B7" s="54" t="s">
        <v>38</v>
      </c>
    </row>
    <row r="8" ht="16.5" customHeight="1" thickBot="1">
      <c r="A8" s="54"/>
    </row>
    <row r="9" spans="1:6" ht="25.5" thickBot="1" thickTop="1">
      <c r="A9" s="54"/>
      <c r="C9" s="55" t="s">
        <v>37</v>
      </c>
      <c r="D9" s="55"/>
      <c r="E9" s="56" t="s">
        <v>8</v>
      </c>
      <c r="F9" s="56" t="s">
        <v>7</v>
      </c>
    </row>
    <row r="10" spans="1:6" ht="24.75" thickTop="1">
      <c r="A10" s="54"/>
      <c r="C10" s="57" t="str">
        <f>คีย์ข้อมูล!B45</f>
        <v>นิสิตบัณฑิตศึกษา</v>
      </c>
      <c r="D10" s="58"/>
      <c r="E10" s="59">
        <f>คีย์ข้อมูล!F45</f>
        <v>9</v>
      </c>
      <c r="F10" s="60">
        <f>E10*100/E$14</f>
        <v>31.03448275862069</v>
      </c>
    </row>
    <row r="11" spans="1:6" ht="24">
      <c r="A11" s="54"/>
      <c r="C11" s="57" t="str">
        <f>คีย์ข้อมูล!B47</f>
        <v>บุคลากรมหาวิทยาลัยนเรศวร</v>
      </c>
      <c r="D11" s="57"/>
      <c r="E11" s="59">
        <f>คีย์ข้อมูล!F47</f>
        <v>9</v>
      </c>
      <c r="F11" s="60">
        <f>E11*100/E$14</f>
        <v>31.03448275862069</v>
      </c>
    </row>
    <row r="12" spans="1:6" ht="24">
      <c r="A12" s="54"/>
      <c r="B12" s="57"/>
      <c r="C12" s="57" t="str">
        <f>คีย์ข้อมูล!B46</f>
        <v>ศิษย์เก่า</v>
      </c>
      <c r="D12" s="57"/>
      <c r="E12" s="59">
        <f>คีย์ข้อมูล!F46</f>
        <v>7</v>
      </c>
      <c r="F12" s="60">
        <f>E12*100/E$14</f>
        <v>24.137931034482758</v>
      </c>
    </row>
    <row r="13" spans="1:6" ht="24.75" thickBot="1">
      <c r="A13" s="54"/>
      <c r="C13" s="57" t="str">
        <f>คีย์ข้อมูล!B44</f>
        <v>บุคลากรบัณฑิตวิทยาลัย</v>
      </c>
      <c r="D13" s="58"/>
      <c r="E13" s="59">
        <f>คีย์ข้อมูล!F44</f>
        <v>4</v>
      </c>
      <c r="F13" s="60">
        <f>E13*100/E$14</f>
        <v>13.793103448275861</v>
      </c>
    </row>
    <row r="14" spans="1:6" ht="25.5" thickBot="1" thickTop="1">
      <c r="A14" s="54"/>
      <c r="C14" s="55" t="s">
        <v>4</v>
      </c>
      <c r="D14" s="55"/>
      <c r="E14" s="61">
        <f>SUM(E10:E13)</f>
        <v>29</v>
      </c>
      <c r="F14" s="62">
        <f>SUM(F10:F13)</f>
        <v>100</v>
      </c>
    </row>
    <row r="15" ht="15.75" customHeight="1" thickTop="1">
      <c r="A15" s="54"/>
    </row>
    <row r="16" spans="1:2" ht="24">
      <c r="A16" s="54"/>
      <c r="B16" s="49" t="s">
        <v>56</v>
      </c>
    </row>
    <row r="17" spans="1:6" ht="24">
      <c r="A17" s="49" t="s">
        <v>57</v>
      </c>
      <c r="B17" s="59"/>
      <c r="C17" s="59"/>
      <c r="D17" s="59"/>
      <c r="E17" s="63"/>
      <c r="F17" s="60"/>
    </row>
    <row r="18" spans="2:6" ht="24">
      <c r="B18" s="59"/>
      <c r="C18" s="59"/>
      <c r="D18" s="59"/>
      <c r="E18" s="63"/>
      <c r="F18" s="60"/>
    </row>
    <row r="19" ht="24">
      <c r="A19" s="52" t="s">
        <v>40</v>
      </c>
    </row>
    <row r="20" ht="13.5" customHeight="1">
      <c r="A20" s="52"/>
    </row>
    <row r="21" ht="24">
      <c r="A21" s="54" t="s">
        <v>76</v>
      </c>
    </row>
    <row r="22" ht="12" customHeight="1" thickBot="1">
      <c r="A22" s="54"/>
    </row>
    <row r="23" spans="1:7" ht="24.75" thickTop="1">
      <c r="A23" s="65" t="s">
        <v>5</v>
      </c>
      <c r="B23" s="66"/>
      <c r="C23" s="66"/>
      <c r="D23" s="66"/>
      <c r="E23" s="67" t="s">
        <v>58</v>
      </c>
      <c r="F23" s="68"/>
      <c r="G23" s="69"/>
    </row>
    <row r="24" spans="1:7" ht="24.75" thickBot="1">
      <c r="A24" s="70"/>
      <c r="B24" s="71"/>
      <c r="C24" s="71"/>
      <c r="D24" s="71"/>
      <c r="E24" s="72"/>
      <c r="F24" s="72" t="s">
        <v>1</v>
      </c>
      <c r="G24" s="72" t="s">
        <v>9</v>
      </c>
    </row>
    <row r="25" spans="1:7" s="74" customFormat="1" ht="24.75" thickTop="1">
      <c r="A25" s="73" t="s">
        <v>41</v>
      </c>
      <c r="E25" s="75">
        <f>คีย์ข้อมูล!C39</f>
        <v>4.517241379310345</v>
      </c>
      <c r="F25" s="75">
        <f>คีย์ข้อมูล!C40</f>
        <v>0.5085476277156097</v>
      </c>
      <c r="G25" s="76" t="str">
        <f>IF(E25&gt;4.5,"มากที่สุด",IF(E25&gt;3.5,"มาก",IF(E25&gt;2.5,"ปานกลาง",IF(E25&gt;1.5,"น้อย",IF(E25&lt;=1.5,"น้อยที่สุด")))))</f>
        <v>มากที่สุด</v>
      </c>
    </row>
    <row r="26" spans="1:7" s="74" customFormat="1" ht="24">
      <c r="A26" s="77" t="s">
        <v>42</v>
      </c>
      <c r="B26" s="78"/>
      <c r="C26" s="78"/>
      <c r="D26" s="78"/>
      <c r="E26" s="79">
        <f>คีย์ข้อมูล!D39</f>
        <v>4.310344827586207</v>
      </c>
      <c r="F26" s="79">
        <f>คีย์ข้อมูล!D40</f>
        <v>0.6037648712076873</v>
      </c>
      <c r="G26" s="80" t="str">
        <f>IF(E26&gt;4.5,"มากที่สุด",IF(E26&gt;3.5,"มาก",IF(E26&gt;2.5,"ปานกลาง",IF(E26&gt;1.5,"น้อย",IF(E26&lt;=1.5,"น้อยที่สุด")))))</f>
        <v>มาก</v>
      </c>
    </row>
    <row r="27" spans="1:7" s="74" customFormat="1" ht="24">
      <c r="A27" s="77" t="s">
        <v>43</v>
      </c>
      <c r="B27" s="78"/>
      <c r="C27" s="78"/>
      <c r="D27" s="78"/>
      <c r="E27" s="79">
        <f>คีย์ข้อมูล!E39</f>
        <v>4.620689655172414</v>
      </c>
      <c r="F27" s="79">
        <f>คีย์ข้อมูล!E40</f>
        <v>0.49380397379123864</v>
      </c>
      <c r="G27" s="80" t="str">
        <f>IF(E27&gt;4.5,"มากที่สุด",IF(E27&gt;3.5,"มาก",IF(E27&gt;2.5,"ปานกลาง",IF(E27&gt;1.5,"น้อย",IF(E27&lt;=1.5,"น้อยที่สุด")))))</f>
        <v>มากที่สุด</v>
      </c>
    </row>
    <row r="28" spans="1:7" s="74" customFormat="1" ht="24">
      <c r="A28" s="77" t="s">
        <v>44</v>
      </c>
      <c r="B28" s="78"/>
      <c r="C28" s="78"/>
      <c r="D28" s="78"/>
      <c r="E28" s="79">
        <f>คีย์ข้อมูล!F39</f>
        <v>4.448275862068965</v>
      </c>
      <c r="F28" s="79">
        <f>คีย์ข้อมูล!F40</f>
        <v>0.5061201788784772</v>
      </c>
      <c r="G28" s="80" t="str">
        <f>IF(E28&gt;4.5,"มากที่สุด",IF(E28&gt;3.5,"มาก",IF(E28&gt;2.5,"ปานกลาง",IF(E28&gt;1.5,"น้อย",IF(E28&lt;=1.5,"น้อยที่สุด")))))</f>
        <v>มาก</v>
      </c>
    </row>
    <row r="29" spans="1:7" ht="24.75" thickBot="1">
      <c r="A29" s="81" t="s">
        <v>45</v>
      </c>
      <c r="B29" s="82"/>
      <c r="C29" s="82"/>
      <c r="D29" s="82"/>
      <c r="E29" s="83">
        <f>คีย์ข้อมูล!G39</f>
        <v>4.413793103448276</v>
      </c>
      <c r="F29" s="83">
        <f>คีย์ข้อมูล!G40</f>
        <v>0.5012300141587656</v>
      </c>
      <c r="G29" s="84" t="str">
        <f>IF(E29&gt;4.5,"มากที่สุด",IF(E29&gt;3.5,"มาก",IF(E29&gt;2.5,"ปานกลาง",IF(E29&gt;1.5,"น้อย",IF(E29&lt;=1.5,"น้อยที่สุด")))))</f>
        <v>มาก</v>
      </c>
    </row>
    <row r="30" spans="1:7" ht="25.5" thickBot="1" thickTop="1">
      <c r="A30" s="85" t="s">
        <v>28</v>
      </c>
      <c r="B30" s="55"/>
      <c r="C30" s="55"/>
      <c r="D30" s="86"/>
      <c r="E30" s="87">
        <f>คีย์ข้อมูล!H39</f>
        <v>4.448275862068966</v>
      </c>
      <c r="F30" s="87">
        <f>คีย์ข้อมูล!H40</f>
        <v>0.5331583920979479</v>
      </c>
      <c r="G30" s="88" t="str">
        <f>IF(E30&gt;4.5,"มากที่สุด",IF(E30&gt;3.5,"มาก",IF(E30&gt;2.5,"ปานกลาง",IF(E30&gt;1.5,"น้อย",IF(E30&lt;=1.5,"น้อยที่สุด")))))</f>
        <v>มาก</v>
      </c>
    </row>
    <row r="31" spans="1:7" ht="24.75" thickTop="1">
      <c r="A31" s="74"/>
      <c r="B31" s="74"/>
      <c r="C31" s="74"/>
      <c r="D31" s="74"/>
      <c r="E31" s="89"/>
      <c r="F31" s="89"/>
      <c r="G31" s="89"/>
    </row>
    <row r="32" spans="1:7" ht="24">
      <c r="A32" s="74"/>
      <c r="B32" s="74"/>
      <c r="C32" s="74"/>
      <c r="D32" s="74"/>
      <c r="E32" s="89"/>
      <c r="F32" s="89"/>
      <c r="G32" s="89"/>
    </row>
    <row r="33" spans="1:7" ht="24">
      <c r="A33" s="74"/>
      <c r="B33" s="74"/>
      <c r="C33" s="74"/>
      <c r="D33" s="74"/>
      <c r="E33" s="89"/>
      <c r="F33" s="89"/>
      <c r="G33" s="89"/>
    </row>
    <row r="34" spans="1:7" ht="24">
      <c r="A34" s="90" t="s">
        <v>30</v>
      </c>
      <c r="B34" s="90"/>
      <c r="C34" s="90"/>
      <c r="D34" s="90"/>
      <c r="E34" s="90"/>
      <c r="F34" s="90"/>
      <c r="G34" s="90"/>
    </row>
    <row r="35" spans="1:7" ht="24">
      <c r="A35" s="74"/>
      <c r="B35" s="74"/>
      <c r="C35" s="74"/>
      <c r="D35" s="74"/>
      <c r="E35" s="89"/>
      <c r="F35" s="89"/>
      <c r="G35" s="89"/>
    </row>
    <row r="36" spans="1:7" ht="24">
      <c r="A36" s="74"/>
      <c r="B36" s="49" t="s">
        <v>59</v>
      </c>
      <c r="C36" s="74"/>
      <c r="D36" s="74"/>
      <c r="E36" s="89"/>
      <c r="F36" s="89"/>
      <c r="G36" s="89"/>
    </row>
    <row r="37" spans="1:7" ht="24">
      <c r="A37" s="74" t="s">
        <v>60</v>
      </c>
      <c r="C37" s="74"/>
      <c r="D37" s="74"/>
      <c r="E37" s="89"/>
      <c r="F37" s="89"/>
      <c r="G37" s="89"/>
    </row>
    <row r="38" spans="1:7" ht="24">
      <c r="A38" s="74"/>
      <c r="B38" s="49" t="s">
        <v>61</v>
      </c>
      <c r="C38" s="74"/>
      <c r="D38" s="74"/>
      <c r="E38" s="89"/>
      <c r="F38" s="89"/>
      <c r="G38" s="89"/>
    </row>
    <row r="39" spans="1:7" ht="24">
      <c r="A39" s="74" t="s">
        <v>62</v>
      </c>
      <c r="C39" s="74"/>
      <c r="D39" s="74"/>
      <c r="E39" s="89"/>
      <c r="F39" s="89"/>
      <c r="G39" s="89"/>
    </row>
    <row r="40" spans="1:7" ht="24">
      <c r="A40" s="74" t="s">
        <v>78</v>
      </c>
      <c r="C40" s="74"/>
      <c r="D40" s="74"/>
      <c r="E40" s="89"/>
      <c r="F40" s="89"/>
      <c r="G40" s="89"/>
    </row>
    <row r="41" spans="1:7" ht="24">
      <c r="A41" s="74" t="s">
        <v>63</v>
      </c>
      <c r="B41" s="74"/>
      <c r="C41" s="74"/>
      <c r="D41" s="74"/>
      <c r="E41" s="89"/>
      <c r="F41" s="89"/>
      <c r="G41" s="89"/>
    </row>
    <row r="42" spans="1:7" ht="24">
      <c r="A42" s="74"/>
      <c r="B42" s="74"/>
      <c r="C42" s="74"/>
      <c r="D42" s="74"/>
      <c r="E42" s="89"/>
      <c r="F42" s="89"/>
      <c r="G42" s="89"/>
    </row>
    <row r="43" spans="1:7" ht="24">
      <c r="A43" s="52" t="s">
        <v>46</v>
      </c>
      <c r="B43" s="74"/>
      <c r="C43" s="74"/>
      <c r="D43" s="74"/>
      <c r="E43" s="89"/>
      <c r="F43" s="89"/>
      <c r="G43" s="89"/>
    </row>
    <row r="44" spans="1:7" ht="24.75" thickBot="1">
      <c r="A44" s="74"/>
      <c r="B44" s="74"/>
      <c r="C44" s="74"/>
      <c r="D44" s="74"/>
      <c r="E44" s="89"/>
      <c r="F44" s="89"/>
      <c r="G44" s="89"/>
    </row>
    <row r="45" spans="1:7" ht="25.5" thickBot="1" thickTop="1">
      <c r="A45" s="74"/>
      <c r="B45" s="91" t="s">
        <v>0</v>
      </c>
      <c r="C45" s="99" t="s">
        <v>5</v>
      </c>
      <c r="D45" s="99"/>
      <c r="E45" s="99"/>
      <c r="F45" s="99"/>
      <c r="G45" s="56" t="s">
        <v>6</v>
      </c>
    </row>
    <row r="46" spans="1:7" ht="24.75" thickTop="1">
      <c r="A46" s="74"/>
      <c r="B46" s="93">
        <v>1</v>
      </c>
      <c r="C46" s="74" t="s">
        <v>54</v>
      </c>
      <c r="D46" s="74"/>
      <c r="E46" s="89"/>
      <c r="F46" s="89"/>
      <c r="G46" s="89">
        <v>2</v>
      </c>
    </row>
    <row r="47" spans="1:7" ht="24">
      <c r="A47" s="74"/>
      <c r="B47" s="93">
        <v>2</v>
      </c>
      <c r="C47" s="74" t="s">
        <v>53</v>
      </c>
      <c r="D47" s="74"/>
      <c r="E47" s="89"/>
      <c r="F47" s="89"/>
      <c r="G47" s="89">
        <v>2</v>
      </c>
    </row>
    <row r="48" spans="1:7" ht="24">
      <c r="A48" s="74"/>
      <c r="B48" s="93">
        <v>3</v>
      </c>
      <c r="C48" s="74" t="s">
        <v>52</v>
      </c>
      <c r="D48" s="74"/>
      <c r="E48" s="89"/>
      <c r="F48" s="89"/>
      <c r="G48" s="89">
        <v>1</v>
      </c>
    </row>
    <row r="49" spans="1:7" ht="24">
      <c r="A49" s="74"/>
      <c r="B49" s="93">
        <v>4</v>
      </c>
      <c r="C49" s="74" t="s">
        <v>65</v>
      </c>
      <c r="D49" s="74"/>
      <c r="E49" s="89"/>
      <c r="F49" s="89"/>
      <c r="G49" s="89">
        <v>1</v>
      </c>
    </row>
    <row r="50" spans="1:7" ht="24">
      <c r="A50" s="74"/>
      <c r="C50" s="49" t="s">
        <v>64</v>
      </c>
      <c r="D50" s="74"/>
      <c r="E50" s="89"/>
      <c r="F50" s="89"/>
      <c r="G50" s="89"/>
    </row>
    <row r="51" spans="1:7" ht="24.75" thickBot="1">
      <c r="A51" s="74"/>
      <c r="B51" s="93">
        <v>5</v>
      </c>
      <c r="C51" s="74" t="s">
        <v>55</v>
      </c>
      <c r="D51" s="74"/>
      <c r="E51" s="89"/>
      <c r="F51" s="89"/>
      <c r="G51" s="89">
        <v>1</v>
      </c>
    </row>
    <row r="52" spans="1:7" ht="24.75" thickTop="1">
      <c r="A52" s="74"/>
      <c r="B52" s="100"/>
      <c r="C52" s="101"/>
      <c r="D52" s="101"/>
      <c r="E52" s="101"/>
      <c r="F52" s="101"/>
      <c r="G52" s="102"/>
    </row>
    <row r="53" spans="1:7" ht="24">
      <c r="A53" s="74"/>
      <c r="B53" s="74"/>
      <c r="C53" s="74"/>
      <c r="D53" s="74"/>
      <c r="E53" s="89"/>
      <c r="F53" s="89"/>
      <c r="G53" s="89"/>
    </row>
    <row r="54" spans="1:7" ht="24">
      <c r="A54" s="74"/>
      <c r="B54" s="74"/>
      <c r="C54" s="74"/>
      <c r="D54" s="74"/>
      <c r="E54" s="89"/>
      <c r="F54" s="89"/>
      <c r="G54" s="89"/>
    </row>
    <row r="55" spans="1:7" ht="24">
      <c r="A55" s="74"/>
      <c r="B55" s="74"/>
      <c r="C55" s="74"/>
      <c r="D55" s="74"/>
      <c r="E55" s="89"/>
      <c r="F55" s="89"/>
      <c r="G55" s="89"/>
    </row>
    <row r="56" spans="1:7" ht="24">
      <c r="A56" s="74"/>
      <c r="B56" s="74"/>
      <c r="C56" s="74"/>
      <c r="D56" s="74"/>
      <c r="E56" s="89"/>
      <c r="F56" s="89"/>
      <c r="G56" s="89"/>
    </row>
    <row r="57" spans="1:7" ht="24">
      <c r="A57" s="74"/>
      <c r="B57" s="74"/>
      <c r="C57" s="74"/>
      <c r="D57" s="74"/>
      <c r="E57" s="89"/>
      <c r="F57" s="89"/>
      <c r="G57" s="89"/>
    </row>
    <row r="58" spans="1:7" ht="24">
      <c r="A58" s="74"/>
      <c r="B58" s="74"/>
      <c r="C58" s="74"/>
      <c r="D58" s="74"/>
      <c r="E58" s="89"/>
      <c r="F58" s="89"/>
      <c r="G58" s="89"/>
    </row>
    <row r="59" spans="1:7" ht="24">
      <c r="A59" s="74"/>
      <c r="B59" s="74"/>
      <c r="C59" s="74"/>
      <c r="D59" s="74"/>
      <c r="E59" s="89"/>
      <c r="F59" s="89"/>
      <c r="G59" s="89"/>
    </row>
    <row r="60" spans="1:7" ht="24">
      <c r="A60" s="74"/>
      <c r="B60" s="74"/>
      <c r="C60" s="74"/>
      <c r="D60" s="74"/>
      <c r="E60" s="89"/>
      <c r="F60" s="89"/>
      <c r="G60" s="89"/>
    </row>
    <row r="61" spans="1:7" ht="24">
      <c r="A61" s="74"/>
      <c r="B61" s="74"/>
      <c r="C61" s="74"/>
      <c r="D61" s="74"/>
      <c r="E61" s="89"/>
      <c r="F61" s="89"/>
      <c r="G61" s="89"/>
    </row>
    <row r="62" spans="1:7" ht="24">
      <c r="A62" s="74"/>
      <c r="B62" s="74"/>
      <c r="C62" s="74"/>
      <c r="D62" s="74"/>
      <c r="E62" s="89"/>
      <c r="F62" s="89"/>
      <c r="G62" s="89"/>
    </row>
    <row r="63" spans="1:7" ht="24">
      <c r="A63" s="74"/>
      <c r="B63" s="74"/>
      <c r="C63" s="74"/>
      <c r="D63" s="74"/>
      <c r="E63" s="89"/>
      <c r="F63" s="89"/>
      <c r="G63" s="89"/>
    </row>
    <row r="64" spans="1:7" ht="24">
      <c r="A64" s="74"/>
      <c r="B64" s="74"/>
      <c r="C64" s="74"/>
      <c r="D64" s="74"/>
      <c r="E64" s="89"/>
      <c r="F64" s="89"/>
      <c r="G64" s="89"/>
    </row>
    <row r="65" spans="1:7" ht="24">
      <c r="A65" s="74"/>
      <c r="B65" s="74"/>
      <c r="C65" s="74"/>
      <c r="D65" s="74"/>
      <c r="E65" s="89"/>
      <c r="F65" s="89"/>
      <c r="G65" s="89"/>
    </row>
    <row r="66" spans="1:7" ht="24">
      <c r="A66" s="74"/>
      <c r="B66" s="74"/>
      <c r="C66" s="74"/>
      <c r="D66" s="74"/>
      <c r="E66" s="89"/>
      <c r="F66" s="89"/>
      <c r="G66" s="89"/>
    </row>
    <row r="67" spans="1:7" ht="24">
      <c r="A67" s="74"/>
      <c r="B67" s="74"/>
      <c r="C67" s="74"/>
      <c r="D67" s="74"/>
      <c r="E67" s="89"/>
      <c r="F67" s="89"/>
      <c r="G67" s="89"/>
    </row>
    <row r="68" spans="1:7" ht="24">
      <c r="A68" s="74"/>
      <c r="B68" s="74"/>
      <c r="C68" s="74"/>
      <c r="D68" s="74"/>
      <c r="E68" s="89"/>
      <c r="F68" s="89"/>
      <c r="G68" s="89"/>
    </row>
  </sheetData>
  <sheetProtection/>
  <mergeCells count="12">
    <mergeCell ref="A34:G34"/>
    <mergeCell ref="C45:F45"/>
    <mergeCell ref="A1:H1"/>
    <mergeCell ref="A2:H2"/>
    <mergeCell ref="A3:H3"/>
    <mergeCell ref="C9:D9"/>
    <mergeCell ref="C14:D14"/>
    <mergeCell ref="C52:F52"/>
    <mergeCell ref="A30:D30"/>
    <mergeCell ref="A23:D24"/>
    <mergeCell ref="E23:G23"/>
    <mergeCell ref="J1:T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3"/>
  <legacyDrawing r:id="rId2"/>
  <oleObjects>
    <oleObject progId="Equation.3" shapeId="14959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="110" zoomScaleNormal="110" zoomScalePageLayoutView="0" workbookViewId="0" topLeftCell="A4">
      <selection activeCell="C12" sqref="C12"/>
    </sheetView>
  </sheetViews>
  <sheetFormatPr defaultColWidth="9.140625" defaultRowHeight="21.75"/>
  <cols>
    <col min="1" max="1" width="6.7109375" style="49" customWidth="1"/>
    <col min="2" max="2" width="6.421875" style="49" customWidth="1"/>
    <col min="3" max="3" width="75.8515625" style="49" customWidth="1"/>
    <col min="4" max="4" width="10.421875" style="49" customWidth="1"/>
    <col min="5" max="16384" width="9.140625" style="49" customWidth="1"/>
  </cols>
  <sheetData>
    <row r="1" spans="1:4" ht="24">
      <c r="A1" s="64" t="s">
        <v>29</v>
      </c>
      <c r="B1" s="64"/>
      <c r="C1" s="64"/>
      <c r="D1" s="64"/>
    </row>
    <row r="3" ht="24">
      <c r="A3" s="52" t="s">
        <v>46</v>
      </c>
    </row>
    <row r="4" ht="9" customHeight="1"/>
    <row r="5" ht="11.25" customHeight="1" thickBot="1"/>
    <row r="6" spans="2:4" ht="25.5" thickBot="1" thickTop="1">
      <c r="B6" s="91" t="s">
        <v>0</v>
      </c>
      <c r="C6" s="91" t="s">
        <v>5</v>
      </c>
      <c r="D6" s="56" t="s">
        <v>6</v>
      </c>
    </row>
    <row r="7" spans="2:4" ht="12" customHeight="1" thickTop="1">
      <c r="B7" s="92"/>
      <c r="C7" s="92"/>
      <c r="D7" s="58"/>
    </row>
    <row r="8" spans="2:4" ht="24">
      <c r="B8" s="93">
        <v>1</v>
      </c>
      <c r="C8" s="74" t="s">
        <v>54</v>
      </c>
      <c r="D8" s="89">
        <v>2</v>
      </c>
    </row>
    <row r="9" spans="2:4" ht="24">
      <c r="B9" s="93">
        <v>2</v>
      </c>
      <c r="C9" s="74" t="s">
        <v>53</v>
      </c>
      <c r="D9" s="89">
        <v>2</v>
      </c>
    </row>
    <row r="10" spans="2:4" ht="24">
      <c r="B10" s="93">
        <v>3</v>
      </c>
      <c r="C10" s="74" t="s">
        <v>52</v>
      </c>
      <c r="D10" s="89">
        <v>1</v>
      </c>
    </row>
    <row r="11" spans="2:4" ht="24">
      <c r="B11" s="93">
        <v>4</v>
      </c>
      <c r="C11" s="74" t="s">
        <v>51</v>
      </c>
      <c r="D11" s="89">
        <v>1</v>
      </c>
    </row>
    <row r="12" spans="2:4" ht="24">
      <c r="B12" s="93">
        <v>5</v>
      </c>
      <c r="C12" s="74" t="s">
        <v>55</v>
      </c>
      <c r="D12" s="89">
        <v>1</v>
      </c>
    </row>
    <row r="13" spans="2:4" ht="11.25" customHeight="1">
      <c r="B13" s="94"/>
      <c r="C13" s="95"/>
      <c r="D13" s="96"/>
    </row>
    <row r="14" spans="2:4" ht="24.75" thickBot="1">
      <c r="B14" s="97"/>
      <c r="C14" s="98" t="s">
        <v>4</v>
      </c>
      <c r="D14" s="98">
        <f>SUM(D8:D12)</f>
        <v>7</v>
      </c>
    </row>
    <row r="15" spans="1:3" s="74" customFormat="1" ht="12.75" customHeight="1" thickTop="1">
      <c r="A15" s="89"/>
      <c r="C15" s="89"/>
    </row>
  </sheetData>
  <sheetProtection/>
  <mergeCells count="1">
    <mergeCell ref="A1:D1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tharapornt</cp:lastModifiedBy>
  <cp:lastPrinted>2012-02-02T07:52:42Z</cp:lastPrinted>
  <dcterms:created xsi:type="dcterms:W3CDTF">2002-09-01T05:31:45Z</dcterms:created>
  <dcterms:modified xsi:type="dcterms:W3CDTF">2012-02-02T07:52:48Z</dcterms:modified>
  <cp:category/>
  <cp:version/>
  <cp:contentType/>
  <cp:contentStatus/>
</cp:coreProperties>
</file>