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ผลประเมินเว็บไซต์บัณฑิตวิทยาลัย และApplication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ประเมินเว็บไซต์" sheetId="20" r:id="rId3"/>
    <sheet name="ตาราง 1-2" sheetId="14" r:id="rId4"/>
    <sheet name="ตาราง 3" sheetId="21" r:id="rId5"/>
    <sheet name="ประเมินระบบฐานข้อมูล บว." sheetId="19" r:id="rId6"/>
    <sheet name="ตาราง 4" sheetId="18" r:id="rId7"/>
    <sheet name="เสนอแนะ" sheetId="22" r:id="rId8"/>
  </sheets>
  <definedNames>
    <definedName name="_xlnm._FilterDatabase" localSheetId="0" hidden="1">คีย์ข้อมูล!$A$1:$O$48</definedName>
  </definedNames>
  <calcPr calcId="162913"/>
</workbook>
</file>

<file path=xl/calcChain.xml><?xml version="1.0" encoding="utf-8"?>
<calcChain xmlns="http://schemas.openxmlformats.org/spreadsheetml/2006/main">
  <c r="E10" i="22" l="1"/>
  <c r="G12" i="21" l="1"/>
  <c r="F12" i="21"/>
  <c r="H12" i="21" s="1"/>
  <c r="G11" i="21"/>
  <c r="F11" i="21"/>
  <c r="H11" i="21" s="1"/>
  <c r="G10" i="21"/>
  <c r="F10" i="21"/>
  <c r="H10" i="21" s="1"/>
  <c r="G9" i="21"/>
  <c r="F9" i="21"/>
  <c r="H9" i="21" s="1"/>
  <c r="G8" i="21"/>
  <c r="F8" i="21"/>
  <c r="H8" i="21" s="1"/>
  <c r="G7" i="21"/>
  <c r="F7" i="21"/>
  <c r="H7" i="21" s="1"/>
  <c r="O42" i="1" l="1"/>
  <c r="N43" i="1"/>
  <c r="N42" i="1"/>
  <c r="M45" i="1"/>
  <c r="M44" i="1"/>
  <c r="H45" i="1"/>
  <c r="H44" i="1"/>
  <c r="D43" i="1"/>
  <c r="E43" i="1" l="1"/>
  <c r="F43" i="1"/>
  <c r="G43" i="1"/>
  <c r="H43" i="1"/>
  <c r="I43" i="1"/>
  <c r="J43" i="1"/>
  <c r="K43" i="1"/>
  <c r="L43" i="1"/>
  <c r="M43" i="1"/>
  <c r="D42" i="1" l="1"/>
  <c r="E22" i="14" l="1"/>
  <c r="F21" i="14" s="1"/>
  <c r="F19" i="14" l="1"/>
  <c r="F20" i="14"/>
  <c r="F22" i="14"/>
  <c r="C54" i="1" l="1"/>
  <c r="C52" i="1"/>
  <c r="C51" i="1"/>
  <c r="C47" i="1"/>
  <c r="C46" i="1"/>
  <c r="I42" i="1" l="1"/>
  <c r="E42" i="1"/>
  <c r="F42" i="1"/>
  <c r="G42" i="1"/>
  <c r="H42" i="1"/>
  <c r="J42" i="1"/>
  <c r="K42" i="1"/>
  <c r="L42" i="1"/>
  <c r="M42" i="1"/>
  <c r="F13" i="18" l="1"/>
  <c r="G8" i="18"/>
  <c r="G9" i="18"/>
  <c r="F8" i="18"/>
  <c r="F9" i="18"/>
  <c r="F10" i="18"/>
  <c r="F11" i="18"/>
  <c r="F12" i="18"/>
  <c r="G10" i="18" l="1"/>
  <c r="G11" i="18"/>
  <c r="G12" i="18"/>
  <c r="H10" i="18"/>
  <c r="H11" i="18"/>
  <c r="H8" i="18"/>
  <c r="H12" i="18" l="1"/>
  <c r="H9" i="18"/>
  <c r="H13" i="18" l="1"/>
  <c r="G13" i="18"/>
  <c r="E10" i="14" l="1"/>
  <c r="E9" i="14"/>
  <c r="C48" i="1"/>
  <c r="E11" i="14" l="1"/>
  <c r="F11" i="14" l="1"/>
  <c r="F10" i="14"/>
  <c r="F9" i="14"/>
</calcChain>
</file>

<file path=xl/sharedStrings.xml><?xml version="1.0" encoding="utf-8"?>
<sst xmlns="http://schemas.openxmlformats.org/spreadsheetml/2006/main" count="176" uniqueCount="66">
  <si>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</si>
  <si>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</si>
  <si>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</si>
  <si>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</si>
  <si>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</si>
  <si>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</si>
  <si>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</si>
  <si>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</t>
  </si>
  <si>
    <t>บทสรุปสำหรับผู้บริหาร</t>
  </si>
  <si>
    <t xml:space="preserve"> </t>
  </si>
  <si>
    <t>- 1 -</t>
  </si>
  <si>
    <t>- 2 -</t>
  </si>
  <si>
    <t>เพศ</t>
  </si>
  <si>
    <t>ชาย</t>
  </si>
  <si>
    <t>หญิง</t>
  </si>
  <si>
    <t>ผลการประเมินเว็บไซต์บัณฑิตวิทยาลัย มหาวิทยาลัยนเรศวร</t>
  </si>
  <si>
    <t>ผลการประเมินระบบฐานข้อมูลบัณฑิตวิทยาลัย มหาวิทยาลัยนเรศวร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</si>
  <si>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ความพึงพอใจในการใช้บริการเว็บไซต์บัณฑิตวิทยาลัย</t>
    </r>
  </si>
  <si>
    <t>ที่</t>
  </si>
  <si>
    <t>ความถี่</t>
  </si>
  <si>
    <t>- 4 -</t>
  </si>
  <si>
    <t>X</t>
  </si>
  <si>
    <t xml:space="preserve">      </t>
  </si>
  <si>
    <t>อาจารย์</t>
  </si>
  <si>
    <t>นิสิตระดับปริญญาเอก</t>
  </si>
  <si>
    <t>นิสิตระดับปริญญาโท</t>
  </si>
  <si>
    <t>Facebook สำหรับเรื่องประชาสัมพันธ์ให้กับนิสิต</t>
  </si>
  <si>
    <t>Application ควรมีข้อมูลข่าวสารการแจ้งเตือนก่อนวันอบรม</t>
  </si>
  <si>
    <t>Application ทำงานช้า ข้อมูลไม่มีการอัพเดท</t>
  </si>
  <si>
    <t>ความสวยงาม ความทันสมัยน่าสนใจ</t>
  </si>
  <si>
    <t>แบบตัวอักษรเหมาะสมและง่ายต่อการอ่าน</t>
  </si>
  <si>
    <t>มีความง่ายและสะดวกในการเข้าถึงข้อมูล</t>
  </si>
  <si>
    <t>เนื้อหาตรงตามความต้องการ</t>
  </si>
  <si>
    <t>โดยภาพรวมมีความพึงพอใจในระดับใด</t>
  </si>
  <si>
    <t>นิสิตระดับปริญญเอก</t>
  </si>
  <si>
    <t>จากตาราง 4 แสดงความคิดเห็นของผู้ตอบแบบสอบถามที่มีต่อการใช้บริการเว็บไซต์ บัณฑิตวิทยาลัย</t>
  </si>
  <si>
    <t>ในภาพรวม อยู่ในระดับมาก ค่าเฉลี่ย 3.80 เมื่อพิจารณารายละเอียด พบว่า แบบตัวอักษรเหมาะสมและ</t>
  </si>
  <si>
    <t>ง่ายต่อการอ่าน สูงที่สุด ค่าเฉลี่ย 3.90 รองลงมาได้แก่ ความสวยงาม ความทันสมัยน่าสนใจ ค่าเฉลี่ย 3.85</t>
  </si>
  <si>
    <t>และภาพรวมมีความพึงพอใจ ค่าเฉลี่ย 3.80</t>
  </si>
  <si>
    <t>ในภาพรวม อยู่ในระดับมาก ค่าเฉลี่ย 3.96 เมื่อพิจารณารายละเอียด พบว่า แบบตัวอักษรเหมาะสมและ</t>
  </si>
  <si>
    <t>ง่ายต่อการอ่าน และภาพรวมมีความพึงพอใจสูงที่สุด ค่าเฉลี่ย 4.03 รองลงมาได้แก่ เนื้อหาตรงตามความต้องการ</t>
  </si>
  <si>
    <t>ค่าเฉลี่ย 3.93 และความสวยงาม ความทันสมัยน่าสนใจ ค่าเฉลี่ย 3.90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</si>
  <si>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</si>
  <si>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         จากตาราง 1 พบว่า ผู้ตอบแบบสอบถามส่วนใหญ่เป็นเพศหญิง  คิดเป็นร้อยละ 65.00</t>
  </si>
  <si>
    <t xml:space="preserve">           และเพศชาย คิดเป็นร้อยละ 35.00</t>
  </si>
  <si>
    <r>
      <t xml:space="preserve">          </t>
    </r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</si>
  <si>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r>
      <t xml:space="preserve">          </t>
    </r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จำแนกตามเพศ</t>
    </r>
  </si>
  <si>
    <t xml:space="preserve">          จากตาราง 2  แสดงจำนวนผู้ตอบแบบประเมินส่วนใหญ่เป็นนิสิตระดับปริญญาโท </t>
  </si>
  <si>
    <t xml:space="preserve">             คิดเป็นร้อยละ 52.50 รองลงมาได้แก่ นิสิตระดับปริญญาเอก คิดเป็นร้อยละ 45.00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</si>
  <si>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ค่าเบี่ยงเบนมาตรฐานและระดับความคิดเห็นเกี่ยวกับการใช้บริการเว็บไซต์บัณฑิตวิทยาลัย</t>
    </r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</si>
  <si>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ความพึงพอใจในการใช้งาน Application บัณฑิตวิทยาลัย</t>
    </r>
  </si>
  <si>
    <r>
      <rPr>
        <b/>
        <i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ค่าเบี่ยงเบนมาตรฐานและระดับความคิดเห็นเกี่ยวกับการใช้งาน Application บัณฑิตวิทยาลัย</t>
    </r>
  </si>
  <si>
    <t>จากตาราง 3 แสดงความคิดเห็นของผู้ตอบแบบสอบถามที่มีต่อการใช้งาน Application บัณฑิตวิทยาลัย</t>
  </si>
  <si>
    <t xml:space="preserve">          ข้อเสนอแนะ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</si>
  <si>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ข้อเสนอแนะความพึงพอใจในการใช้งานเว็บไซต์บัณฑิตวิทยาลัย</t>
    </r>
  </si>
  <si>
    <t xml:space="preserve">Application ควรจะมีความสัมพันธ์กับข้อมูลในเว็บไซต์ </t>
  </si>
  <si>
    <t>- 5 -</t>
  </si>
  <si>
    <t>ผลการประเมินเว็บไซต์บัณฑิตวิทยาลัย มหาวิทยาลัยนเรศวร ประจำปีการศึกษา 2562</t>
  </si>
  <si>
    <t xml:space="preserve">          จากการสำรวจความพึงพอใจของผู้รับบริการที่มีต่อการให้บริการเว็บไซต์ บัณฑิตวิทยาลัย </t>
  </si>
  <si>
    <t xml:space="preserve">         มหาวิทยาลัยนเรศวร พบว่า มีผู้ตอบแบบสำรวจเป็นนิสิตบัณฑิตศึกษา จำนวนทั้งสิ้น 40 คน </t>
  </si>
  <si>
    <t>ผลการประเมินเว็บไซต์บัณฑิตวิทยาลัย มหาวิทยาลัยนเรศวร ประจำปีงบประมาณ 2562</t>
  </si>
  <si>
    <t xml:space="preserve">        ส่วนใหญ่เป็นเพศหญิง คิดเป็นร้อยละ 65.00 และเพศชาย คิดเป็นร้อยละ 35.00 </t>
  </si>
  <si>
    <t xml:space="preserve">                     จากการสอบถามความพึงพอใจของผู้รับบริการที่มีต่อการให้บริการเว็บไซต์บัณฑิตวิทยาลัย พบว่า ผู้ตอบ</t>
  </si>
  <si>
    <t xml:space="preserve">         แบบสอบถามมีความคิดเห็นในภาพรวม อยู่ในระดับมาก ค่าเฉลี่ย 3.80 เมื่อพิจารณารายละเอียด พบว่า             </t>
  </si>
  <si>
    <t xml:space="preserve">         แบบตัวอักษรเหมาะสมและง่ายต่อการอ่าน สูงที่สุด ค่าเฉลี่ย 3.90 รองลงมาได้แก่ ความสวยงาม ความทันสมัย  
         น่าสนใจ ค่าเฉลี่ย 3.85    </t>
  </si>
  <si>
    <t xml:space="preserve">         ข้อเสนอแนะ ได้แก่  Application ควรมีความสัมพันธ์กับข้อมูลในเว็บไซต์บัณฑิตวิทยาลัย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</si>
</sst>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8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2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10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9" fillId="4" borderId="0" xfId="0" applyFont="1" applyFill="1" applyAlignment="1">
      <alignment horizontal="center" wrapText="1"/>
    </xf>
    <xf numFmtId="0" fontId="19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/>
    <xf numFmtId="0" fontId="4" fillId="0" borderId="11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7" fillId="5" borderId="1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wrapText="1"/>
    </xf>
    <xf numFmtId="2" fontId="9" fillId="5" borderId="11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5" borderId="0" xfId="0" applyFont="1" applyFill="1" applyBorder="1" applyAlignment="1">
      <alignment wrapText="1"/>
    </xf>
    <xf numFmtId="0" fontId="17" fillId="6" borderId="11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wrapText="1"/>
    </xf>
    <xf numFmtId="2" fontId="7" fillId="5" borderId="11" xfId="0" applyNumberFormat="1" applyFont="1" applyFill="1" applyBorder="1" applyAlignment="1">
      <alignment horizontal="right"/>
    </xf>
    <xf numFmtId="2" fontId="9" fillId="5" borderId="11" xfId="0" applyNumberFormat="1" applyFont="1" applyFill="1" applyBorder="1" applyAlignment="1">
      <alignment wrapText="1"/>
    </xf>
    <xf numFmtId="2" fontId="7" fillId="5" borderId="11" xfId="0" applyNumberFormat="1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7" xfId="0" applyFont="1" applyFill="1" applyBorder="1" applyAlignment="1"/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DADE4"/>
      <color rgb="FF00FF9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136280</xdr:colOff>
      <xdr:row>6</xdr:row>
      <xdr:rowOff>88656</xdr:rowOff>
    </xdr:from>
    <xdr:ext cx="65" cy="172227"/>
    <xdr:sp macro="" textlink="">
      <xdr:nvSpPr>
        <xdr:cNvPr id="2" name="TextBox 1"/>
        <xdr:cNvSpPr txBox="1"/>
      </xdr:nvSpPr>
      <xdr:spPr>
        <a:xfrm>
          <a:off x="4466492" y="225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565405" y="19365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2"/>
  <sheetViews>
    <sheetView zoomScale="120" zoomScaleNormal="120" workbookViewId="0">
      <selection activeCell="R19" sqref="R19"/>
    </sheetView>
  </sheetViews>
  <sheetFormatPr defaultColWidth="15" defaultRowHeight="24"/>
  <cols>
    <col min="1" max="1" width="5.7109375" style="54" customWidth="1"/>
    <col min="2" max="2" width="25.42578125" style="11" bestFit="1" customWidth="1"/>
    <col min="3" max="3" width="24.7109375" style="11" bestFit="1" customWidth="1"/>
    <col min="4" max="4" width="9" style="45" bestFit="1" customWidth="1"/>
    <col min="5" max="8" width="5.140625" style="45" bestFit="1" customWidth="1"/>
    <col min="9" max="9" width="6.7109375" style="26" bestFit="1" customWidth="1"/>
    <col min="10" max="10" width="6.42578125" style="26" bestFit="1" customWidth="1"/>
    <col min="11" max="12" width="5.140625" style="26" bestFit="1" customWidth="1"/>
    <col min="13" max="13" width="6.42578125" style="26" bestFit="1" customWidth="1"/>
    <col min="14" max="15" width="5.140625" style="11" bestFit="1" customWidth="1"/>
    <col min="16" max="16384" width="15" style="11"/>
  </cols>
  <sheetData>
    <row r="1" spans="1:13" s="53" customFormat="1" ht="27.75">
      <c r="A1" s="63" t="s">
        <v>18</v>
      </c>
      <c r="B1" s="70" t="s">
        <v>12</v>
      </c>
      <c r="C1" s="63" t="s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63">
        <v>1</v>
      </c>
      <c r="J1" s="63">
        <v>2</v>
      </c>
      <c r="K1" s="63">
        <v>3</v>
      </c>
      <c r="L1" s="63">
        <v>4</v>
      </c>
      <c r="M1" s="63">
        <v>5</v>
      </c>
    </row>
    <row r="2" spans="1:13">
      <c r="A2" s="64">
        <v>1</v>
      </c>
      <c r="B2" s="71" t="s">
        <v>14</v>
      </c>
      <c r="C2" s="65" t="s">
        <v>24</v>
      </c>
      <c r="D2" s="71">
        <v>5</v>
      </c>
      <c r="E2" s="71">
        <v>5</v>
      </c>
      <c r="F2" s="71">
        <v>5</v>
      </c>
      <c r="G2" s="71">
        <v>5</v>
      </c>
      <c r="H2" s="71">
        <v>5</v>
      </c>
      <c r="I2" s="65">
        <v>4</v>
      </c>
      <c r="J2" s="65">
        <v>4</v>
      </c>
      <c r="K2" s="65">
        <v>4</v>
      </c>
      <c r="L2" s="65">
        <v>4</v>
      </c>
      <c r="M2" s="65">
        <v>4</v>
      </c>
    </row>
    <row r="3" spans="1:13">
      <c r="A3" s="64">
        <v>2</v>
      </c>
      <c r="B3" s="71" t="s">
        <v>13</v>
      </c>
      <c r="C3" s="65" t="s">
        <v>23</v>
      </c>
      <c r="D3" s="71">
        <v>4</v>
      </c>
      <c r="E3" s="71">
        <v>4</v>
      </c>
      <c r="F3" s="71">
        <v>5</v>
      </c>
      <c r="G3" s="71">
        <v>5</v>
      </c>
      <c r="H3" s="71">
        <v>5</v>
      </c>
      <c r="I3" s="65">
        <v>5</v>
      </c>
      <c r="J3" s="65">
        <v>5</v>
      </c>
      <c r="K3" s="65">
        <v>5</v>
      </c>
      <c r="L3" s="65">
        <v>5</v>
      </c>
      <c r="M3" s="65">
        <v>5</v>
      </c>
    </row>
    <row r="4" spans="1:13">
      <c r="A4" s="64">
        <v>3</v>
      </c>
      <c r="B4" s="71" t="s">
        <v>13</v>
      </c>
      <c r="C4" s="65" t="s">
        <v>24</v>
      </c>
      <c r="D4" s="71">
        <v>3</v>
      </c>
      <c r="E4" s="71">
        <v>3</v>
      </c>
      <c r="F4" s="71">
        <v>3</v>
      </c>
      <c r="G4" s="71">
        <v>3</v>
      </c>
      <c r="H4" s="71">
        <v>2</v>
      </c>
      <c r="I4" s="65">
        <v>3</v>
      </c>
      <c r="J4" s="65">
        <v>4</v>
      </c>
      <c r="K4" s="65">
        <v>4</v>
      </c>
      <c r="L4" s="65">
        <v>4</v>
      </c>
      <c r="M4" s="65">
        <v>4</v>
      </c>
    </row>
    <row r="5" spans="1:13">
      <c r="A5" s="64">
        <v>4</v>
      </c>
      <c r="B5" s="71" t="s">
        <v>14</v>
      </c>
      <c r="C5" s="65" t="s">
        <v>24</v>
      </c>
      <c r="D5" s="71">
        <v>3</v>
      </c>
      <c r="E5" s="71">
        <v>4</v>
      </c>
      <c r="F5" s="71">
        <v>4</v>
      </c>
      <c r="G5" s="71">
        <v>4</v>
      </c>
      <c r="H5" s="71">
        <v>4</v>
      </c>
      <c r="I5" s="65">
        <v>4</v>
      </c>
      <c r="J5" s="65">
        <v>4</v>
      </c>
      <c r="K5" s="65">
        <v>4</v>
      </c>
      <c r="L5" s="65">
        <v>4</v>
      </c>
      <c r="M5" s="65">
        <v>4</v>
      </c>
    </row>
    <row r="6" spans="1:13">
      <c r="A6" s="64">
        <v>5</v>
      </c>
      <c r="B6" s="71" t="s">
        <v>14</v>
      </c>
      <c r="C6" s="65" t="s">
        <v>25</v>
      </c>
      <c r="D6" s="71">
        <v>4</v>
      </c>
      <c r="E6" s="71">
        <v>4</v>
      </c>
      <c r="F6" s="71">
        <v>4</v>
      </c>
      <c r="G6" s="71">
        <v>4</v>
      </c>
      <c r="H6" s="71">
        <v>4</v>
      </c>
      <c r="I6" s="65">
        <v>4</v>
      </c>
      <c r="J6" s="65">
        <v>4</v>
      </c>
      <c r="K6" s="65">
        <v>4</v>
      </c>
      <c r="L6" s="65">
        <v>4</v>
      </c>
      <c r="M6" s="65">
        <v>4</v>
      </c>
    </row>
    <row r="7" spans="1:13">
      <c r="A7" s="64">
        <v>6</v>
      </c>
      <c r="B7" s="71" t="s">
        <v>14</v>
      </c>
      <c r="C7" s="65" t="s">
        <v>25</v>
      </c>
      <c r="D7" s="71">
        <v>4</v>
      </c>
      <c r="E7" s="71">
        <v>4</v>
      </c>
      <c r="F7" s="71">
        <v>4</v>
      </c>
      <c r="G7" s="71">
        <v>4</v>
      </c>
      <c r="H7" s="71">
        <v>4</v>
      </c>
      <c r="I7" s="65">
        <v>4</v>
      </c>
      <c r="J7" s="65">
        <v>4</v>
      </c>
      <c r="K7" s="65">
        <v>4</v>
      </c>
      <c r="L7" s="65">
        <v>4</v>
      </c>
      <c r="M7" s="65">
        <v>4</v>
      </c>
    </row>
    <row r="8" spans="1:13">
      <c r="A8" s="64">
        <v>7</v>
      </c>
      <c r="B8" s="71" t="s">
        <v>13</v>
      </c>
      <c r="C8" s="65" t="s">
        <v>24</v>
      </c>
      <c r="D8" s="71">
        <v>4</v>
      </c>
      <c r="E8" s="71">
        <v>4</v>
      </c>
      <c r="F8" s="71">
        <v>4</v>
      </c>
      <c r="G8" s="71">
        <v>4</v>
      </c>
      <c r="H8" s="71">
        <v>4</v>
      </c>
      <c r="I8" s="65">
        <v>4</v>
      </c>
      <c r="J8" s="65">
        <v>4</v>
      </c>
      <c r="K8" s="65">
        <v>4</v>
      </c>
      <c r="L8" s="65">
        <v>3</v>
      </c>
      <c r="M8" s="65">
        <v>4</v>
      </c>
    </row>
    <row r="9" spans="1:13">
      <c r="A9" s="64">
        <v>8</v>
      </c>
      <c r="B9" s="71" t="s">
        <v>14</v>
      </c>
      <c r="C9" s="65" t="s">
        <v>25</v>
      </c>
      <c r="D9" s="71">
        <v>4</v>
      </c>
      <c r="E9" s="71">
        <v>4</v>
      </c>
      <c r="F9" s="71">
        <v>4</v>
      </c>
      <c r="G9" s="71">
        <v>4</v>
      </c>
      <c r="H9" s="71">
        <v>4</v>
      </c>
      <c r="I9" s="65">
        <v>4</v>
      </c>
      <c r="J9" s="65">
        <v>4</v>
      </c>
      <c r="K9" s="65">
        <v>4</v>
      </c>
      <c r="L9" s="65">
        <v>4</v>
      </c>
      <c r="M9" s="65">
        <v>4</v>
      </c>
    </row>
    <row r="10" spans="1:13">
      <c r="A10" s="64">
        <v>9</v>
      </c>
      <c r="B10" s="71" t="s">
        <v>14</v>
      </c>
      <c r="C10" s="65" t="s">
        <v>25</v>
      </c>
      <c r="D10" s="71">
        <v>5</v>
      </c>
      <c r="E10" s="71">
        <v>5</v>
      </c>
      <c r="F10" s="71">
        <v>5</v>
      </c>
      <c r="G10" s="71">
        <v>5</v>
      </c>
      <c r="H10" s="71">
        <v>5</v>
      </c>
      <c r="I10" s="65">
        <v>5</v>
      </c>
      <c r="J10" s="65">
        <v>5</v>
      </c>
      <c r="K10" s="65">
        <v>5</v>
      </c>
      <c r="L10" s="65">
        <v>5</v>
      </c>
      <c r="M10" s="65">
        <v>5</v>
      </c>
    </row>
    <row r="11" spans="1:13">
      <c r="A11" s="64">
        <v>10</v>
      </c>
      <c r="B11" s="71" t="s">
        <v>14</v>
      </c>
      <c r="C11" s="65" t="s">
        <v>25</v>
      </c>
      <c r="D11" s="71">
        <v>5</v>
      </c>
      <c r="E11" s="71">
        <v>5</v>
      </c>
      <c r="F11" s="71">
        <v>4</v>
      </c>
      <c r="G11" s="71">
        <v>5</v>
      </c>
      <c r="H11" s="71">
        <v>4</v>
      </c>
      <c r="I11" s="65">
        <v>5</v>
      </c>
      <c r="J11" s="65">
        <v>5</v>
      </c>
      <c r="K11" s="65">
        <v>5</v>
      </c>
      <c r="L11" s="65">
        <v>4</v>
      </c>
      <c r="M11" s="65">
        <v>5</v>
      </c>
    </row>
    <row r="12" spans="1:13">
      <c r="A12" s="64">
        <v>11</v>
      </c>
      <c r="B12" s="71" t="s">
        <v>14</v>
      </c>
      <c r="C12" s="65" t="s">
        <v>25</v>
      </c>
      <c r="D12" s="71">
        <v>5</v>
      </c>
      <c r="E12" s="71">
        <v>5</v>
      </c>
      <c r="F12" s="71">
        <v>4</v>
      </c>
      <c r="G12" s="71">
        <v>4</v>
      </c>
      <c r="H12" s="71">
        <v>5</v>
      </c>
      <c r="I12" s="65">
        <v>5</v>
      </c>
      <c r="J12" s="65">
        <v>5</v>
      </c>
      <c r="K12" s="65">
        <v>4</v>
      </c>
      <c r="L12" s="65">
        <v>4</v>
      </c>
      <c r="M12" s="65">
        <v>5</v>
      </c>
    </row>
    <row r="13" spans="1:13">
      <c r="A13" s="64">
        <v>12</v>
      </c>
      <c r="B13" s="71" t="s">
        <v>14</v>
      </c>
      <c r="C13" s="65" t="s">
        <v>24</v>
      </c>
      <c r="D13" s="71">
        <v>3</v>
      </c>
      <c r="E13" s="71">
        <v>3</v>
      </c>
      <c r="F13" s="71">
        <v>3</v>
      </c>
      <c r="G13" s="71">
        <v>3</v>
      </c>
      <c r="H13" s="71">
        <v>3</v>
      </c>
      <c r="I13" s="65">
        <v>3</v>
      </c>
      <c r="J13" s="65">
        <v>3</v>
      </c>
      <c r="K13" s="65">
        <v>3</v>
      </c>
      <c r="L13" s="65">
        <v>3</v>
      </c>
      <c r="M13" s="65">
        <v>3</v>
      </c>
    </row>
    <row r="14" spans="1:13">
      <c r="A14" s="64">
        <v>13</v>
      </c>
      <c r="B14" s="71" t="s">
        <v>13</v>
      </c>
      <c r="C14" s="65" t="s">
        <v>24</v>
      </c>
      <c r="D14" s="71">
        <v>4</v>
      </c>
      <c r="E14" s="71">
        <v>3</v>
      </c>
      <c r="F14" s="71">
        <v>3</v>
      </c>
      <c r="G14" s="71">
        <v>3</v>
      </c>
      <c r="H14" s="71">
        <v>4</v>
      </c>
      <c r="I14" s="65">
        <v>3</v>
      </c>
      <c r="J14" s="65">
        <v>4</v>
      </c>
      <c r="K14" s="65">
        <v>4</v>
      </c>
      <c r="L14" s="65">
        <v>4</v>
      </c>
      <c r="M14" s="65">
        <v>4</v>
      </c>
    </row>
    <row r="15" spans="1:13">
      <c r="A15" s="64">
        <v>14</v>
      </c>
      <c r="B15" s="71" t="s">
        <v>14</v>
      </c>
      <c r="C15" s="65" t="s">
        <v>24</v>
      </c>
      <c r="D15" s="71">
        <v>3</v>
      </c>
      <c r="E15" s="71">
        <v>3</v>
      </c>
      <c r="F15" s="71">
        <v>3</v>
      </c>
      <c r="G15" s="71">
        <v>3</v>
      </c>
      <c r="H15" s="71">
        <v>3</v>
      </c>
      <c r="I15" s="65">
        <v>4</v>
      </c>
      <c r="J15" s="65">
        <v>4</v>
      </c>
      <c r="K15" s="65">
        <v>4</v>
      </c>
      <c r="L15" s="65">
        <v>4</v>
      </c>
      <c r="M15" s="65">
        <v>4</v>
      </c>
    </row>
    <row r="16" spans="1:13">
      <c r="A16" s="64">
        <v>15</v>
      </c>
      <c r="B16" s="71" t="s">
        <v>14</v>
      </c>
      <c r="C16" s="65" t="s">
        <v>25</v>
      </c>
      <c r="D16" s="71">
        <v>4</v>
      </c>
      <c r="E16" s="71">
        <v>4</v>
      </c>
      <c r="F16" s="71">
        <v>4</v>
      </c>
      <c r="G16" s="71">
        <v>4</v>
      </c>
      <c r="H16" s="71">
        <v>4</v>
      </c>
      <c r="I16" s="65">
        <v>4</v>
      </c>
      <c r="J16" s="65">
        <v>4</v>
      </c>
      <c r="K16" s="65">
        <v>4</v>
      </c>
      <c r="L16" s="65">
        <v>4</v>
      </c>
      <c r="M16" s="65">
        <v>4</v>
      </c>
    </row>
    <row r="17" spans="1:13">
      <c r="A17" s="64">
        <v>16</v>
      </c>
      <c r="B17" s="71" t="s">
        <v>14</v>
      </c>
      <c r="C17" s="65" t="s">
        <v>24</v>
      </c>
      <c r="D17" s="71">
        <v>5</v>
      </c>
      <c r="E17" s="71">
        <v>5</v>
      </c>
      <c r="F17" s="71">
        <v>2</v>
      </c>
      <c r="G17" s="71">
        <v>2</v>
      </c>
      <c r="H17" s="71">
        <v>3</v>
      </c>
      <c r="I17" s="65">
        <v>4</v>
      </c>
      <c r="J17" s="65">
        <v>4</v>
      </c>
      <c r="K17" s="65">
        <v>4</v>
      </c>
      <c r="L17" s="65">
        <v>3</v>
      </c>
      <c r="M17" s="65">
        <v>4</v>
      </c>
    </row>
    <row r="18" spans="1:13">
      <c r="A18" s="64">
        <v>17</v>
      </c>
      <c r="B18" s="71" t="s">
        <v>14</v>
      </c>
      <c r="C18" s="65" t="s">
        <v>25</v>
      </c>
      <c r="D18" s="71">
        <v>5</v>
      </c>
      <c r="E18" s="71">
        <v>5</v>
      </c>
      <c r="F18" s="71">
        <v>4</v>
      </c>
      <c r="G18" s="71">
        <v>3</v>
      </c>
      <c r="H18" s="71">
        <v>4</v>
      </c>
      <c r="I18" s="65">
        <v>4</v>
      </c>
      <c r="J18" s="65">
        <v>4</v>
      </c>
      <c r="K18" s="65">
        <v>5</v>
      </c>
      <c r="L18" s="65">
        <v>5</v>
      </c>
      <c r="M18" s="65">
        <v>5</v>
      </c>
    </row>
    <row r="19" spans="1:13">
      <c r="A19" s="64">
        <v>18</v>
      </c>
      <c r="B19" s="71" t="s">
        <v>14</v>
      </c>
      <c r="C19" s="65" t="s">
        <v>25</v>
      </c>
      <c r="D19" s="71">
        <v>4</v>
      </c>
      <c r="E19" s="71">
        <v>5</v>
      </c>
      <c r="F19" s="71">
        <v>5</v>
      </c>
      <c r="G19" s="71">
        <v>4</v>
      </c>
      <c r="H19" s="71">
        <v>5</v>
      </c>
      <c r="I19" s="65">
        <v>4</v>
      </c>
      <c r="J19" s="65">
        <v>5</v>
      </c>
      <c r="K19" s="65">
        <v>3</v>
      </c>
      <c r="L19" s="65">
        <v>4</v>
      </c>
      <c r="M19" s="65">
        <v>4</v>
      </c>
    </row>
    <row r="20" spans="1:13">
      <c r="A20" s="64">
        <v>19</v>
      </c>
      <c r="B20" s="71" t="s">
        <v>14</v>
      </c>
      <c r="C20" s="65" t="s">
        <v>25</v>
      </c>
      <c r="D20" s="71">
        <v>3</v>
      </c>
      <c r="E20" s="71">
        <v>3</v>
      </c>
      <c r="F20" s="71">
        <v>3</v>
      </c>
      <c r="G20" s="71">
        <v>3</v>
      </c>
      <c r="H20" s="71">
        <v>3</v>
      </c>
      <c r="I20" s="65">
        <v>4</v>
      </c>
      <c r="J20" s="65">
        <v>4</v>
      </c>
      <c r="K20" s="65">
        <v>3</v>
      </c>
      <c r="L20" s="65">
        <v>3</v>
      </c>
      <c r="M20" s="65">
        <v>3</v>
      </c>
    </row>
    <row r="21" spans="1:13">
      <c r="A21" s="64">
        <v>20</v>
      </c>
      <c r="B21" s="71" t="s">
        <v>14</v>
      </c>
      <c r="C21" s="65" t="s">
        <v>24</v>
      </c>
      <c r="D21" s="71">
        <v>1</v>
      </c>
      <c r="E21" s="71">
        <v>1</v>
      </c>
      <c r="F21" s="71">
        <v>1</v>
      </c>
      <c r="G21" s="71">
        <v>1</v>
      </c>
      <c r="H21" s="71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</row>
    <row r="22" spans="1:13">
      <c r="A22" s="64">
        <v>21</v>
      </c>
      <c r="B22" s="71" t="s">
        <v>14</v>
      </c>
      <c r="C22" s="65" t="s">
        <v>25</v>
      </c>
      <c r="D22" s="71">
        <v>3</v>
      </c>
      <c r="E22" s="71">
        <v>4</v>
      </c>
      <c r="F22" s="71">
        <v>4</v>
      </c>
      <c r="G22" s="71">
        <v>4</v>
      </c>
      <c r="H22" s="71">
        <v>4</v>
      </c>
      <c r="I22" s="65">
        <v>4</v>
      </c>
      <c r="J22" s="65">
        <v>4</v>
      </c>
      <c r="K22" s="65">
        <v>4</v>
      </c>
      <c r="L22" s="65">
        <v>4</v>
      </c>
      <c r="M22" s="65">
        <v>4</v>
      </c>
    </row>
    <row r="23" spans="1:13">
      <c r="A23" s="64">
        <v>22</v>
      </c>
      <c r="B23" s="71" t="s">
        <v>14</v>
      </c>
      <c r="C23" s="65" t="s">
        <v>25</v>
      </c>
      <c r="D23" s="71">
        <v>5</v>
      </c>
      <c r="E23" s="71">
        <v>5</v>
      </c>
      <c r="F23" s="71">
        <v>5</v>
      </c>
      <c r="G23" s="71">
        <v>5</v>
      </c>
      <c r="H23" s="71">
        <v>5</v>
      </c>
      <c r="I23" s="65">
        <v>5</v>
      </c>
      <c r="J23" s="65">
        <v>5</v>
      </c>
      <c r="K23" s="65">
        <v>5</v>
      </c>
      <c r="L23" s="65">
        <v>5</v>
      </c>
      <c r="M23" s="65">
        <v>5</v>
      </c>
    </row>
    <row r="24" spans="1:13">
      <c r="A24" s="64">
        <v>23</v>
      </c>
      <c r="B24" s="71" t="s">
        <v>13</v>
      </c>
      <c r="C24" s="65" t="s">
        <v>24</v>
      </c>
      <c r="D24" s="71">
        <v>4</v>
      </c>
      <c r="E24" s="71">
        <v>4</v>
      </c>
      <c r="F24" s="71">
        <v>3</v>
      </c>
      <c r="G24" s="71">
        <v>4</v>
      </c>
      <c r="H24" s="71">
        <v>4</v>
      </c>
      <c r="I24" s="65">
        <v>4</v>
      </c>
      <c r="J24" s="65">
        <v>4</v>
      </c>
      <c r="K24" s="65">
        <v>3</v>
      </c>
      <c r="L24" s="65">
        <v>4</v>
      </c>
      <c r="M24" s="65">
        <v>4</v>
      </c>
    </row>
    <row r="25" spans="1:13">
      <c r="A25" s="64">
        <v>24</v>
      </c>
      <c r="B25" s="71" t="s">
        <v>14</v>
      </c>
      <c r="C25" s="65" t="s">
        <v>24</v>
      </c>
      <c r="D25" s="71">
        <v>4</v>
      </c>
      <c r="E25" s="71">
        <v>4</v>
      </c>
      <c r="F25" s="71">
        <v>4</v>
      </c>
      <c r="G25" s="71">
        <v>4</v>
      </c>
      <c r="H25" s="71">
        <v>4</v>
      </c>
      <c r="I25" s="65">
        <v>4</v>
      </c>
      <c r="J25" s="65">
        <v>4</v>
      </c>
      <c r="K25" s="65">
        <v>4</v>
      </c>
      <c r="L25" s="65">
        <v>4</v>
      </c>
      <c r="M25" s="65">
        <v>4</v>
      </c>
    </row>
    <row r="26" spans="1:13">
      <c r="A26" s="64">
        <v>25</v>
      </c>
      <c r="B26" s="71" t="s">
        <v>13</v>
      </c>
      <c r="C26" s="65" t="s">
        <v>24</v>
      </c>
      <c r="D26" s="71">
        <v>3</v>
      </c>
      <c r="E26" s="71">
        <v>3</v>
      </c>
      <c r="F26" s="71">
        <v>3</v>
      </c>
      <c r="G26" s="71">
        <v>4</v>
      </c>
      <c r="H26" s="71">
        <v>4</v>
      </c>
      <c r="I26" s="65">
        <v>3</v>
      </c>
      <c r="J26" s="65">
        <v>3</v>
      </c>
      <c r="K26" s="65">
        <v>4</v>
      </c>
      <c r="L26" s="65">
        <v>4</v>
      </c>
      <c r="M26" s="65">
        <v>4</v>
      </c>
    </row>
    <row r="27" spans="1:13">
      <c r="A27" s="64">
        <v>26</v>
      </c>
      <c r="B27" s="71" t="s">
        <v>14</v>
      </c>
      <c r="C27" s="65" t="s">
        <v>24</v>
      </c>
      <c r="D27" s="71">
        <v>4</v>
      </c>
      <c r="E27" s="71">
        <v>4</v>
      </c>
      <c r="F27" s="71">
        <v>5</v>
      </c>
      <c r="G27" s="71">
        <v>4</v>
      </c>
      <c r="H27" s="71">
        <v>4</v>
      </c>
      <c r="I27" s="65">
        <v>4</v>
      </c>
      <c r="J27" s="65">
        <v>4</v>
      </c>
      <c r="K27" s="65">
        <v>3</v>
      </c>
      <c r="L27" s="65">
        <v>4</v>
      </c>
      <c r="M27" s="65">
        <v>4</v>
      </c>
    </row>
    <row r="28" spans="1:13">
      <c r="A28" s="64">
        <v>27</v>
      </c>
      <c r="B28" s="71" t="s">
        <v>13</v>
      </c>
      <c r="C28" s="65" t="s">
        <v>25</v>
      </c>
      <c r="D28" s="71">
        <v>4</v>
      </c>
      <c r="E28" s="71">
        <v>4</v>
      </c>
      <c r="F28" s="71">
        <v>4</v>
      </c>
      <c r="G28" s="71">
        <v>4</v>
      </c>
      <c r="H28" s="71">
        <v>4</v>
      </c>
      <c r="I28" s="65">
        <v>4</v>
      </c>
      <c r="J28" s="65">
        <v>4</v>
      </c>
      <c r="K28" s="65">
        <v>4</v>
      </c>
      <c r="L28" s="65">
        <v>4</v>
      </c>
      <c r="M28" s="65">
        <v>4</v>
      </c>
    </row>
    <row r="29" spans="1:13">
      <c r="A29" s="64">
        <v>28</v>
      </c>
      <c r="B29" s="71" t="s">
        <v>14</v>
      </c>
      <c r="C29" s="65" t="s">
        <v>24</v>
      </c>
      <c r="D29" s="71">
        <v>4</v>
      </c>
      <c r="E29" s="71">
        <v>4</v>
      </c>
      <c r="F29" s="71">
        <v>4</v>
      </c>
      <c r="G29" s="71">
        <v>4</v>
      </c>
      <c r="H29" s="71">
        <v>4</v>
      </c>
      <c r="I29" s="65">
        <v>4</v>
      </c>
      <c r="J29" s="65">
        <v>4</v>
      </c>
      <c r="K29" s="65">
        <v>4</v>
      </c>
      <c r="L29" s="65">
        <v>4</v>
      </c>
      <c r="M29" s="65">
        <v>4</v>
      </c>
    </row>
    <row r="30" spans="1:13">
      <c r="A30" s="64">
        <v>29</v>
      </c>
      <c r="B30" s="71" t="s">
        <v>13</v>
      </c>
      <c r="C30" s="65" t="s">
        <v>25</v>
      </c>
      <c r="D30" s="71">
        <v>4</v>
      </c>
      <c r="E30" s="71">
        <v>4</v>
      </c>
      <c r="F30" s="71">
        <v>2</v>
      </c>
      <c r="G30" s="71">
        <v>3</v>
      </c>
      <c r="H30" s="71">
        <v>3</v>
      </c>
      <c r="I30" s="65">
        <v>4</v>
      </c>
      <c r="J30" s="65">
        <v>4</v>
      </c>
      <c r="K30" s="65">
        <v>4</v>
      </c>
      <c r="L30" s="65">
        <v>4</v>
      </c>
      <c r="M30" s="65">
        <v>4</v>
      </c>
    </row>
    <row r="31" spans="1:13">
      <c r="A31" s="64">
        <v>30</v>
      </c>
      <c r="B31" s="71" t="s">
        <v>13</v>
      </c>
      <c r="C31" s="65" t="s">
        <v>24</v>
      </c>
      <c r="D31" s="71">
        <v>4</v>
      </c>
      <c r="E31" s="71">
        <v>4</v>
      </c>
      <c r="F31" s="71">
        <v>3</v>
      </c>
      <c r="G31" s="71">
        <v>4</v>
      </c>
      <c r="H31" s="71">
        <v>3</v>
      </c>
      <c r="I31" s="65">
        <v>5</v>
      </c>
      <c r="J31" s="65">
        <v>5</v>
      </c>
      <c r="K31" s="65">
        <v>5</v>
      </c>
      <c r="L31" s="65">
        <v>5</v>
      </c>
      <c r="M31" s="65">
        <v>5</v>
      </c>
    </row>
    <row r="32" spans="1:13">
      <c r="A32" s="64">
        <v>31</v>
      </c>
      <c r="B32" s="71" t="s">
        <v>13</v>
      </c>
      <c r="C32" s="65" t="s">
        <v>25</v>
      </c>
      <c r="D32" s="71">
        <v>2</v>
      </c>
      <c r="E32" s="71">
        <v>3</v>
      </c>
      <c r="F32" s="71">
        <v>1</v>
      </c>
      <c r="G32" s="71">
        <v>1</v>
      </c>
      <c r="H32" s="71">
        <v>1</v>
      </c>
      <c r="I32" s="65">
        <v>3</v>
      </c>
      <c r="J32" s="65">
        <v>3</v>
      </c>
      <c r="K32" s="65">
        <v>4</v>
      </c>
      <c r="L32" s="65">
        <v>3</v>
      </c>
      <c r="M32" s="65">
        <v>3</v>
      </c>
    </row>
    <row r="33" spans="1:46">
      <c r="A33" s="64">
        <v>32</v>
      </c>
      <c r="B33" s="71" t="s">
        <v>13</v>
      </c>
      <c r="C33" s="65" t="s">
        <v>25</v>
      </c>
      <c r="D33" s="71">
        <v>3</v>
      </c>
      <c r="E33" s="71">
        <v>3</v>
      </c>
      <c r="F33" s="71">
        <v>3</v>
      </c>
      <c r="G33" s="71">
        <v>3</v>
      </c>
      <c r="H33" s="71">
        <v>3</v>
      </c>
      <c r="I33" s="65">
        <v>3</v>
      </c>
      <c r="J33" s="65">
        <v>3</v>
      </c>
      <c r="K33" s="65">
        <v>3</v>
      </c>
      <c r="L33" s="65">
        <v>3</v>
      </c>
      <c r="M33" s="65">
        <v>3</v>
      </c>
    </row>
    <row r="34" spans="1:46">
      <c r="A34" s="64">
        <v>33</v>
      </c>
      <c r="B34" s="71" t="s">
        <v>14</v>
      </c>
      <c r="C34" s="65" t="s">
        <v>25</v>
      </c>
      <c r="D34" s="71">
        <v>4</v>
      </c>
      <c r="E34" s="71">
        <v>4</v>
      </c>
      <c r="F34" s="71">
        <v>3</v>
      </c>
      <c r="G34" s="71">
        <v>4</v>
      </c>
      <c r="H34" s="71">
        <v>4</v>
      </c>
      <c r="I34" s="65">
        <v>3</v>
      </c>
      <c r="J34" s="65">
        <v>4</v>
      </c>
      <c r="K34" s="65">
        <v>3</v>
      </c>
      <c r="L34" s="65">
        <v>4</v>
      </c>
      <c r="M34" s="65">
        <v>4</v>
      </c>
    </row>
    <row r="35" spans="1:46">
      <c r="A35" s="64">
        <v>34</v>
      </c>
      <c r="B35" s="71" t="s">
        <v>13</v>
      </c>
      <c r="C35" s="65" t="s">
        <v>25</v>
      </c>
      <c r="D35" s="71">
        <v>4</v>
      </c>
      <c r="E35" s="71">
        <v>4</v>
      </c>
      <c r="F35" s="71">
        <v>5</v>
      </c>
      <c r="G35" s="71">
        <v>5</v>
      </c>
      <c r="H35" s="71">
        <v>4</v>
      </c>
      <c r="I35" s="65">
        <v>4</v>
      </c>
      <c r="J35" s="65">
        <v>5</v>
      </c>
      <c r="K35" s="65">
        <v>4</v>
      </c>
      <c r="L35" s="65">
        <v>5</v>
      </c>
      <c r="M35" s="65">
        <v>5</v>
      </c>
    </row>
    <row r="36" spans="1:46">
      <c r="A36" s="64">
        <v>35</v>
      </c>
      <c r="B36" s="71" t="s">
        <v>14</v>
      </c>
      <c r="C36" s="65" t="s">
        <v>24</v>
      </c>
      <c r="D36" s="71">
        <v>4</v>
      </c>
      <c r="E36" s="71">
        <v>4</v>
      </c>
      <c r="F36" s="71">
        <v>5</v>
      </c>
      <c r="G36" s="71">
        <v>4</v>
      </c>
      <c r="H36" s="71">
        <v>4</v>
      </c>
      <c r="I36" s="65">
        <v>4</v>
      </c>
      <c r="J36" s="65">
        <v>4</v>
      </c>
      <c r="K36" s="65">
        <v>4</v>
      </c>
      <c r="L36" s="65">
        <v>4</v>
      </c>
      <c r="M36" s="65">
        <v>4</v>
      </c>
    </row>
    <row r="37" spans="1:46">
      <c r="A37" s="64">
        <v>36</v>
      </c>
      <c r="B37" s="71" t="s">
        <v>14</v>
      </c>
      <c r="C37" s="65" t="s">
        <v>24</v>
      </c>
      <c r="D37" s="71">
        <v>4</v>
      </c>
      <c r="E37" s="71">
        <v>4</v>
      </c>
      <c r="F37" s="71">
        <v>4</v>
      </c>
      <c r="G37" s="71">
        <v>4</v>
      </c>
      <c r="H37" s="71">
        <v>4</v>
      </c>
      <c r="I37" s="65">
        <v>4</v>
      </c>
      <c r="J37" s="65">
        <v>4</v>
      </c>
      <c r="K37" s="65">
        <v>4</v>
      </c>
      <c r="L37" s="65">
        <v>4</v>
      </c>
      <c r="M37" s="65">
        <v>4</v>
      </c>
    </row>
    <row r="38" spans="1:46">
      <c r="A38" s="64">
        <v>37</v>
      </c>
      <c r="B38" s="71" t="s">
        <v>14</v>
      </c>
      <c r="C38" s="65" t="s">
        <v>25</v>
      </c>
      <c r="D38" s="71">
        <v>4</v>
      </c>
      <c r="E38" s="71">
        <v>3</v>
      </c>
      <c r="F38" s="71">
        <v>3</v>
      </c>
      <c r="G38" s="71">
        <v>3</v>
      </c>
      <c r="H38" s="71">
        <v>4</v>
      </c>
      <c r="I38" s="65">
        <v>4</v>
      </c>
      <c r="J38" s="65">
        <v>4</v>
      </c>
      <c r="K38" s="65">
        <v>3</v>
      </c>
      <c r="L38" s="65">
        <v>3</v>
      </c>
      <c r="M38" s="65">
        <v>3</v>
      </c>
    </row>
    <row r="39" spans="1:46">
      <c r="A39" s="64">
        <v>38</v>
      </c>
      <c r="B39" s="71" t="s">
        <v>13</v>
      </c>
      <c r="C39" s="65" t="s">
        <v>24</v>
      </c>
      <c r="D39" s="71">
        <v>5</v>
      </c>
      <c r="E39" s="71">
        <v>5</v>
      </c>
      <c r="F39" s="71">
        <v>5</v>
      </c>
      <c r="G39" s="71">
        <v>5</v>
      </c>
      <c r="H39" s="71">
        <v>5</v>
      </c>
      <c r="I39" s="65">
        <v>5</v>
      </c>
      <c r="J39" s="65">
        <v>5</v>
      </c>
      <c r="K39" s="65">
        <v>5</v>
      </c>
      <c r="L39" s="65">
        <v>5</v>
      </c>
      <c r="M39" s="65">
        <v>5</v>
      </c>
    </row>
    <row r="40" spans="1:46">
      <c r="A40" s="64">
        <v>39</v>
      </c>
      <c r="B40" s="71" t="s">
        <v>13</v>
      </c>
      <c r="C40" s="65" t="s">
        <v>25</v>
      </c>
      <c r="D40" s="71">
        <v>2</v>
      </c>
      <c r="E40" s="71">
        <v>2</v>
      </c>
      <c r="F40" s="71">
        <v>3</v>
      </c>
      <c r="G40" s="71">
        <v>3</v>
      </c>
      <c r="H40" s="71">
        <v>3</v>
      </c>
      <c r="I40" s="65">
        <v>2</v>
      </c>
      <c r="J40" s="65">
        <v>2</v>
      </c>
      <c r="K40" s="65">
        <v>3</v>
      </c>
      <c r="L40" s="65">
        <v>3</v>
      </c>
      <c r="M40" s="65">
        <v>3</v>
      </c>
    </row>
    <row r="41" spans="1:46">
      <c r="A41" s="64">
        <v>40</v>
      </c>
      <c r="B41" s="71" t="s">
        <v>14</v>
      </c>
      <c r="C41" s="65" t="s">
        <v>25</v>
      </c>
      <c r="D41" s="71">
        <v>5</v>
      </c>
      <c r="E41" s="71">
        <v>5</v>
      </c>
      <c r="F41" s="71">
        <v>5</v>
      </c>
      <c r="G41" s="71">
        <v>5</v>
      </c>
      <c r="H41" s="71">
        <v>5</v>
      </c>
      <c r="I41" s="65">
        <v>5</v>
      </c>
      <c r="J41" s="65">
        <v>5</v>
      </c>
      <c r="K41" s="65">
        <v>5</v>
      </c>
      <c r="L41" s="65">
        <v>5</v>
      </c>
      <c r="M41" s="65">
        <v>5</v>
      </c>
    </row>
    <row r="42" spans="1:46" s="50" customFormat="1">
      <c r="A42" s="54"/>
      <c r="B42" s="11"/>
      <c r="C42" s="11"/>
      <c r="D42" s="72">
        <f>AVERAGE(D2:D41)</f>
        <v>3.85</v>
      </c>
      <c r="E42" s="72">
        <f t="shared" ref="E42:M42" si="0">AVERAGE(E2:E41)</f>
        <v>3.9</v>
      </c>
      <c r="F42" s="72">
        <f t="shared" si="0"/>
        <v>3.7</v>
      </c>
      <c r="G42" s="72">
        <f t="shared" si="0"/>
        <v>3.75</v>
      </c>
      <c r="H42" s="72">
        <f t="shared" si="0"/>
        <v>3.8</v>
      </c>
      <c r="I42" s="72">
        <f>AVERAGE(I2:I41)</f>
        <v>3.9</v>
      </c>
      <c r="J42" s="72">
        <f t="shared" si="0"/>
        <v>4.0250000000000004</v>
      </c>
      <c r="K42" s="72">
        <f t="shared" si="0"/>
        <v>3.9</v>
      </c>
      <c r="L42" s="72">
        <f t="shared" si="0"/>
        <v>3.9249999999999998</v>
      </c>
      <c r="M42" s="72">
        <f t="shared" si="0"/>
        <v>4.0250000000000004</v>
      </c>
      <c r="N42" s="66">
        <f>AVERAGE(D42:H42,I42:M42)</f>
        <v>3.8774999999999991</v>
      </c>
      <c r="O42" s="66">
        <f>AVERAGE(D42:H42,I42:M42)</f>
        <v>3.8774999999999991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T42" s="11"/>
    </row>
    <row r="43" spans="1:46" s="50" customFormat="1">
      <c r="A43" s="54"/>
      <c r="B43" s="11"/>
      <c r="C43" s="11"/>
      <c r="D43" s="73">
        <f>D42*100/40</f>
        <v>9.625</v>
      </c>
      <c r="E43" s="73">
        <f t="shared" ref="E43:M43" si="1">E42*100/40</f>
        <v>9.75</v>
      </c>
      <c r="F43" s="73">
        <f t="shared" si="1"/>
        <v>9.25</v>
      </c>
      <c r="G43" s="73">
        <f t="shared" si="1"/>
        <v>9.375</v>
      </c>
      <c r="H43" s="73">
        <f t="shared" si="1"/>
        <v>9.5</v>
      </c>
      <c r="I43" s="73">
        <f t="shared" si="1"/>
        <v>9.75</v>
      </c>
      <c r="J43" s="73">
        <f t="shared" si="1"/>
        <v>10.062500000000002</v>
      </c>
      <c r="K43" s="73">
        <f t="shared" si="1"/>
        <v>9.75</v>
      </c>
      <c r="L43" s="73">
        <f t="shared" si="1"/>
        <v>9.8125</v>
      </c>
      <c r="M43" s="73">
        <f t="shared" si="1"/>
        <v>10.062500000000002</v>
      </c>
      <c r="N43" s="66">
        <f>AVERAGE(D43:H43,I43:M43)</f>
        <v>9.6937499999999996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T43" s="11"/>
    </row>
    <row r="44" spans="1:46">
      <c r="D44" s="11"/>
      <c r="E44" s="11"/>
      <c r="F44" s="11"/>
      <c r="G44" s="11"/>
      <c r="H44" s="73">
        <f>STDEVA(D2:H41)</f>
        <v>0.9615732502404013</v>
      </c>
      <c r="I44" s="11"/>
      <c r="J44" s="11"/>
      <c r="K44" s="11"/>
      <c r="L44" s="11"/>
      <c r="M44" s="73">
        <f>STDEVA(I2:M41)</f>
        <v>0.81009646426029669</v>
      </c>
      <c r="N44" s="32"/>
    </row>
    <row r="45" spans="1:46">
      <c r="B45" s="67" t="s">
        <v>12</v>
      </c>
      <c r="D45" s="11"/>
      <c r="E45" s="11"/>
      <c r="F45" s="11"/>
      <c r="G45" s="11"/>
      <c r="H45" s="74">
        <f>AVERAGE(D2:H41)</f>
        <v>3.8</v>
      </c>
      <c r="I45" s="11"/>
      <c r="J45" s="11"/>
      <c r="K45" s="11"/>
      <c r="L45" s="11"/>
      <c r="M45" s="74">
        <f>AVERAGE(I2:M41)</f>
        <v>3.9550000000000001</v>
      </c>
    </row>
    <row r="46" spans="1:46">
      <c r="B46" s="68" t="s">
        <v>13</v>
      </c>
      <c r="C46" s="75">
        <f>COUNTIF(B2:B41,"ชาย")</f>
        <v>14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46">
      <c r="B47" s="68" t="s">
        <v>14</v>
      </c>
      <c r="C47" s="75">
        <f>COUNTIF(B2:B41,"หญิง")</f>
        <v>26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46">
      <c r="C48" s="76">
        <f>SUM(C46:C47)</f>
        <v>40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B50" s="67" t="s"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>
      <c r="B51" s="69" t="s">
        <v>24</v>
      </c>
      <c r="C51" s="75">
        <f>COUNTIF(C2:C41,"นิสิตระดับปริญญาเอก")</f>
        <v>18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>
      <c r="B52" s="69" t="s">
        <v>25</v>
      </c>
      <c r="C52" s="75">
        <f>COUNTIF(C2:C41,"นิสิตระดับปริญญาโท")</f>
        <v>21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>
      <c r="B53" s="69" t="s">
        <v>23</v>
      </c>
      <c r="C53" s="75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>
      <c r="C54" s="76">
        <f>SUM(C51:C53)</f>
        <v>40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4:13"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4:13"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4:13"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4:13"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4:13"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4:13"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4:13"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4:13"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4:13"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4:13"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4:13"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4:13"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4:13"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4:13"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4:13"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4:13"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4:13"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4:13"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4:13"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4:13"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4:13"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4:13"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4:13"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4:13"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4:13"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4:13"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4:13"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4:13"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4:13"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4:13"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4:13"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4:13"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4:13"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4:13"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4:13"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4:13"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4:13"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4:13"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4:13"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4:13"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4:13"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4:13"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4:13"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4:13"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4:13"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4:13"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4:13"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4:13"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4:13"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4:13"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4:13"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4:13"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4:13"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4:13"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4:13"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4:13"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4:13"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4:13"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4:13"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4:13"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4:13"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4:13"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4:13"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4:13"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4:13"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4:13"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4:13"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4:13"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4:13"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4:13"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4:13"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4:13"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4:13"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4:13"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4:13"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4:13"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4:13"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4:13"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50" zoomScaleNormal="150" workbookViewId="0">
      <selection activeCell="A8" sqref="A8:F8"/>
    </sheetView>
  </sheetViews>
  <sheetFormatPr defaultRowHeight="15"/>
  <cols>
    <col min="1" max="1" width="2.85546875" style="29" customWidth="1"/>
    <col min="2" max="5" width="9.140625" style="29"/>
    <col min="6" max="6" width="57.85546875" style="29" customWidth="1"/>
    <col min="7" max="16384" width="9.140625" style="29"/>
  </cols>
  <sheetData>
    <row r="1" spans="1:9" s="28" customFormat="1" ht="27.75">
      <c r="A1" s="83" t="s">
        <v>8</v>
      </c>
      <c r="B1" s="83"/>
      <c r="C1" s="83"/>
      <c r="D1" s="83"/>
      <c r="E1" s="83"/>
      <c r="F1" s="83"/>
    </row>
    <row r="2" spans="1:9" s="28" customFormat="1" ht="27.75">
      <c r="A2" s="83" t="s">
        <v>57</v>
      </c>
      <c r="B2" s="83"/>
      <c r="C2" s="83"/>
      <c r="D2" s="83"/>
      <c r="E2" s="83"/>
      <c r="F2" s="83"/>
    </row>
    <row r="3" spans="1:9" ht="24">
      <c r="A3" s="84"/>
      <c r="B3" s="84"/>
      <c r="C3" s="84"/>
      <c r="D3" s="84"/>
      <c r="E3" s="84"/>
      <c r="F3" s="84"/>
    </row>
    <row r="4" spans="1:9" s="31" customFormat="1" ht="24">
      <c r="A4" s="30" t="s">
        <v>58</v>
      </c>
      <c r="B4" s="30"/>
      <c r="C4" s="30"/>
      <c r="D4" s="30"/>
      <c r="E4" s="30"/>
      <c r="F4" s="30"/>
    </row>
    <row r="5" spans="1:9" s="31" customFormat="1" ht="24">
      <c r="A5" s="12" t="s">
        <v>59</v>
      </c>
      <c r="B5" s="12"/>
      <c r="C5" s="12"/>
      <c r="D5" s="12"/>
      <c r="E5" s="12"/>
      <c r="F5" s="12"/>
    </row>
    <row r="6" spans="1:9" s="31" customFormat="1" ht="24">
      <c r="A6" s="85" t="s">
        <v>61</v>
      </c>
      <c r="B6" s="85"/>
      <c r="C6" s="85"/>
      <c r="D6" s="85"/>
      <c r="E6" s="85"/>
      <c r="F6" s="85"/>
    </row>
    <row r="7" spans="1:9" s="31" customFormat="1" ht="24">
      <c r="A7" s="126" t="s">
        <v>62</v>
      </c>
      <c r="B7" s="85"/>
      <c r="C7" s="85"/>
      <c r="D7" s="85"/>
      <c r="E7" s="85"/>
      <c r="F7" s="85"/>
    </row>
    <row r="8" spans="1:9" s="31" customFormat="1" ht="24">
      <c r="A8" s="85" t="s">
        <v>63</v>
      </c>
      <c r="B8" s="85"/>
      <c r="C8" s="85"/>
      <c r="D8" s="85"/>
      <c r="E8" s="85"/>
      <c r="F8" s="85"/>
    </row>
    <row r="9" spans="1:9" s="31" customFormat="1" ht="24">
      <c r="A9" s="126" t="s">
        <v>64</v>
      </c>
      <c r="B9" s="85"/>
      <c r="C9" s="85"/>
      <c r="D9" s="85"/>
      <c r="E9" s="85"/>
      <c r="F9" s="85"/>
    </row>
    <row r="10" spans="1:9" s="7" customFormat="1" ht="24">
      <c r="A10" s="85" t="s">
        <v>65</v>
      </c>
      <c r="B10" s="85"/>
      <c r="C10" s="85"/>
      <c r="D10" s="85"/>
      <c r="E10" s="85"/>
      <c r="F10" s="85"/>
      <c r="G10" s="12"/>
      <c r="H10" s="12"/>
      <c r="I10" s="12"/>
    </row>
    <row r="11" spans="1:9" s="81" customFormat="1" ht="24">
      <c r="A11" s="80"/>
      <c r="B11" s="82"/>
      <c r="C11" s="82"/>
      <c r="D11" s="82"/>
      <c r="E11" s="82"/>
      <c r="F11" s="82"/>
    </row>
    <row r="12" spans="1:9" ht="24">
      <c r="A12" s="7"/>
      <c r="B12" s="7" t="s">
        <v>22</v>
      </c>
      <c r="C12" s="7"/>
      <c r="D12" s="7"/>
      <c r="E12" s="7"/>
      <c r="F12" s="7"/>
    </row>
    <row r="13" spans="1:9" ht="24">
      <c r="A13" s="7"/>
      <c r="B13" s="7"/>
      <c r="C13" s="7"/>
      <c r="D13" s="7"/>
      <c r="E13" s="7"/>
      <c r="F13" s="7"/>
    </row>
    <row r="14" spans="1:9" ht="24">
      <c r="A14" s="7"/>
      <c r="B14" s="7"/>
      <c r="C14" s="7"/>
      <c r="D14" s="7"/>
      <c r="E14" s="7"/>
      <c r="F14" s="7"/>
    </row>
    <row r="15" spans="1:9" ht="24">
      <c r="A15" s="7"/>
      <c r="B15" s="7"/>
      <c r="C15" s="7"/>
      <c r="D15" s="7"/>
      <c r="E15" s="7"/>
      <c r="F15" s="7"/>
    </row>
    <row r="16" spans="1:9" ht="24">
      <c r="A16" s="7"/>
      <c r="B16" s="7"/>
      <c r="C16" s="7"/>
      <c r="D16" s="7"/>
      <c r="E16" s="7"/>
      <c r="F16" s="7"/>
    </row>
    <row r="17" spans="1:6" ht="24">
      <c r="A17" s="7"/>
      <c r="B17" s="7"/>
      <c r="C17" s="7"/>
      <c r="D17" s="7"/>
      <c r="E17" s="7"/>
      <c r="F17" s="7"/>
    </row>
  </sheetData>
  <mergeCells count="9">
    <mergeCell ref="B11:F11"/>
    <mergeCell ref="A1:F1"/>
    <mergeCell ref="A2:F2"/>
    <mergeCell ref="A3:F3"/>
    <mergeCell ref="A7:F7"/>
    <mergeCell ref="A6:F6"/>
    <mergeCell ref="A8:F8"/>
    <mergeCell ref="A10:F10"/>
    <mergeCell ref="A9:F9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workbookViewId="0">
      <selection activeCell="E6" sqref="E6"/>
    </sheetView>
  </sheetViews>
  <sheetFormatPr defaultRowHeight="15"/>
  <cols>
    <col min="1" max="1" width="3.140625" customWidth="1"/>
  </cols>
  <sheetData>
    <row r="20" spans="2:10" s="51" customFormat="1" ht="30.75">
      <c r="B20" s="86" t="s">
        <v>15</v>
      </c>
      <c r="C20" s="86"/>
      <c r="D20" s="86"/>
      <c r="E20" s="86"/>
      <c r="F20" s="86"/>
      <c r="G20" s="86"/>
      <c r="H20" s="86"/>
      <c r="I20" s="86"/>
      <c r="J20" s="86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zoomScale="120" zoomScaleNormal="120" workbookViewId="0">
      <selection activeCell="O15" sqref="O15"/>
    </sheetView>
  </sheetViews>
  <sheetFormatPr defaultRowHeight="23.2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7.5703125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1:8" s="10" customFormat="1" ht="24">
      <c r="A1" s="87" t="s">
        <v>10</v>
      </c>
      <c r="B1" s="87"/>
      <c r="C1" s="87"/>
      <c r="D1" s="87"/>
      <c r="E1" s="87"/>
      <c r="F1" s="87"/>
      <c r="G1" s="87"/>
      <c r="H1" s="44"/>
    </row>
    <row r="2" spans="1:8" s="10" customFormat="1" ht="24">
      <c r="A2" s="42"/>
      <c r="B2" s="42"/>
      <c r="C2" s="42"/>
      <c r="D2" s="42"/>
      <c r="E2" s="42"/>
      <c r="F2" s="42"/>
      <c r="G2" s="42"/>
      <c r="H2" s="44"/>
    </row>
    <row r="3" spans="1:8" s="14" customFormat="1" ht="27.75">
      <c r="A3" s="83" t="s">
        <v>60</v>
      </c>
      <c r="B3" s="83"/>
      <c r="C3" s="83"/>
      <c r="D3" s="83"/>
      <c r="E3" s="83"/>
      <c r="F3" s="83"/>
      <c r="G3" s="83"/>
      <c r="H3" s="13"/>
    </row>
    <row r="4" spans="1:8" s="28" customFormat="1" ht="27.75">
      <c r="A4" s="56"/>
      <c r="B4" s="56"/>
      <c r="C4" s="56"/>
      <c r="D4" s="56"/>
      <c r="E4" s="56"/>
      <c r="F4" s="56"/>
      <c r="G4" s="56"/>
    </row>
    <row r="5" spans="1:8" s="7" customFormat="1" ht="24">
      <c r="A5" s="8" t="s">
        <v>42</v>
      </c>
      <c r="E5" s="33"/>
      <c r="F5" s="33"/>
      <c r="G5" s="33"/>
    </row>
    <row r="6" spans="1:8" s="7" customFormat="1" ht="24">
      <c r="A6" s="15" t="s">
        <v>46</v>
      </c>
      <c r="E6" s="33"/>
      <c r="F6" s="33"/>
      <c r="G6" s="33"/>
    </row>
    <row r="7" spans="1:8" ht="24" thickBot="1">
      <c r="A7" s="3"/>
      <c r="B7" s="39"/>
      <c r="C7" s="39"/>
      <c r="D7" s="39"/>
      <c r="E7" s="40"/>
      <c r="F7" s="40"/>
    </row>
    <row r="8" spans="1:8" s="7" customFormat="1" ht="25.5" thickTop="1" thickBot="1">
      <c r="A8" s="15"/>
      <c r="B8" s="95" t="s">
        <v>12</v>
      </c>
      <c r="C8" s="95"/>
      <c r="D8" s="95"/>
      <c r="E8" s="38" t="s">
        <v>1</v>
      </c>
      <c r="F8" s="38" t="s">
        <v>2</v>
      </c>
      <c r="G8" s="33"/>
    </row>
    <row r="9" spans="1:8" s="7" customFormat="1" ht="24.75" thickTop="1">
      <c r="A9" s="15"/>
      <c r="B9" s="91" t="s">
        <v>14</v>
      </c>
      <c r="C9" s="92"/>
      <c r="D9" s="93"/>
      <c r="E9" s="36">
        <f>คีย์ข้อมูล!C47</f>
        <v>26</v>
      </c>
      <c r="F9" s="37">
        <f>E9*100/E$11</f>
        <v>65</v>
      </c>
      <c r="G9" s="33"/>
    </row>
    <row r="10" spans="1:8" s="7" customFormat="1" ht="24">
      <c r="A10" s="15"/>
      <c r="B10" s="91" t="s">
        <v>13</v>
      </c>
      <c r="C10" s="92"/>
      <c r="D10" s="93"/>
      <c r="E10" s="36">
        <f>คีย์ข้อมูล!C46</f>
        <v>14</v>
      </c>
      <c r="F10" s="37">
        <f>E10*100/E$11</f>
        <v>35</v>
      </c>
      <c r="G10" s="46"/>
    </row>
    <row r="11" spans="1:8" s="7" customFormat="1" ht="24.75" thickBot="1">
      <c r="A11" s="15"/>
      <c r="B11" s="94" t="s">
        <v>3</v>
      </c>
      <c r="C11" s="94"/>
      <c r="D11" s="94"/>
      <c r="E11" s="20">
        <f>SUM(E9:E10)</f>
        <v>40</v>
      </c>
      <c r="F11" s="27">
        <f>E11*100/E$11</f>
        <v>100</v>
      </c>
    </row>
    <row r="12" spans="1:8" s="7" customFormat="1" ht="24.75" thickTop="1">
      <c r="A12" s="15"/>
      <c r="B12" s="16"/>
      <c r="C12" s="16"/>
      <c r="D12" s="16"/>
      <c r="E12" s="17"/>
      <c r="F12" s="18"/>
    </row>
    <row r="13" spans="1:8" s="7" customFormat="1" ht="24">
      <c r="A13" s="15"/>
      <c r="B13" s="7" t="s">
        <v>43</v>
      </c>
      <c r="E13" s="33"/>
      <c r="F13" s="33"/>
    </row>
    <row r="14" spans="1:8" s="7" customFormat="1" ht="24">
      <c r="A14" s="7" t="s">
        <v>44</v>
      </c>
      <c r="E14" s="46"/>
      <c r="F14" s="46"/>
      <c r="G14" s="46"/>
    </row>
    <row r="15" spans="1:8" s="10" customFormat="1" ht="24">
      <c r="A15" s="34"/>
      <c r="B15" s="34"/>
      <c r="C15" s="34"/>
      <c r="D15" s="34"/>
      <c r="E15" s="34"/>
      <c r="F15" s="34"/>
      <c r="G15" s="34"/>
    </row>
    <row r="16" spans="1:8" s="7" customFormat="1" ht="24">
      <c r="A16" s="15" t="s">
        <v>45</v>
      </c>
      <c r="B16" s="9"/>
      <c r="C16" s="9"/>
      <c r="D16" s="9"/>
      <c r="E16" s="25"/>
      <c r="F16" s="33"/>
      <c r="G16" s="33"/>
    </row>
    <row r="17" spans="1:7" ht="24" thickBot="1">
      <c r="B17" s="39"/>
      <c r="C17" s="39"/>
      <c r="D17" s="39"/>
      <c r="E17" s="5"/>
      <c r="G17" s="1"/>
    </row>
    <row r="18" spans="1:7" ht="25.5" thickTop="1" thickBot="1">
      <c r="B18" s="95" t="s">
        <v>0</v>
      </c>
      <c r="C18" s="95"/>
      <c r="D18" s="95"/>
      <c r="E18" s="41" t="s">
        <v>1</v>
      </c>
      <c r="F18" s="41" t="s">
        <v>2</v>
      </c>
      <c r="G18" s="1"/>
    </row>
    <row r="19" spans="1:7" ht="24.75" thickTop="1">
      <c r="B19" s="96" t="s">
        <v>25</v>
      </c>
      <c r="C19" s="97" t="s">
        <v>24</v>
      </c>
      <c r="D19" s="98" t="s">
        <v>24</v>
      </c>
      <c r="E19" s="19">
        <v>21</v>
      </c>
      <c r="F19" s="37">
        <f>E19*100/E$22</f>
        <v>52.5</v>
      </c>
      <c r="G19" s="1"/>
    </row>
    <row r="20" spans="1:7" ht="24">
      <c r="B20" s="99" t="s">
        <v>34</v>
      </c>
      <c r="C20" s="100" t="s">
        <v>25</v>
      </c>
      <c r="D20" s="101" t="s">
        <v>25</v>
      </c>
      <c r="E20" s="19">
        <v>18</v>
      </c>
      <c r="F20" s="37">
        <f>E20*100/E$22</f>
        <v>45</v>
      </c>
      <c r="G20" s="1"/>
    </row>
    <row r="21" spans="1:7" ht="24">
      <c r="B21" s="99" t="s">
        <v>23</v>
      </c>
      <c r="C21" s="100" t="s">
        <v>23</v>
      </c>
      <c r="D21" s="101" t="s">
        <v>23</v>
      </c>
      <c r="E21" s="19">
        <v>1</v>
      </c>
      <c r="F21" s="37">
        <f>E21*100/E$22</f>
        <v>2.5</v>
      </c>
      <c r="G21" s="1"/>
    </row>
    <row r="22" spans="1:7" ht="24.75" thickBot="1">
      <c r="B22" s="88" t="s">
        <v>3</v>
      </c>
      <c r="C22" s="89"/>
      <c r="D22" s="90"/>
      <c r="E22" s="20">
        <f>SUM(E19:E21)</f>
        <v>40</v>
      </c>
      <c r="F22" s="27">
        <f>E22*100/E$22</f>
        <v>100</v>
      </c>
      <c r="G22" s="1"/>
    </row>
    <row r="23" spans="1:7" ht="24" thickTop="1">
      <c r="C23" s="4"/>
      <c r="D23" s="4"/>
      <c r="E23" s="5"/>
      <c r="G23" s="1"/>
    </row>
    <row r="24" spans="1:7" s="7" customFormat="1" ht="24">
      <c r="A24" s="12"/>
      <c r="B24" s="7" t="s">
        <v>47</v>
      </c>
      <c r="E24" s="35"/>
      <c r="F24" s="35"/>
      <c r="G24" s="35"/>
    </row>
    <row r="25" spans="1:7">
      <c r="A25" s="1" t="s">
        <v>48</v>
      </c>
      <c r="C25" s="4"/>
      <c r="D25" s="4"/>
      <c r="E25" s="5"/>
      <c r="G25" s="1"/>
    </row>
    <row r="26" spans="1:7">
      <c r="C26" s="4"/>
      <c r="D26" s="4"/>
      <c r="E26" s="5"/>
      <c r="G26" s="1"/>
    </row>
    <row r="27" spans="1:7">
      <c r="C27" s="4" t="s">
        <v>9</v>
      </c>
      <c r="D27" s="4"/>
      <c r="E27" s="5"/>
      <c r="G27" s="1"/>
    </row>
    <row r="28" spans="1:7">
      <c r="C28" s="4"/>
      <c r="D28" s="4"/>
      <c r="E28" s="5"/>
      <c r="G28" s="1"/>
    </row>
  </sheetData>
  <mergeCells count="11">
    <mergeCell ref="A1:G1"/>
    <mergeCell ref="B22:D22"/>
    <mergeCell ref="B9:D9"/>
    <mergeCell ref="B11:D11"/>
    <mergeCell ref="B18:D18"/>
    <mergeCell ref="B8:D8"/>
    <mergeCell ref="A3:G3"/>
    <mergeCell ref="B10:D10"/>
    <mergeCell ref="B19:D19"/>
    <mergeCell ref="B20:D20"/>
    <mergeCell ref="B21:D21"/>
  </mergeCells>
  <pageMargins left="0.7" right="0.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opLeftCell="A4" workbookViewId="0">
      <selection activeCell="B17" sqref="B17"/>
    </sheetView>
  </sheetViews>
  <sheetFormatPr defaultRowHeight="23.25"/>
  <cols>
    <col min="1" max="1" width="9.140625" style="1"/>
    <col min="2" max="2" width="7.7109375" style="1" customWidth="1"/>
    <col min="3" max="3" width="9.140625" style="1"/>
    <col min="4" max="4" width="15.42578125" style="1" customWidth="1"/>
    <col min="5" max="5" width="18.140625" style="1" customWidth="1"/>
    <col min="6" max="6" width="8.7109375" style="2" customWidth="1"/>
    <col min="7" max="7" width="7.5703125" style="2" customWidth="1"/>
    <col min="8" max="8" width="15.570312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2:10" ht="24">
      <c r="B1" s="87" t="s">
        <v>11</v>
      </c>
      <c r="C1" s="87"/>
      <c r="D1" s="87"/>
      <c r="E1" s="87"/>
      <c r="F1" s="87"/>
      <c r="G1" s="87"/>
      <c r="H1" s="87"/>
      <c r="I1" s="6"/>
    </row>
    <row r="2" spans="2:10" ht="24">
      <c r="B2" s="61"/>
      <c r="C2" s="61"/>
      <c r="D2" s="61"/>
      <c r="E2" s="61"/>
      <c r="F2" s="61"/>
      <c r="G2" s="61"/>
      <c r="H2" s="61"/>
      <c r="I2" s="6"/>
    </row>
    <row r="3" spans="2:10" s="7" customFormat="1" ht="24">
      <c r="B3" s="8" t="s">
        <v>50</v>
      </c>
      <c r="F3" s="60"/>
      <c r="G3" s="60"/>
      <c r="H3" s="60"/>
    </row>
    <row r="4" spans="2:10" s="7" customFormat="1" ht="24.75" thickBot="1">
      <c r="B4" s="15" t="s">
        <v>51</v>
      </c>
      <c r="F4" s="60"/>
      <c r="G4" s="60"/>
    </row>
    <row r="5" spans="2:10" s="7" customFormat="1" ht="24.75" thickTop="1">
      <c r="B5" s="105" t="s">
        <v>4</v>
      </c>
      <c r="C5" s="106"/>
      <c r="D5" s="106"/>
      <c r="E5" s="107"/>
      <c r="F5" s="111" t="s">
        <v>21</v>
      </c>
      <c r="G5" s="113" t="s">
        <v>5</v>
      </c>
      <c r="H5" s="113" t="s">
        <v>6</v>
      </c>
    </row>
    <row r="6" spans="2:10" s="7" customFormat="1" ht="24.75" thickBot="1">
      <c r="B6" s="108"/>
      <c r="C6" s="109"/>
      <c r="D6" s="109"/>
      <c r="E6" s="110"/>
      <c r="F6" s="112"/>
      <c r="G6" s="114"/>
      <c r="H6" s="114"/>
    </row>
    <row r="7" spans="2:10" s="7" customFormat="1" ht="24.75" thickTop="1">
      <c r="B7" s="115" t="s">
        <v>29</v>
      </c>
      <c r="C7" s="116"/>
      <c r="D7" s="116"/>
      <c r="E7" s="117"/>
      <c r="F7" s="47">
        <f>คีย์ข้อมูล!D42</f>
        <v>3.85</v>
      </c>
      <c r="G7" s="47">
        <f>คีย์ข้อมูล!D43</f>
        <v>9.625</v>
      </c>
      <c r="H7" s="62" t="str">
        <f>IF(F7&gt;4.5,"มากที่สุด",IF(F7&gt;3.5,"มาก",IF(F7&gt;2.5,"ปานกลาง",IF(F7&gt;1.5,"น้อย",IF(F7&lt;=1.5,"น้อยที่สุด")))))</f>
        <v>มาก</v>
      </c>
      <c r="I7" s="9"/>
    </row>
    <row r="8" spans="2:10" s="7" customFormat="1" ht="24">
      <c r="B8" s="118" t="s">
        <v>30</v>
      </c>
      <c r="C8" s="119"/>
      <c r="D8" s="119"/>
      <c r="E8" s="120"/>
      <c r="F8" s="47">
        <f>คีย์ข้อมูล!E42</f>
        <v>3.9</v>
      </c>
      <c r="G8" s="47">
        <f>คีย์ข้อมูล!E43</f>
        <v>9.75</v>
      </c>
      <c r="H8" s="62" t="str">
        <f t="shared" ref="H8:H12" si="0"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>
      <c r="B9" s="118" t="s">
        <v>31</v>
      </c>
      <c r="C9" s="119"/>
      <c r="D9" s="119"/>
      <c r="E9" s="120"/>
      <c r="F9" s="21">
        <f>คีย์ข้อมูล!F42</f>
        <v>3.7</v>
      </c>
      <c r="G9" s="21">
        <f>คีย์ข้อมูล!F43</f>
        <v>9.25</v>
      </c>
      <c r="H9" s="22" t="str">
        <f t="shared" si="0"/>
        <v>มาก</v>
      </c>
      <c r="I9" s="9"/>
    </row>
    <row r="10" spans="2:10" s="7" customFormat="1" ht="24">
      <c r="B10" s="118" t="s">
        <v>32</v>
      </c>
      <c r="C10" s="119"/>
      <c r="D10" s="119"/>
      <c r="E10" s="120"/>
      <c r="F10" s="21">
        <f>คีย์ข้อมูล!G42</f>
        <v>3.75</v>
      </c>
      <c r="G10" s="21">
        <f>คีย์ข้อมูล!G43</f>
        <v>9.375</v>
      </c>
      <c r="H10" s="22" t="str">
        <f t="shared" si="0"/>
        <v>มาก</v>
      </c>
      <c r="I10" s="9"/>
    </row>
    <row r="11" spans="2:10" s="7" customFormat="1" ht="21" customHeight="1">
      <c r="B11" s="121" t="s">
        <v>33</v>
      </c>
      <c r="C11" s="122"/>
      <c r="D11" s="122"/>
      <c r="E11" s="123"/>
      <c r="F11" s="21">
        <f>คีย์ข้อมูล!H42</f>
        <v>3.8</v>
      </c>
      <c r="G11" s="21">
        <f>คีย์ข้อมูล!H43</f>
        <v>9.5</v>
      </c>
      <c r="H11" s="22" t="str">
        <f t="shared" si="0"/>
        <v>มาก</v>
      </c>
    </row>
    <row r="12" spans="2:10" s="7" customFormat="1" ht="24.75" thickBot="1">
      <c r="B12" s="102" t="s">
        <v>7</v>
      </c>
      <c r="C12" s="103"/>
      <c r="D12" s="103"/>
      <c r="E12" s="104"/>
      <c r="F12" s="23">
        <f>คีย์ข้อมูล!H45</f>
        <v>3.8</v>
      </c>
      <c r="G12" s="23">
        <f>คีย์ข้อมูล!H44</f>
        <v>0.9615732502404013</v>
      </c>
      <c r="H12" s="24" t="str">
        <f t="shared" si="0"/>
        <v>มาก</v>
      </c>
    </row>
    <row r="13" spans="2:10" s="7" customFormat="1" ht="24.75" thickTop="1">
      <c r="B13" s="9"/>
      <c r="C13" s="9"/>
      <c r="D13" s="9"/>
      <c r="E13" s="9"/>
      <c r="F13" s="43"/>
      <c r="G13" s="25"/>
      <c r="H13" s="25"/>
    </row>
    <row r="14" spans="2:10" s="7" customFormat="1" ht="24">
      <c r="B14" s="12"/>
      <c r="C14" s="12" t="s">
        <v>52</v>
      </c>
      <c r="D14" s="12"/>
      <c r="E14" s="12"/>
      <c r="F14" s="12"/>
      <c r="G14" s="12"/>
      <c r="H14" s="12"/>
      <c r="I14" s="12"/>
      <c r="J14" s="12"/>
    </row>
    <row r="15" spans="2:10" s="7" customFormat="1" ht="24">
      <c r="B15" s="12" t="s">
        <v>36</v>
      </c>
      <c r="C15" s="12"/>
      <c r="D15" s="12"/>
      <c r="E15" s="12"/>
      <c r="F15" s="12"/>
      <c r="G15" s="12"/>
      <c r="H15" s="12"/>
      <c r="I15" s="12"/>
      <c r="J15" s="12"/>
    </row>
    <row r="16" spans="2:10" s="7" customFormat="1" ht="24">
      <c r="B16" s="12" t="s">
        <v>37</v>
      </c>
      <c r="C16" s="12"/>
      <c r="D16" s="12"/>
      <c r="E16" s="12"/>
      <c r="F16" s="12"/>
      <c r="G16" s="12"/>
      <c r="H16" s="12"/>
      <c r="I16" s="12"/>
      <c r="J16" s="12"/>
    </row>
    <row r="17" spans="2:10" s="7" customFormat="1" ht="24">
      <c r="B17" s="12" t="s">
        <v>38</v>
      </c>
      <c r="C17" s="12"/>
      <c r="D17" s="12"/>
      <c r="E17" s="12"/>
      <c r="F17" s="12"/>
      <c r="G17" s="12"/>
      <c r="H17" s="12"/>
      <c r="I17" s="12"/>
      <c r="J17" s="12"/>
    </row>
  </sheetData>
  <mergeCells count="11">
    <mergeCell ref="B12:E12"/>
    <mergeCell ref="B1:H1"/>
    <mergeCell ref="B5:E6"/>
    <mergeCell ref="F5:F6"/>
    <mergeCell ref="G5:G6"/>
    <mergeCell ref="H5:H6"/>
    <mergeCell ref="B7:E7"/>
    <mergeCell ref="B8:E8"/>
    <mergeCell ref="B9:E9"/>
    <mergeCell ref="B10:E10"/>
    <mergeCell ref="B11:E11"/>
  </mergeCells>
  <pageMargins left="0.45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zoomScale="120" zoomScaleNormal="120" workbookViewId="0">
      <selection activeCell="S15" sqref="S15"/>
    </sheetView>
  </sheetViews>
  <sheetFormatPr defaultRowHeight="15"/>
  <cols>
    <col min="1" max="1" width="3.140625" customWidth="1"/>
  </cols>
  <sheetData>
    <row r="20" spans="2:10" s="51" customFormat="1" ht="30.75">
      <c r="B20" s="86" t="s">
        <v>16</v>
      </c>
      <c r="C20" s="86"/>
      <c r="D20" s="86"/>
      <c r="E20" s="86"/>
      <c r="F20" s="86"/>
      <c r="G20" s="86"/>
      <c r="H20" s="86"/>
      <c r="I20" s="86"/>
      <c r="J20" s="86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opLeftCell="A10" zoomScale="130" zoomScaleNormal="130" workbookViewId="0">
      <selection activeCell="B18" sqref="B18"/>
    </sheetView>
  </sheetViews>
  <sheetFormatPr defaultRowHeight="23.25"/>
  <cols>
    <col min="1" max="1" width="6.5703125" style="1" customWidth="1"/>
    <col min="2" max="2" width="7.7109375" style="1" customWidth="1"/>
    <col min="3" max="3" width="3.42578125" style="1" customWidth="1"/>
    <col min="4" max="4" width="45.140625" style="1" customWidth="1"/>
    <col min="5" max="5" width="3.5703125" style="1" customWidth="1"/>
    <col min="6" max="6" width="6.85546875" style="2" customWidth="1"/>
    <col min="7" max="7" width="6.42578125" style="2" customWidth="1"/>
    <col min="8" max="8" width="14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2:10" s="10" customFormat="1" ht="24">
      <c r="B1" s="87" t="s">
        <v>20</v>
      </c>
      <c r="C1" s="87"/>
      <c r="D1" s="87"/>
      <c r="E1" s="87"/>
      <c r="F1" s="87"/>
      <c r="G1" s="87"/>
      <c r="H1" s="87"/>
      <c r="I1" s="44"/>
    </row>
    <row r="2" spans="2:10" s="10" customFormat="1" ht="24">
      <c r="B2" s="49"/>
      <c r="C2" s="49"/>
      <c r="D2" s="49"/>
      <c r="E2" s="49"/>
      <c r="F2" s="49"/>
      <c r="G2" s="49"/>
      <c r="H2" s="49"/>
      <c r="I2" s="44"/>
    </row>
    <row r="3" spans="2:10" s="7" customFormat="1" ht="24">
      <c r="B3" s="8" t="s">
        <v>17</v>
      </c>
      <c r="F3" s="60"/>
      <c r="G3" s="60"/>
      <c r="H3" s="60"/>
    </row>
    <row r="4" spans="2:10" s="7" customFormat="1" ht="24">
      <c r="B4" s="15" t="s">
        <v>49</v>
      </c>
      <c r="F4" s="60"/>
      <c r="G4" s="60"/>
    </row>
    <row r="5" spans="2:10" s="7" customFormat="1" ht="24.75" thickBot="1">
      <c r="B5" s="15"/>
      <c r="F5" s="52"/>
      <c r="G5" s="52"/>
    </row>
    <row r="6" spans="2:10" s="7" customFormat="1" ht="24.75" thickTop="1">
      <c r="B6" s="105" t="s">
        <v>4</v>
      </c>
      <c r="C6" s="106"/>
      <c r="D6" s="106"/>
      <c r="E6" s="107"/>
      <c r="F6" s="111" t="s">
        <v>21</v>
      </c>
      <c r="G6" s="113" t="s">
        <v>5</v>
      </c>
      <c r="H6" s="113" t="s">
        <v>6</v>
      </c>
    </row>
    <row r="7" spans="2:10" s="7" customFormat="1" ht="24.75" thickBot="1">
      <c r="B7" s="108"/>
      <c r="C7" s="109"/>
      <c r="D7" s="109"/>
      <c r="E7" s="110"/>
      <c r="F7" s="112"/>
      <c r="G7" s="114"/>
      <c r="H7" s="114"/>
    </row>
    <row r="8" spans="2:10" s="7" customFormat="1" ht="24.75" thickTop="1">
      <c r="B8" s="115" t="s">
        <v>29</v>
      </c>
      <c r="C8" s="116"/>
      <c r="D8" s="116"/>
      <c r="E8" s="117"/>
      <c r="F8" s="47">
        <f>คีย์ข้อมูล!I42</f>
        <v>3.9</v>
      </c>
      <c r="G8" s="47">
        <f>คีย์ข้อมูล!I43</f>
        <v>9.75</v>
      </c>
      <c r="H8" s="48" t="str">
        <f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>
      <c r="B9" s="118" t="s">
        <v>30</v>
      </c>
      <c r="C9" s="119"/>
      <c r="D9" s="119"/>
      <c r="E9" s="120"/>
      <c r="F9" s="47">
        <f>คีย์ข้อมูล!J42</f>
        <v>4.0250000000000004</v>
      </c>
      <c r="G9" s="47">
        <f>คีย์ข้อมูล!J43</f>
        <v>10.062500000000002</v>
      </c>
      <c r="H9" s="48" t="str">
        <f t="shared" ref="H9:H11" si="0">IF(F9&gt;4.5,"มากที่สุด",IF(F9&gt;3.5,"มาก",IF(F9&gt;2.5,"ปานกลาง",IF(F9&gt;1.5,"น้อย",IF(F9&lt;=1.5,"น้อยที่สุด")))))</f>
        <v>มาก</v>
      </c>
      <c r="I9" s="9"/>
    </row>
    <row r="10" spans="2:10" s="7" customFormat="1" ht="24">
      <c r="B10" s="118" t="s">
        <v>31</v>
      </c>
      <c r="C10" s="119"/>
      <c r="D10" s="119"/>
      <c r="E10" s="120"/>
      <c r="F10" s="21">
        <f>คีย์ข้อมูล!K42</f>
        <v>3.9</v>
      </c>
      <c r="G10" s="21">
        <f>คีย์ข้อมูล!K43</f>
        <v>9.75</v>
      </c>
      <c r="H10" s="22" t="str">
        <f t="shared" si="0"/>
        <v>มาก</v>
      </c>
      <c r="I10" s="9"/>
    </row>
    <row r="11" spans="2:10" s="7" customFormat="1" ht="24">
      <c r="B11" s="118" t="s">
        <v>32</v>
      </c>
      <c r="C11" s="119"/>
      <c r="D11" s="119"/>
      <c r="E11" s="120"/>
      <c r="F11" s="21">
        <f>คีย์ข้อมูล!L42</f>
        <v>3.9249999999999998</v>
      </c>
      <c r="G11" s="21">
        <f>คีย์ข้อมูล!L43</f>
        <v>9.8125</v>
      </c>
      <c r="H11" s="22" t="str">
        <f t="shared" si="0"/>
        <v>มาก</v>
      </c>
      <c r="I11" s="9"/>
    </row>
    <row r="12" spans="2:10" s="7" customFormat="1" ht="24">
      <c r="B12" s="121" t="s">
        <v>33</v>
      </c>
      <c r="C12" s="122"/>
      <c r="D12" s="122"/>
      <c r="E12" s="123"/>
      <c r="F12" s="21">
        <f>คีย์ข้อมูล!M42</f>
        <v>4.0250000000000004</v>
      </c>
      <c r="G12" s="21">
        <f>คีย์ข้อมูล!M43</f>
        <v>10.062500000000002</v>
      </c>
      <c r="H12" s="22" t="str">
        <f t="shared" ref="H12:H13" si="1">IF(F12&gt;4.5,"มากที่สุด",IF(F12&gt;3.5,"มาก",IF(F12&gt;2.5,"ปานกลาง",IF(F12&gt;1.5,"น้อย",IF(F12&lt;=1.5,"น้อยที่สุด")))))</f>
        <v>มาก</v>
      </c>
    </row>
    <row r="13" spans="2:10" s="7" customFormat="1" ht="24.75" thickBot="1">
      <c r="B13" s="102" t="s">
        <v>7</v>
      </c>
      <c r="C13" s="103"/>
      <c r="D13" s="103"/>
      <c r="E13" s="104"/>
      <c r="F13" s="23">
        <f>คีย์ข้อมูล!M45</f>
        <v>3.9550000000000001</v>
      </c>
      <c r="G13" s="23">
        <f>คีย์ข้อมูล!M44</f>
        <v>0.81009646426029669</v>
      </c>
      <c r="H13" s="24" t="str">
        <f t="shared" si="1"/>
        <v>มาก</v>
      </c>
    </row>
    <row r="14" spans="2:10" s="7" customFormat="1" ht="24.75" thickTop="1">
      <c r="B14" s="9"/>
      <c r="C14" s="9"/>
      <c r="D14" s="9"/>
      <c r="E14" s="9"/>
      <c r="F14" s="43"/>
      <c r="G14" s="25"/>
      <c r="H14" s="25"/>
    </row>
    <row r="15" spans="2:10" s="7" customFormat="1" ht="24">
      <c r="B15" s="12"/>
      <c r="C15" s="12" t="s">
        <v>35</v>
      </c>
      <c r="D15" s="12"/>
      <c r="E15" s="12"/>
      <c r="F15" s="12"/>
      <c r="G15" s="12"/>
      <c r="H15" s="12"/>
      <c r="I15" s="12"/>
      <c r="J15" s="12"/>
    </row>
    <row r="16" spans="2:10" s="7" customFormat="1" ht="24">
      <c r="B16" s="12" t="s">
        <v>39</v>
      </c>
      <c r="C16" s="12"/>
      <c r="D16" s="12"/>
      <c r="E16" s="12"/>
      <c r="F16" s="12"/>
      <c r="G16" s="12"/>
      <c r="H16" s="12"/>
      <c r="I16" s="12"/>
      <c r="J16" s="12"/>
    </row>
    <row r="17" spans="2:10" s="7" customFormat="1" ht="24">
      <c r="B17" s="12" t="s">
        <v>40</v>
      </c>
      <c r="C17" s="12"/>
      <c r="D17" s="12"/>
      <c r="E17" s="12"/>
      <c r="F17" s="12"/>
      <c r="G17" s="12"/>
      <c r="H17" s="12"/>
      <c r="I17" s="12"/>
      <c r="J17" s="12"/>
    </row>
    <row r="18" spans="2:10" s="7" customFormat="1" ht="24">
      <c r="B18" s="12" t="s">
        <v>41</v>
      </c>
      <c r="C18" s="12"/>
      <c r="D18" s="12"/>
      <c r="E18" s="12"/>
      <c r="F18" s="12"/>
      <c r="G18" s="12"/>
      <c r="H18" s="12"/>
      <c r="I18" s="12"/>
      <c r="J18" s="12"/>
    </row>
    <row r="19" spans="2:10" s="7" customFormat="1" ht="24">
      <c r="B19" s="12"/>
      <c r="C19" s="12"/>
      <c r="D19" s="12"/>
      <c r="E19" s="12"/>
      <c r="F19" s="12"/>
      <c r="G19" s="12"/>
      <c r="H19" s="12"/>
      <c r="I19" s="12"/>
      <c r="J19" s="12"/>
    </row>
    <row r="20" spans="2:10" s="7" customFormat="1" ht="24">
      <c r="B20" s="8"/>
    </row>
    <row r="21" spans="2:10" s="7" customFormat="1" ht="24">
      <c r="B21" s="8"/>
    </row>
  </sheetData>
  <mergeCells count="11">
    <mergeCell ref="B12:E12"/>
    <mergeCell ref="B13:E13"/>
    <mergeCell ref="B6:E7"/>
    <mergeCell ref="B1:H1"/>
    <mergeCell ref="B11:E11"/>
    <mergeCell ref="F6:F7"/>
    <mergeCell ref="G6:G7"/>
    <mergeCell ref="H6:H7"/>
    <mergeCell ref="B8:E8"/>
    <mergeCell ref="B9:E9"/>
    <mergeCell ref="B10:E10"/>
  </mergeCells>
  <pageMargins left="0.45" right="0.2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E13" sqref="E13"/>
    </sheetView>
  </sheetViews>
  <sheetFormatPr defaultRowHeight="23.25"/>
  <cols>
    <col min="1" max="1" width="6.5703125" style="1" customWidth="1"/>
    <col min="2" max="2" width="7.7109375" style="1" customWidth="1"/>
    <col min="3" max="3" width="3.42578125" style="1" customWidth="1"/>
    <col min="4" max="4" width="57.140625" style="1" customWidth="1"/>
    <col min="5" max="5" width="9.140625" style="1" customWidth="1"/>
    <col min="6" max="6" width="6.42578125" style="2" customWidth="1"/>
    <col min="7" max="7" width="14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2:9" s="10" customFormat="1" ht="24">
      <c r="B1" s="87" t="s">
        <v>56</v>
      </c>
      <c r="C1" s="87"/>
      <c r="D1" s="87"/>
      <c r="E1" s="87"/>
      <c r="F1" s="44"/>
      <c r="G1" s="44"/>
      <c r="H1" s="44"/>
    </row>
    <row r="2" spans="2:9" s="10" customFormat="1" ht="24">
      <c r="B2" s="61"/>
      <c r="C2" s="61"/>
      <c r="D2" s="61"/>
      <c r="E2" s="61"/>
      <c r="F2" s="61"/>
      <c r="G2" s="61"/>
      <c r="H2" s="44"/>
    </row>
    <row r="3" spans="2:9" s="7" customFormat="1" ht="24">
      <c r="B3" s="59" t="s">
        <v>53</v>
      </c>
      <c r="C3" s="12"/>
      <c r="D3" s="12"/>
      <c r="E3" s="12"/>
      <c r="F3" s="12"/>
      <c r="G3" s="12"/>
      <c r="H3" s="12"/>
      <c r="I3" s="12"/>
    </row>
    <row r="4" spans="2:9" s="7" customFormat="1" ht="24">
      <c r="B4" s="8" t="s">
        <v>54</v>
      </c>
    </row>
    <row r="5" spans="2:9" s="7" customFormat="1" ht="24">
      <c r="B5" s="8"/>
      <c r="C5" s="55" t="s">
        <v>18</v>
      </c>
      <c r="D5" s="55" t="s">
        <v>4</v>
      </c>
      <c r="E5" s="55" t="s">
        <v>19</v>
      </c>
    </row>
    <row r="6" spans="2:9" s="7" customFormat="1" ht="24">
      <c r="C6" s="79">
        <v>1</v>
      </c>
      <c r="D6" s="57" t="s">
        <v>28</v>
      </c>
      <c r="E6" s="79">
        <v>1</v>
      </c>
    </row>
    <row r="7" spans="2:9" s="7" customFormat="1" ht="24">
      <c r="C7" s="77">
        <v>2</v>
      </c>
      <c r="D7" s="57" t="s">
        <v>55</v>
      </c>
      <c r="E7" s="77">
        <v>1</v>
      </c>
    </row>
    <row r="8" spans="2:9" s="7" customFormat="1" ht="24">
      <c r="C8" s="77">
        <v>3</v>
      </c>
      <c r="D8" s="57" t="s">
        <v>26</v>
      </c>
      <c r="E8" s="77">
        <v>1</v>
      </c>
    </row>
    <row r="9" spans="2:9" s="7" customFormat="1" ht="24">
      <c r="C9" s="78">
        <v>4</v>
      </c>
      <c r="D9" s="57" t="s">
        <v>27</v>
      </c>
      <c r="E9" s="77">
        <v>1</v>
      </c>
    </row>
    <row r="10" spans="2:9">
      <c r="C10" s="124" t="s">
        <v>3</v>
      </c>
      <c r="D10" s="125"/>
      <c r="E10" s="58">
        <f>SUM(E6:E9)</f>
        <v>4</v>
      </c>
    </row>
  </sheetData>
  <mergeCells count="2">
    <mergeCell ref="C10:D10"/>
    <mergeCell ref="B1:E1"/>
  </mergeCells>
  <pageMargins left="0.7" right="0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คีย์ข้อมูล</vt:lpstr>
      <vt:lpstr>บทสรุป</vt:lpstr>
      <vt:lpstr>ประเมินเว็บไซต์</vt:lpstr>
      <vt:lpstr>ตาราง 1-2</vt:lpstr>
      <vt:lpstr>ตาราง 3</vt:lpstr>
      <vt:lpstr>ประเมินระบบฐานข้อมูล บว.</vt:lpstr>
      <vt:lpstr>ตาราง 4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2019-12-18T08:13:22Z</cp:lastPrinted>
  <dcterms:created xsi:type="dcterms:W3CDTF">2014-10-15T08:34:52Z</dcterms:created>
  <dcterms:modified xsi:type="dcterms:W3CDTF">2019-12-18T08:13:36Z</dcterms:modified>
</cp:coreProperties>
</file>