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9195" windowHeight="4290" firstSheet="4" activeTab="4"/>
  </bookViews>
  <sheets>
    <sheet name="Sheet10" sheetId="1" r:id="rId1"/>
    <sheet name="Sheet8" sheetId="2" r:id="rId2"/>
    <sheet name="data" sheetId="3" r:id="rId3"/>
    <sheet name="ข้อเสนอแนะ 11 มี.ค.55" sheetId="4" r:id="rId4"/>
    <sheet name="บทสรุป" sheetId="5" r:id="rId5"/>
    <sheet name="เพศ" sheetId="6" r:id="rId6"/>
    <sheet name="อายุ" sheetId="7" r:id="rId7"/>
    <sheet name="อายุราชการ" sheetId="8" r:id="rId8"/>
    <sheet name="สาขา" sheetId="9" r:id="rId9"/>
    <sheet name="ทราบจาก(1)" sheetId="10" r:id="rId10"/>
    <sheet name="ทราบจาก" sheetId="11" r:id="rId11"/>
    <sheet name="ทราบข่าว" sheetId="12" r:id="rId12"/>
    <sheet name="สรุป" sheetId="13" r:id="rId13"/>
    <sheet name="ข้อเสนอแนะ" sheetId="14" r:id="rId14"/>
  </sheets>
  <definedNames/>
  <calcPr fullCalcOnLoad="1"/>
  <pivotCaches>
    <pivotCache cacheId="1" r:id="rId15"/>
  </pivotCaches>
</workbook>
</file>

<file path=xl/sharedStrings.xml><?xml version="1.0" encoding="utf-8"?>
<sst xmlns="http://schemas.openxmlformats.org/spreadsheetml/2006/main" count="553" uniqueCount="310">
  <si>
    <t>ลำดับที่</t>
  </si>
  <si>
    <t>ประกาศ</t>
  </si>
  <si>
    <t>เพื่อน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</si>
  <si>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</si>
  <si>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</si>
  <si>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</si>
  <si>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</si>
  <si>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</si>
  <si>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</si>
  <si>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</si>
  <si>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SD</t>
  </si>
  <si>
    <t>สาขา</t>
  </si>
  <si>
    <t>ชาย</t>
  </si>
  <si>
    <t>หญิง</t>
  </si>
  <si>
    <t>N</t>
  </si>
  <si>
    <t>%</t>
  </si>
  <si>
    <t>คณะมนุษยศาสตร์</t>
  </si>
  <si>
    <t>คณะศึกษาศาสตร์</t>
  </si>
  <si>
    <t xml:space="preserve">     ภาษาไทย</t>
  </si>
  <si>
    <t xml:space="preserve">     ภาษาอังกฤษ</t>
  </si>
  <si>
    <t xml:space="preserve">จำนวน </t>
  </si>
  <si>
    <t>คณะ/สาขาวิชา</t>
  </si>
  <si>
    <t>31 - 40 ปี</t>
  </si>
  <si>
    <t>41 - 50 ปี</t>
  </si>
  <si>
    <t>1-10 วัน</t>
  </si>
  <si>
    <t>11 - 20 วัน</t>
  </si>
  <si>
    <t>21 - 30 วัน</t>
  </si>
  <si>
    <t>ไม่ระบุระยะเวลา</t>
  </si>
  <si>
    <t>ช่วงอายุ</t>
  </si>
  <si>
    <t>ระยะเวลา</t>
  </si>
  <si>
    <t>ระดับ</t>
  </si>
  <si>
    <t>ความคิดเห็น</t>
  </si>
  <si>
    <t>ศึกษา</t>
  </si>
  <si>
    <t>มนุษย์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</si>
  <si>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</si>
  <si>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</si>
  <si>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</si>
  <si>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</si>
  <si>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</si>
  <si>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</si>
  <si>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</si>
  <si>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น้อยกว่าหรือ
เท่ากับ 30 ปี</t>
  </si>
  <si>
    <t xml:space="preserve">    คณิตศาสตร์ศึกษา</t>
  </si>
  <si>
    <t xml:space="preserve">    เทคโนโลยีและสื่อสารการศึกษา</t>
  </si>
  <si>
    <t xml:space="preserve">    หลักสูตรและการสอน</t>
  </si>
  <si>
    <t>ประกาศมหาวิทยาลัย</t>
  </si>
  <si>
    <t>จดหมายจาก
มหาวิทยาลัย</t>
  </si>
  <si>
    <t>ศึกษาศาสตร์</t>
  </si>
  <si>
    <t>มนุษยศาสตร์</t>
  </si>
  <si>
    <t>Grand Total</t>
  </si>
  <si>
    <t xml:space="preserve">         จากตาราง  2  พบว่าผู้ตอบแบบสอบถาม ในภาพรวมส่วนใหญ่มีอายุ น้อยกว่าหรือเท่ากับ  30  ปี  </t>
  </si>
  <si>
    <t xml:space="preserve">    ฟิสิกส์ศึกษา</t>
  </si>
  <si>
    <t xml:space="preserve">ผลการประเมินโครงการปฐมนิเทศนิสิตระดับบัณฑิตศึกษา 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</si>
  <si>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จำแนกตามเพศ</t>
    </r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</si>
  <si>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</t>
    </r>
  </si>
  <si>
    <t>website</t>
  </si>
  <si>
    <t>ป้าย</t>
  </si>
  <si>
    <t xml:space="preserve">            บัณฑิตวิทยาลัยได้จัดโครงการปฐมนิเทศนิสิตระดับบัณฑิตศึกษา แบบ 1 ภาคการศึกษา (ครู อาจารย์ประจำการ)</t>
  </si>
  <si>
    <t>ณ ห้อง Main Conference อาคารสถานบริการเทคโนโลยีสารสนเทศและการสื่อสาร มหาวิทยาลัยนเรศวร</t>
  </si>
  <si>
    <t>Website</t>
  </si>
  <si>
    <t>ป้าย
ประชาสัมพันธ์</t>
  </si>
  <si>
    <t xml:space="preserve">          จากตาราง  4  พบว่า ผู้ตอบแบบสอบถามได้รับข่าวการปฐมนิเทศ ในภาพรวม  ส่วนใหญ่ได้รับทราบข่าวจาก</t>
  </si>
  <si>
    <t>อายุราชการ</t>
  </si>
  <si>
    <t>แผน ข ทำ IS</t>
  </si>
  <si>
    <t>4.1.1</t>
  </si>
  <si>
    <t>4.1.2</t>
  </si>
  <si>
    <t>4.1.3</t>
  </si>
  <si>
    <t>4.1.4</t>
  </si>
  <si>
    <t>4.1.5</t>
  </si>
  <si>
    <t>4.1.6</t>
  </si>
  <si>
    <t>4.1.7</t>
  </si>
  <si>
    <t>เทคโนฯ</t>
  </si>
  <si>
    <t>4.  ข้อเสนอแนะ</t>
  </si>
  <si>
    <t>ข้อเสนอแนะสำหรับการจัดโครการปฐมนิเทศ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</si>
  <si>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เกี่ยวกับการบริหารของบัณฑิตวิทยาลัยและการศึกษาระดับบัณฑิตศึกษา</t>
  </si>
  <si>
    <t>ข้อเสนอแนะอื่น ๆ</t>
  </si>
  <si>
    <t>ควรแยกเป็นคณะ และประเภทให้ชัดเจนเพื่อจะได้กระชับเวลาขึ้น</t>
  </si>
  <si>
    <t>มีการประกาศประชาสัมพันธ์ที่ชัดเจน และไม่ควรมีการเปลี่ยนแปลงบ่อย</t>
  </si>
  <si>
    <t>ระยะเวลานานนิดนึง</t>
  </si>
  <si>
    <t>อังกฤษ</t>
  </si>
  <si>
    <t>ไทย</t>
  </si>
  <si>
    <t>ฟิสิกส์</t>
  </si>
  <si>
    <t>คณิต</t>
  </si>
  <si>
    <t>เคมี</t>
  </si>
  <si>
    <t>หลักสูตร</t>
  </si>
  <si>
    <t>ชีววิทยา</t>
  </si>
  <si>
    <t>เป็นโครงการที่ดี ควรดำเนินการต่อไป</t>
  </si>
  <si>
    <t>8 ด.</t>
  </si>
  <si>
    <t>9 ด</t>
  </si>
  <si>
    <t>การเทียบหรือโอน ภาคเรียน เช่น เรียนภาคฤดูร้อน จะขอย้ายไป ภาคเสาร์-อาทิตย์สามารถทำได้ไหม</t>
  </si>
  <si>
    <t>ขอให้จัดโต๊ะสำหรับผู้ข้ารับการปฐมนิเทส เพราะบางท่าน ต้องการจดบันทึกแต่บริบทไม่เอื้อต่อการจดบันทึก</t>
  </si>
  <si>
    <t>แนะนำอาคารและสถานที่ ตั้งอยู่บริเวณส่วนใด จุดสังเกตที่เด่นชัด</t>
  </si>
  <si>
    <t>10 ด</t>
  </si>
  <si>
    <t>เป็นโครงการที่ดี และจัดได้อย่างสมบูรณ์แบบ</t>
  </si>
  <si>
    <t>ระบบสืบค้นของหอสมุด ใช้คำสืบค้นเป็นภาษาไทยได้ไหม</t>
  </si>
  <si>
    <t>จัดได้ดีมากครับ</t>
  </si>
  <si>
    <t>จัดการปฐมนิเทศได้ดี เข้าใจในระบบมหาวิทยาลัย</t>
  </si>
  <si>
    <t>อยากทราบระบบการสอบผ่านภาษาอังกฤษ</t>
  </si>
  <si>
    <t>6 ด</t>
  </si>
  <si>
    <t>นานเกินไปครึ่งวันก็พอ</t>
  </si>
  <si>
    <t>จัดโต๊ะเพื่อความสะดวกในการจดบันทึก หรือมีการเขียนของผู้เข้าร่วมการปฐมนิเทศ</t>
  </si>
  <si>
    <t>เป็นประโยชน์สำหรับนิสิตใหม่มาก ๆ ค่ะ</t>
  </si>
  <si>
    <t xml:space="preserve">ต้องการข้อมูลการบริการ จากสำนักหอสมุดมากกว่านี้ เนื่องจากเวลามีจำกัน </t>
  </si>
  <si>
    <t>จึงทำให้ผู้อำนวยการสำนักหอสุมด ต้องสรุปโดยย่อในประเด็นต่างๆ</t>
  </si>
  <si>
    <t>มหาวิทยาลัยต้องการให้มีการทำงานเป็นทีม จึงควรมีกิจกรรมให้นิสิตทำความรู้จักกัน</t>
  </si>
  <si>
    <t>ก่อนทำการสอนจริง และให้มีการแนะนำ/ทัวร์มหาวิทยาลัยสำหรับนิสิตต่างจังหวัด/ต่างพื้นที่</t>
  </si>
  <si>
    <t>จะได้ใช้ชีวิตในรั้วมหาวิทยาลัยอย่างมีความสุข</t>
  </si>
  <si>
    <t>ควรจะมีกิจกรรมสร้งปฏิสัมพันธ์ เพื่อสร้างความสัมพันธ์ระหว่างเพื่อนิสิต</t>
  </si>
  <si>
    <t>ควรจัดที่นั่งเป็นคณะหรือวิชาเอก และควรมีโต๊ะสำหรับการเข้าอบรม เนื่องจากมีระยะเวลานาน 1 วัน</t>
  </si>
  <si>
    <t>เอกสารในการจัดอบรมน่าจะรวบรวมอยู่ในรูปเล่มเดียวกัน</t>
  </si>
  <si>
    <t>ควรรักษาเวลาให้มากกว่านี้</t>
  </si>
  <si>
    <t>อาหารว่าง น่าจะเป็นกาแฟ</t>
  </si>
  <si>
    <t>คอมฯ</t>
  </si>
  <si>
    <t>เป็นโครงการที่ดี</t>
  </si>
  <si>
    <t>(ครู อาจารย์ประจำการ) ประจำปีการศึกษา 2555</t>
  </si>
  <si>
    <t>วันอาทิตย์ที่ 11  มีนาคม 2555</t>
  </si>
  <si>
    <t>ประจำปีการศึกษา 2555 ในวันอาทิตย์ที่ 11  มีนาคม 2555 ณ ห้อง Main Conference อาคารสถานบริการเทคโนโลยี-</t>
  </si>
  <si>
    <t>ข้อ 2.2</t>
  </si>
  <si>
    <t xml:space="preserve">แผน ก </t>
  </si>
  <si>
    <t>Data</t>
  </si>
  <si>
    <t>ไม่ระบุคณะที่สังกัด</t>
  </si>
  <si>
    <t xml:space="preserve">       จากตาราง  1  พบว่าจำนวนผู้ตอบแบบสอบถาม  โดยภาพรวมเป็นนิสิตเพศหญิง ร้อยละ  87.96</t>
  </si>
  <si>
    <t>นิสิตเพศชาย  ร้อยละ 12.04  จำแนกตามคณะ ดังนี้  คณะศึกษาศาสตร์ เป็นนิสิตเพศหญิง ร้อยละ 90.24</t>
  </si>
  <si>
    <t>เพศชาย ร้อยละ  9.76  และคณะมนุษยศาสตร์  นิสิตเพศหญิง ร้อยละ  84.00 นิสิตเพศชาย ร้อยละ 16.00</t>
  </si>
  <si>
    <t>มากกว่า 50 ปี</t>
  </si>
  <si>
    <t>ไม่ระบุสังกัดคณะ</t>
  </si>
  <si>
    <t>ร้อยละ 68.52  รองลงมาคือ อายุระหว่าง  31 - 40 ปี  ร้อยละ 27.78 จำแนกตามคณะ ดังนี้  คณะศึกษาศาสตร์</t>
  </si>
  <si>
    <t>อายุน้อยกว่าหรือเท่ากับ 30 ปี  ร้อยละ  75.61 รองลงมาคือ  อายุระหว่าง 31 - 40 ปี  ร้อยละ  20.73</t>
  </si>
  <si>
    <t>และคณะมนุษยศาสตร์  อายุน้อยกว่าหรือเท่ากับ 30 ปี  และอายุระหว่าง 31 - 40 ปี  ร้อยละ 48.00 เท่ากัน</t>
  </si>
  <si>
    <t>สำหรับผู้ที่ไม่ระบุสังกัดคณะมีอายุระหว่าง  31 - 40 ปี</t>
  </si>
  <si>
    <t>น้อยกว่า 5 ปี</t>
  </si>
  <si>
    <t>5-10 ปี</t>
  </si>
  <si>
    <t>มากกว่า 10 ปี</t>
  </si>
  <si>
    <t>อายุราชการน้อยกว่า 5 ปี  ร้อยละ  75.61 รองลงมาคือ  อายุราชการระหว่าง 5 - 10  ปี  ร้อยละ  18.29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</si>
  <si>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</si>
  <si>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</si>
  <si>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</si>
  <si>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</si>
  <si>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</si>
  <si>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</si>
  <si>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</si>
  <si>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</si>
  <si>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</si>
  <si>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</si>
  <si>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</si>
  <si>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</si>
  <si>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</si>
  <si>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</si>
  <si>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</si>
  <si>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</si>
  <si>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</si>
  <si>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</si>
  <si>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</si>
  <si>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</si>
  <si>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</si>
  <si>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</si>
  <si>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</si>
  <si>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StdDevp of b</t>
  </si>
  <si>
    <t>StdDevp of a</t>
  </si>
  <si>
    <t>StdDevp of c</t>
  </si>
  <si>
    <t>StdDevp of d</t>
  </si>
  <si>
    <t>StdDevp of e</t>
  </si>
  <si>
    <t>StdDevp of f</t>
  </si>
  <si>
    <t>StdDevp of g</t>
  </si>
  <si>
    <t>StdDevp of h</t>
  </si>
  <si>
    <t>StdDevp of i</t>
  </si>
  <si>
    <t>StdDevp of j</t>
  </si>
  <si>
    <t>StdDevp of k</t>
  </si>
  <si>
    <t>StdDevp of l</t>
  </si>
  <si>
    <t>StdDevp of m</t>
  </si>
  <si>
    <t>StdDevp of n</t>
  </si>
  <si>
    <t>StdDevp of o</t>
  </si>
  <si>
    <t>StdDevp of p</t>
  </si>
  <si>
    <t>StdDevp of q</t>
  </si>
  <si>
    <t>StdDevp of r</t>
  </si>
  <si>
    <t>StdDevp of s</t>
  </si>
  <si>
    <t>StdDevp of t</t>
  </si>
  <si>
    <t>StdDevp of u</t>
  </si>
  <si>
    <t>StdDevp of v</t>
  </si>
  <si>
    <t>StdDevp of w</t>
  </si>
  <si>
    <t xml:space="preserve">    คอมพิวเตอร์ศึกษา</t>
  </si>
  <si>
    <t xml:space="preserve">    วิทยาศาสตร์ศึกษา-ชีววิทยา</t>
  </si>
  <si>
    <t xml:space="preserve">    วิทยาศาสตร์ศึกษา-เคมี</t>
  </si>
  <si>
    <t xml:space="preserve">    ไม่ระบุสาขาวิชา</t>
  </si>
  <si>
    <r>
      <t xml:space="preserve">ตาราง  4  </t>
    </r>
    <r>
      <rPr>
        <sz val="16"/>
        <rFont val="TH SarabunPSK"/>
        <family val="2"/>
      </rPr>
      <t>แสดงจำนวนร้อยละของผู้ตอบแบบสอบถาม  จำแนกตามสาขาวิชา</t>
    </r>
  </si>
  <si>
    <t xml:space="preserve">     จากตาราง  4  พบว่าผู้ตอบแบบสอบถามส่วนใหญ่ เป็นนิสิตจาก คณะศึกษาศาสตร์สาขาวิชา</t>
  </si>
  <si>
    <t>และนิสิตคณะมนุษยศาสตร์สาขาวิชาภาษาอังกฤษ  ร้อยละ  17.59</t>
  </si>
  <si>
    <t>จำนวน</t>
  </si>
  <si>
    <t>อันดับที่ 1</t>
  </si>
  <si>
    <t>อันดับที่ 2</t>
  </si>
  <si>
    <t>อันดับที่ 3</t>
  </si>
  <si>
    <t>อันดับที่ 4</t>
  </si>
  <si>
    <t>อันดับที่ 5</t>
  </si>
  <si>
    <r>
      <t xml:space="preserve">หมายเหตุ  </t>
    </r>
    <r>
      <rPr>
        <sz val="14"/>
        <rFont val="TH SarabunPSK"/>
        <family val="2"/>
      </rPr>
      <t>ตอบได้มากกว่า  1  ข้อ  และเรียงลำดับการรับทราบข่าวสารการปฐมนิเทศ</t>
    </r>
  </si>
  <si>
    <r>
      <t>ตาราง  5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จำแนกตามลำดับการได้รับข่าวการปฐมนิเทศ</t>
    </r>
  </si>
  <si>
    <t>เป็นอันดับที่ 1 ได้แก่  Website  ร้อยละ  32.19  อันดับที่ 1  รองลงมาได้แก่ประกาศของมหาวิทยาลัย  ร้อยละ 31.09</t>
  </si>
  <si>
    <t xml:space="preserve">อันดับที่ 2 ได้แก่ จดหมายจากมหาวิทยาลัย  ร้อยละ 24.07  อันดับที่ 2 รองลงมาได้แก่ ประกาศของมหาวิทยาลัย </t>
  </si>
  <si>
    <t>ร้อยละ 19.05</t>
  </si>
  <si>
    <r>
      <t>ตาราง 6</t>
    </r>
    <r>
      <rPr>
        <sz val="16"/>
        <rFont val="TH SarabunPSK"/>
        <family val="2"/>
      </rPr>
      <t xml:space="preserve"> แสดงจำนวนร้อยละของผู้ตอบแบบสอบถาม  จำแนกตามระยะเวลาที่ได้รับทราบข่าวการปฐมนิเทศล่วงหน้า</t>
    </r>
  </si>
  <si>
    <t xml:space="preserve">    จากตาราง 5 พบว่า ผู้ตอบแบบสอบถาม ส่วนใหญ่มีระยะเวลาในการรับทราบข่าว อยู่ระหว่าง 11-20 วัน ร้อยละ  37.96</t>
  </si>
  <si>
    <t>N = 82</t>
  </si>
  <si>
    <t>N = 1</t>
  </si>
  <si>
    <t>N = 25</t>
  </si>
  <si>
    <t>N = 108</t>
  </si>
  <si>
    <t>1.1  ความสะดวกในการลงทะเบียน</t>
  </si>
  <si>
    <t>1.2  ความเหมาะสมของวันจัดโครงการ (วันอาทิตย์)</t>
  </si>
  <si>
    <t>1.3  ความเหมาะสมของระยะเวลาในการจัดโครงการ (08.00 - 15.00 น.)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</si>
  <si>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</si>
  <si>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</si>
  <si>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</si>
  <si>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</si>
  <si>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</si>
  <si>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</si>
  <si>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</si>
  <si>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</si>
  <si>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4.1  ความพึงพอใจที่ได้รับจากการปฐมนิเทศของวิทยากร</t>
  </si>
  <si>
    <t xml:space="preserve">      -  รองอธิการบดีฝ่ายวิชาการ</t>
  </si>
  <si>
    <t xml:space="preserve">      -  คณบดีบัณฑิตวิทยาลัย</t>
  </si>
  <si>
    <t xml:space="preserve">      -  รองคณบดีฝ่ายวิชาการ บัณฑิตวิทยาลัย</t>
  </si>
  <si>
    <t xml:space="preserve">      -  รองคณบดีฝ่ายพัฒนานิสิต บัณฑิตวิทยาลัย</t>
  </si>
  <si>
    <t xml:space="preserve">      -  รองคณบดีฝ่ายสารสนเทศ บัณฑิตวิทยาลัย</t>
  </si>
  <si>
    <t xml:space="preserve">      -  ผู้อำนวยการหรือผู้แทนจากสำนักหอสมุด</t>
  </si>
  <si>
    <t xml:space="preserve">      -  ผู้อำนวยการหรือผู้แทนจากกองบริการการศึกษา</t>
  </si>
  <si>
    <t>4.2  การเข้าร่วมโครงการปฐมนิเทศท่านคิดว่าจะเป็นประโยชน์ต่อการเรียนของท่านมากน้อยเพียงใด</t>
  </si>
  <si>
    <t>ด้านเอกสารประกอบโครงการฯ</t>
  </si>
  <si>
    <t>5.1  ประโยชน์ที่ได้รับจากเอกสารประกอบการประชุม</t>
  </si>
  <si>
    <t>5.2  ความชัดเจน ความสมบูรณ์ของเอกสารประกอบการประชุม</t>
  </si>
  <si>
    <t>5.3  ความเพียงพอของเอกสารประกอบการประชุม</t>
  </si>
  <si>
    <t>5.4  เอกสารมีเนื้อหาสาระตรงตามความต้องการของท่าน</t>
  </si>
  <si>
    <r>
      <t>ตาราง  7</t>
    </r>
    <r>
      <rPr>
        <sz val="14"/>
        <rFont val="TH SarabunPSK"/>
        <family val="2"/>
      </rPr>
      <t xml:space="preserve">  ผลการประเมินการปฐมนิเทศนิสิตปริญญาโท (ครูอาจารย์ประจำการ) ปีการศึกษา 2555</t>
    </r>
  </si>
  <si>
    <t xml:space="preserve">และความชัดเจนของระบบเสียงภายในห้องประชุม  (ค่าเฉลี่ย = 4.56) </t>
  </si>
  <si>
    <t>ตอนที่ 1 ข้อมูลทั่วไปของผู้ตอบแบบสอบถาม</t>
  </si>
  <si>
    <t>ตอนที่ 3 การประเมินความคิดเห็นเกี่ยวกับโครงการ</t>
  </si>
  <si>
    <t>ตอนที่ 2 การประชาสัมพันธ์โครงการ</t>
  </si>
  <si>
    <r>
      <t>ตาราง  7</t>
    </r>
    <r>
      <rPr>
        <sz val="14"/>
        <rFont val="TH SarabunPSK"/>
        <family val="2"/>
      </rPr>
      <t xml:space="preserve">  (ต่อ)</t>
    </r>
  </si>
  <si>
    <t xml:space="preserve">และคณะมนุษยศาสตร์  อายุราชการน้อยกว่า 5 ปี  ร้อยละ  60  รองลงมาคืออายุราชการระหว่าง 5-10 ปี  </t>
  </si>
  <si>
    <t>ข้อดี</t>
  </si>
  <si>
    <t>จัดการปฐมนิเทศได้ดี เข้าใจในระบบมหาวิทยาลัย เป็นประโยชน์สำหรับนิสิตใหม่มาก</t>
  </si>
  <si>
    <t>ข้อเสนอแนะเพื่อปรับปรุง</t>
  </si>
  <si>
    <t>ระยะเวลานาน ควรจัดครึ่งวันก็น่าจะเพียงพอ</t>
  </si>
  <si>
    <t>ก่อนทำการสอนจริง และให้มีการแนะนำ/ทัวร์มหาวิทยาลัยสำหรับนิสิตต่างจังหวัด</t>
  </si>
  <si>
    <t>ต่างพื้นที่จะได้ใช้ชีวิตในรั้วมหาวิทยาลัยอย่างมีความสุข</t>
  </si>
  <si>
    <t>ควรจัดที่นั่งเป็นคณะหรือวิชาเอก</t>
  </si>
  <si>
    <t>และการศึกษาระดับบัณฑิตศึกษา</t>
  </si>
  <si>
    <t>ควรจัดโต๊ะสำหรับผู้เข้ารับการปฐมนิเทศ เพื่อความสะดวกในการจดบันทึก</t>
  </si>
  <si>
    <t>ตอนที่ 4 ข้อเสนอแนะ</t>
  </si>
  <si>
    <t>ควรจะมีกิจกรรมสร้างปฏิสัมพันธ์ เพื่อสร้างความสัมพันธ์ระหว่างเพื่อนนิสิต</t>
  </si>
  <si>
    <t>ข้อเสนอแนะเกี่ยวกับข้อมูลที่ต้องการทราบเพิ่มเติม เกี่ยวกับการบริหารจัดการของบัณฑิตวิทยาลัย</t>
  </si>
  <si>
    <t>ข้อเสนอแนะสำหรับการจัดโครงการปฐมนิเทศ</t>
  </si>
  <si>
    <t>ระบบสืบค้นของหอสมุด ใช้คำสืบค้นเป็นภาษาไทย</t>
  </si>
  <si>
    <t>ควรมีการแนะนำระบบการสอบผ่านภาษาอังกฤษ</t>
  </si>
  <si>
    <t>เป็นโครงการที่ดี จัดได้อย่างสมบูรณ์แบบ และควรดำเนินการต่อไป</t>
  </si>
  <si>
    <t>เอกสารควรรวบรวมอยู่ในรูปเล่มเดียวกัน</t>
  </si>
  <si>
    <t>ข้อมูลการบริการ จากสำนักหอสมุดควรแนะนำมากกว่านี้</t>
  </si>
  <si>
    <t>อันดับที่ 2 ได้แก่ จดหมายจากมหาวิทยาลัย  ร้อยละ 42.03 รองลงมาคือ ประกาศของมหาวิทยาลัย ร้อยละ 31.88</t>
  </si>
  <si>
    <t>อันดับที่ 3 ได้แก่ จดหมายจากมหาวิทยาลัย ร้อยละ 42.11 รองลงมาคือ Website ร้อยละ 21.05</t>
  </si>
  <si>
    <t xml:space="preserve">    จากตาราง  5  พบว่า ผู้ตอบแบบสอบถามได้รับข่าวการปฐมนิเทศ ในภาพรวม  ส่วนใหญ่ได้รับทราบข่าวจาก</t>
  </si>
  <si>
    <t>อาหารว่างควรเป็นกาแฟ</t>
  </si>
  <si>
    <r>
      <t>ตาราง  3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จำแนกตามอายุงาน</t>
    </r>
  </si>
  <si>
    <t>ไม่ระบุอายุงาน</t>
  </si>
  <si>
    <t xml:space="preserve">         จากตาราง  3  พบว่าผู้ตอบแบบสอบถาม ในภาพรวมส่วนใหญ่มีอายุงาน  น้อยกว่า 5 ปี ร้อยละ 71.30  </t>
  </si>
  <si>
    <t>รองลงมาคือ อายุงาน ระหว่าง 5-10 ปี  ร้อยละ 23.15 จำแนกตามคณะ ดังนี้  คณะศึกษาศาสตร์</t>
  </si>
  <si>
    <t>ร้อยละ 40</t>
  </si>
  <si>
    <t xml:space="preserve">คณิตศาสตร์ศึกษา  ร้อยละ  21.30 รองลงมาคือสาขาวิชาหลักสูตรและการสอน  ร้อยละ  20.37 </t>
  </si>
  <si>
    <t>เว็บไซต์ เป็นอันดับที่ 1 ร้อยละ 42.86  รองลงมาคือ  ประกาศของมหาวิทยาลัย  ร้อยละ 35.24</t>
  </si>
  <si>
    <t xml:space="preserve">รองลงมาคือ ระหว่าง 1 - 10 วัน ร้อยละ  37.04  จำแนกตามคณะ พบว่า </t>
  </si>
  <si>
    <t xml:space="preserve">     1) คณะศึกษาศาสตร์ ส่วนใหญ่มีระยะเวลาในการรับทราบข่าว อยู่ระหว่าง  11-20 วัน ร้อยละ 37.80 </t>
  </si>
  <si>
    <t xml:space="preserve">     2) คณะมนุษยศาสตร์ ส่วนใหญ่มีระยะเวลาในการรับทราบข่าว อยู่ระหว่าง 1-10 วัน</t>
  </si>
  <si>
    <t>และ 11 - 20 ร้อยละ  40.00 เท่ากัน</t>
  </si>
  <si>
    <t xml:space="preserve">และเมื่อพิจารณารายคณะพบว่า คณะศึกษาศาสตร์ มีความพึงพอใจที่ได้รับจากการปฐมนิเทศของผู้อำนวยการสำนักหอสมุด </t>
  </si>
  <si>
    <t>(ค่าเฉลี่ย  = 4.46)  และเป็นประโยชน์ต่อการเรียนสูงที่สุด (ค่าเฉลี่ย = 4.46) รองลงมาคือ  ความสะอาดของสถานที่จัดประชุม</t>
  </si>
  <si>
    <t>(ค่าเฉลี่ย = 4.45) และคณะมนุษยศาสตร์ มีความพึงพอใจที่ได้รับจากการปฐมนิเทศของผู้อำนวยการหรือผู้แทนจาก</t>
  </si>
  <si>
    <t xml:space="preserve">ความพึงพอใจที่ได้รับจากการปฐมนิเทศของ รองอธิการบดีฝ่ายวิชาการ และผู้อำนวยการกองบริการการศึกษา </t>
  </si>
  <si>
    <t xml:space="preserve">จากตาราง 7 ผลการประเมินโครงการฯ พบว่า ภาพรวมทุกด้าน  อยู่ในระดับมาก (ค่าเฉลี่ย = 4.31) </t>
  </si>
  <si>
    <t xml:space="preserve">สำนักหอสมุด และการเข้าร่วมโครงการปฐมนิเทศเป็นประโยชน์ต่อการเรียนสูงที่สุด (ค่าเฉลี่ย = 4.60)  รองลงมาคือ  </t>
  </si>
  <si>
    <t>มีผู้ตอบแบบสอบถาม กลับคืนมา จำนวน 108 คน คิดเป็นร้อยละ 87.80 ของผู้เข้าร่วมโครงการฯ</t>
  </si>
  <si>
    <t>สารสนเทศและการสื่อสาร มหาวิทยาลัยนเรศวร จากข้อมูลงานวิชาการ  บัณฑิตวิทยาลัย มีนิสิตชั้นปีที่ 1 หลักสูตร</t>
  </si>
  <si>
    <t>ครู อาจารย์ประจำการ จำนวนทั้งสิ้น 157 คน มีผู้เข้าร่วมโครงการในวันดังกล่าว จำนวน 123 คน คิดเป็นร้อยละ 78.34</t>
  </si>
  <si>
    <t>บทสรุปสำหรับผู้บริหาร</t>
  </si>
  <si>
    <t xml:space="preserve">        จากการประเมินโครงการปฐมนิเทศนิสิตระดับบัณฑิตศึกษา (ครู อาจารย์ประจำการ) ประจำปีการศึกษา  2555  เมื่อวันอาทิตย์ที่ 11 มีนาคม 2555 พบว่า ข้อมูลจากงานวิชาการ 
บัณฑิตวิทยาลัย มีนิสิตที่เข้าศึกษาชั้นปีที่ 1 จำนวน 157 คน มีผู้เข้าร่วมโครงการ 123 คน 
คิดเป็นร้อยละ 78.34  และมีผู้ตอบแบบประเมิน จำนวน  108  คน  คิดเป็นร้อยละ  87.80  
ของผู้เข้าร่วมโครงการฯ
</t>
  </si>
  <si>
    <t xml:space="preserve">     จากการประเมินโครงการปฐมนิเทศนิสิตระดับบัณฑิตศึกษา (ครู อาจารย์ประจำการ) ประจำปีการศึกษา 2555  </t>
  </si>
  <si>
    <t xml:space="preserve">เมื่อวันอาทิตย์ที่ 11 มีนาคม 2555 พบว่า ข้อมูลจากงานวิชาการ บัณฑิตวิทยาลัย มีนิสิตที่เข้าศึกษาชั้นปีที่ 1 </t>
  </si>
  <si>
    <t xml:space="preserve">จำนวน 157 คน มีผู้เข้าร่วมโครงการ 123 คน คิดเป็นร้อยละ 78.34  และมีผู้ตอบแบบประเมิน จำนวน  108  คน    </t>
  </si>
  <si>
    <t>คิดเป็นร้อยละ  87.80 ของผู้เข้าร่วมโครงการฯ</t>
  </si>
  <si>
    <t xml:space="preserve">    ผู้ตอบแบบสอบถาม พบว่า ส่วนใหญ่เป็นเพศหญิง ร้อยละ 87.96 เพศชาย ร้อยละ 12.04 จำแนกตามอายุ </t>
  </si>
  <si>
    <t>พบว่าส่วนใหญ่อายุน้อยกว่าหรือเท่ากับ 30 ปี ร้อยละ 68.52 รองลงมาคือ อายุ 31 – 40 ปี ร้อยละ 27.78  จำแนกตาม</t>
  </si>
  <si>
    <t>อายุราชการ พบว่าส่วนใหญ่อายุราชการน้อยกว่า 5 ปี ร้อยละ 71.30 รองลงมาคือ 5-10 ปี ร้อยละ 23.15  จำแนกตาม</t>
  </si>
  <si>
    <t xml:space="preserve">สาขาวิชา พบว่าส่วนใหญ่เป็นนิสิตสาขาวิชาคณิตศาสตร์ศึกษา ร้อยละ 21.30 รองลงมาคือ หลักสูตรและการสอน </t>
  </si>
  <si>
    <t xml:space="preserve">ร้อยละ 20.37 </t>
  </si>
  <si>
    <t xml:space="preserve">    การประชาสัมพันธ์โครงการ  พบว่าผู้ตอบแบบสอบถามรับทราบข่าวการจัดโครงการ จากเว็บไซต์เป็นอันดับที่ 1 คือ </t>
  </si>
  <si>
    <t xml:space="preserve">ร้อยละ 42.86   รองลงมาคือประกาศของมหาวิทยาลัย ร้อยละ 35.24 อันดับที่ 2 คือ จดหมายจากมหาวิทยาลัย ร้อยละ </t>
  </si>
  <si>
    <t>42.03 รองลงมาคือ ประกาศของมหาวิทยาลัย ร้อยละ 31.88 และอันดับที่ 3 คือ จดหมายจากมหาวิทยาลัย ร้อยละ 42.11</t>
  </si>
  <si>
    <t xml:space="preserve">รองลงมาคือ Website ร้อยละ 21.05 ระยะเวลาในการรับทราบข่าวส่วนใหญ่รับทราบอยู่ระหว่าง 11-20 วัน ร้อยละ 37.96 </t>
  </si>
  <si>
    <t>รองลงมาคือ 1-10 วัน ร้อยละ 37.04</t>
  </si>
  <si>
    <t xml:space="preserve">    การประเมินความคิดเห็นเกี่ยวกับโครงการ พบว่า  ภาพรวมทุกด้าน อยู่ในระดับมาก (ค่าเฉลี่ย = 4.31) และเมื่อพิจารณา</t>
  </si>
  <si>
    <t>รายคณะพบว่า คณะศึกษาศาสตร์ มีความพึงพอใจที่ได้รับจากการปฐมนิเทศของผู้อำนวยการสำนักหอสมุด (ค่าเฉลี่ย = 4.46)</t>
  </si>
  <si>
    <t xml:space="preserve">และเป็นประโยชน์ต่อการเรียนสูงที่สุด (ค่าเฉลี่ย = 4.46) รองลงมาคือ ความสะอาดของสถานที่จัดประชุม (ค่าเฉลี่ย = 4.45) </t>
  </si>
  <si>
    <t>และคณะมนุษยศาสตร์ มีความพึงพอใจที่ได้รับจากการปฐมนิเทศของผู้อำนวยการหรือผู้แทนจากสำนักหอสมุด และการเข้า</t>
  </si>
  <si>
    <t>ร่วมโครงการปฐมนิเทศเป็นประโยชน์ต่อการเรียนสูงที่สุด (ค่าเฉลี่ย = 4.60) รองลงมาคือ ความพึงพอใจที่ได้รับจาก</t>
  </si>
  <si>
    <t>การปฐมนิเทศของรองอธิการบดีฝ่ายวิชาการ และผู้อำนวยการกองบริการการศึกษาและความชัดเจนระบบเสียงภายใน</t>
  </si>
  <si>
    <t>ห้องประชุม (ค่าเฉลี่ย = 4.50)</t>
  </si>
  <si>
    <t xml:space="preserve">   ข้อดี สำหรับการจัดโครงการ คือ ผู้ตอบแบบสอบถามเห็นว่าโครงการนี้เป็นโครงการที่ดี จัดได้อย่างสมบูรณ์แบบ</t>
  </si>
  <si>
    <t>ควรดำเนินการต่อไป เนื่องจากทำให้นิสิตเข้าใจในระบบมหาวิทยาลัยและเป็นประโยชน์สำหรับนิสิตใหม่มาก</t>
  </si>
  <si>
    <t xml:space="preserve">   ข้อเสนอแนะเพื่อการปรัปปรุง  คือ ควรจัดแยกเป็นคณะ ควรจัดที่นั่งแยกคณะและสาขาวิชาระยะเวลาในการจัดนาน</t>
  </si>
  <si>
    <t xml:space="preserve">เกินไป ควรรักษาเวลา ควรมีกิจกรรมให้นิสิตทำความรู้จักกันก่อนจัดการเรียนการสอน เอกสารควรจัดรวบรวมเป็นรูปเล่ม </t>
  </si>
  <si>
    <t xml:space="preserve">   ข้อเสนอแนะเกี่ยวกับข้อมูลที่ต้องการทราบเพิ่มเติมเกี่ยวกับการบริหารจัดการของบัณฑิตวิทยาลัย และการศึกษา</t>
  </si>
  <si>
    <t xml:space="preserve">ระดับบัณฑิตศึกษา  คือ  ระบบสืบค้นของหอสมุด ใช้คำสืบค้นเป็นภาษาไทย อยากทราบระบบการสอบผ่านภาษาอังกฤษ  </t>
  </si>
  <si>
    <t>และข้อมูลการบริการจากสำนักหอสมุดเพิ่มเติม</t>
  </si>
  <si>
    <t xml:space="preserve">   ข้อเสนอแนะอื่นๆ  คือ ควรจัดโต๊ะสำหรับการปฐมนิเทศเพื่อสะดวกในการจดบันทึก ควรแนะนำอาคารสถานที่ภายใน</t>
  </si>
  <si>
    <t>มหาวิทยาลัย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</si>
</sst>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0.000"/>
    <numFmt numFmtId="200" formatCode="0.0000"/>
    <numFmt numFmtId="201" formatCode="0.00000"/>
    <numFmt numFmtId="202" formatCode="&quot;฿&quot;#,##0.000000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0.000000000"/>
    <numFmt numFmtId="209" formatCode="0.00000000"/>
    <numFmt numFmtId="210" formatCode="0.0000000"/>
    <numFmt numFmtId="211" formatCode="0.000000"/>
    <numFmt numFmtId="212" formatCode="0.00_ ;\-0.00\ "/>
    <numFmt numFmtId="213" formatCode="0.0"/>
    <numFmt numFmtId="214" formatCode="_-* #,##0.0000_-;\-* #,##0.0000_-;_-* &quot;-&quot;????_-;_-@_-"/>
    <numFmt numFmtId="215" formatCode="_-* #,##0_-;\-* #,##0_-;_-* &quot;-&quot;??_-;_-@_-"/>
    <numFmt numFmtId="216" formatCode="_-* #,##0.0_-;\-* #,##0.0_-;_-* &quot;-&quot;?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00000"/>
    <numFmt numFmtId="222" formatCode="0.00000000000"/>
  </numFmts>
  <fonts count="57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6"/>
      <color indexed="53"/>
      <name val="TH SarabunPSK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1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5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15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7" xfId="0" applyFont="1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/>
    </xf>
    <xf numFmtId="2" fontId="17" fillId="0" borderId="23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26" xfId="0" applyFont="1" applyBorder="1" applyAlignment="1">
      <alignment/>
    </xf>
    <xf numFmtId="2" fontId="16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" fillId="37" borderId="0" xfId="0" applyFont="1" applyFill="1" applyAlignment="1">
      <alignment horizontal="center"/>
    </xf>
    <xf numFmtId="0" fontId="6" fillId="37" borderId="0" xfId="0" applyFont="1" applyFill="1" applyAlignment="1">
      <alignment/>
    </xf>
    <xf numFmtId="213" fontId="6" fillId="37" borderId="0" xfId="0" applyNumberFormat="1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9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4" fillId="0" borderId="16" xfId="0" applyFont="1" applyBorder="1" applyAlignment="1">
      <alignment horizontal="right"/>
    </xf>
    <xf numFmtId="0" fontId="16" fillId="0" borderId="24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35" xfId="0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3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66675</xdr:rowOff>
    </xdr:from>
    <xdr:to>
      <xdr:col>12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43529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66675</xdr:rowOff>
    </xdr:to>
    <xdr:sp>
      <xdr:nvSpPr>
        <xdr:cNvPr id="2" name="Line 1"/>
        <xdr:cNvSpPr>
          <a:spLocks/>
        </xdr:cNvSpPr>
      </xdr:nvSpPr>
      <xdr:spPr>
        <a:xfrm>
          <a:off x="43529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3" name="Line 1"/>
        <xdr:cNvSpPr>
          <a:spLocks/>
        </xdr:cNvSpPr>
      </xdr:nvSpPr>
      <xdr:spPr>
        <a:xfrm>
          <a:off x="43529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>
      <xdr:nvSpPr>
        <xdr:cNvPr id="4" name="Line 1"/>
        <xdr:cNvSpPr>
          <a:spLocks/>
        </xdr:cNvSpPr>
      </xdr:nvSpPr>
      <xdr:spPr>
        <a:xfrm>
          <a:off x="43529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11</xdr:row>
      <xdr:rowOff>66675</xdr:rowOff>
    </xdr:to>
    <xdr:sp>
      <xdr:nvSpPr>
        <xdr:cNvPr id="5" name="Line 1"/>
        <xdr:cNvSpPr>
          <a:spLocks/>
        </xdr:cNvSpPr>
      </xdr:nvSpPr>
      <xdr:spPr>
        <a:xfrm>
          <a:off x="43529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66675</xdr:rowOff>
    </xdr:from>
    <xdr:to>
      <xdr:col>12</xdr:col>
      <xdr:colOff>0</xdr:colOff>
      <xdr:row>13</xdr:row>
      <xdr:rowOff>66675</xdr:rowOff>
    </xdr:to>
    <xdr:sp>
      <xdr:nvSpPr>
        <xdr:cNvPr id="6" name="Line 1"/>
        <xdr:cNvSpPr>
          <a:spLocks/>
        </xdr:cNvSpPr>
      </xdr:nvSpPr>
      <xdr:spPr>
        <a:xfrm>
          <a:off x="4352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66675</xdr:rowOff>
    </xdr:from>
    <xdr:to>
      <xdr:col>12</xdr:col>
      <xdr:colOff>0</xdr:colOff>
      <xdr:row>15</xdr:row>
      <xdr:rowOff>66675</xdr:rowOff>
    </xdr:to>
    <xdr:sp>
      <xdr:nvSpPr>
        <xdr:cNvPr id="7" name="Line 1"/>
        <xdr:cNvSpPr>
          <a:spLocks/>
        </xdr:cNvSpPr>
      </xdr:nvSpPr>
      <xdr:spPr>
        <a:xfrm>
          <a:off x="43529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66675</xdr:rowOff>
    </xdr:from>
    <xdr:to>
      <xdr:col>12</xdr:col>
      <xdr:colOff>0</xdr:colOff>
      <xdr:row>17</xdr:row>
      <xdr:rowOff>66675</xdr:rowOff>
    </xdr:to>
    <xdr:sp>
      <xdr:nvSpPr>
        <xdr:cNvPr id="8" name="Line 1"/>
        <xdr:cNvSpPr>
          <a:spLocks/>
        </xdr:cNvSpPr>
      </xdr:nvSpPr>
      <xdr:spPr>
        <a:xfrm>
          <a:off x="43529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9" name="Line 1"/>
        <xdr:cNvSpPr>
          <a:spLocks/>
        </xdr:cNvSpPr>
      </xdr:nvSpPr>
      <xdr:spPr>
        <a:xfrm>
          <a:off x="4352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66675</xdr:rowOff>
    </xdr:from>
    <xdr:to>
      <xdr:col>12</xdr:col>
      <xdr:colOff>0</xdr:colOff>
      <xdr:row>21</xdr:row>
      <xdr:rowOff>66675</xdr:rowOff>
    </xdr:to>
    <xdr:sp>
      <xdr:nvSpPr>
        <xdr:cNvPr id="10" name="Line 1"/>
        <xdr:cNvSpPr>
          <a:spLocks/>
        </xdr:cNvSpPr>
      </xdr:nvSpPr>
      <xdr:spPr>
        <a:xfrm>
          <a:off x="43529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66675</xdr:rowOff>
    </xdr:from>
    <xdr:to>
      <xdr:col>12</xdr:col>
      <xdr:colOff>0</xdr:colOff>
      <xdr:row>23</xdr:row>
      <xdr:rowOff>66675</xdr:rowOff>
    </xdr:to>
    <xdr:sp>
      <xdr:nvSpPr>
        <xdr:cNvPr id="11" name="Line 1"/>
        <xdr:cNvSpPr>
          <a:spLocks/>
        </xdr:cNvSpPr>
      </xdr:nvSpPr>
      <xdr:spPr>
        <a:xfrm>
          <a:off x="43529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66675</xdr:rowOff>
    </xdr:from>
    <xdr:to>
      <xdr:col>12</xdr:col>
      <xdr:colOff>0</xdr:colOff>
      <xdr:row>25</xdr:row>
      <xdr:rowOff>66675</xdr:rowOff>
    </xdr:to>
    <xdr:sp>
      <xdr:nvSpPr>
        <xdr:cNvPr id="12" name="Line 1"/>
        <xdr:cNvSpPr>
          <a:spLocks/>
        </xdr:cNvSpPr>
      </xdr:nvSpPr>
      <xdr:spPr>
        <a:xfrm>
          <a:off x="4352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66675</xdr:rowOff>
    </xdr:to>
    <xdr:sp>
      <xdr:nvSpPr>
        <xdr:cNvPr id="13" name="Line 1"/>
        <xdr:cNvSpPr>
          <a:spLocks/>
        </xdr:cNvSpPr>
      </xdr:nvSpPr>
      <xdr:spPr>
        <a:xfrm>
          <a:off x="43529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66675</xdr:rowOff>
    </xdr:from>
    <xdr:to>
      <xdr:col>12</xdr:col>
      <xdr:colOff>0</xdr:colOff>
      <xdr:row>29</xdr:row>
      <xdr:rowOff>66675</xdr:rowOff>
    </xdr:to>
    <xdr:sp>
      <xdr:nvSpPr>
        <xdr:cNvPr id="14" name="Line 1"/>
        <xdr:cNvSpPr>
          <a:spLocks/>
        </xdr:cNvSpPr>
      </xdr:nvSpPr>
      <xdr:spPr>
        <a:xfrm>
          <a:off x="435292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66675</xdr:rowOff>
    </xdr:from>
    <xdr:to>
      <xdr:col>12</xdr:col>
      <xdr:colOff>0</xdr:colOff>
      <xdr:row>31</xdr:row>
      <xdr:rowOff>66675</xdr:rowOff>
    </xdr:to>
    <xdr:sp>
      <xdr:nvSpPr>
        <xdr:cNvPr id="15" name="Line 1"/>
        <xdr:cNvSpPr>
          <a:spLocks/>
        </xdr:cNvSpPr>
      </xdr:nvSpPr>
      <xdr:spPr>
        <a:xfrm>
          <a:off x="435292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66675</xdr:rowOff>
    </xdr:from>
    <xdr:to>
      <xdr:col>12</xdr:col>
      <xdr:colOff>0</xdr:colOff>
      <xdr:row>33</xdr:row>
      <xdr:rowOff>66675</xdr:rowOff>
    </xdr:to>
    <xdr:sp>
      <xdr:nvSpPr>
        <xdr:cNvPr id="16" name="Line 1"/>
        <xdr:cNvSpPr>
          <a:spLocks/>
        </xdr:cNvSpPr>
      </xdr:nvSpPr>
      <xdr:spPr>
        <a:xfrm>
          <a:off x="4352925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66675</xdr:rowOff>
    </xdr:from>
    <xdr:to>
      <xdr:col>12</xdr:col>
      <xdr:colOff>0</xdr:colOff>
      <xdr:row>35</xdr:row>
      <xdr:rowOff>66675</xdr:rowOff>
    </xdr:to>
    <xdr:sp>
      <xdr:nvSpPr>
        <xdr:cNvPr id="17" name="Line 1"/>
        <xdr:cNvSpPr>
          <a:spLocks/>
        </xdr:cNvSpPr>
      </xdr:nvSpPr>
      <xdr:spPr>
        <a:xfrm>
          <a:off x="4352925" y="107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66675</xdr:rowOff>
    </xdr:from>
    <xdr:to>
      <xdr:col>12</xdr:col>
      <xdr:colOff>0</xdr:colOff>
      <xdr:row>37</xdr:row>
      <xdr:rowOff>66675</xdr:rowOff>
    </xdr:to>
    <xdr:sp>
      <xdr:nvSpPr>
        <xdr:cNvPr id="18" name="Line 1"/>
        <xdr:cNvSpPr>
          <a:spLocks/>
        </xdr:cNvSpPr>
      </xdr:nvSpPr>
      <xdr:spPr>
        <a:xfrm>
          <a:off x="435292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66675</xdr:rowOff>
    </xdr:from>
    <xdr:to>
      <xdr:col>12</xdr:col>
      <xdr:colOff>0</xdr:colOff>
      <xdr:row>39</xdr:row>
      <xdr:rowOff>66675</xdr:rowOff>
    </xdr:to>
    <xdr:sp>
      <xdr:nvSpPr>
        <xdr:cNvPr id="19" name="Line 1"/>
        <xdr:cNvSpPr>
          <a:spLocks/>
        </xdr:cNvSpPr>
      </xdr:nvSpPr>
      <xdr:spPr>
        <a:xfrm>
          <a:off x="435292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66675</xdr:rowOff>
    </xdr:from>
    <xdr:to>
      <xdr:col>12</xdr:col>
      <xdr:colOff>0</xdr:colOff>
      <xdr:row>41</xdr:row>
      <xdr:rowOff>66675</xdr:rowOff>
    </xdr:to>
    <xdr:sp>
      <xdr:nvSpPr>
        <xdr:cNvPr id="20" name="Line 1"/>
        <xdr:cNvSpPr>
          <a:spLocks/>
        </xdr:cNvSpPr>
      </xdr:nvSpPr>
      <xdr:spPr>
        <a:xfrm>
          <a:off x="43529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66675</xdr:rowOff>
    </xdr:from>
    <xdr:to>
      <xdr:col>12</xdr:col>
      <xdr:colOff>0</xdr:colOff>
      <xdr:row>43</xdr:row>
      <xdr:rowOff>66675</xdr:rowOff>
    </xdr:to>
    <xdr:sp>
      <xdr:nvSpPr>
        <xdr:cNvPr id="21" name="Line 1"/>
        <xdr:cNvSpPr>
          <a:spLocks/>
        </xdr:cNvSpPr>
      </xdr:nvSpPr>
      <xdr:spPr>
        <a:xfrm>
          <a:off x="435292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66675</xdr:rowOff>
    </xdr:from>
    <xdr:to>
      <xdr:col>12</xdr:col>
      <xdr:colOff>0</xdr:colOff>
      <xdr:row>45</xdr:row>
      <xdr:rowOff>66675</xdr:rowOff>
    </xdr:to>
    <xdr:sp>
      <xdr:nvSpPr>
        <xdr:cNvPr id="22" name="Line 1"/>
        <xdr:cNvSpPr>
          <a:spLocks/>
        </xdr:cNvSpPr>
      </xdr:nvSpPr>
      <xdr:spPr>
        <a:xfrm>
          <a:off x="435292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3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3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3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3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3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0</xdr:colOff>
      <xdr:row>71</xdr:row>
      <xdr:rowOff>66675</xdr:rowOff>
    </xdr:to>
    <xdr:sp>
      <xdr:nvSpPr>
        <xdr:cNvPr id="35" name="Line 1"/>
        <xdr:cNvSpPr>
          <a:spLocks/>
        </xdr:cNvSpPr>
      </xdr:nvSpPr>
      <xdr:spPr>
        <a:xfrm>
          <a:off x="435292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66675</xdr:rowOff>
    </xdr:from>
    <xdr:to>
      <xdr:col>12</xdr:col>
      <xdr:colOff>0</xdr:colOff>
      <xdr:row>73</xdr:row>
      <xdr:rowOff>66675</xdr:rowOff>
    </xdr:to>
    <xdr:sp>
      <xdr:nvSpPr>
        <xdr:cNvPr id="36" name="Line 1"/>
        <xdr:cNvSpPr>
          <a:spLocks/>
        </xdr:cNvSpPr>
      </xdr:nvSpPr>
      <xdr:spPr>
        <a:xfrm>
          <a:off x="435292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66675</xdr:rowOff>
    </xdr:from>
    <xdr:to>
      <xdr:col>12</xdr:col>
      <xdr:colOff>0</xdr:colOff>
      <xdr:row>75</xdr:row>
      <xdr:rowOff>66675</xdr:rowOff>
    </xdr:to>
    <xdr:sp>
      <xdr:nvSpPr>
        <xdr:cNvPr id="37" name="Line 1"/>
        <xdr:cNvSpPr>
          <a:spLocks/>
        </xdr:cNvSpPr>
      </xdr:nvSpPr>
      <xdr:spPr>
        <a:xfrm>
          <a:off x="435292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66675</xdr:rowOff>
    </xdr:from>
    <xdr:to>
      <xdr:col>12</xdr:col>
      <xdr:colOff>0</xdr:colOff>
      <xdr:row>77</xdr:row>
      <xdr:rowOff>66675</xdr:rowOff>
    </xdr:to>
    <xdr:sp>
      <xdr:nvSpPr>
        <xdr:cNvPr id="38" name="Line 1"/>
        <xdr:cNvSpPr>
          <a:spLocks/>
        </xdr:cNvSpPr>
      </xdr:nvSpPr>
      <xdr:spPr>
        <a:xfrm>
          <a:off x="435292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66675</xdr:rowOff>
    </xdr:from>
    <xdr:to>
      <xdr:col>12</xdr:col>
      <xdr:colOff>0</xdr:colOff>
      <xdr:row>79</xdr:row>
      <xdr:rowOff>66675</xdr:rowOff>
    </xdr:to>
    <xdr:sp>
      <xdr:nvSpPr>
        <xdr:cNvPr id="39" name="Line 1"/>
        <xdr:cNvSpPr>
          <a:spLocks/>
        </xdr:cNvSpPr>
      </xdr:nvSpPr>
      <xdr:spPr>
        <a:xfrm>
          <a:off x="435292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81</xdr:row>
      <xdr:rowOff>66675</xdr:rowOff>
    </xdr:from>
    <xdr:to>
      <xdr:col>12</xdr:col>
      <xdr:colOff>0</xdr:colOff>
      <xdr:row>81</xdr:row>
      <xdr:rowOff>66675</xdr:rowOff>
    </xdr:to>
    <xdr:sp>
      <xdr:nvSpPr>
        <xdr:cNvPr id="40" name="Line 1"/>
        <xdr:cNvSpPr>
          <a:spLocks/>
        </xdr:cNvSpPr>
      </xdr:nvSpPr>
      <xdr:spPr>
        <a:xfrm>
          <a:off x="435292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66675</xdr:rowOff>
    </xdr:from>
    <xdr:to>
      <xdr:col>12</xdr:col>
      <xdr:colOff>0</xdr:colOff>
      <xdr:row>83</xdr:row>
      <xdr:rowOff>66675</xdr:rowOff>
    </xdr:to>
    <xdr:sp>
      <xdr:nvSpPr>
        <xdr:cNvPr id="41" name="Line 1"/>
        <xdr:cNvSpPr>
          <a:spLocks/>
        </xdr:cNvSpPr>
      </xdr:nvSpPr>
      <xdr:spPr>
        <a:xfrm>
          <a:off x="435292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66675</xdr:rowOff>
    </xdr:from>
    <xdr:to>
      <xdr:col>12</xdr:col>
      <xdr:colOff>0</xdr:colOff>
      <xdr:row>85</xdr:row>
      <xdr:rowOff>66675</xdr:rowOff>
    </xdr:to>
    <xdr:sp>
      <xdr:nvSpPr>
        <xdr:cNvPr id="42" name="Line 1"/>
        <xdr:cNvSpPr>
          <a:spLocks/>
        </xdr:cNvSpPr>
      </xdr:nvSpPr>
      <xdr:spPr>
        <a:xfrm>
          <a:off x="435292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66675</xdr:rowOff>
    </xdr:from>
    <xdr:to>
      <xdr:col>12</xdr:col>
      <xdr:colOff>0</xdr:colOff>
      <xdr:row>87</xdr:row>
      <xdr:rowOff>66675</xdr:rowOff>
    </xdr:to>
    <xdr:sp>
      <xdr:nvSpPr>
        <xdr:cNvPr id="43" name="Line 1"/>
        <xdr:cNvSpPr>
          <a:spLocks/>
        </xdr:cNvSpPr>
      </xdr:nvSpPr>
      <xdr:spPr>
        <a:xfrm>
          <a:off x="435292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44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45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46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47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48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49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50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51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52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53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110</xdr:row>
      <xdr:rowOff>66675</xdr:rowOff>
    </xdr:from>
    <xdr:to>
      <xdr:col>12</xdr:col>
      <xdr:colOff>0</xdr:colOff>
      <xdr:row>110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4352925" y="335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66675</xdr:rowOff>
    </xdr:from>
    <xdr:to>
      <xdr:col>12</xdr:col>
      <xdr:colOff>0</xdr:colOff>
      <xdr:row>112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4352925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66675</xdr:rowOff>
    </xdr:from>
    <xdr:to>
      <xdr:col>12</xdr:col>
      <xdr:colOff>0</xdr:colOff>
      <xdr:row>114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435292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116</xdr:row>
      <xdr:rowOff>66675</xdr:rowOff>
    </xdr:from>
    <xdr:to>
      <xdr:col>12</xdr:col>
      <xdr:colOff>0</xdr:colOff>
      <xdr:row>116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4352925" y="354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118</xdr:row>
      <xdr:rowOff>66675</xdr:rowOff>
    </xdr:from>
    <xdr:to>
      <xdr:col>12</xdr:col>
      <xdr:colOff>0</xdr:colOff>
      <xdr:row>118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435292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66675</xdr:rowOff>
    </xdr:from>
    <xdr:to>
      <xdr:col>12</xdr:col>
      <xdr:colOff>0</xdr:colOff>
      <xdr:row>120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4352925" y="366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122</xdr:row>
      <xdr:rowOff>66675</xdr:rowOff>
    </xdr:from>
    <xdr:to>
      <xdr:col>12</xdr:col>
      <xdr:colOff>0</xdr:colOff>
      <xdr:row>122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4352925" y="372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124</xdr:row>
      <xdr:rowOff>66675</xdr:rowOff>
    </xdr:from>
    <xdr:to>
      <xdr:col>12</xdr:col>
      <xdr:colOff>0</xdr:colOff>
      <xdr:row>124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4352925" y="378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126</xdr:row>
      <xdr:rowOff>66675</xdr:rowOff>
    </xdr:from>
    <xdr:to>
      <xdr:col>12</xdr:col>
      <xdr:colOff>0</xdr:colOff>
      <xdr:row>126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4352925" y="384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128</xdr:row>
      <xdr:rowOff>66675</xdr:rowOff>
    </xdr:from>
    <xdr:to>
      <xdr:col>12</xdr:col>
      <xdr:colOff>0</xdr:colOff>
      <xdr:row>128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4352925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130</xdr:row>
      <xdr:rowOff>66675</xdr:rowOff>
    </xdr:from>
    <xdr:to>
      <xdr:col>12</xdr:col>
      <xdr:colOff>0</xdr:colOff>
      <xdr:row>130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4352925" y="396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132</xdr:row>
      <xdr:rowOff>66675</xdr:rowOff>
    </xdr:from>
    <xdr:to>
      <xdr:col>12</xdr:col>
      <xdr:colOff>0</xdr:colOff>
      <xdr:row>132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4352925" y="403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134</xdr:row>
      <xdr:rowOff>66675</xdr:rowOff>
    </xdr:from>
    <xdr:to>
      <xdr:col>12</xdr:col>
      <xdr:colOff>0</xdr:colOff>
      <xdr:row>134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4352925" y="409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136</xdr:row>
      <xdr:rowOff>66675</xdr:rowOff>
    </xdr:from>
    <xdr:to>
      <xdr:col>12</xdr:col>
      <xdr:colOff>0</xdr:colOff>
      <xdr:row>136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4352925" y="415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138</xdr:row>
      <xdr:rowOff>66675</xdr:rowOff>
    </xdr:from>
    <xdr:to>
      <xdr:col>12</xdr:col>
      <xdr:colOff>0</xdr:colOff>
      <xdr:row>138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4352925" y="421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140</xdr:row>
      <xdr:rowOff>66675</xdr:rowOff>
    </xdr:from>
    <xdr:to>
      <xdr:col>12</xdr:col>
      <xdr:colOff>0</xdr:colOff>
      <xdr:row>140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435292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142</xdr:row>
      <xdr:rowOff>66675</xdr:rowOff>
    </xdr:from>
    <xdr:to>
      <xdr:col>12</xdr:col>
      <xdr:colOff>0</xdr:colOff>
      <xdr:row>142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4352925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144</xdr:row>
      <xdr:rowOff>66675</xdr:rowOff>
    </xdr:from>
    <xdr:to>
      <xdr:col>12</xdr:col>
      <xdr:colOff>0</xdr:colOff>
      <xdr:row>144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4352925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146</xdr:row>
      <xdr:rowOff>66675</xdr:rowOff>
    </xdr:from>
    <xdr:to>
      <xdr:col>12</xdr:col>
      <xdr:colOff>0</xdr:colOff>
      <xdr:row>146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4352925" y="445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148</xdr:row>
      <xdr:rowOff>66675</xdr:rowOff>
    </xdr:from>
    <xdr:to>
      <xdr:col>12</xdr:col>
      <xdr:colOff>0</xdr:colOff>
      <xdr:row>148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4352925" y="451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150</xdr:row>
      <xdr:rowOff>66675</xdr:rowOff>
    </xdr:from>
    <xdr:to>
      <xdr:col>12</xdr:col>
      <xdr:colOff>0</xdr:colOff>
      <xdr:row>150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4352925" y="457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152</xdr:row>
      <xdr:rowOff>66675</xdr:rowOff>
    </xdr:from>
    <xdr:to>
      <xdr:col>12</xdr:col>
      <xdr:colOff>0</xdr:colOff>
      <xdr:row>152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4352925" y="463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154</xdr:row>
      <xdr:rowOff>66675</xdr:rowOff>
    </xdr:from>
    <xdr:to>
      <xdr:col>12</xdr:col>
      <xdr:colOff>0</xdr:colOff>
      <xdr:row>154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4352925" y="470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156</xdr:row>
      <xdr:rowOff>66675</xdr:rowOff>
    </xdr:from>
    <xdr:to>
      <xdr:col>12</xdr:col>
      <xdr:colOff>0</xdr:colOff>
      <xdr:row>156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4352925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158</xdr:row>
      <xdr:rowOff>66675</xdr:rowOff>
    </xdr:from>
    <xdr:to>
      <xdr:col>12</xdr:col>
      <xdr:colOff>0</xdr:colOff>
      <xdr:row>158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4352925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160</xdr:row>
      <xdr:rowOff>66675</xdr:rowOff>
    </xdr:from>
    <xdr:to>
      <xdr:col>12</xdr:col>
      <xdr:colOff>0</xdr:colOff>
      <xdr:row>160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435292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162</xdr:row>
      <xdr:rowOff>66675</xdr:rowOff>
    </xdr:from>
    <xdr:to>
      <xdr:col>12</xdr:col>
      <xdr:colOff>0</xdr:colOff>
      <xdr:row>162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4352925" y="494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164</xdr:row>
      <xdr:rowOff>66675</xdr:rowOff>
    </xdr:from>
    <xdr:to>
      <xdr:col>12</xdr:col>
      <xdr:colOff>0</xdr:colOff>
      <xdr:row>164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4352925" y="500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166</xdr:row>
      <xdr:rowOff>66675</xdr:rowOff>
    </xdr:from>
    <xdr:to>
      <xdr:col>12</xdr:col>
      <xdr:colOff>0</xdr:colOff>
      <xdr:row>166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4352925" y="506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168</xdr:row>
      <xdr:rowOff>66675</xdr:rowOff>
    </xdr:from>
    <xdr:to>
      <xdr:col>12</xdr:col>
      <xdr:colOff>0</xdr:colOff>
      <xdr:row>168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435292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170</xdr:row>
      <xdr:rowOff>66675</xdr:rowOff>
    </xdr:from>
    <xdr:to>
      <xdr:col>12</xdr:col>
      <xdr:colOff>0</xdr:colOff>
      <xdr:row>170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4352925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172</xdr:row>
      <xdr:rowOff>66675</xdr:rowOff>
    </xdr:from>
    <xdr:to>
      <xdr:col>12</xdr:col>
      <xdr:colOff>0</xdr:colOff>
      <xdr:row>172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4352925" y="524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174</xdr:row>
      <xdr:rowOff>66675</xdr:rowOff>
    </xdr:from>
    <xdr:to>
      <xdr:col>12</xdr:col>
      <xdr:colOff>0</xdr:colOff>
      <xdr:row>174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4352925" y="531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176</xdr:row>
      <xdr:rowOff>66675</xdr:rowOff>
    </xdr:from>
    <xdr:to>
      <xdr:col>12</xdr:col>
      <xdr:colOff>0</xdr:colOff>
      <xdr:row>176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4352925" y="537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178</xdr:row>
      <xdr:rowOff>66675</xdr:rowOff>
    </xdr:from>
    <xdr:to>
      <xdr:col>12</xdr:col>
      <xdr:colOff>0</xdr:colOff>
      <xdr:row>178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4352925" y="543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180</xdr:row>
      <xdr:rowOff>66675</xdr:rowOff>
    </xdr:from>
    <xdr:to>
      <xdr:col>12</xdr:col>
      <xdr:colOff>0</xdr:colOff>
      <xdr:row>180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4352925" y="549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182</xdr:row>
      <xdr:rowOff>66675</xdr:rowOff>
    </xdr:from>
    <xdr:to>
      <xdr:col>12</xdr:col>
      <xdr:colOff>0</xdr:colOff>
      <xdr:row>182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4352925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184</xdr:row>
      <xdr:rowOff>66675</xdr:rowOff>
    </xdr:from>
    <xdr:to>
      <xdr:col>12</xdr:col>
      <xdr:colOff>0</xdr:colOff>
      <xdr:row>184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435292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186</xdr:row>
      <xdr:rowOff>66675</xdr:rowOff>
    </xdr:from>
    <xdr:to>
      <xdr:col>12</xdr:col>
      <xdr:colOff>0</xdr:colOff>
      <xdr:row>186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4352925" y="567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188</xdr:row>
      <xdr:rowOff>66675</xdr:rowOff>
    </xdr:from>
    <xdr:to>
      <xdr:col>12</xdr:col>
      <xdr:colOff>0</xdr:colOff>
      <xdr:row>188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4352925" y="573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190</xdr:row>
      <xdr:rowOff>66675</xdr:rowOff>
    </xdr:from>
    <xdr:to>
      <xdr:col>12</xdr:col>
      <xdr:colOff>0</xdr:colOff>
      <xdr:row>190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435292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192</xdr:row>
      <xdr:rowOff>66675</xdr:rowOff>
    </xdr:from>
    <xdr:to>
      <xdr:col>12</xdr:col>
      <xdr:colOff>0</xdr:colOff>
      <xdr:row>192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4352925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194</xdr:row>
      <xdr:rowOff>66675</xdr:rowOff>
    </xdr:from>
    <xdr:to>
      <xdr:col>12</xdr:col>
      <xdr:colOff>0</xdr:colOff>
      <xdr:row>194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4352925" y="591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196</xdr:row>
      <xdr:rowOff>66675</xdr:rowOff>
    </xdr:from>
    <xdr:to>
      <xdr:col>12</xdr:col>
      <xdr:colOff>0</xdr:colOff>
      <xdr:row>196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4352925" y="598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198</xdr:row>
      <xdr:rowOff>66675</xdr:rowOff>
    </xdr:from>
    <xdr:to>
      <xdr:col>12</xdr:col>
      <xdr:colOff>0</xdr:colOff>
      <xdr:row>198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4352925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200</xdr:row>
      <xdr:rowOff>66675</xdr:rowOff>
    </xdr:from>
    <xdr:to>
      <xdr:col>12</xdr:col>
      <xdr:colOff>0</xdr:colOff>
      <xdr:row>200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435292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202</xdr:row>
      <xdr:rowOff>66675</xdr:rowOff>
    </xdr:from>
    <xdr:to>
      <xdr:col>12</xdr:col>
      <xdr:colOff>0</xdr:colOff>
      <xdr:row>202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4352925" y="616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204</xdr:row>
      <xdr:rowOff>66675</xdr:rowOff>
    </xdr:from>
    <xdr:to>
      <xdr:col>12</xdr:col>
      <xdr:colOff>0</xdr:colOff>
      <xdr:row>204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435292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206</xdr:row>
      <xdr:rowOff>66675</xdr:rowOff>
    </xdr:from>
    <xdr:to>
      <xdr:col>12</xdr:col>
      <xdr:colOff>0</xdr:colOff>
      <xdr:row>206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4352925" y="628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208</xdr:row>
      <xdr:rowOff>66675</xdr:rowOff>
    </xdr:from>
    <xdr:to>
      <xdr:col>12</xdr:col>
      <xdr:colOff>0</xdr:colOff>
      <xdr:row>208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4352925" y="634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210</xdr:row>
      <xdr:rowOff>66675</xdr:rowOff>
    </xdr:from>
    <xdr:to>
      <xdr:col>12</xdr:col>
      <xdr:colOff>0</xdr:colOff>
      <xdr:row>210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4352925" y="640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212</xdr:row>
      <xdr:rowOff>66675</xdr:rowOff>
    </xdr:from>
    <xdr:to>
      <xdr:col>12</xdr:col>
      <xdr:colOff>0</xdr:colOff>
      <xdr:row>212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435292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214</xdr:row>
      <xdr:rowOff>66675</xdr:rowOff>
    </xdr:from>
    <xdr:to>
      <xdr:col>12</xdr:col>
      <xdr:colOff>0</xdr:colOff>
      <xdr:row>214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4352925" y="652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216</xdr:row>
      <xdr:rowOff>66675</xdr:rowOff>
    </xdr:from>
    <xdr:to>
      <xdr:col>12</xdr:col>
      <xdr:colOff>0</xdr:colOff>
      <xdr:row>216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4352925" y="659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218</xdr:row>
      <xdr:rowOff>66675</xdr:rowOff>
    </xdr:from>
    <xdr:to>
      <xdr:col>12</xdr:col>
      <xdr:colOff>0</xdr:colOff>
      <xdr:row>218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4352925" y="665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220</xdr:row>
      <xdr:rowOff>66675</xdr:rowOff>
    </xdr:from>
    <xdr:to>
      <xdr:col>12</xdr:col>
      <xdr:colOff>0</xdr:colOff>
      <xdr:row>220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4352925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222</xdr:row>
      <xdr:rowOff>66675</xdr:rowOff>
    </xdr:from>
    <xdr:to>
      <xdr:col>12</xdr:col>
      <xdr:colOff>0</xdr:colOff>
      <xdr:row>222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4352925" y="677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224</xdr:row>
      <xdr:rowOff>66675</xdr:rowOff>
    </xdr:from>
    <xdr:to>
      <xdr:col>12</xdr:col>
      <xdr:colOff>0</xdr:colOff>
      <xdr:row>224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4352925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226</xdr:row>
      <xdr:rowOff>66675</xdr:rowOff>
    </xdr:from>
    <xdr:to>
      <xdr:col>12</xdr:col>
      <xdr:colOff>0</xdr:colOff>
      <xdr:row>226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4352925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228</xdr:row>
      <xdr:rowOff>66675</xdr:rowOff>
    </xdr:from>
    <xdr:to>
      <xdr:col>12</xdr:col>
      <xdr:colOff>0</xdr:colOff>
      <xdr:row>228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4352925" y="695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230</xdr:row>
      <xdr:rowOff>66675</xdr:rowOff>
    </xdr:from>
    <xdr:to>
      <xdr:col>12</xdr:col>
      <xdr:colOff>0</xdr:colOff>
      <xdr:row>230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4352925" y="701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232</xdr:row>
      <xdr:rowOff>66675</xdr:rowOff>
    </xdr:from>
    <xdr:to>
      <xdr:col>12</xdr:col>
      <xdr:colOff>0</xdr:colOff>
      <xdr:row>232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4352925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234</xdr:row>
      <xdr:rowOff>66675</xdr:rowOff>
    </xdr:from>
    <xdr:to>
      <xdr:col>12</xdr:col>
      <xdr:colOff>0</xdr:colOff>
      <xdr:row>234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4352925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236</xdr:row>
      <xdr:rowOff>66675</xdr:rowOff>
    </xdr:from>
    <xdr:to>
      <xdr:col>12</xdr:col>
      <xdr:colOff>0</xdr:colOff>
      <xdr:row>236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4352925" y="719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238</xdr:row>
      <xdr:rowOff>66675</xdr:rowOff>
    </xdr:from>
    <xdr:to>
      <xdr:col>12</xdr:col>
      <xdr:colOff>0</xdr:colOff>
      <xdr:row>238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4352925" y="726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240</xdr:row>
      <xdr:rowOff>66675</xdr:rowOff>
    </xdr:from>
    <xdr:to>
      <xdr:col>12</xdr:col>
      <xdr:colOff>0</xdr:colOff>
      <xdr:row>240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4352925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242</xdr:row>
      <xdr:rowOff>66675</xdr:rowOff>
    </xdr:from>
    <xdr:to>
      <xdr:col>12</xdr:col>
      <xdr:colOff>0</xdr:colOff>
      <xdr:row>242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4352925" y="738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244</xdr:row>
      <xdr:rowOff>66675</xdr:rowOff>
    </xdr:from>
    <xdr:to>
      <xdr:col>12</xdr:col>
      <xdr:colOff>0</xdr:colOff>
      <xdr:row>244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4352925" y="744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246</xdr:row>
      <xdr:rowOff>66675</xdr:rowOff>
    </xdr:from>
    <xdr:to>
      <xdr:col>12</xdr:col>
      <xdr:colOff>0</xdr:colOff>
      <xdr:row>246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4352925" y="750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248</xdr:row>
      <xdr:rowOff>66675</xdr:rowOff>
    </xdr:from>
    <xdr:to>
      <xdr:col>12</xdr:col>
      <xdr:colOff>0</xdr:colOff>
      <xdr:row>248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4352925" y="756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250</xdr:row>
      <xdr:rowOff>66675</xdr:rowOff>
    </xdr:from>
    <xdr:to>
      <xdr:col>12</xdr:col>
      <xdr:colOff>0</xdr:colOff>
      <xdr:row>250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4352925" y="762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252</xdr:row>
      <xdr:rowOff>66675</xdr:rowOff>
    </xdr:from>
    <xdr:to>
      <xdr:col>12</xdr:col>
      <xdr:colOff>0</xdr:colOff>
      <xdr:row>252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4352925" y="768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254</xdr:row>
      <xdr:rowOff>66675</xdr:rowOff>
    </xdr:from>
    <xdr:to>
      <xdr:col>12</xdr:col>
      <xdr:colOff>0</xdr:colOff>
      <xdr:row>254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4352925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256</xdr:row>
      <xdr:rowOff>66675</xdr:rowOff>
    </xdr:from>
    <xdr:to>
      <xdr:col>12</xdr:col>
      <xdr:colOff>0</xdr:colOff>
      <xdr:row>256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4352925" y="780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258</xdr:row>
      <xdr:rowOff>66675</xdr:rowOff>
    </xdr:from>
    <xdr:to>
      <xdr:col>12</xdr:col>
      <xdr:colOff>0</xdr:colOff>
      <xdr:row>258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4352925" y="787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260</xdr:row>
      <xdr:rowOff>66675</xdr:rowOff>
    </xdr:from>
    <xdr:to>
      <xdr:col>12</xdr:col>
      <xdr:colOff>0</xdr:colOff>
      <xdr:row>260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4352925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262</xdr:row>
      <xdr:rowOff>66675</xdr:rowOff>
    </xdr:from>
    <xdr:to>
      <xdr:col>12</xdr:col>
      <xdr:colOff>0</xdr:colOff>
      <xdr:row>262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4352925" y="799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264</xdr:row>
      <xdr:rowOff>66675</xdr:rowOff>
    </xdr:from>
    <xdr:to>
      <xdr:col>12</xdr:col>
      <xdr:colOff>0</xdr:colOff>
      <xdr:row>264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4352925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266</xdr:row>
      <xdr:rowOff>66675</xdr:rowOff>
    </xdr:from>
    <xdr:to>
      <xdr:col>12</xdr:col>
      <xdr:colOff>0</xdr:colOff>
      <xdr:row>266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4352925" y="811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268</xdr:row>
      <xdr:rowOff>66675</xdr:rowOff>
    </xdr:from>
    <xdr:to>
      <xdr:col>12</xdr:col>
      <xdr:colOff>0</xdr:colOff>
      <xdr:row>268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4352925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270</xdr:row>
      <xdr:rowOff>66675</xdr:rowOff>
    </xdr:from>
    <xdr:to>
      <xdr:col>12</xdr:col>
      <xdr:colOff>0</xdr:colOff>
      <xdr:row>270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4352925" y="823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272</xdr:row>
      <xdr:rowOff>66675</xdr:rowOff>
    </xdr:from>
    <xdr:to>
      <xdr:col>12</xdr:col>
      <xdr:colOff>0</xdr:colOff>
      <xdr:row>272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4352925" y="829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274</xdr:row>
      <xdr:rowOff>66675</xdr:rowOff>
    </xdr:from>
    <xdr:to>
      <xdr:col>12</xdr:col>
      <xdr:colOff>0</xdr:colOff>
      <xdr:row>274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4352925" y="835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276</xdr:row>
      <xdr:rowOff>66675</xdr:rowOff>
    </xdr:from>
    <xdr:to>
      <xdr:col>12</xdr:col>
      <xdr:colOff>0</xdr:colOff>
      <xdr:row>276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4352925" y="841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278</xdr:row>
      <xdr:rowOff>66675</xdr:rowOff>
    </xdr:from>
    <xdr:to>
      <xdr:col>12</xdr:col>
      <xdr:colOff>0</xdr:colOff>
      <xdr:row>278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4352925" y="848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280</xdr:row>
      <xdr:rowOff>66675</xdr:rowOff>
    </xdr:from>
    <xdr:to>
      <xdr:col>12</xdr:col>
      <xdr:colOff>0</xdr:colOff>
      <xdr:row>280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4352925" y="854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282</xdr:row>
      <xdr:rowOff>66675</xdr:rowOff>
    </xdr:from>
    <xdr:to>
      <xdr:col>12</xdr:col>
      <xdr:colOff>0</xdr:colOff>
      <xdr:row>282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4352925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284</xdr:row>
      <xdr:rowOff>66675</xdr:rowOff>
    </xdr:from>
    <xdr:to>
      <xdr:col>12</xdr:col>
      <xdr:colOff>0</xdr:colOff>
      <xdr:row>284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4352925" y="866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286</xdr:row>
      <xdr:rowOff>66675</xdr:rowOff>
    </xdr:from>
    <xdr:to>
      <xdr:col>12</xdr:col>
      <xdr:colOff>0</xdr:colOff>
      <xdr:row>286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4352925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288</xdr:row>
      <xdr:rowOff>66675</xdr:rowOff>
    </xdr:from>
    <xdr:to>
      <xdr:col>12</xdr:col>
      <xdr:colOff>0</xdr:colOff>
      <xdr:row>288</xdr:row>
      <xdr:rowOff>66675</xdr:rowOff>
    </xdr:to>
    <xdr:sp>
      <xdr:nvSpPr>
        <xdr:cNvPr id="143" name="Line 1"/>
        <xdr:cNvSpPr>
          <a:spLocks/>
        </xdr:cNvSpPr>
      </xdr:nvSpPr>
      <xdr:spPr>
        <a:xfrm>
          <a:off x="4352925" y="878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290</xdr:row>
      <xdr:rowOff>66675</xdr:rowOff>
    </xdr:from>
    <xdr:to>
      <xdr:col>12</xdr:col>
      <xdr:colOff>0</xdr:colOff>
      <xdr:row>290</xdr:row>
      <xdr:rowOff>66675</xdr:rowOff>
    </xdr:to>
    <xdr:sp>
      <xdr:nvSpPr>
        <xdr:cNvPr id="144" name="Line 1"/>
        <xdr:cNvSpPr>
          <a:spLocks/>
        </xdr:cNvSpPr>
      </xdr:nvSpPr>
      <xdr:spPr>
        <a:xfrm>
          <a:off x="4352925" y="884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292</xdr:row>
      <xdr:rowOff>66675</xdr:rowOff>
    </xdr:from>
    <xdr:to>
      <xdr:col>12</xdr:col>
      <xdr:colOff>0</xdr:colOff>
      <xdr:row>292</xdr:row>
      <xdr:rowOff>66675</xdr:rowOff>
    </xdr:to>
    <xdr:sp>
      <xdr:nvSpPr>
        <xdr:cNvPr id="145" name="Line 1"/>
        <xdr:cNvSpPr>
          <a:spLocks/>
        </xdr:cNvSpPr>
      </xdr:nvSpPr>
      <xdr:spPr>
        <a:xfrm>
          <a:off x="4352925" y="890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294</xdr:row>
      <xdr:rowOff>66675</xdr:rowOff>
    </xdr:from>
    <xdr:to>
      <xdr:col>12</xdr:col>
      <xdr:colOff>0</xdr:colOff>
      <xdr:row>294</xdr:row>
      <xdr:rowOff>66675</xdr:rowOff>
    </xdr:to>
    <xdr:sp>
      <xdr:nvSpPr>
        <xdr:cNvPr id="146" name="Line 1"/>
        <xdr:cNvSpPr>
          <a:spLocks/>
        </xdr:cNvSpPr>
      </xdr:nvSpPr>
      <xdr:spPr>
        <a:xfrm>
          <a:off x="4352925" y="896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296</xdr:row>
      <xdr:rowOff>66675</xdr:rowOff>
    </xdr:from>
    <xdr:to>
      <xdr:col>12</xdr:col>
      <xdr:colOff>0</xdr:colOff>
      <xdr:row>296</xdr:row>
      <xdr:rowOff>66675</xdr:rowOff>
    </xdr:to>
    <xdr:sp>
      <xdr:nvSpPr>
        <xdr:cNvPr id="147" name="Line 1"/>
        <xdr:cNvSpPr>
          <a:spLocks/>
        </xdr:cNvSpPr>
      </xdr:nvSpPr>
      <xdr:spPr>
        <a:xfrm>
          <a:off x="4352925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298</xdr:row>
      <xdr:rowOff>66675</xdr:rowOff>
    </xdr:from>
    <xdr:to>
      <xdr:col>12</xdr:col>
      <xdr:colOff>0</xdr:colOff>
      <xdr:row>298</xdr:row>
      <xdr:rowOff>66675</xdr:rowOff>
    </xdr:to>
    <xdr:sp>
      <xdr:nvSpPr>
        <xdr:cNvPr id="148" name="Line 1"/>
        <xdr:cNvSpPr>
          <a:spLocks/>
        </xdr:cNvSpPr>
      </xdr:nvSpPr>
      <xdr:spPr>
        <a:xfrm>
          <a:off x="4352925" y="908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300</xdr:row>
      <xdr:rowOff>66675</xdr:rowOff>
    </xdr:from>
    <xdr:to>
      <xdr:col>12</xdr:col>
      <xdr:colOff>0</xdr:colOff>
      <xdr:row>300</xdr:row>
      <xdr:rowOff>66675</xdr:rowOff>
    </xdr:to>
    <xdr:sp>
      <xdr:nvSpPr>
        <xdr:cNvPr id="149" name="Line 1"/>
        <xdr:cNvSpPr>
          <a:spLocks/>
        </xdr:cNvSpPr>
      </xdr:nvSpPr>
      <xdr:spPr>
        <a:xfrm>
          <a:off x="4352925" y="915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302</xdr:row>
      <xdr:rowOff>66675</xdr:rowOff>
    </xdr:from>
    <xdr:to>
      <xdr:col>12</xdr:col>
      <xdr:colOff>0</xdr:colOff>
      <xdr:row>302</xdr:row>
      <xdr:rowOff>66675</xdr:rowOff>
    </xdr:to>
    <xdr:sp>
      <xdr:nvSpPr>
        <xdr:cNvPr id="150" name="Line 1"/>
        <xdr:cNvSpPr>
          <a:spLocks/>
        </xdr:cNvSpPr>
      </xdr:nvSpPr>
      <xdr:spPr>
        <a:xfrm>
          <a:off x="4352925" y="921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304</xdr:row>
      <xdr:rowOff>66675</xdr:rowOff>
    </xdr:from>
    <xdr:to>
      <xdr:col>12</xdr:col>
      <xdr:colOff>0</xdr:colOff>
      <xdr:row>304</xdr:row>
      <xdr:rowOff>66675</xdr:rowOff>
    </xdr:to>
    <xdr:sp>
      <xdr:nvSpPr>
        <xdr:cNvPr id="151" name="Line 1"/>
        <xdr:cNvSpPr>
          <a:spLocks/>
        </xdr:cNvSpPr>
      </xdr:nvSpPr>
      <xdr:spPr>
        <a:xfrm>
          <a:off x="4352925" y="927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306</xdr:row>
      <xdr:rowOff>66675</xdr:rowOff>
    </xdr:from>
    <xdr:to>
      <xdr:col>12</xdr:col>
      <xdr:colOff>0</xdr:colOff>
      <xdr:row>306</xdr:row>
      <xdr:rowOff>66675</xdr:rowOff>
    </xdr:to>
    <xdr:sp>
      <xdr:nvSpPr>
        <xdr:cNvPr id="152" name="Line 1"/>
        <xdr:cNvSpPr>
          <a:spLocks/>
        </xdr:cNvSpPr>
      </xdr:nvSpPr>
      <xdr:spPr>
        <a:xfrm>
          <a:off x="4352925" y="933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308</xdr:row>
      <xdr:rowOff>66675</xdr:rowOff>
    </xdr:from>
    <xdr:to>
      <xdr:col>12</xdr:col>
      <xdr:colOff>0</xdr:colOff>
      <xdr:row>308</xdr:row>
      <xdr:rowOff>66675</xdr:rowOff>
    </xdr:to>
    <xdr:sp>
      <xdr:nvSpPr>
        <xdr:cNvPr id="153" name="Line 1"/>
        <xdr:cNvSpPr>
          <a:spLocks/>
        </xdr:cNvSpPr>
      </xdr:nvSpPr>
      <xdr:spPr>
        <a:xfrm>
          <a:off x="4352925" y="939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310</xdr:row>
      <xdr:rowOff>66675</xdr:rowOff>
    </xdr:from>
    <xdr:to>
      <xdr:col>12</xdr:col>
      <xdr:colOff>0</xdr:colOff>
      <xdr:row>310</xdr:row>
      <xdr:rowOff>66675</xdr:rowOff>
    </xdr:to>
    <xdr:sp>
      <xdr:nvSpPr>
        <xdr:cNvPr id="154" name="Line 1"/>
        <xdr:cNvSpPr>
          <a:spLocks/>
        </xdr:cNvSpPr>
      </xdr:nvSpPr>
      <xdr:spPr>
        <a:xfrm>
          <a:off x="4352925" y="945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312</xdr:row>
      <xdr:rowOff>66675</xdr:rowOff>
    </xdr:from>
    <xdr:to>
      <xdr:col>12</xdr:col>
      <xdr:colOff>0</xdr:colOff>
      <xdr:row>312</xdr:row>
      <xdr:rowOff>66675</xdr:rowOff>
    </xdr:to>
    <xdr:sp>
      <xdr:nvSpPr>
        <xdr:cNvPr id="155" name="Line 1"/>
        <xdr:cNvSpPr>
          <a:spLocks/>
        </xdr:cNvSpPr>
      </xdr:nvSpPr>
      <xdr:spPr>
        <a:xfrm>
          <a:off x="4352925" y="951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314</xdr:row>
      <xdr:rowOff>66675</xdr:rowOff>
    </xdr:from>
    <xdr:to>
      <xdr:col>12</xdr:col>
      <xdr:colOff>0</xdr:colOff>
      <xdr:row>314</xdr:row>
      <xdr:rowOff>66675</xdr:rowOff>
    </xdr:to>
    <xdr:sp>
      <xdr:nvSpPr>
        <xdr:cNvPr id="156" name="Line 1"/>
        <xdr:cNvSpPr>
          <a:spLocks/>
        </xdr:cNvSpPr>
      </xdr:nvSpPr>
      <xdr:spPr>
        <a:xfrm>
          <a:off x="4352925" y="957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316</xdr:row>
      <xdr:rowOff>66675</xdr:rowOff>
    </xdr:from>
    <xdr:to>
      <xdr:col>12</xdr:col>
      <xdr:colOff>0</xdr:colOff>
      <xdr:row>316</xdr:row>
      <xdr:rowOff>66675</xdr:rowOff>
    </xdr:to>
    <xdr:sp>
      <xdr:nvSpPr>
        <xdr:cNvPr id="157" name="Line 1"/>
        <xdr:cNvSpPr>
          <a:spLocks/>
        </xdr:cNvSpPr>
      </xdr:nvSpPr>
      <xdr:spPr>
        <a:xfrm>
          <a:off x="4352925" y="963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318</xdr:row>
      <xdr:rowOff>66675</xdr:rowOff>
    </xdr:from>
    <xdr:to>
      <xdr:col>12</xdr:col>
      <xdr:colOff>0</xdr:colOff>
      <xdr:row>318</xdr:row>
      <xdr:rowOff>66675</xdr:rowOff>
    </xdr:to>
    <xdr:sp>
      <xdr:nvSpPr>
        <xdr:cNvPr id="158" name="Line 1"/>
        <xdr:cNvSpPr>
          <a:spLocks/>
        </xdr:cNvSpPr>
      </xdr:nvSpPr>
      <xdr:spPr>
        <a:xfrm>
          <a:off x="4352925" y="969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320</xdr:row>
      <xdr:rowOff>66675</xdr:rowOff>
    </xdr:from>
    <xdr:to>
      <xdr:col>12</xdr:col>
      <xdr:colOff>0</xdr:colOff>
      <xdr:row>320</xdr:row>
      <xdr:rowOff>66675</xdr:rowOff>
    </xdr:to>
    <xdr:sp>
      <xdr:nvSpPr>
        <xdr:cNvPr id="159" name="Line 1"/>
        <xdr:cNvSpPr>
          <a:spLocks/>
        </xdr:cNvSpPr>
      </xdr:nvSpPr>
      <xdr:spPr>
        <a:xfrm>
          <a:off x="4352925" y="976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322</xdr:row>
      <xdr:rowOff>66675</xdr:rowOff>
    </xdr:from>
    <xdr:to>
      <xdr:col>12</xdr:col>
      <xdr:colOff>0</xdr:colOff>
      <xdr:row>322</xdr:row>
      <xdr:rowOff>66675</xdr:rowOff>
    </xdr:to>
    <xdr:sp>
      <xdr:nvSpPr>
        <xdr:cNvPr id="160" name="Line 1"/>
        <xdr:cNvSpPr>
          <a:spLocks/>
        </xdr:cNvSpPr>
      </xdr:nvSpPr>
      <xdr:spPr>
        <a:xfrm>
          <a:off x="4352925" y="982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324</xdr:row>
      <xdr:rowOff>66675</xdr:rowOff>
    </xdr:from>
    <xdr:to>
      <xdr:col>12</xdr:col>
      <xdr:colOff>0</xdr:colOff>
      <xdr:row>324</xdr:row>
      <xdr:rowOff>66675</xdr:rowOff>
    </xdr:to>
    <xdr:sp>
      <xdr:nvSpPr>
        <xdr:cNvPr id="161" name="Line 1"/>
        <xdr:cNvSpPr>
          <a:spLocks/>
        </xdr:cNvSpPr>
      </xdr:nvSpPr>
      <xdr:spPr>
        <a:xfrm>
          <a:off x="4352925" y="988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326</xdr:row>
      <xdr:rowOff>66675</xdr:rowOff>
    </xdr:from>
    <xdr:to>
      <xdr:col>12</xdr:col>
      <xdr:colOff>0</xdr:colOff>
      <xdr:row>326</xdr:row>
      <xdr:rowOff>66675</xdr:rowOff>
    </xdr:to>
    <xdr:sp>
      <xdr:nvSpPr>
        <xdr:cNvPr id="162" name="Line 1"/>
        <xdr:cNvSpPr>
          <a:spLocks/>
        </xdr:cNvSpPr>
      </xdr:nvSpPr>
      <xdr:spPr>
        <a:xfrm>
          <a:off x="4352925" y="994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328</xdr:row>
      <xdr:rowOff>66675</xdr:rowOff>
    </xdr:from>
    <xdr:to>
      <xdr:col>12</xdr:col>
      <xdr:colOff>0</xdr:colOff>
      <xdr:row>328</xdr:row>
      <xdr:rowOff>66675</xdr:rowOff>
    </xdr:to>
    <xdr:sp>
      <xdr:nvSpPr>
        <xdr:cNvPr id="163" name="Line 1"/>
        <xdr:cNvSpPr>
          <a:spLocks/>
        </xdr:cNvSpPr>
      </xdr:nvSpPr>
      <xdr:spPr>
        <a:xfrm>
          <a:off x="4352925" y="1000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330</xdr:row>
      <xdr:rowOff>66675</xdr:rowOff>
    </xdr:from>
    <xdr:to>
      <xdr:col>12</xdr:col>
      <xdr:colOff>0</xdr:colOff>
      <xdr:row>330</xdr:row>
      <xdr:rowOff>66675</xdr:rowOff>
    </xdr:to>
    <xdr:sp>
      <xdr:nvSpPr>
        <xdr:cNvPr id="164" name="Line 1"/>
        <xdr:cNvSpPr>
          <a:spLocks/>
        </xdr:cNvSpPr>
      </xdr:nvSpPr>
      <xdr:spPr>
        <a:xfrm>
          <a:off x="4352925" y="1006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332</xdr:row>
      <xdr:rowOff>66675</xdr:rowOff>
    </xdr:from>
    <xdr:to>
      <xdr:col>12</xdr:col>
      <xdr:colOff>0</xdr:colOff>
      <xdr:row>332</xdr:row>
      <xdr:rowOff>66675</xdr:rowOff>
    </xdr:to>
    <xdr:sp>
      <xdr:nvSpPr>
        <xdr:cNvPr id="165" name="Line 1"/>
        <xdr:cNvSpPr>
          <a:spLocks/>
        </xdr:cNvSpPr>
      </xdr:nvSpPr>
      <xdr:spPr>
        <a:xfrm>
          <a:off x="4352925" y="1012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334</xdr:row>
      <xdr:rowOff>66675</xdr:rowOff>
    </xdr:from>
    <xdr:to>
      <xdr:col>12</xdr:col>
      <xdr:colOff>0</xdr:colOff>
      <xdr:row>334</xdr:row>
      <xdr:rowOff>66675</xdr:rowOff>
    </xdr:to>
    <xdr:sp>
      <xdr:nvSpPr>
        <xdr:cNvPr id="166" name="Line 1"/>
        <xdr:cNvSpPr>
          <a:spLocks/>
        </xdr:cNvSpPr>
      </xdr:nvSpPr>
      <xdr:spPr>
        <a:xfrm>
          <a:off x="4352925" y="1018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336</xdr:row>
      <xdr:rowOff>66675</xdr:rowOff>
    </xdr:from>
    <xdr:to>
      <xdr:col>12</xdr:col>
      <xdr:colOff>0</xdr:colOff>
      <xdr:row>336</xdr:row>
      <xdr:rowOff>66675</xdr:rowOff>
    </xdr:to>
    <xdr:sp>
      <xdr:nvSpPr>
        <xdr:cNvPr id="167" name="Line 1"/>
        <xdr:cNvSpPr>
          <a:spLocks/>
        </xdr:cNvSpPr>
      </xdr:nvSpPr>
      <xdr:spPr>
        <a:xfrm>
          <a:off x="4352925" y="1024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66675</xdr:rowOff>
    </xdr:from>
    <xdr:to>
      <xdr:col>12</xdr:col>
      <xdr:colOff>0</xdr:colOff>
      <xdr:row>338</xdr:row>
      <xdr:rowOff>66675</xdr:rowOff>
    </xdr:to>
    <xdr:sp>
      <xdr:nvSpPr>
        <xdr:cNvPr id="168" name="Line 1"/>
        <xdr:cNvSpPr>
          <a:spLocks/>
        </xdr:cNvSpPr>
      </xdr:nvSpPr>
      <xdr:spPr>
        <a:xfrm>
          <a:off x="4352925" y="1030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340</xdr:row>
      <xdr:rowOff>66675</xdr:rowOff>
    </xdr:from>
    <xdr:to>
      <xdr:col>12</xdr:col>
      <xdr:colOff>0</xdr:colOff>
      <xdr:row>340</xdr:row>
      <xdr:rowOff>66675</xdr:rowOff>
    </xdr:to>
    <xdr:sp>
      <xdr:nvSpPr>
        <xdr:cNvPr id="169" name="Line 1"/>
        <xdr:cNvSpPr>
          <a:spLocks/>
        </xdr:cNvSpPr>
      </xdr:nvSpPr>
      <xdr:spPr>
        <a:xfrm>
          <a:off x="4352925" y="1036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342</xdr:row>
      <xdr:rowOff>66675</xdr:rowOff>
    </xdr:from>
    <xdr:to>
      <xdr:col>12</xdr:col>
      <xdr:colOff>0</xdr:colOff>
      <xdr:row>342</xdr:row>
      <xdr:rowOff>66675</xdr:rowOff>
    </xdr:to>
    <xdr:sp>
      <xdr:nvSpPr>
        <xdr:cNvPr id="170" name="Line 1"/>
        <xdr:cNvSpPr>
          <a:spLocks/>
        </xdr:cNvSpPr>
      </xdr:nvSpPr>
      <xdr:spPr>
        <a:xfrm>
          <a:off x="4352925" y="1043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344</xdr:row>
      <xdr:rowOff>66675</xdr:rowOff>
    </xdr:from>
    <xdr:to>
      <xdr:col>12</xdr:col>
      <xdr:colOff>0</xdr:colOff>
      <xdr:row>344</xdr:row>
      <xdr:rowOff>66675</xdr:rowOff>
    </xdr:to>
    <xdr:sp>
      <xdr:nvSpPr>
        <xdr:cNvPr id="171" name="Line 1"/>
        <xdr:cNvSpPr>
          <a:spLocks/>
        </xdr:cNvSpPr>
      </xdr:nvSpPr>
      <xdr:spPr>
        <a:xfrm>
          <a:off x="4352925" y="1049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346</xdr:row>
      <xdr:rowOff>66675</xdr:rowOff>
    </xdr:from>
    <xdr:to>
      <xdr:col>12</xdr:col>
      <xdr:colOff>0</xdr:colOff>
      <xdr:row>346</xdr:row>
      <xdr:rowOff>66675</xdr:rowOff>
    </xdr:to>
    <xdr:sp>
      <xdr:nvSpPr>
        <xdr:cNvPr id="172" name="Line 1"/>
        <xdr:cNvSpPr>
          <a:spLocks/>
        </xdr:cNvSpPr>
      </xdr:nvSpPr>
      <xdr:spPr>
        <a:xfrm>
          <a:off x="4352925" y="1055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348</xdr:row>
      <xdr:rowOff>66675</xdr:rowOff>
    </xdr:from>
    <xdr:to>
      <xdr:col>12</xdr:col>
      <xdr:colOff>0</xdr:colOff>
      <xdr:row>348</xdr:row>
      <xdr:rowOff>66675</xdr:rowOff>
    </xdr:to>
    <xdr:sp>
      <xdr:nvSpPr>
        <xdr:cNvPr id="173" name="Line 1"/>
        <xdr:cNvSpPr>
          <a:spLocks/>
        </xdr:cNvSpPr>
      </xdr:nvSpPr>
      <xdr:spPr>
        <a:xfrm>
          <a:off x="4352925" y="1061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350</xdr:row>
      <xdr:rowOff>66675</xdr:rowOff>
    </xdr:from>
    <xdr:to>
      <xdr:col>12</xdr:col>
      <xdr:colOff>0</xdr:colOff>
      <xdr:row>350</xdr:row>
      <xdr:rowOff>66675</xdr:rowOff>
    </xdr:to>
    <xdr:sp>
      <xdr:nvSpPr>
        <xdr:cNvPr id="174" name="Line 1"/>
        <xdr:cNvSpPr>
          <a:spLocks/>
        </xdr:cNvSpPr>
      </xdr:nvSpPr>
      <xdr:spPr>
        <a:xfrm>
          <a:off x="4352925" y="1067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352</xdr:row>
      <xdr:rowOff>66675</xdr:rowOff>
    </xdr:from>
    <xdr:to>
      <xdr:col>12</xdr:col>
      <xdr:colOff>0</xdr:colOff>
      <xdr:row>352</xdr:row>
      <xdr:rowOff>66675</xdr:rowOff>
    </xdr:to>
    <xdr:sp>
      <xdr:nvSpPr>
        <xdr:cNvPr id="175" name="Line 1"/>
        <xdr:cNvSpPr>
          <a:spLocks/>
        </xdr:cNvSpPr>
      </xdr:nvSpPr>
      <xdr:spPr>
        <a:xfrm>
          <a:off x="4352925" y="1073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354</xdr:row>
      <xdr:rowOff>66675</xdr:rowOff>
    </xdr:from>
    <xdr:to>
      <xdr:col>12</xdr:col>
      <xdr:colOff>0</xdr:colOff>
      <xdr:row>354</xdr:row>
      <xdr:rowOff>66675</xdr:rowOff>
    </xdr:to>
    <xdr:sp>
      <xdr:nvSpPr>
        <xdr:cNvPr id="176" name="Line 1"/>
        <xdr:cNvSpPr>
          <a:spLocks/>
        </xdr:cNvSpPr>
      </xdr:nvSpPr>
      <xdr:spPr>
        <a:xfrm>
          <a:off x="4352925" y="1079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356</xdr:row>
      <xdr:rowOff>66675</xdr:rowOff>
    </xdr:from>
    <xdr:to>
      <xdr:col>12</xdr:col>
      <xdr:colOff>0</xdr:colOff>
      <xdr:row>356</xdr:row>
      <xdr:rowOff>66675</xdr:rowOff>
    </xdr:to>
    <xdr:sp>
      <xdr:nvSpPr>
        <xdr:cNvPr id="177" name="Line 1"/>
        <xdr:cNvSpPr>
          <a:spLocks/>
        </xdr:cNvSpPr>
      </xdr:nvSpPr>
      <xdr:spPr>
        <a:xfrm>
          <a:off x="4352925" y="1085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358</xdr:row>
      <xdr:rowOff>66675</xdr:rowOff>
    </xdr:from>
    <xdr:to>
      <xdr:col>12</xdr:col>
      <xdr:colOff>0</xdr:colOff>
      <xdr:row>358</xdr:row>
      <xdr:rowOff>66675</xdr:rowOff>
    </xdr:to>
    <xdr:sp>
      <xdr:nvSpPr>
        <xdr:cNvPr id="178" name="Line 1"/>
        <xdr:cNvSpPr>
          <a:spLocks/>
        </xdr:cNvSpPr>
      </xdr:nvSpPr>
      <xdr:spPr>
        <a:xfrm>
          <a:off x="4352925" y="1091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360</xdr:row>
      <xdr:rowOff>66675</xdr:rowOff>
    </xdr:from>
    <xdr:to>
      <xdr:col>12</xdr:col>
      <xdr:colOff>0</xdr:colOff>
      <xdr:row>360</xdr:row>
      <xdr:rowOff>66675</xdr:rowOff>
    </xdr:to>
    <xdr:sp>
      <xdr:nvSpPr>
        <xdr:cNvPr id="179" name="Line 1"/>
        <xdr:cNvSpPr>
          <a:spLocks/>
        </xdr:cNvSpPr>
      </xdr:nvSpPr>
      <xdr:spPr>
        <a:xfrm>
          <a:off x="4352925" y="1097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362</xdr:row>
      <xdr:rowOff>66675</xdr:rowOff>
    </xdr:from>
    <xdr:to>
      <xdr:col>12</xdr:col>
      <xdr:colOff>0</xdr:colOff>
      <xdr:row>362</xdr:row>
      <xdr:rowOff>66675</xdr:rowOff>
    </xdr:to>
    <xdr:sp>
      <xdr:nvSpPr>
        <xdr:cNvPr id="180" name="Line 1"/>
        <xdr:cNvSpPr>
          <a:spLocks/>
        </xdr:cNvSpPr>
      </xdr:nvSpPr>
      <xdr:spPr>
        <a:xfrm>
          <a:off x="4352925" y="1104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364</xdr:row>
      <xdr:rowOff>66675</xdr:rowOff>
    </xdr:from>
    <xdr:to>
      <xdr:col>12</xdr:col>
      <xdr:colOff>0</xdr:colOff>
      <xdr:row>364</xdr:row>
      <xdr:rowOff>66675</xdr:rowOff>
    </xdr:to>
    <xdr:sp>
      <xdr:nvSpPr>
        <xdr:cNvPr id="181" name="Line 1"/>
        <xdr:cNvSpPr>
          <a:spLocks/>
        </xdr:cNvSpPr>
      </xdr:nvSpPr>
      <xdr:spPr>
        <a:xfrm>
          <a:off x="435292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366</xdr:row>
      <xdr:rowOff>66675</xdr:rowOff>
    </xdr:from>
    <xdr:to>
      <xdr:col>12</xdr:col>
      <xdr:colOff>0</xdr:colOff>
      <xdr:row>366</xdr:row>
      <xdr:rowOff>66675</xdr:rowOff>
    </xdr:to>
    <xdr:sp>
      <xdr:nvSpPr>
        <xdr:cNvPr id="182" name="Line 1"/>
        <xdr:cNvSpPr>
          <a:spLocks/>
        </xdr:cNvSpPr>
      </xdr:nvSpPr>
      <xdr:spPr>
        <a:xfrm>
          <a:off x="4352925" y="1116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368</xdr:row>
      <xdr:rowOff>66675</xdr:rowOff>
    </xdr:from>
    <xdr:to>
      <xdr:col>12</xdr:col>
      <xdr:colOff>0</xdr:colOff>
      <xdr:row>368</xdr:row>
      <xdr:rowOff>66675</xdr:rowOff>
    </xdr:to>
    <xdr:sp>
      <xdr:nvSpPr>
        <xdr:cNvPr id="183" name="Line 1"/>
        <xdr:cNvSpPr>
          <a:spLocks/>
        </xdr:cNvSpPr>
      </xdr:nvSpPr>
      <xdr:spPr>
        <a:xfrm>
          <a:off x="4352925" y="1122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370</xdr:row>
      <xdr:rowOff>66675</xdr:rowOff>
    </xdr:from>
    <xdr:to>
      <xdr:col>12</xdr:col>
      <xdr:colOff>0</xdr:colOff>
      <xdr:row>370</xdr:row>
      <xdr:rowOff>66675</xdr:rowOff>
    </xdr:to>
    <xdr:sp>
      <xdr:nvSpPr>
        <xdr:cNvPr id="184" name="Line 1"/>
        <xdr:cNvSpPr>
          <a:spLocks/>
        </xdr:cNvSpPr>
      </xdr:nvSpPr>
      <xdr:spPr>
        <a:xfrm>
          <a:off x="4352925" y="1128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372</xdr:row>
      <xdr:rowOff>66675</xdr:rowOff>
    </xdr:from>
    <xdr:to>
      <xdr:col>12</xdr:col>
      <xdr:colOff>0</xdr:colOff>
      <xdr:row>372</xdr:row>
      <xdr:rowOff>66675</xdr:rowOff>
    </xdr:to>
    <xdr:sp>
      <xdr:nvSpPr>
        <xdr:cNvPr id="185" name="Line 1"/>
        <xdr:cNvSpPr>
          <a:spLocks/>
        </xdr:cNvSpPr>
      </xdr:nvSpPr>
      <xdr:spPr>
        <a:xfrm>
          <a:off x="4352925" y="1134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374</xdr:row>
      <xdr:rowOff>66675</xdr:rowOff>
    </xdr:from>
    <xdr:to>
      <xdr:col>12</xdr:col>
      <xdr:colOff>0</xdr:colOff>
      <xdr:row>374</xdr:row>
      <xdr:rowOff>66675</xdr:rowOff>
    </xdr:to>
    <xdr:sp>
      <xdr:nvSpPr>
        <xdr:cNvPr id="186" name="Line 1"/>
        <xdr:cNvSpPr>
          <a:spLocks/>
        </xdr:cNvSpPr>
      </xdr:nvSpPr>
      <xdr:spPr>
        <a:xfrm>
          <a:off x="4352925" y="1140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376</xdr:row>
      <xdr:rowOff>66675</xdr:rowOff>
    </xdr:from>
    <xdr:to>
      <xdr:col>12</xdr:col>
      <xdr:colOff>0</xdr:colOff>
      <xdr:row>376</xdr:row>
      <xdr:rowOff>66675</xdr:rowOff>
    </xdr:to>
    <xdr:sp>
      <xdr:nvSpPr>
        <xdr:cNvPr id="187" name="Line 1"/>
        <xdr:cNvSpPr>
          <a:spLocks/>
        </xdr:cNvSpPr>
      </xdr:nvSpPr>
      <xdr:spPr>
        <a:xfrm>
          <a:off x="4352925" y="1146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378</xdr:row>
      <xdr:rowOff>66675</xdr:rowOff>
    </xdr:from>
    <xdr:to>
      <xdr:col>12</xdr:col>
      <xdr:colOff>0</xdr:colOff>
      <xdr:row>378</xdr:row>
      <xdr:rowOff>66675</xdr:rowOff>
    </xdr:to>
    <xdr:sp>
      <xdr:nvSpPr>
        <xdr:cNvPr id="188" name="Line 1"/>
        <xdr:cNvSpPr>
          <a:spLocks/>
        </xdr:cNvSpPr>
      </xdr:nvSpPr>
      <xdr:spPr>
        <a:xfrm>
          <a:off x="4352925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380</xdr:row>
      <xdr:rowOff>66675</xdr:rowOff>
    </xdr:from>
    <xdr:to>
      <xdr:col>12</xdr:col>
      <xdr:colOff>0</xdr:colOff>
      <xdr:row>380</xdr:row>
      <xdr:rowOff>66675</xdr:rowOff>
    </xdr:to>
    <xdr:sp>
      <xdr:nvSpPr>
        <xdr:cNvPr id="189" name="Line 1"/>
        <xdr:cNvSpPr>
          <a:spLocks/>
        </xdr:cNvSpPr>
      </xdr:nvSpPr>
      <xdr:spPr>
        <a:xfrm>
          <a:off x="4352925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382</xdr:row>
      <xdr:rowOff>66675</xdr:rowOff>
    </xdr:from>
    <xdr:to>
      <xdr:col>12</xdr:col>
      <xdr:colOff>0</xdr:colOff>
      <xdr:row>382</xdr:row>
      <xdr:rowOff>66675</xdr:rowOff>
    </xdr:to>
    <xdr:sp>
      <xdr:nvSpPr>
        <xdr:cNvPr id="190" name="Line 1"/>
        <xdr:cNvSpPr>
          <a:spLocks/>
        </xdr:cNvSpPr>
      </xdr:nvSpPr>
      <xdr:spPr>
        <a:xfrm>
          <a:off x="4352925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384</xdr:row>
      <xdr:rowOff>66675</xdr:rowOff>
    </xdr:from>
    <xdr:to>
      <xdr:col>12</xdr:col>
      <xdr:colOff>0</xdr:colOff>
      <xdr:row>384</xdr:row>
      <xdr:rowOff>66675</xdr:rowOff>
    </xdr:to>
    <xdr:sp>
      <xdr:nvSpPr>
        <xdr:cNvPr id="191" name="Line 1"/>
        <xdr:cNvSpPr>
          <a:spLocks/>
        </xdr:cNvSpPr>
      </xdr:nvSpPr>
      <xdr:spPr>
        <a:xfrm>
          <a:off x="4352925" y="1171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386</xdr:row>
      <xdr:rowOff>66675</xdr:rowOff>
    </xdr:from>
    <xdr:to>
      <xdr:col>12</xdr:col>
      <xdr:colOff>0</xdr:colOff>
      <xdr:row>386</xdr:row>
      <xdr:rowOff>66675</xdr:rowOff>
    </xdr:to>
    <xdr:sp>
      <xdr:nvSpPr>
        <xdr:cNvPr id="192" name="Line 1"/>
        <xdr:cNvSpPr>
          <a:spLocks/>
        </xdr:cNvSpPr>
      </xdr:nvSpPr>
      <xdr:spPr>
        <a:xfrm>
          <a:off x="4352925" y="1177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388</xdr:row>
      <xdr:rowOff>66675</xdr:rowOff>
    </xdr:from>
    <xdr:to>
      <xdr:col>12</xdr:col>
      <xdr:colOff>0</xdr:colOff>
      <xdr:row>388</xdr:row>
      <xdr:rowOff>66675</xdr:rowOff>
    </xdr:to>
    <xdr:sp>
      <xdr:nvSpPr>
        <xdr:cNvPr id="193" name="Line 1"/>
        <xdr:cNvSpPr>
          <a:spLocks/>
        </xdr:cNvSpPr>
      </xdr:nvSpPr>
      <xdr:spPr>
        <a:xfrm>
          <a:off x="4352925" y="1183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390</xdr:row>
      <xdr:rowOff>66675</xdr:rowOff>
    </xdr:from>
    <xdr:to>
      <xdr:col>12</xdr:col>
      <xdr:colOff>0</xdr:colOff>
      <xdr:row>390</xdr:row>
      <xdr:rowOff>66675</xdr:rowOff>
    </xdr:to>
    <xdr:sp>
      <xdr:nvSpPr>
        <xdr:cNvPr id="194" name="Line 1"/>
        <xdr:cNvSpPr>
          <a:spLocks/>
        </xdr:cNvSpPr>
      </xdr:nvSpPr>
      <xdr:spPr>
        <a:xfrm>
          <a:off x="4352925" y="1189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392</xdr:row>
      <xdr:rowOff>66675</xdr:rowOff>
    </xdr:from>
    <xdr:to>
      <xdr:col>12</xdr:col>
      <xdr:colOff>0</xdr:colOff>
      <xdr:row>392</xdr:row>
      <xdr:rowOff>66675</xdr:rowOff>
    </xdr:to>
    <xdr:sp>
      <xdr:nvSpPr>
        <xdr:cNvPr id="195" name="Line 1"/>
        <xdr:cNvSpPr>
          <a:spLocks/>
        </xdr:cNvSpPr>
      </xdr:nvSpPr>
      <xdr:spPr>
        <a:xfrm>
          <a:off x="4352925" y="1195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394</xdr:row>
      <xdr:rowOff>66675</xdr:rowOff>
    </xdr:from>
    <xdr:to>
      <xdr:col>12</xdr:col>
      <xdr:colOff>0</xdr:colOff>
      <xdr:row>394</xdr:row>
      <xdr:rowOff>66675</xdr:rowOff>
    </xdr:to>
    <xdr:sp>
      <xdr:nvSpPr>
        <xdr:cNvPr id="196" name="Line 1"/>
        <xdr:cNvSpPr>
          <a:spLocks/>
        </xdr:cNvSpPr>
      </xdr:nvSpPr>
      <xdr:spPr>
        <a:xfrm>
          <a:off x="4352925" y="1201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396</xdr:row>
      <xdr:rowOff>66675</xdr:rowOff>
    </xdr:from>
    <xdr:to>
      <xdr:col>12</xdr:col>
      <xdr:colOff>0</xdr:colOff>
      <xdr:row>396</xdr:row>
      <xdr:rowOff>66675</xdr:rowOff>
    </xdr:to>
    <xdr:sp>
      <xdr:nvSpPr>
        <xdr:cNvPr id="197" name="Line 1"/>
        <xdr:cNvSpPr>
          <a:spLocks/>
        </xdr:cNvSpPr>
      </xdr:nvSpPr>
      <xdr:spPr>
        <a:xfrm>
          <a:off x="4352925" y="1207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398</xdr:row>
      <xdr:rowOff>66675</xdr:rowOff>
    </xdr:from>
    <xdr:to>
      <xdr:col>12</xdr:col>
      <xdr:colOff>0</xdr:colOff>
      <xdr:row>398</xdr:row>
      <xdr:rowOff>66675</xdr:rowOff>
    </xdr:to>
    <xdr:sp>
      <xdr:nvSpPr>
        <xdr:cNvPr id="198" name="Line 1"/>
        <xdr:cNvSpPr>
          <a:spLocks/>
        </xdr:cNvSpPr>
      </xdr:nvSpPr>
      <xdr:spPr>
        <a:xfrm>
          <a:off x="4352925" y="1213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400</xdr:row>
      <xdr:rowOff>66675</xdr:rowOff>
    </xdr:from>
    <xdr:to>
      <xdr:col>12</xdr:col>
      <xdr:colOff>0</xdr:colOff>
      <xdr:row>400</xdr:row>
      <xdr:rowOff>66675</xdr:rowOff>
    </xdr:to>
    <xdr:sp>
      <xdr:nvSpPr>
        <xdr:cNvPr id="199" name="Line 1"/>
        <xdr:cNvSpPr>
          <a:spLocks/>
        </xdr:cNvSpPr>
      </xdr:nvSpPr>
      <xdr:spPr>
        <a:xfrm>
          <a:off x="4352925" y="1219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66675</xdr:rowOff>
    </xdr:from>
    <xdr:to>
      <xdr:col>12</xdr:col>
      <xdr:colOff>0</xdr:colOff>
      <xdr:row>5</xdr:row>
      <xdr:rowOff>66675</xdr:rowOff>
    </xdr:to>
    <xdr:sp>
      <xdr:nvSpPr>
        <xdr:cNvPr id="200" name="Line 1"/>
        <xdr:cNvSpPr>
          <a:spLocks/>
        </xdr:cNvSpPr>
      </xdr:nvSpPr>
      <xdr:spPr>
        <a:xfrm>
          <a:off x="435292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66675</xdr:rowOff>
    </xdr:from>
    <xdr:to>
      <xdr:col>12</xdr:col>
      <xdr:colOff>0</xdr:colOff>
      <xdr:row>7</xdr:row>
      <xdr:rowOff>66675</xdr:rowOff>
    </xdr:to>
    <xdr:sp>
      <xdr:nvSpPr>
        <xdr:cNvPr id="201" name="Line 1"/>
        <xdr:cNvSpPr>
          <a:spLocks/>
        </xdr:cNvSpPr>
      </xdr:nvSpPr>
      <xdr:spPr>
        <a:xfrm>
          <a:off x="43529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66675</xdr:rowOff>
    </xdr:from>
    <xdr:to>
      <xdr:col>12</xdr:col>
      <xdr:colOff>0</xdr:colOff>
      <xdr:row>9</xdr:row>
      <xdr:rowOff>66675</xdr:rowOff>
    </xdr:to>
    <xdr:sp>
      <xdr:nvSpPr>
        <xdr:cNvPr id="202" name="Line 1"/>
        <xdr:cNvSpPr>
          <a:spLocks/>
        </xdr:cNvSpPr>
      </xdr:nvSpPr>
      <xdr:spPr>
        <a:xfrm>
          <a:off x="435292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11</xdr:row>
      <xdr:rowOff>66675</xdr:rowOff>
    </xdr:to>
    <xdr:sp>
      <xdr:nvSpPr>
        <xdr:cNvPr id="203" name="Line 1"/>
        <xdr:cNvSpPr>
          <a:spLocks/>
        </xdr:cNvSpPr>
      </xdr:nvSpPr>
      <xdr:spPr>
        <a:xfrm>
          <a:off x="43529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66675</xdr:rowOff>
    </xdr:from>
    <xdr:to>
      <xdr:col>12</xdr:col>
      <xdr:colOff>0</xdr:colOff>
      <xdr:row>13</xdr:row>
      <xdr:rowOff>66675</xdr:rowOff>
    </xdr:to>
    <xdr:sp>
      <xdr:nvSpPr>
        <xdr:cNvPr id="204" name="Line 1"/>
        <xdr:cNvSpPr>
          <a:spLocks/>
        </xdr:cNvSpPr>
      </xdr:nvSpPr>
      <xdr:spPr>
        <a:xfrm>
          <a:off x="435292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66675</xdr:rowOff>
    </xdr:from>
    <xdr:to>
      <xdr:col>12</xdr:col>
      <xdr:colOff>0</xdr:colOff>
      <xdr:row>15</xdr:row>
      <xdr:rowOff>66675</xdr:rowOff>
    </xdr:to>
    <xdr:sp>
      <xdr:nvSpPr>
        <xdr:cNvPr id="205" name="Line 1"/>
        <xdr:cNvSpPr>
          <a:spLocks/>
        </xdr:cNvSpPr>
      </xdr:nvSpPr>
      <xdr:spPr>
        <a:xfrm>
          <a:off x="43529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66675</xdr:rowOff>
    </xdr:from>
    <xdr:to>
      <xdr:col>12</xdr:col>
      <xdr:colOff>0</xdr:colOff>
      <xdr:row>17</xdr:row>
      <xdr:rowOff>66675</xdr:rowOff>
    </xdr:to>
    <xdr:sp>
      <xdr:nvSpPr>
        <xdr:cNvPr id="206" name="Line 1"/>
        <xdr:cNvSpPr>
          <a:spLocks/>
        </xdr:cNvSpPr>
      </xdr:nvSpPr>
      <xdr:spPr>
        <a:xfrm>
          <a:off x="435292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207" name="Line 1"/>
        <xdr:cNvSpPr>
          <a:spLocks/>
        </xdr:cNvSpPr>
      </xdr:nvSpPr>
      <xdr:spPr>
        <a:xfrm>
          <a:off x="43529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66675</xdr:rowOff>
    </xdr:from>
    <xdr:to>
      <xdr:col>12</xdr:col>
      <xdr:colOff>0</xdr:colOff>
      <xdr:row>21</xdr:row>
      <xdr:rowOff>66675</xdr:rowOff>
    </xdr:to>
    <xdr:sp>
      <xdr:nvSpPr>
        <xdr:cNvPr id="208" name="Line 1"/>
        <xdr:cNvSpPr>
          <a:spLocks/>
        </xdr:cNvSpPr>
      </xdr:nvSpPr>
      <xdr:spPr>
        <a:xfrm>
          <a:off x="43529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66675</xdr:rowOff>
    </xdr:from>
    <xdr:to>
      <xdr:col>12</xdr:col>
      <xdr:colOff>0</xdr:colOff>
      <xdr:row>23</xdr:row>
      <xdr:rowOff>66675</xdr:rowOff>
    </xdr:to>
    <xdr:sp>
      <xdr:nvSpPr>
        <xdr:cNvPr id="209" name="Line 1"/>
        <xdr:cNvSpPr>
          <a:spLocks/>
        </xdr:cNvSpPr>
      </xdr:nvSpPr>
      <xdr:spPr>
        <a:xfrm>
          <a:off x="43529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66675</xdr:rowOff>
    </xdr:from>
    <xdr:to>
      <xdr:col>12</xdr:col>
      <xdr:colOff>0</xdr:colOff>
      <xdr:row>25</xdr:row>
      <xdr:rowOff>66675</xdr:rowOff>
    </xdr:to>
    <xdr:sp>
      <xdr:nvSpPr>
        <xdr:cNvPr id="210" name="Line 1"/>
        <xdr:cNvSpPr>
          <a:spLocks/>
        </xdr:cNvSpPr>
      </xdr:nvSpPr>
      <xdr:spPr>
        <a:xfrm>
          <a:off x="43529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66675</xdr:rowOff>
    </xdr:from>
    <xdr:to>
      <xdr:col>12</xdr:col>
      <xdr:colOff>0</xdr:colOff>
      <xdr:row>27</xdr:row>
      <xdr:rowOff>66675</xdr:rowOff>
    </xdr:to>
    <xdr:sp>
      <xdr:nvSpPr>
        <xdr:cNvPr id="211" name="Line 1"/>
        <xdr:cNvSpPr>
          <a:spLocks/>
        </xdr:cNvSpPr>
      </xdr:nvSpPr>
      <xdr:spPr>
        <a:xfrm>
          <a:off x="43529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66675</xdr:rowOff>
    </xdr:from>
    <xdr:to>
      <xdr:col>12</xdr:col>
      <xdr:colOff>0</xdr:colOff>
      <xdr:row>45</xdr:row>
      <xdr:rowOff>66675</xdr:rowOff>
    </xdr:to>
    <xdr:sp>
      <xdr:nvSpPr>
        <xdr:cNvPr id="212" name="Line 1"/>
        <xdr:cNvSpPr>
          <a:spLocks/>
        </xdr:cNvSpPr>
      </xdr:nvSpPr>
      <xdr:spPr>
        <a:xfrm>
          <a:off x="435292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1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1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1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1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1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1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1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22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22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22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22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22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71</xdr:row>
      <xdr:rowOff>66675</xdr:rowOff>
    </xdr:from>
    <xdr:to>
      <xdr:col>12</xdr:col>
      <xdr:colOff>0</xdr:colOff>
      <xdr:row>71</xdr:row>
      <xdr:rowOff>66675</xdr:rowOff>
    </xdr:to>
    <xdr:sp>
      <xdr:nvSpPr>
        <xdr:cNvPr id="225" name="Line 1"/>
        <xdr:cNvSpPr>
          <a:spLocks/>
        </xdr:cNvSpPr>
      </xdr:nvSpPr>
      <xdr:spPr>
        <a:xfrm>
          <a:off x="435292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66675</xdr:rowOff>
    </xdr:from>
    <xdr:to>
      <xdr:col>12</xdr:col>
      <xdr:colOff>0</xdr:colOff>
      <xdr:row>73</xdr:row>
      <xdr:rowOff>66675</xdr:rowOff>
    </xdr:to>
    <xdr:sp>
      <xdr:nvSpPr>
        <xdr:cNvPr id="226" name="Line 1"/>
        <xdr:cNvSpPr>
          <a:spLocks/>
        </xdr:cNvSpPr>
      </xdr:nvSpPr>
      <xdr:spPr>
        <a:xfrm>
          <a:off x="435292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75</xdr:row>
      <xdr:rowOff>66675</xdr:rowOff>
    </xdr:from>
    <xdr:to>
      <xdr:col>12</xdr:col>
      <xdr:colOff>0</xdr:colOff>
      <xdr:row>75</xdr:row>
      <xdr:rowOff>66675</xdr:rowOff>
    </xdr:to>
    <xdr:sp>
      <xdr:nvSpPr>
        <xdr:cNvPr id="227" name="Line 1"/>
        <xdr:cNvSpPr>
          <a:spLocks/>
        </xdr:cNvSpPr>
      </xdr:nvSpPr>
      <xdr:spPr>
        <a:xfrm>
          <a:off x="435292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66675</xdr:rowOff>
    </xdr:from>
    <xdr:to>
      <xdr:col>12</xdr:col>
      <xdr:colOff>0</xdr:colOff>
      <xdr:row>77</xdr:row>
      <xdr:rowOff>66675</xdr:rowOff>
    </xdr:to>
    <xdr:sp>
      <xdr:nvSpPr>
        <xdr:cNvPr id="228" name="Line 1"/>
        <xdr:cNvSpPr>
          <a:spLocks/>
        </xdr:cNvSpPr>
      </xdr:nvSpPr>
      <xdr:spPr>
        <a:xfrm>
          <a:off x="435292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66675</xdr:rowOff>
    </xdr:from>
    <xdr:to>
      <xdr:col>12</xdr:col>
      <xdr:colOff>0</xdr:colOff>
      <xdr:row>79</xdr:row>
      <xdr:rowOff>66675</xdr:rowOff>
    </xdr:to>
    <xdr:sp>
      <xdr:nvSpPr>
        <xdr:cNvPr id="229" name="Line 1"/>
        <xdr:cNvSpPr>
          <a:spLocks/>
        </xdr:cNvSpPr>
      </xdr:nvSpPr>
      <xdr:spPr>
        <a:xfrm>
          <a:off x="435292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81</xdr:row>
      <xdr:rowOff>66675</xdr:rowOff>
    </xdr:from>
    <xdr:to>
      <xdr:col>12</xdr:col>
      <xdr:colOff>0</xdr:colOff>
      <xdr:row>81</xdr:row>
      <xdr:rowOff>66675</xdr:rowOff>
    </xdr:to>
    <xdr:sp>
      <xdr:nvSpPr>
        <xdr:cNvPr id="230" name="Line 1"/>
        <xdr:cNvSpPr>
          <a:spLocks/>
        </xdr:cNvSpPr>
      </xdr:nvSpPr>
      <xdr:spPr>
        <a:xfrm>
          <a:off x="435292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83</xdr:row>
      <xdr:rowOff>66675</xdr:rowOff>
    </xdr:from>
    <xdr:to>
      <xdr:col>12</xdr:col>
      <xdr:colOff>0</xdr:colOff>
      <xdr:row>83</xdr:row>
      <xdr:rowOff>66675</xdr:rowOff>
    </xdr:to>
    <xdr:sp>
      <xdr:nvSpPr>
        <xdr:cNvPr id="231" name="Line 1"/>
        <xdr:cNvSpPr>
          <a:spLocks/>
        </xdr:cNvSpPr>
      </xdr:nvSpPr>
      <xdr:spPr>
        <a:xfrm>
          <a:off x="435292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66675</xdr:rowOff>
    </xdr:from>
    <xdr:to>
      <xdr:col>12</xdr:col>
      <xdr:colOff>0</xdr:colOff>
      <xdr:row>85</xdr:row>
      <xdr:rowOff>66675</xdr:rowOff>
    </xdr:to>
    <xdr:sp>
      <xdr:nvSpPr>
        <xdr:cNvPr id="232" name="Line 1"/>
        <xdr:cNvSpPr>
          <a:spLocks/>
        </xdr:cNvSpPr>
      </xdr:nvSpPr>
      <xdr:spPr>
        <a:xfrm>
          <a:off x="435292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66675</xdr:rowOff>
    </xdr:from>
    <xdr:to>
      <xdr:col>12</xdr:col>
      <xdr:colOff>0</xdr:colOff>
      <xdr:row>47</xdr:row>
      <xdr:rowOff>66675</xdr:rowOff>
    </xdr:to>
    <xdr:sp>
      <xdr:nvSpPr>
        <xdr:cNvPr id="233" name="Line 1"/>
        <xdr:cNvSpPr>
          <a:spLocks/>
        </xdr:cNvSpPr>
      </xdr:nvSpPr>
      <xdr:spPr>
        <a:xfrm>
          <a:off x="435292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66675</xdr:rowOff>
    </xdr:from>
    <xdr:to>
      <xdr:col>12</xdr:col>
      <xdr:colOff>0</xdr:colOff>
      <xdr:row>49</xdr:row>
      <xdr:rowOff>66675</xdr:rowOff>
    </xdr:to>
    <xdr:sp>
      <xdr:nvSpPr>
        <xdr:cNvPr id="234" name="Line 1"/>
        <xdr:cNvSpPr>
          <a:spLocks/>
        </xdr:cNvSpPr>
      </xdr:nvSpPr>
      <xdr:spPr>
        <a:xfrm>
          <a:off x="43529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66675</xdr:rowOff>
    </xdr:from>
    <xdr:to>
      <xdr:col>12</xdr:col>
      <xdr:colOff>0</xdr:colOff>
      <xdr:row>51</xdr:row>
      <xdr:rowOff>66675</xdr:rowOff>
    </xdr:to>
    <xdr:sp>
      <xdr:nvSpPr>
        <xdr:cNvPr id="235" name="Line 1"/>
        <xdr:cNvSpPr>
          <a:spLocks/>
        </xdr:cNvSpPr>
      </xdr:nvSpPr>
      <xdr:spPr>
        <a:xfrm>
          <a:off x="435292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66675</xdr:rowOff>
    </xdr:from>
    <xdr:to>
      <xdr:col>12</xdr:col>
      <xdr:colOff>0</xdr:colOff>
      <xdr:row>53</xdr:row>
      <xdr:rowOff>66675</xdr:rowOff>
    </xdr:to>
    <xdr:sp>
      <xdr:nvSpPr>
        <xdr:cNvPr id="236" name="Line 1"/>
        <xdr:cNvSpPr>
          <a:spLocks/>
        </xdr:cNvSpPr>
      </xdr:nvSpPr>
      <xdr:spPr>
        <a:xfrm>
          <a:off x="435292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66675</xdr:rowOff>
    </xdr:from>
    <xdr:to>
      <xdr:col>12</xdr:col>
      <xdr:colOff>0</xdr:colOff>
      <xdr:row>55</xdr:row>
      <xdr:rowOff>66675</xdr:rowOff>
    </xdr:to>
    <xdr:sp>
      <xdr:nvSpPr>
        <xdr:cNvPr id="237" name="Line 1"/>
        <xdr:cNvSpPr>
          <a:spLocks/>
        </xdr:cNvSpPr>
      </xdr:nvSpPr>
      <xdr:spPr>
        <a:xfrm>
          <a:off x="435292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66675</xdr:rowOff>
    </xdr:from>
    <xdr:to>
      <xdr:col>12</xdr:col>
      <xdr:colOff>0</xdr:colOff>
      <xdr:row>57</xdr:row>
      <xdr:rowOff>66675</xdr:rowOff>
    </xdr:to>
    <xdr:sp>
      <xdr:nvSpPr>
        <xdr:cNvPr id="238" name="Line 1"/>
        <xdr:cNvSpPr>
          <a:spLocks/>
        </xdr:cNvSpPr>
      </xdr:nvSpPr>
      <xdr:spPr>
        <a:xfrm>
          <a:off x="435292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66675</xdr:rowOff>
    </xdr:from>
    <xdr:to>
      <xdr:col>12</xdr:col>
      <xdr:colOff>0</xdr:colOff>
      <xdr:row>59</xdr:row>
      <xdr:rowOff>66675</xdr:rowOff>
    </xdr:to>
    <xdr:sp>
      <xdr:nvSpPr>
        <xdr:cNvPr id="239" name="Line 1"/>
        <xdr:cNvSpPr>
          <a:spLocks/>
        </xdr:cNvSpPr>
      </xdr:nvSpPr>
      <xdr:spPr>
        <a:xfrm>
          <a:off x="435292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66675</xdr:rowOff>
    </xdr:from>
    <xdr:to>
      <xdr:col>12</xdr:col>
      <xdr:colOff>0</xdr:colOff>
      <xdr:row>61</xdr:row>
      <xdr:rowOff>66675</xdr:rowOff>
    </xdr:to>
    <xdr:sp>
      <xdr:nvSpPr>
        <xdr:cNvPr id="240" name="Line 1"/>
        <xdr:cNvSpPr>
          <a:spLocks/>
        </xdr:cNvSpPr>
      </xdr:nvSpPr>
      <xdr:spPr>
        <a:xfrm>
          <a:off x="435292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66675</xdr:rowOff>
    </xdr:from>
    <xdr:to>
      <xdr:col>12</xdr:col>
      <xdr:colOff>0</xdr:colOff>
      <xdr:row>63</xdr:row>
      <xdr:rowOff>66675</xdr:rowOff>
    </xdr:to>
    <xdr:sp>
      <xdr:nvSpPr>
        <xdr:cNvPr id="241" name="Line 1"/>
        <xdr:cNvSpPr>
          <a:spLocks/>
        </xdr:cNvSpPr>
      </xdr:nvSpPr>
      <xdr:spPr>
        <a:xfrm>
          <a:off x="435292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66675</xdr:rowOff>
    </xdr:from>
    <xdr:to>
      <xdr:col>12</xdr:col>
      <xdr:colOff>0</xdr:colOff>
      <xdr:row>65</xdr:row>
      <xdr:rowOff>66675</xdr:rowOff>
    </xdr:to>
    <xdr:sp>
      <xdr:nvSpPr>
        <xdr:cNvPr id="242" name="Line 1"/>
        <xdr:cNvSpPr>
          <a:spLocks/>
        </xdr:cNvSpPr>
      </xdr:nvSpPr>
      <xdr:spPr>
        <a:xfrm>
          <a:off x="435292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66675</xdr:rowOff>
    </xdr:from>
    <xdr:to>
      <xdr:col>12</xdr:col>
      <xdr:colOff>0</xdr:colOff>
      <xdr:row>67</xdr:row>
      <xdr:rowOff>66675</xdr:rowOff>
    </xdr:to>
    <xdr:sp>
      <xdr:nvSpPr>
        <xdr:cNvPr id="243" name="Line 1"/>
        <xdr:cNvSpPr>
          <a:spLocks/>
        </xdr:cNvSpPr>
      </xdr:nvSpPr>
      <xdr:spPr>
        <a:xfrm>
          <a:off x="435292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66675</xdr:rowOff>
    </xdr:from>
    <xdr:to>
      <xdr:col>12</xdr:col>
      <xdr:colOff>0</xdr:colOff>
      <xdr:row>69</xdr:row>
      <xdr:rowOff>66675</xdr:rowOff>
    </xdr:to>
    <xdr:sp>
      <xdr:nvSpPr>
        <xdr:cNvPr id="244" name="Line 1"/>
        <xdr:cNvSpPr>
          <a:spLocks/>
        </xdr:cNvSpPr>
      </xdr:nvSpPr>
      <xdr:spPr>
        <a:xfrm>
          <a:off x="435292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66675</xdr:rowOff>
    </xdr:from>
    <xdr:to>
      <xdr:col>12</xdr:col>
      <xdr:colOff>0</xdr:colOff>
      <xdr:row>87</xdr:row>
      <xdr:rowOff>66675</xdr:rowOff>
    </xdr:to>
    <xdr:sp>
      <xdr:nvSpPr>
        <xdr:cNvPr id="245" name="Line 1"/>
        <xdr:cNvSpPr>
          <a:spLocks/>
        </xdr:cNvSpPr>
      </xdr:nvSpPr>
      <xdr:spPr>
        <a:xfrm>
          <a:off x="435292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246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247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248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249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250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251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252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253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254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255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89</xdr:row>
      <xdr:rowOff>66675</xdr:rowOff>
    </xdr:from>
    <xdr:to>
      <xdr:col>12</xdr:col>
      <xdr:colOff>0</xdr:colOff>
      <xdr:row>89</xdr:row>
      <xdr:rowOff>66675</xdr:rowOff>
    </xdr:to>
    <xdr:sp>
      <xdr:nvSpPr>
        <xdr:cNvPr id="256" name="Line 1"/>
        <xdr:cNvSpPr>
          <a:spLocks/>
        </xdr:cNvSpPr>
      </xdr:nvSpPr>
      <xdr:spPr>
        <a:xfrm>
          <a:off x="435292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66675</xdr:rowOff>
    </xdr:from>
    <xdr:to>
      <xdr:col>12</xdr:col>
      <xdr:colOff>0</xdr:colOff>
      <xdr:row>91</xdr:row>
      <xdr:rowOff>66675</xdr:rowOff>
    </xdr:to>
    <xdr:sp>
      <xdr:nvSpPr>
        <xdr:cNvPr id="257" name="Line 1"/>
        <xdr:cNvSpPr>
          <a:spLocks/>
        </xdr:cNvSpPr>
      </xdr:nvSpPr>
      <xdr:spPr>
        <a:xfrm>
          <a:off x="4352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93</xdr:row>
      <xdr:rowOff>66675</xdr:rowOff>
    </xdr:from>
    <xdr:to>
      <xdr:col>12</xdr:col>
      <xdr:colOff>0</xdr:colOff>
      <xdr:row>93</xdr:row>
      <xdr:rowOff>66675</xdr:rowOff>
    </xdr:to>
    <xdr:sp>
      <xdr:nvSpPr>
        <xdr:cNvPr id="258" name="Line 1"/>
        <xdr:cNvSpPr>
          <a:spLocks/>
        </xdr:cNvSpPr>
      </xdr:nvSpPr>
      <xdr:spPr>
        <a:xfrm>
          <a:off x="43529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95</xdr:row>
      <xdr:rowOff>66675</xdr:rowOff>
    </xdr:from>
    <xdr:to>
      <xdr:col>12</xdr:col>
      <xdr:colOff>0</xdr:colOff>
      <xdr:row>95</xdr:row>
      <xdr:rowOff>66675</xdr:rowOff>
    </xdr:to>
    <xdr:sp>
      <xdr:nvSpPr>
        <xdr:cNvPr id="259" name="Line 1"/>
        <xdr:cNvSpPr>
          <a:spLocks/>
        </xdr:cNvSpPr>
      </xdr:nvSpPr>
      <xdr:spPr>
        <a:xfrm>
          <a:off x="435292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97</xdr:row>
      <xdr:rowOff>66675</xdr:rowOff>
    </xdr:from>
    <xdr:to>
      <xdr:col>12</xdr:col>
      <xdr:colOff>0</xdr:colOff>
      <xdr:row>97</xdr:row>
      <xdr:rowOff>66675</xdr:rowOff>
    </xdr:to>
    <xdr:sp>
      <xdr:nvSpPr>
        <xdr:cNvPr id="260" name="Line 1"/>
        <xdr:cNvSpPr>
          <a:spLocks/>
        </xdr:cNvSpPr>
      </xdr:nvSpPr>
      <xdr:spPr>
        <a:xfrm>
          <a:off x="435292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66675</xdr:rowOff>
    </xdr:from>
    <xdr:to>
      <xdr:col>12</xdr:col>
      <xdr:colOff>0</xdr:colOff>
      <xdr:row>99</xdr:row>
      <xdr:rowOff>66675</xdr:rowOff>
    </xdr:to>
    <xdr:sp>
      <xdr:nvSpPr>
        <xdr:cNvPr id="261" name="Line 1"/>
        <xdr:cNvSpPr>
          <a:spLocks/>
        </xdr:cNvSpPr>
      </xdr:nvSpPr>
      <xdr:spPr>
        <a:xfrm>
          <a:off x="435292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101</xdr:row>
      <xdr:rowOff>66675</xdr:rowOff>
    </xdr:from>
    <xdr:to>
      <xdr:col>12</xdr:col>
      <xdr:colOff>0</xdr:colOff>
      <xdr:row>101</xdr:row>
      <xdr:rowOff>66675</xdr:rowOff>
    </xdr:to>
    <xdr:sp>
      <xdr:nvSpPr>
        <xdr:cNvPr id="262" name="Line 1"/>
        <xdr:cNvSpPr>
          <a:spLocks/>
        </xdr:cNvSpPr>
      </xdr:nvSpPr>
      <xdr:spPr>
        <a:xfrm>
          <a:off x="435292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103</xdr:row>
      <xdr:rowOff>66675</xdr:rowOff>
    </xdr:from>
    <xdr:to>
      <xdr:col>12</xdr:col>
      <xdr:colOff>0</xdr:colOff>
      <xdr:row>103</xdr:row>
      <xdr:rowOff>66675</xdr:rowOff>
    </xdr:to>
    <xdr:sp>
      <xdr:nvSpPr>
        <xdr:cNvPr id="263" name="Line 1"/>
        <xdr:cNvSpPr>
          <a:spLocks/>
        </xdr:cNvSpPr>
      </xdr:nvSpPr>
      <xdr:spPr>
        <a:xfrm>
          <a:off x="435292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105</xdr:row>
      <xdr:rowOff>66675</xdr:rowOff>
    </xdr:from>
    <xdr:to>
      <xdr:col>12</xdr:col>
      <xdr:colOff>0</xdr:colOff>
      <xdr:row>105</xdr:row>
      <xdr:rowOff>66675</xdr:rowOff>
    </xdr:to>
    <xdr:sp>
      <xdr:nvSpPr>
        <xdr:cNvPr id="264" name="Line 1"/>
        <xdr:cNvSpPr>
          <a:spLocks/>
        </xdr:cNvSpPr>
      </xdr:nvSpPr>
      <xdr:spPr>
        <a:xfrm>
          <a:off x="435292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107</xdr:row>
      <xdr:rowOff>66675</xdr:rowOff>
    </xdr:from>
    <xdr:to>
      <xdr:col>12</xdr:col>
      <xdr:colOff>0</xdr:colOff>
      <xdr:row>107</xdr:row>
      <xdr:rowOff>66675</xdr:rowOff>
    </xdr:to>
    <xdr:sp>
      <xdr:nvSpPr>
        <xdr:cNvPr id="265" name="Line 1"/>
        <xdr:cNvSpPr>
          <a:spLocks/>
        </xdr:cNvSpPr>
      </xdr:nvSpPr>
      <xdr:spPr>
        <a:xfrm>
          <a:off x="435292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</xdr:row>
      <xdr:rowOff>66675</xdr:rowOff>
    </xdr:from>
    <xdr:to>
      <xdr:col>28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389697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66675</xdr:rowOff>
    </xdr:from>
    <xdr:to>
      <xdr:col>28</xdr:col>
      <xdr:colOff>0</xdr:colOff>
      <xdr:row>5</xdr:row>
      <xdr:rowOff>66675</xdr:rowOff>
    </xdr:to>
    <xdr:sp>
      <xdr:nvSpPr>
        <xdr:cNvPr id="2" name="Line 1"/>
        <xdr:cNvSpPr>
          <a:spLocks/>
        </xdr:cNvSpPr>
      </xdr:nvSpPr>
      <xdr:spPr>
        <a:xfrm>
          <a:off x="138969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66675</xdr:rowOff>
    </xdr:from>
    <xdr:to>
      <xdr:col>28</xdr:col>
      <xdr:colOff>0</xdr:colOff>
      <xdr:row>7</xdr:row>
      <xdr:rowOff>66675</xdr:rowOff>
    </xdr:to>
    <xdr:sp>
      <xdr:nvSpPr>
        <xdr:cNvPr id="3" name="Line 1"/>
        <xdr:cNvSpPr>
          <a:spLocks/>
        </xdr:cNvSpPr>
      </xdr:nvSpPr>
      <xdr:spPr>
        <a:xfrm>
          <a:off x="138969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66675</xdr:rowOff>
    </xdr:from>
    <xdr:to>
      <xdr:col>28</xdr:col>
      <xdr:colOff>0</xdr:colOff>
      <xdr:row>9</xdr:row>
      <xdr:rowOff>66675</xdr:rowOff>
    </xdr:to>
    <xdr:sp>
      <xdr:nvSpPr>
        <xdr:cNvPr id="4" name="Line 1"/>
        <xdr:cNvSpPr>
          <a:spLocks/>
        </xdr:cNvSpPr>
      </xdr:nvSpPr>
      <xdr:spPr>
        <a:xfrm>
          <a:off x="13896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66675</xdr:rowOff>
    </xdr:from>
    <xdr:to>
      <xdr:col>28</xdr:col>
      <xdr:colOff>0</xdr:colOff>
      <xdr:row>11</xdr:row>
      <xdr:rowOff>66675</xdr:rowOff>
    </xdr:to>
    <xdr:sp>
      <xdr:nvSpPr>
        <xdr:cNvPr id="5" name="Line 1"/>
        <xdr:cNvSpPr>
          <a:spLocks/>
        </xdr:cNvSpPr>
      </xdr:nvSpPr>
      <xdr:spPr>
        <a:xfrm>
          <a:off x="138969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66675</xdr:rowOff>
    </xdr:from>
    <xdr:to>
      <xdr:col>28</xdr:col>
      <xdr:colOff>0</xdr:colOff>
      <xdr:row>13</xdr:row>
      <xdr:rowOff>66675</xdr:rowOff>
    </xdr:to>
    <xdr:sp>
      <xdr:nvSpPr>
        <xdr:cNvPr id="6" name="Line 1"/>
        <xdr:cNvSpPr>
          <a:spLocks/>
        </xdr:cNvSpPr>
      </xdr:nvSpPr>
      <xdr:spPr>
        <a:xfrm>
          <a:off x="138969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66675</xdr:rowOff>
    </xdr:from>
    <xdr:to>
      <xdr:col>28</xdr:col>
      <xdr:colOff>0</xdr:colOff>
      <xdr:row>15</xdr:row>
      <xdr:rowOff>66675</xdr:rowOff>
    </xdr:to>
    <xdr:sp>
      <xdr:nvSpPr>
        <xdr:cNvPr id="7" name="Line 1"/>
        <xdr:cNvSpPr>
          <a:spLocks/>
        </xdr:cNvSpPr>
      </xdr:nvSpPr>
      <xdr:spPr>
        <a:xfrm>
          <a:off x="138969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28</xdr:col>
      <xdr:colOff>0</xdr:colOff>
      <xdr:row>17</xdr:row>
      <xdr:rowOff>66675</xdr:rowOff>
    </xdr:to>
    <xdr:sp>
      <xdr:nvSpPr>
        <xdr:cNvPr id="8" name="Line 1"/>
        <xdr:cNvSpPr>
          <a:spLocks/>
        </xdr:cNvSpPr>
      </xdr:nvSpPr>
      <xdr:spPr>
        <a:xfrm>
          <a:off x="138969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66675</xdr:rowOff>
    </xdr:from>
    <xdr:to>
      <xdr:col>28</xdr:col>
      <xdr:colOff>0</xdr:colOff>
      <xdr:row>19</xdr:row>
      <xdr:rowOff>66675</xdr:rowOff>
    </xdr:to>
    <xdr:sp>
      <xdr:nvSpPr>
        <xdr:cNvPr id="9" name="Line 1"/>
        <xdr:cNvSpPr>
          <a:spLocks/>
        </xdr:cNvSpPr>
      </xdr:nvSpPr>
      <xdr:spPr>
        <a:xfrm>
          <a:off x="138969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66675</xdr:rowOff>
    </xdr:from>
    <xdr:to>
      <xdr:col>28</xdr:col>
      <xdr:colOff>0</xdr:colOff>
      <xdr:row>21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38969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66675</xdr:rowOff>
    </xdr:from>
    <xdr:to>
      <xdr:col>28</xdr:col>
      <xdr:colOff>0</xdr:colOff>
      <xdr:row>23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389697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66675</xdr:rowOff>
    </xdr:from>
    <xdr:to>
      <xdr:col>28</xdr:col>
      <xdr:colOff>0</xdr:colOff>
      <xdr:row>25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38969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66675</xdr:rowOff>
    </xdr:from>
    <xdr:to>
      <xdr:col>28</xdr:col>
      <xdr:colOff>0</xdr:colOff>
      <xdr:row>27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3896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66675</xdr:rowOff>
    </xdr:from>
    <xdr:to>
      <xdr:col>28</xdr:col>
      <xdr:colOff>0</xdr:colOff>
      <xdr:row>29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3896975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66675</xdr:rowOff>
    </xdr:from>
    <xdr:to>
      <xdr:col>28</xdr:col>
      <xdr:colOff>0</xdr:colOff>
      <xdr:row>31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3896975" y="95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66675</xdr:rowOff>
    </xdr:from>
    <xdr:to>
      <xdr:col>28</xdr:col>
      <xdr:colOff>0</xdr:colOff>
      <xdr:row>33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3896975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66675</xdr:rowOff>
    </xdr:from>
    <xdr:to>
      <xdr:col>28</xdr:col>
      <xdr:colOff>0</xdr:colOff>
      <xdr:row>35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3896975" y="107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66675</xdr:rowOff>
    </xdr:from>
    <xdr:to>
      <xdr:col>28</xdr:col>
      <xdr:colOff>0</xdr:colOff>
      <xdr:row>37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38969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66675</xdr:rowOff>
    </xdr:from>
    <xdr:to>
      <xdr:col>28</xdr:col>
      <xdr:colOff>0</xdr:colOff>
      <xdr:row>39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38969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66675</xdr:rowOff>
    </xdr:from>
    <xdr:to>
      <xdr:col>28</xdr:col>
      <xdr:colOff>0</xdr:colOff>
      <xdr:row>41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389697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43</xdr:row>
      <xdr:rowOff>66675</xdr:rowOff>
    </xdr:from>
    <xdr:to>
      <xdr:col>28</xdr:col>
      <xdr:colOff>0</xdr:colOff>
      <xdr:row>43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3896975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66675</xdr:rowOff>
    </xdr:from>
    <xdr:to>
      <xdr:col>28</xdr:col>
      <xdr:colOff>0</xdr:colOff>
      <xdr:row>45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38969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71</xdr:row>
      <xdr:rowOff>66675</xdr:rowOff>
    </xdr:from>
    <xdr:to>
      <xdr:col>28</xdr:col>
      <xdr:colOff>0</xdr:colOff>
      <xdr:row>71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389697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73</xdr:row>
      <xdr:rowOff>66675</xdr:rowOff>
    </xdr:from>
    <xdr:to>
      <xdr:col>28</xdr:col>
      <xdr:colOff>0</xdr:colOff>
      <xdr:row>73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389697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75</xdr:row>
      <xdr:rowOff>66675</xdr:rowOff>
    </xdr:from>
    <xdr:to>
      <xdr:col>28</xdr:col>
      <xdr:colOff>0</xdr:colOff>
      <xdr:row>75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38969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77</xdr:row>
      <xdr:rowOff>66675</xdr:rowOff>
    </xdr:from>
    <xdr:to>
      <xdr:col>28</xdr:col>
      <xdr:colOff>0</xdr:colOff>
      <xdr:row>77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38969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66675</xdr:rowOff>
    </xdr:from>
    <xdr:to>
      <xdr:col>28</xdr:col>
      <xdr:colOff>0</xdr:colOff>
      <xdr:row>79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389697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66675</xdr:rowOff>
    </xdr:from>
    <xdr:to>
      <xdr:col>28</xdr:col>
      <xdr:colOff>0</xdr:colOff>
      <xdr:row>81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389697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83</xdr:row>
      <xdr:rowOff>66675</xdr:rowOff>
    </xdr:from>
    <xdr:to>
      <xdr:col>28</xdr:col>
      <xdr:colOff>0</xdr:colOff>
      <xdr:row>83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389697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85</xdr:row>
      <xdr:rowOff>66675</xdr:rowOff>
    </xdr:from>
    <xdr:to>
      <xdr:col>28</xdr:col>
      <xdr:colOff>0</xdr:colOff>
      <xdr:row>85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389697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87</xdr:row>
      <xdr:rowOff>66675</xdr:rowOff>
    </xdr:from>
    <xdr:to>
      <xdr:col>28</xdr:col>
      <xdr:colOff>0</xdr:colOff>
      <xdr:row>87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389697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110</xdr:row>
      <xdr:rowOff>66675</xdr:rowOff>
    </xdr:from>
    <xdr:to>
      <xdr:col>28</xdr:col>
      <xdr:colOff>0</xdr:colOff>
      <xdr:row>110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3896975" y="335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112</xdr:row>
      <xdr:rowOff>66675</xdr:rowOff>
    </xdr:from>
    <xdr:to>
      <xdr:col>28</xdr:col>
      <xdr:colOff>0</xdr:colOff>
      <xdr:row>112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3896975" y="342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114</xdr:row>
      <xdr:rowOff>66675</xdr:rowOff>
    </xdr:from>
    <xdr:to>
      <xdr:col>28</xdr:col>
      <xdr:colOff>0</xdr:colOff>
      <xdr:row>114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3896975" y="348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116</xdr:row>
      <xdr:rowOff>66675</xdr:rowOff>
    </xdr:from>
    <xdr:to>
      <xdr:col>28</xdr:col>
      <xdr:colOff>0</xdr:colOff>
      <xdr:row>116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3896975" y="354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118</xdr:row>
      <xdr:rowOff>66675</xdr:rowOff>
    </xdr:from>
    <xdr:to>
      <xdr:col>28</xdr:col>
      <xdr:colOff>0</xdr:colOff>
      <xdr:row>118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3896975" y="360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120</xdr:row>
      <xdr:rowOff>66675</xdr:rowOff>
    </xdr:from>
    <xdr:to>
      <xdr:col>28</xdr:col>
      <xdr:colOff>0</xdr:colOff>
      <xdr:row>120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3896975" y="366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122</xdr:row>
      <xdr:rowOff>66675</xdr:rowOff>
    </xdr:from>
    <xdr:to>
      <xdr:col>28</xdr:col>
      <xdr:colOff>0</xdr:colOff>
      <xdr:row>122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3896975" y="372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124</xdr:row>
      <xdr:rowOff>66675</xdr:rowOff>
    </xdr:from>
    <xdr:to>
      <xdr:col>28</xdr:col>
      <xdr:colOff>0</xdr:colOff>
      <xdr:row>124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3896975" y="378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126</xdr:row>
      <xdr:rowOff>66675</xdr:rowOff>
    </xdr:from>
    <xdr:to>
      <xdr:col>28</xdr:col>
      <xdr:colOff>0</xdr:colOff>
      <xdr:row>126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3896975" y="384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128</xdr:row>
      <xdr:rowOff>66675</xdr:rowOff>
    </xdr:from>
    <xdr:to>
      <xdr:col>28</xdr:col>
      <xdr:colOff>0</xdr:colOff>
      <xdr:row>128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3896975" y="390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66675</xdr:rowOff>
    </xdr:from>
    <xdr:to>
      <xdr:col>28</xdr:col>
      <xdr:colOff>0</xdr:colOff>
      <xdr:row>130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3896975" y="396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132</xdr:row>
      <xdr:rowOff>66675</xdr:rowOff>
    </xdr:from>
    <xdr:to>
      <xdr:col>28</xdr:col>
      <xdr:colOff>0</xdr:colOff>
      <xdr:row>132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3896975" y="403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134</xdr:row>
      <xdr:rowOff>66675</xdr:rowOff>
    </xdr:from>
    <xdr:to>
      <xdr:col>28</xdr:col>
      <xdr:colOff>0</xdr:colOff>
      <xdr:row>134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3896975" y="409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136</xdr:row>
      <xdr:rowOff>66675</xdr:rowOff>
    </xdr:from>
    <xdr:to>
      <xdr:col>28</xdr:col>
      <xdr:colOff>0</xdr:colOff>
      <xdr:row>136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3896975" y="415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138</xdr:row>
      <xdr:rowOff>66675</xdr:rowOff>
    </xdr:from>
    <xdr:to>
      <xdr:col>28</xdr:col>
      <xdr:colOff>0</xdr:colOff>
      <xdr:row>138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3896975" y="421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140</xdr:row>
      <xdr:rowOff>66675</xdr:rowOff>
    </xdr:from>
    <xdr:to>
      <xdr:col>28</xdr:col>
      <xdr:colOff>0</xdr:colOff>
      <xdr:row>140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389697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142</xdr:row>
      <xdr:rowOff>66675</xdr:rowOff>
    </xdr:from>
    <xdr:to>
      <xdr:col>28</xdr:col>
      <xdr:colOff>0</xdr:colOff>
      <xdr:row>142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3896975" y="433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144</xdr:row>
      <xdr:rowOff>66675</xdr:rowOff>
    </xdr:from>
    <xdr:to>
      <xdr:col>28</xdr:col>
      <xdr:colOff>0</xdr:colOff>
      <xdr:row>144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3896975" y="439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146</xdr:row>
      <xdr:rowOff>66675</xdr:rowOff>
    </xdr:from>
    <xdr:to>
      <xdr:col>28</xdr:col>
      <xdr:colOff>0</xdr:colOff>
      <xdr:row>146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3896975" y="445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148</xdr:row>
      <xdr:rowOff>66675</xdr:rowOff>
    </xdr:from>
    <xdr:to>
      <xdr:col>28</xdr:col>
      <xdr:colOff>0</xdr:colOff>
      <xdr:row>148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3896975" y="451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150</xdr:row>
      <xdr:rowOff>66675</xdr:rowOff>
    </xdr:from>
    <xdr:to>
      <xdr:col>28</xdr:col>
      <xdr:colOff>0</xdr:colOff>
      <xdr:row>150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3896975" y="457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152</xdr:row>
      <xdr:rowOff>66675</xdr:rowOff>
    </xdr:from>
    <xdr:to>
      <xdr:col>28</xdr:col>
      <xdr:colOff>0</xdr:colOff>
      <xdr:row>152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3896975" y="463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154</xdr:row>
      <xdr:rowOff>66675</xdr:rowOff>
    </xdr:from>
    <xdr:to>
      <xdr:col>28</xdr:col>
      <xdr:colOff>0</xdr:colOff>
      <xdr:row>154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3896975" y="470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156</xdr:row>
      <xdr:rowOff>66675</xdr:rowOff>
    </xdr:from>
    <xdr:to>
      <xdr:col>28</xdr:col>
      <xdr:colOff>0</xdr:colOff>
      <xdr:row>156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3896975" y="4761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66675</xdr:rowOff>
    </xdr:from>
    <xdr:to>
      <xdr:col>28</xdr:col>
      <xdr:colOff>0</xdr:colOff>
      <xdr:row>158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3896975" y="482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160</xdr:row>
      <xdr:rowOff>66675</xdr:rowOff>
    </xdr:from>
    <xdr:to>
      <xdr:col>28</xdr:col>
      <xdr:colOff>0</xdr:colOff>
      <xdr:row>160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3896975" y="488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162</xdr:row>
      <xdr:rowOff>66675</xdr:rowOff>
    </xdr:from>
    <xdr:to>
      <xdr:col>28</xdr:col>
      <xdr:colOff>0</xdr:colOff>
      <xdr:row>162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3896975" y="494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164</xdr:row>
      <xdr:rowOff>66675</xdr:rowOff>
    </xdr:from>
    <xdr:to>
      <xdr:col>28</xdr:col>
      <xdr:colOff>0</xdr:colOff>
      <xdr:row>164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3896975" y="500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166</xdr:row>
      <xdr:rowOff>66675</xdr:rowOff>
    </xdr:from>
    <xdr:to>
      <xdr:col>28</xdr:col>
      <xdr:colOff>0</xdr:colOff>
      <xdr:row>166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3896975" y="506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168</xdr:row>
      <xdr:rowOff>66675</xdr:rowOff>
    </xdr:from>
    <xdr:to>
      <xdr:col>28</xdr:col>
      <xdr:colOff>0</xdr:colOff>
      <xdr:row>168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3896975" y="512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170</xdr:row>
      <xdr:rowOff>66675</xdr:rowOff>
    </xdr:from>
    <xdr:to>
      <xdr:col>28</xdr:col>
      <xdr:colOff>0</xdr:colOff>
      <xdr:row>170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3896975" y="518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172</xdr:row>
      <xdr:rowOff>66675</xdr:rowOff>
    </xdr:from>
    <xdr:to>
      <xdr:col>28</xdr:col>
      <xdr:colOff>0</xdr:colOff>
      <xdr:row>172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3896975" y="524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174</xdr:row>
      <xdr:rowOff>66675</xdr:rowOff>
    </xdr:from>
    <xdr:to>
      <xdr:col>28</xdr:col>
      <xdr:colOff>0</xdr:colOff>
      <xdr:row>174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3896975" y="531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176</xdr:row>
      <xdr:rowOff>66675</xdr:rowOff>
    </xdr:from>
    <xdr:to>
      <xdr:col>28</xdr:col>
      <xdr:colOff>0</xdr:colOff>
      <xdr:row>176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3896975" y="537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178</xdr:row>
      <xdr:rowOff>66675</xdr:rowOff>
    </xdr:from>
    <xdr:to>
      <xdr:col>28</xdr:col>
      <xdr:colOff>0</xdr:colOff>
      <xdr:row>178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3896975" y="543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180</xdr:row>
      <xdr:rowOff>66675</xdr:rowOff>
    </xdr:from>
    <xdr:to>
      <xdr:col>28</xdr:col>
      <xdr:colOff>0</xdr:colOff>
      <xdr:row>180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3896975" y="549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182</xdr:row>
      <xdr:rowOff>66675</xdr:rowOff>
    </xdr:from>
    <xdr:to>
      <xdr:col>28</xdr:col>
      <xdr:colOff>0</xdr:colOff>
      <xdr:row>182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3896975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184</xdr:row>
      <xdr:rowOff>66675</xdr:rowOff>
    </xdr:from>
    <xdr:to>
      <xdr:col>28</xdr:col>
      <xdr:colOff>0</xdr:colOff>
      <xdr:row>184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3896975" y="561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186</xdr:row>
      <xdr:rowOff>66675</xdr:rowOff>
    </xdr:from>
    <xdr:to>
      <xdr:col>28</xdr:col>
      <xdr:colOff>0</xdr:colOff>
      <xdr:row>186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3896975" y="567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188</xdr:row>
      <xdr:rowOff>66675</xdr:rowOff>
    </xdr:from>
    <xdr:to>
      <xdr:col>28</xdr:col>
      <xdr:colOff>0</xdr:colOff>
      <xdr:row>188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3896975" y="573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190</xdr:row>
      <xdr:rowOff>66675</xdr:rowOff>
    </xdr:from>
    <xdr:to>
      <xdr:col>28</xdr:col>
      <xdr:colOff>0</xdr:colOff>
      <xdr:row>190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3896975" y="579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192</xdr:row>
      <xdr:rowOff>66675</xdr:rowOff>
    </xdr:from>
    <xdr:to>
      <xdr:col>28</xdr:col>
      <xdr:colOff>0</xdr:colOff>
      <xdr:row>192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3896975" y="585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194</xdr:row>
      <xdr:rowOff>66675</xdr:rowOff>
    </xdr:from>
    <xdr:to>
      <xdr:col>28</xdr:col>
      <xdr:colOff>0</xdr:colOff>
      <xdr:row>194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3896975" y="591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196</xdr:row>
      <xdr:rowOff>66675</xdr:rowOff>
    </xdr:from>
    <xdr:to>
      <xdr:col>28</xdr:col>
      <xdr:colOff>0</xdr:colOff>
      <xdr:row>196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3896975" y="598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198</xdr:row>
      <xdr:rowOff>66675</xdr:rowOff>
    </xdr:from>
    <xdr:to>
      <xdr:col>28</xdr:col>
      <xdr:colOff>0</xdr:colOff>
      <xdr:row>198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3896975" y="604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200</xdr:row>
      <xdr:rowOff>66675</xdr:rowOff>
    </xdr:from>
    <xdr:to>
      <xdr:col>28</xdr:col>
      <xdr:colOff>0</xdr:colOff>
      <xdr:row>200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3896975" y="610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202</xdr:row>
      <xdr:rowOff>66675</xdr:rowOff>
    </xdr:from>
    <xdr:to>
      <xdr:col>28</xdr:col>
      <xdr:colOff>0</xdr:colOff>
      <xdr:row>202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3896975" y="616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204</xdr:row>
      <xdr:rowOff>66675</xdr:rowOff>
    </xdr:from>
    <xdr:to>
      <xdr:col>28</xdr:col>
      <xdr:colOff>0</xdr:colOff>
      <xdr:row>204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3896975" y="622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206</xdr:row>
      <xdr:rowOff>66675</xdr:rowOff>
    </xdr:from>
    <xdr:to>
      <xdr:col>28</xdr:col>
      <xdr:colOff>0</xdr:colOff>
      <xdr:row>206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3896975" y="628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208</xdr:row>
      <xdr:rowOff>66675</xdr:rowOff>
    </xdr:from>
    <xdr:to>
      <xdr:col>28</xdr:col>
      <xdr:colOff>0</xdr:colOff>
      <xdr:row>208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3896975" y="634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210</xdr:row>
      <xdr:rowOff>66675</xdr:rowOff>
    </xdr:from>
    <xdr:to>
      <xdr:col>28</xdr:col>
      <xdr:colOff>0</xdr:colOff>
      <xdr:row>210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3896975" y="640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212</xdr:row>
      <xdr:rowOff>66675</xdr:rowOff>
    </xdr:from>
    <xdr:to>
      <xdr:col>28</xdr:col>
      <xdr:colOff>0</xdr:colOff>
      <xdr:row>212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3896975" y="646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214</xdr:row>
      <xdr:rowOff>66675</xdr:rowOff>
    </xdr:from>
    <xdr:to>
      <xdr:col>28</xdr:col>
      <xdr:colOff>0</xdr:colOff>
      <xdr:row>214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3896975" y="652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216</xdr:row>
      <xdr:rowOff>66675</xdr:rowOff>
    </xdr:from>
    <xdr:to>
      <xdr:col>28</xdr:col>
      <xdr:colOff>0</xdr:colOff>
      <xdr:row>216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3896975" y="659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218</xdr:row>
      <xdr:rowOff>66675</xdr:rowOff>
    </xdr:from>
    <xdr:to>
      <xdr:col>28</xdr:col>
      <xdr:colOff>0</xdr:colOff>
      <xdr:row>218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3896975" y="665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220</xdr:row>
      <xdr:rowOff>66675</xdr:rowOff>
    </xdr:from>
    <xdr:to>
      <xdr:col>28</xdr:col>
      <xdr:colOff>0</xdr:colOff>
      <xdr:row>220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3896975" y="671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222</xdr:row>
      <xdr:rowOff>66675</xdr:rowOff>
    </xdr:from>
    <xdr:to>
      <xdr:col>28</xdr:col>
      <xdr:colOff>0</xdr:colOff>
      <xdr:row>222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3896975" y="677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224</xdr:row>
      <xdr:rowOff>66675</xdr:rowOff>
    </xdr:from>
    <xdr:to>
      <xdr:col>28</xdr:col>
      <xdr:colOff>0</xdr:colOff>
      <xdr:row>224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3896975" y="683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226</xdr:row>
      <xdr:rowOff>66675</xdr:rowOff>
    </xdr:from>
    <xdr:to>
      <xdr:col>28</xdr:col>
      <xdr:colOff>0</xdr:colOff>
      <xdr:row>226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3896975" y="689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228</xdr:row>
      <xdr:rowOff>66675</xdr:rowOff>
    </xdr:from>
    <xdr:to>
      <xdr:col>28</xdr:col>
      <xdr:colOff>0</xdr:colOff>
      <xdr:row>228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3896975" y="695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230</xdr:row>
      <xdr:rowOff>66675</xdr:rowOff>
    </xdr:from>
    <xdr:to>
      <xdr:col>28</xdr:col>
      <xdr:colOff>0</xdr:colOff>
      <xdr:row>230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3896975" y="701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232</xdr:row>
      <xdr:rowOff>66675</xdr:rowOff>
    </xdr:from>
    <xdr:to>
      <xdr:col>28</xdr:col>
      <xdr:colOff>0</xdr:colOff>
      <xdr:row>232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3896975" y="707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234</xdr:row>
      <xdr:rowOff>66675</xdr:rowOff>
    </xdr:from>
    <xdr:to>
      <xdr:col>28</xdr:col>
      <xdr:colOff>0</xdr:colOff>
      <xdr:row>234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3896975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236</xdr:row>
      <xdr:rowOff>66675</xdr:rowOff>
    </xdr:from>
    <xdr:to>
      <xdr:col>28</xdr:col>
      <xdr:colOff>0</xdr:colOff>
      <xdr:row>236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3896975" y="7199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238</xdr:row>
      <xdr:rowOff>66675</xdr:rowOff>
    </xdr:from>
    <xdr:to>
      <xdr:col>28</xdr:col>
      <xdr:colOff>0</xdr:colOff>
      <xdr:row>238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3896975" y="7260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240</xdr:row>
      <xdr:rowOff>66675</xdr:rowOff>
    </xdr:from>
    <xdr:to>
      <xdr:col>28</xdr:col>
      <xdr:colOff>0</xdr:colOff>
      <xdr:row>240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3896975" y="732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242</xdr:row>
      <xdr:rowOff>66675</xdr:rowOff>
    </xdr:from>
    <xdr:to>
      <xdr:col>28</xdr:col>
      <xdr:colOff>0</xdr:colOff>
      <xdr:row>242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3896975" y="738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244</xdr:row>
      <xdr:rowOff>66675</xdr:rowOff>
    </xdr:from>
    <xdr:to>
      <xdr:col>28</xdr:col>
      <xdr:colOff>0</xdr:colOff>
      <xdr:row>244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3896975" y="7443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246</xdr:row>
      <xdr:rowOff>66675</xdr:rowOff>
    </xdr:from>
    <xdr:to>
      <xdr:col>28</xdr:col>
      <xdr:colOff>0</xdr:colOff>
      <xdr:row>246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3896975" y="750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248</xdr:row>
      <xdr:rowOff>66675</xdr:rowOff>
    </xdr:from>
    <xdr:to>
      <xdr:col>28</xdr:col>
      <xdr:colOff>0</xdr:colOff>
      <xdr:row>248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3896975" y="7565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250</xdr:row>
      <xdr:rowOff>66675</xdr:rowOff>
    </xdr:from>
    <xdr:to>
      <xdr:col>28</xdr:col>
      <xdr:colOff>0</xdr:colOff>
      <xdr:row>250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3896975" y="762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252</xdr:row>
      <xdr:rowOff>66675</xdr:rowOff>
    </xdr:from>
    <xdr:to>
      <xdr:col>28</xdr:col>
      <xdr:colOff>0</xdr:colOff>
      <xdr:row>252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3896975" y="768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254</xdr:row>
      <xdr:rowOff>66675</xdr:rowOff>
    </xdr:from>
    <xdr:to>
      <xdr:col>28</xdr:col>
      <xdr:colOff>0</xdr:colOff>
      <xdr:row>254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3896975" y="774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256</xdr:row>
      <xdr:rowOff>66675</xdr:rowOff>
    </xdr:from>
    <xdr:to>
      <xdr:col>28</xdr:col>
      <xdr:colOff>0</xdr:colOff>
      <xdr:row>256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3896975" y="780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258</xdr:row>
      <xdr:rowOff>66675</xdr:rowOff>
    </xdr:from>
    <xdr:to>
      <xdr:col>28</xdr:col>
      <xdr:colOff>0</xdr:colOff>
      <xdr:row>258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3896975" y="787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260</xdr:row>
      <xdr:rowOff>66675</xdr:rowOff>
    </xdr:from>
    <xdr:to>
      <xdr:col>28</xdr:col>
      <xdr:colOff>0</xdr:colOff>
      <xdr:row>260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3896975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262</xdr:row>
      <xdr:rowOff>66675</xdr:rowOff>
    </xdr:from>
    <xdr:to>
      <xdr:col>28</xdr:col>
      <xdr:colOff>0</xdr:colOff>
      <xdr:row>262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3896975" y="799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264</xdr:row>
      <xdr:rowOff>66675</xdr:rowOff>
    </xdr:from>
    <xdr:to>
      <xdr:col>28</xdr:col>
      <xdr:colOff>0</xdr:colOff>
      <xdr:row>264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3896975" y="805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266</xdr:row>
      <xdr:rowOff>66675</xdr:rowOff>
    </xdr:from>
    <xdr:to>
      <xdr:col>28</xdr:col>
      <xdr:colOff>0</xdr:colOff>
      <xdr:row>266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3896975" y="8114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268</xdr:row>
      <xdr:rowOff>66675</xdr:rowOff>
    </xdr:from>
    <xdr:to>
      <xdr:col>28</xdr:col>
      <xdr:colOff>0</xdr:colOff>
      <xdr:row>268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3896975" y="817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270</xdr:row>
      <xdr:rowOff>66675</xdr:rowOff>
    </xdr:from>
    <xdr:to>
      <xdr:col>28</xdr:col>
      <xdr:colOff>0</xdr:colOff>
      <xdr:row>270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3896975" y="8236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272</xdr:row>
      <xdr:rowOff>66675</xdr:rowOff>
    </xdr:from>
    <xdr:to>
      <xdr:col>28</xdr:col>
      <xdr:colOff>0</xdr:colOff>
      <xdr:row>272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3896975" y="8297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274</xdr:row>
      <xdr:rowOff>66675</xdr:rowOff>
    </xdr:from>
    <xdr:to>
      <xdr:col>28</xdr:col>
      <xdr:colOff>0</xdr:colOff>
      <xdr:row>274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3896975" y="835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276</xdr:row>
      <xdr:rowOff>66675</xdr:rowOff>
    </xdr:from>
    <xdr:to>
      <xdr:col>28</xdr:col>
      <xdr:colOff>0</xdr:colOff>
      <xdr:row>276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3896975" y="841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278</xdr:row>
      <xdr:rowOff>66675</xdr:rowOff>
    </xdr:from>
    <xdr:to>
      <xdr:col>28</xdr:col>
      <xdr:colOff>0</xdr:colOff>
      <xdr:row>278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3896975" y="848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280</xdr:row>
      <xdr:rowOff>66675</xdr:rowOff>
    </xdr:from>
    <xdr:to>
      <xdr:col>28</xdr:col>
      <xdr:colOff>0</xdr:colOff>
      <xdr:row>280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3896975" y="854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282</xdr:row>
      <xdr:rowOff>66675</xdr:rowOff>
    </xdr:from>
    <xdr:to>
      <xdr:col>28</xdr:col>
      <xdr:colOff>0</xdr:colOff>
      <xdr:row>282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3896975" y="8602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284</xdr:row>
      <xdr:rowOff>66675</xdr:rowOff>
    </xdr:from>
    <xdr:to>
      <xdr:col>28</xdr:col>
      <xdr:colOff>0</xdr:colOff>
      <xdr:row>284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13896975" y="866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286</xdr:row>
      <xdr:rowOff>66675</xdr:rowOff>
    </xdr:from>
    <xdr:to>
      <xdr:col>28</xdr:col>
      <xdr:colOff>0</xdr:colOff>
      <xdr:row>286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13896975" y="8723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288</xdr:row>
      <xdr:rowOff>66675</xdr:rowOff>
    </xdr:from>
    <xdr:to>
      <xdr:col>28</xdr:col>
      <xdr:colOff>0</xdr:colOff>
      <xdr:row>288</xdr:row>
      <xdr:rowOff>66675</xdr:rowOff>
    </xdr:to>
    <xdr:sp>
      <xdr:nvSpPr>
        <xdr:cNvPr id="143" name="Line 1"/>
        <xdr:cNvSpPr>
          <a:spLocks/>
        </xdr:cNvSpPr>
      </xdr:nvSpPr>
      <xdr:spPr>
        <a:xfrm>
          <a:off x="13896975" y="878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290</xdr:row>
      <xdr:rowOff>66675</xdr:rowOff>
    </xdr:from>
    <xdr:to>
      <xdr:col>28</xdr:col>
      <xdr:colOff>0</xdr:colOff>
      <xdr:row>290</xdr:row>
      <xdr:rowOff>66675</xdr:rowOff>
    </xdr:to>
    <xdr:sp>
      <xdr:nvSpPr>
        <xdr:cNvPr id="144" name="Line 1"/>
        <xdr:cNvSpPr>
          <a:spLocks/>
        </xdr:cNvSpPr>
      </xdr:nvSpPr>
      <xdr:spPr>
        <a:xfrm>
          <a:off x="13896975" y="8845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292</xdr:row>
      <xdr:rowOff>66675</xdr:rowOff>
    </xdr:from>
    <xdr:to>
      <xdr:col>28</xdr:col>
      <xdr:colOff>0</xdr:colOff>
      <xdr:row>292</xdr:row>
      <xdr:rowOff>66675</xdr:rowOff>
    </xdr:to>
    <xdr:sp>
      <xdr:nvSpPr>
        <xdr:cNvPr id="145" name="Line 1"/>
        <xdr:cNvSpPr>
          <a:spLocks/>
        </xdr:cNvSpPr>
      </xdr:nvSpPr>
      <xdr:spPr>
        <a:xfrm>
          <a:off x="13896975" y="890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294</xdr:row>
      <xdr:rowOff>66675</xdr:rowOff>
    </xdr:from>
    <xdr:to>
      <xdr:col>28</xdr:col>
      <xdr:colOff>0</xdr:colOff>
      <xdr:row>294</xdr:row>
      <xdr:rowOff>66675</xdr:rowOff>
    </xdr:to>
    <xdr:sp>
      <xdr:nvSpPr>
        <xdr:cNvPr id="146" name="Line 1"/>
        <xdr:cNvSpPr>
          <a:spLocks/>
        </xdr:cNvSpPr>
      </xdr:nvSpPr>
      <xdr:spPr>
        <a:xfrm>
          <a:off x="13896975" y="896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296</xdr:row>
      <xdr:rowOff>66675</xdr:rowOff>
    </xdr:from>
    <xdr:to>
      <xdr:col>28</xdr:col>
      <xdr:colOff>0</xdr:colOff>
      <xdr:row>296</xdr:row>
      <xdr:rowOff>66675</xdr:rowOff>
    </xdr:to>
    <xdr:sp>
      <xdr:nvSpPr>
        <xdr:cNvPr id="147" name="Line 1"/>
        <xdr:cNvSpPr>
          <a:spLocks/>
        </xdr:cNvSpPr>
      </xdr:nvSpPr>
      <xdr:spPr>
        <a:xfrm>
          <a:off x="13896975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298</xdr:row>
      <xdr:rowOff>66675</xdr:rowOff>
    </xdr:from>
    <xdr:to>
      <xdr:col>28</xdr:col>
      <xdr:colOff>0</xdr:colOff>
      <xdr:row>298</xdr:row>
      <xdr:rowOff>66675</xdr:rowOff>
    </xdr:to>
    <xdr:sp>
      <xdr:nvSpPr>
        <xdr:cNvPr id="148" name="Line 1"/>
        <xdr:cNvSpPr>
          <a:spLocks/>
        </xdr:cNvSpPr>
      </xdr:nvSpPr>
      <xdr:spPr>
        <a:xfrm>
          <a:off x="13896975" y="9089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300</xdr:row>
      <xdr:rowOff>66675</xdr:rowOff>
    </xdr:from>
    <xdr:to>
      <xdr:col>28</xdr:col>
      <xdr:colOff>0</xdr:colOff>
      <xdr:row>300</xdr:row>
      <xdr:rowOff>66675</xdr:rowOff>
    </xdr:to>
    <xdr:sp>
      <xdr:nvSpPr>
        <xdr:cNvPr id="149" name="Line 1"/>
        <xdr:cNvSpPr>
          <a:spLocks/>
        </xdr:cNvSpPr>
      </xdr:nvSpPr>
      <xdr:spPr>
        <a:xfrm>
          <a:off x="13896975" y="915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302</xdr:row>
      <xdr:rowOff>66675</xdr:rowOff>
    </xdr:from>
    <xdr:to>
      <xdr:col>28</xdr:col>
      <xdr:colOff>0</xdr:colOff>
      <xdr:row>302</xdr:row>
      <xdr:rowOff>66675</xdr:rowOff>
    </xdr:to>
    <xdr:sp>
      <xdr:nvSpPr>
        <xdr:cNvPr id="150" name="Line 1"/>
        <xdr:cNvSpPr>
          <a:spLocks/>
        </xdr:cNvSpPr>
      </xdr:nvSpPr>
      <xdr:spPr>
        <a:xfrm>
          <a:off x="13896975" y="9211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304</xdr:row>
      <xdr:rowOff>66675</xdr:rowOff>
    </xdr:from>
    <xdr:to>
      <xdr:col>28</xdr:col>
      <xdr:colOff>0</xdr:colOff>
      <xdr:row>304</xdr:row>
      <xdr:rowOff>66675</xdr:rowOff>
    </xdr:to>
    <xdr:sp>
      <xdr:nvSpPr>
        <xdr:cNvPr id="151" name="Line 1"/>
        <xdr:cNvSpPr>
          <a:spLocks/>
        </xdr:cNvSpPr>
      </xdr:nvSpPr>
      <xdr:spPr>
        <a:xfrm>
          <a:off x="13896975" y="9272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306</xdr:row>
      <xdr:rowOff>66675</xdr:rowOff>
    </xdr:from>
    <xdr:to>
      <xdr:col>28</xdr:col>
      <xdr:colOff>0</xdr:colOff>
      <xdr:row>306</xdr:row>
      <xdr:rowOff>66675</xdr:rowOff>
    </xdr:to>
    <xdr:sp>
      <xdr:nvSpPr>
        <xdr:cNvPr id="152" name="Line 1"/>
        <xdr:cNvSpPr>
          <a:spLocks/>
        </xdr:cNvSpPr>
      </xdr:nvSpPr>
      <xdr:spPr>
        <a:xfrm>
          <a:off x="13896975" y="9333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308</xdr:row>
      <xdr:rowOff>66675</xdr:rowOff>
    </xdr:from>
    <xdr:to>
      <xdr:col>28</xdr:col>
      <xdr:colOff>0</xdr:colOff>
      <xdr:row>308</xdr:row>
      <xdr:rowOff>66675</xdr:rowOff>
    </xdr:to>
    <xdr:sp>
      <xdr:nvSpPr>
        <xdr:cNvPr id="153" name="Line 1"/>
        <xdr:cNvSpPr>
          <a:spLocks/>
        </xdr:cNvSpPr>
      </xdr:nvSpPr>
      <xdr:spPr>
        <a:xfrm>
          <a:off x="13896975" y="9394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310</xdr:row>
      <xdr:rowOff>66675</xdr:rowOff>
    </xdr:from>
    <xdr:to>
      <xdr:col>28</xdr:col>
      <xdr:colOff>0</xdr:colOff>
      <xdr:row>310</xdr:row>
      <xdr:rowOff>66675</xdr:rowOff>
    </xdr:to>
    <xdr:sp>
      <xdr:nvSpPr>
        <xdr:cNvPr id="154" name="Line 1"/>
        <xdr:cNvSpPr>
          <a:spLocks/>
        </xdr:cNvSpPr>
      </xdr:nvSpPr>
      <xdr:spPr>
        <a:xfrm>
          <a:off x="13896975" y="945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312</xdr:row>
      <xdr:rowOff>66675</xdr:rowOff>
    </xdr:from>
    <xdr:to>
      <xdr:col>28</xdr:col>
      <xdr:colOff>0</xdr:colOff>
      <xdr:row>312</xdr:row>
      <xdr:rowOff>66675</xdr:rowOff>
    </xdr:to>
    <xdr:sp>
      <xdr:nvSpPr>
        <xdr:cNvPr id="155" name="Line 1"/>
        <xdr:cNvSpPr>
          <a:spLocks/>
        </xdr:cNvSpPr>
      </xdr:nvSpPr>
      <xdr:spPr>
        <a:xfrm>
          <a:off x="13896975" y="951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314</xdr:row>
      <xdr:rowOff>66675</xdr:rowOff>
    </xdr:from>
    <xdr:to>
      <xdr:col>28</xdr:col>
      <xdr:colOff>0</xdr:colOff>
      <xdr:row>314</xdr:row>
      <xdr:rowOff>66675</xdr:rowOff>
    </xdr:to>
    <xdr:sp>
      <xdr:nvSpPr>
        <xdr:cNvPr id="156" name="Line 1"/>
        <xdr:cNvSpPr>
          <a:spLocks/>
        </xdr:cNvSpPr>
      </xdr:nvSpPr>
      <xdr:spPr>
        <a:xfrm>
          <a:off x="13896975" y="957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316</xdr:row>
      <xdr:rowOff>66675</xdr:rowOff>
    </xdr:from>
    <xdr:to>
      <xdr:col>28</xdr:col>
      <xdr:colOff>0</xdr:colOff>
      <xdr:row>316</xdr:row>
      <xdr:rowOff>66675</xdr:rowOff>
    </xdr:to>
    <xdr:sp>
      <xdr:nvSpPr>
        <xdr:cNvPr id="157" name="Line 1"/>
        <xdr:cNvSpPr>
          <a:spLocks/>
        </xdr:cNvSpPr>
      </xdr:nvSpPr>
      <xdr:spPr>
        <a:xfrm>
          <a:off x="13896975" y="9638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318</xdr:row>
      <xdr:rowOff>66675</xdr:rowOff>
    </xdr:from>
    <xdr:to>
      <xdr:col>28</xdr:col>
      <xdr:colOff>0</xdr:colOff>
      <xdr:row>318</xdr:row>
      <xdr:rowOff>66675</xdr:rowOff>
    </xdr:to>
    <xdr:sp>
      <xdr:nvSpPr>
        <xdr:cNvPr id="158" name="Line 1"/>
        <xdr:cNvSpPr>
          <a:spLocks/>
        </xdr:cNvSpPr>
      </xdr:nvSpPr>
      <xdr:spPr>
        <a:xfrm>
          <a:off x="13896975" y="969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320</xdr:row>
      <xdr:rowOff>66675</xdr:rowOff>
    </xdr:from>
    <xdr:to>
      <xdr:col>28</xdr:col>
      <xdr:colOff>0</xdr:colOff>
      <xdr:row>320</xdr:row>
      <xdr:rowOff>66675</xdr:rowOff>
    </xdr:to>
    <xdr:sp>
      <xdr:nvSpPr>
        <xdr:cNvPr id="159" name="Line 1"/>
        <xdr:cNvSpPr>
          <a:spLocks/>
        </xdr:cNvSpPr>
      </xdr:nvSpPr>
      <xdr:spPr>
        <a:xfrm>
          <a:off x="13896975" y="9760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322</xdr:row>
      <xdr:rowOff>66675</xdr:rowOff>
    </xdr:from>
    <xdr:to>
      <xdr:col>28</xdr:col>
      <xdr:colOff>0</xdr:colOff>
      <xdr:row>322</xdr:row>
      <xdr:rowOff>66675</xdr:rowOff>
    </xdr:to>
    <xdr:sp>
      <xdr:nvSpPr>
        <xdr:cNvPr id="160" name="Line 1"/>
        <xdr:cNvSpPr>
          <a:spLocks/>
        </xdr:cNvSpPr>
      </xdr:nvSpPr>
      <xdr:spPr>
        <a:xfrm>
          <a:off x="13896975" y="9821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324</xdr:row>
      <xdr:rowOff>66675</xdr:rowOff>
    </xdr:from>
    <xdr:to>
      <xdr:col>28</xdr:col>
      <xdr:colOff>0</xdr:colOff>
      <xdr:row>324</xdr:row>
      <xdr:rowOff>66675</xdr:rowOff>
    </xdr:to>
    <xdr:sp>
      <xdr:nvSpPr>
        <xdr:cNvPr id="161" name="Line 1"/>
        <xdr:cNvSpPr>
          <a:spLocks/>
        </xdr:cNvSpPr>
      </xdr:nvSpPr>
      <xdr:spPr>
        <a:xfrm>
          <a:off x="13896975" y="9882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326</xdr:row>
      <xdr:rowOff>66675</xdr:rowOff>
    </xdr:from>
    <xdr:to>
      <xdr:col>28</xdr:col>
      <xdr:colOff>0</xdr:colOff>
      <xdr:row>326</xdr:row>
      <xdr:rowOff>66675</xdr:rowOff>
    </xdr:to>
    <xdr:sp>
      <xdr:nvSpPr>
        <xdr:cNvPr id="162" name="Line 1"/>
        <xdr:cNvSpPr>
          <a:spLocks/>
        </xdr:cNvSpPr>
      </xdr:nvSpPr>
      <xdr:spPr>
        <a:xfrm>
          <a:off x="13896975" y="994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328</xdr:row>
      <xdr:rowOff>66675</xdr:rowOff>
    </xdr:from>
    <xdr:to>
      <xdr:col>28</xdr:col>
      <xdr:colOff>0</xdr:colOff>
      <xdr:row>328</xdr:row>
      <xdr:rowOff>66675</xdr:rowOff>
    </xdr:to>
    <xdr:sp>
      <xdr:nvSpPr>
        <xdr:cNvPr id="163" name="Line 1"/>
        <xdr:cNvSpPr>
          <a:spLocks/>
        </xdr:cNvSpPr>
      </xdr:nvSpPr>
      <xdr:spPr>
        <a:xfrm>
          <a:off x="13896975" y="1000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330</xdr:row>
      <xdr:rowOff>66675</xdr:rowOff>
    </xdr:from>
    <xdr:to>
      <xdr:col>28</xdr:col>
      <xdr:colOff>0</xdr:colOff>
      <xdr:row>330</xdr:row>
      <xdr:rowOff>66675</xdr:rowOff>
    </xdr:to>
    <xdr:sp>
      <xdr:nvSpPr>
        <xdr:cNvPr id="164" name="Line 1"/>
        <xdr:cNvSpPr>
          <a:spLocks/>
        </xdr:cNvSpPr>
      </xdr:nvSpPr>
      <xdr:spPr>
        <a:xfrm>
          <a:off x="13896975" y="10065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332</xdr:row>
      <xdr:rowOff>66675</xdr:rowOff>
    </xdr:from>
    <xdr:to>
      <xdr:col>28</xdr:col>
      <xdr:colOff>0</xdr:colOff>
      <xdr:row>332</xdr:row>
      <xdr:rowOff>66675</xdr:rowOff>
    </xdr:to>
    <xdr:sp>
      <xdr:nvSpPr>
        <xdr:cNvPr id="165" name="Line 1"/>
        <xdr:cNvSpPr>
          <a:spLocks/>
        </xdr:cNvSpPr>
      </xdr:nvSpPr>
      <xdr:spPr>
        <a:xfrm>
          <a:off x="13896975" y="10126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334</xdr:row>
      <xdr:rowOff>66675</xdr:rowOff>
    </xdr:from>
    <xdr:to>
      <xdr:col>28</xdr:col>
      <xdr:colOff>0</xdr:colOff>
      <xdr:row>334</xdr:row>
      <xdr:rowOff>66675</xdr:rowOff>
    </xdr:to>
    <xdr:sp>
      <xdr:nvSpPr>
        <xdr:cNvPr id="166" name="Line 1"/>
        <xdr:cNvSpPr>
          <a:spLocks/>
        </xdr:cNvSpPr>
      </xdr:nvSpPr>
      <xdr:spPr>
        <a:xfrm>
          <a:off x="13896975" y="1018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336</xdr:row>
      <xdr:rowOff>66675</xdr:rowOff>
    </xdr:from>
    <xdr:to>
      <xdr:col>28</xdr:col>
      <xdr:colOff>0</xdr:colOff>
      <xdr:row>336</xdr:row>
      <xdr:rowOff>66675</xdr:rowOff>
    </xdr:to>
    <xdr:sp>
      <xdr:nvSpPr>
        <xdr:cNvPr id="167" name="Line 1"/>
        <xdr:cNvSpPr>
          <a:spLocks/>
        </xdr:cNvSpPr>
      </xdr:nvSpPr>
      <xdr:spPr>
        <a:xfrm>
          <a:off x="13896975" y="10247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338</xdr:row>
      <xdr:rowOff>66675</xdr:rowOff>
    </xdr:from>
    <xdr:to>
      <xdr:col>28</xdr:col>
      <xdr:colOff>0</xdr:colOff>
      <xdr:row>338</xdr:row>
      <xdr:rowOff>66675</xdr:rowOff>
    </xdr:to>
    <xdr:sp>
      <xdr:nvSpPr>
        <xdr:cNvPr id="168" name="Line 1"/>
        <xdr:cNvSpPr>
          <a:spLocks/>
        </xdr:cNvSpPr>
      </xdr:nvSpPr>
      <xdr:spPr>
        <a:xfrm>
          <a:off x="13896975" y="10308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340</xdr:row>
      <xdr:rowOff>66675</xdr:rowOff>
    </xdr:from>
    <xdr:to>
      <xdr:col>28</xdr:col>
      <xdr:colOff>0</xdr:colOff>
      <xdr:row>340</xdr:row>
      <xdr:rowOff>66675</xdr:rowOff>
    </xdr:to>
    <xdr:sp>
      <xdr:nvSpPr>
        <xdr:cNvPr id="169" name="Line 1"/>
        <xdr:cNvSpPr>
          <a:spLocks/>
        </xdr:cNvSpPr>
      </xdr:nvSpPr>
      <xdr:spPr>
        <a:xfrm>
          <a:off x="13896975" y="10369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342</xdr:row>
      <xdr:rowOff>66675</xdr:rowOff>
    </xdr:from>
    <xdr:to>
      <xdr:col>28</xdr:col>
      <xdr:colOff>0</xdr:colOff>
      <xdr:row>342</xdr:row>
      <xdr:rowOff>66675</xdr:rowOff>
    </xdr:to>
    <xdr:sp>
      <xdr:nvSpPr>
        <xdr:cNvPr id="170" name="Line 1"/>
        <xdr:cNvSpPr>
          <a:spLocks/>
        </xdr:cNvSpPr>
      </xdr:nvSpPr>
      <xdr:spPr>
        <a:xfrm>
          <a:off x="13896975" y="10430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344</xdr:row>
      <xdr:rowOff>66675</xdr:rowOff>
    </xdr:from>
    <xdr:to>
      <xdr:col>28</xdr:col>
      <xdr:colOff>0</xdr:colOff>
      <xdr:row>344</xdr:row>
      <xdr:rowOff>66675</xdr:rowOff>
    </xdr:to>
    <xdr:sp>
      <xdr:nvSpPr>
        <xdr:cNvPr id="171" name="Line 1"/>
        <xdr:cNvSpPr>
          <a:spLocks/>
        </xdr:cNvSpPr>
      </xdr:nvSpPr>
      <xdr:spPr>
        <a:xfrm>
          <a:off x="13896975" y="10491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346</xdr:row>
      <xdr:rowOff>66675</xdr:rowOff>
    </xdr:from>
    <xdr:to>
      <xdr:col>28</xdr:col>
      <xdr:colOff>0</xdr:colOff>
      <xdr:row>346</xdr:row>
      <xdr:rowOff>66675</xdr:rowOff>
    </xdr:to>
    <xdr:sp>
      <xdr:nvSpPr>
        <xdr:cNvPr id="172" name="Line 1"/>
        <xdr:cNvSpPr>
          <a:spLocks/>
        </xdr:cNvSpPr>
      </xdr:nvSpPr>
      <xdr:spPr>
        <a:xfrm>
          <a:off x="13896975" y="10552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348</xdr:row>
      <xdr:rowOff>66675</xdr:rowOff>
    </xdr:from>
    <xdr:to>
      <xdr:col>28</xdr:col>
      <xdr:colOff>0</xdr:colOff>
      <xdr:row>348</xdr:row>
      <xdr:rowOff>66675</xdr:rowOff>
    </xdr:to>
    <xdr:sp>
      <xdr:nvSpPr>
        <xdr:cNvPr id="173" name="Line 1"/>
        <xdr:cNvSpPr>
          <a:spLocks/>
        </xdr:cNvSpPr>
      </xdr:nvSpPr>
      <xdr:spPr>
        <a:xfrm>
          <a:off x="13896975" y="10613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350</xdr:row>
      <xdr:rowOff>66675</xdr:rowOff>
    </xdr:from>
    <xdr:to>
      <xdr:col>28</xdr:col>
      <xdr:colOff>0</xdr:colOff>
      <xdr:row>350</xdr:row>
      <xdr:rowOff>66675</xdr:rowOff>
    </xdr:to>
    <xdr:sp>
      <xdr:nvSpPr>
        <xdr:cNvPr id="174" name="Line 1"/>
        <xdr:cNvSpPr>
          <a:spLocks/>
        </xdr:cNvSpPr>
      </xdr:nvSpPr>
      <xdr:spPr>
        <a:xfrm>
          <a:off x="13896975" y="10674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352</xdr:row>
      <xdr:rowOff>66675</xdr:rowOff>
    </xdr:from>
    <xdr:to>
      <xdr:col>28</xdr:col>
      <xdr:colOff>0</xdr:colOff>
      <xdr:row>352</xdr:row>
      <xdr:rowOff>66675</xdr:rowOff>
    </xdr:to>
    <xdr:sp>
      <xdr:nvSpPr>
        <xdr:cNvPr id="175" name="Line 1"/>
        <xdr:cNvSpPr>
          <a:spLocks/>
        </xdr:cNvSpPr>
      </xdr:nvSpPr>
      <xdr:spPr>
        <a:xfrm>
          <a:off x="13896975" y="10735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354</xdr:row>
      <xdr:rowOff>66675</xdr:rowOff>
    </xdr:from>
    <xdr:to>
      <xdr:col>28</xdr:col>
      <xdr:colOff>0</xdr:colOff>
      <xdr:row>354</xdr:row>
      <xdr:rowOff>66675</xdr:rowOff>
    </xdr:to>
    <xdr:sp>
      <xdr:nvSpPr>
        <xdr:cNvPr id="176" name="Line 1"/>
        <xdr:cNvSpPr>
          <a:spLocks/>
        </xdr:cNvSpPr>
      </xdr:nvSpPr>
      <xdr:spPr>
        <a:xfrm>
          <a:off x="13896975" y="10796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356</xdr:row>
      <xdr:rowOff>66675</xdr:rowOff>
    </xdr:from>
    <xdr:to>
      <xdr:col>28</xdr:col>
      <xdr:colOff>0</xdr:colOff>
      <xdr:row>356</xdr:row>
      <xdr:rowOff>66675</xdr:rowOff>
    </xdr:to>
    <xdr:sp>
      <xdr:nvSpPr>
        <xdr:cNvPr id="177" name="Line 1"/>
        <xdr:cNvSpPr>
          <a:spLocks/>
        </xdr:cNvSpPr>
      </xdr:nvSpPr>
      <xdr:spPr>
        <a:xfrm>
          <a:off x="13896975" y="10857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358</xdr:row>
      <xdr:rowOff>66675</xdr:rowOff>
    </xdr:from>
    <xdr:to>
      <xdr:col>28</xdr:col>
      <xdr:colOff>0</xdr:colOff>
      <xdr:row>358</xdr:row>
      <xdr:rowOff>66675</xdr:rowOff>
    </xdr:to>
    <xdr:sp>
      <xdr:nvSpPr>
        <xdr:cNvPr id="178" name="Line 1"/>
        <xdr:cNvSpPr>
          <a:spLocks/>
        </xdr:cNvSpPr>
      </xdr:nvSpPr>
      <xdr:spPr>
        <a:xfrm>
          <a:off x="13896975" y="10918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360</xdr:row>
      <xdr:rowOff>66675</xdr:rowOff>
    </xdr:from>
    <xdr:to>
      <xdr:col>28</xdr:col>
      <xdr:colOff>0</xdr:colOff>
      <xdr:row>360</xdr:row>
      <xdr:rowOff>66675</xdr:rowOff>
    </xdr:to>
    <xdr:sp>
      <xdr:nvSpPr>
        <xdr:cNvPr id="179" name="Line 1"/>
        <xdr:cNvSpPr>
          <a:spLocks/>
        </xdr:cNvSpPr>
      </xdr:nvSpPr>
      <xdr:spPr>
        <a:xfrm>
          <a:off x="13896975" y="10979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362</xdr:row>
      <xdr:rowOff>66675</xdr:rowOff>
    </xdr:from>
    <xdr:to>
      <xdr:col>28</xdr:col>
      <xdr:colOff>0</xdr:colOff>
      <xdr:row>362</xdr:row>
      <xdr:rowOff>66675</xdr:rowOff>
    </xdr:to>
    <xdr:sp>
      <xdr:nvSpPr>
        <xdr:cNvPr id="180" name="Line 1"/>
        <xdr:cNvSpPr>
          <a:spLocks/>
        </xdr:cNvSpPr>
      </xdr:nvSpPr>
      <xdr:spPr>
        <a:xfrm>
          <a:off x="13896975" y="11040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364</xdr:row>
      <xdr:rowOff>66675</xdr:rowOff>
    </xdr:from>
    <xdr:to>
      <xdr:col>28</xdr:col>
      <xdr:colOff>0</xdr:colOff>
      <xdr:row>364</xdr:row>
      <xdr:rowOff>66675</xdr:rowOff>
    </xdr:to>
    <xdr:sp>
      <xdr:nvSpPr>
        <xdr:cNvPr id="181" name="Line 1"/>
        <xdr:cNvSpPr>
          <a:spLocks/>
        </xdr:cNvSpPr>
      </xdr:nvSpPr>
      <xdr:spPr>
        <a:xfrm>
          <a:off x="13896975" y="11101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366</xdr:row>
      <xdr:rowOff>66675</xdr:rowOff>
    </xdr:from>
    <xdr:to>
      <xdr:col>28</xdr:col>
      <xdr:colOff>0</xdr:colOff>
      <xdr:row>366</xdr:row>
      <xdr:rowOff>66675</xdr:rowOff>
    </xdr:to>
    <xdr:sp>
      <xdr:nvSpPr>
        <xdr:cNvPr id="182" name="Line 1"/>
        <xdr:cNvSpPr>
          <a:spLocks/>
        </xdr:cNvSpPr>
      </xdr:nvSpPr>
      <xdr:spPr>
        <a:xfrm>
          <a:off x="13896975" y="11162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368</xdr:row>
      <xdr:rowOff>66675</xdr:rowOff>
    </xdr:from>
    <xdr:to>
      <xdr:col>28</xdr:col>
      <xdr:colOff>0</xdr:colOff>
      <xdr:row>368</xdr:row>
      <xdr:rowOff>66675</xdr:rowOff>
    </xdr:to>
    <xdr:sp>
      <xdr:nvSpPr>
        <xdr:cNvPr id="183" name="Line 1"/>
        <xdr:cNvSpPr>
          <a:spLocks/>
        </xdr:cNvSpPr>
      </xdr:nvSpPr>
      <xdr:spPr>
        <a:xfrm>
          <a:off x="13896975" y="11223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370</xdr:row>
      <xdr:rowOff>66675</xdr:rowOff>
    </xdr:from>
    <xdr:to>
      <xdr:col>28</xdr:col>
      <xdr:colOff>0</xdr:colOff>
      <xdr:row>370</xdr:row>
      <xdr:rowOff>66675</xdr:rowOff>
    </xdr:to>
    <xdr:sp>
      <xdr:nvSpPr>
        <xdr:cNvPr id="184" name="Line 1"/>
        <xdr:cNvSpPr>
          <a:spLocks/>
        </xdr:cNvSpPr>
      </xdr:nvSpPr>
      <xdr:spPr>
        <a:xfrm>
          <a:off x="13896975" y="11284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372</xdr:row>
      <xdr:rowOff>66675</xdr:rowOff>
    </xdr:from>
    <xdr:to>
      <xdr:col>28</xdr:col>
      <xdr:colOff>0</xdr:colOff>
      <xdr:row>372</xdr:row>
      <xdr:rowOff>66675</xdr:rowOff>
    </xdr:to>
    <xdr:sp>
      <xdr:nvSpPr>
        <xdr:cNvPr id="185" name="Line 1"/>
        <xdr:cNvSpPr>
          <a:spLocks/>
        </xdr:cNvSpPr>
      </xdr:nvSpPr>
      <xdr:spPr>
        <a:xfrm>
          <a:off x="13896975" y="11345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374</xdr:row>
      <xdr:rowOff>66675</xdr:rowOff>
    </xdr:from>
    <xdr:to>
      <xdr:col>28</xdr:col>
      <xdr:colOff>0</xdr:colOff>
      <xdr:row>374</xdr:row>
      <xdr:rowOff>66675</xdr:rowOff>
    </xdr:to>
    <xdr:sp>
      <xdr:nvSpPr>
        <xdr:cNvPr id="186" name="Line 1"/>
        <xdr:cNvSpPr>
          <a:spLocks/>
        </xdr:cNvSpPr>
      </xdr:nvSpPr>
      <xdr:spPr>
        <a:xfrm>
          <a:off x="13896975" y="11406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376</xdr:row>
      <xdr:rowOff>66675</xdr:rowOff>
    </xdr:from>
    <xdr:to>
      <xdr:col>28</xdr:col>
      <xdr:colOff>0</xdr:colOff>
      <xdr:row>376</xdr:row>
      <xdr:rowOff>66675</xdr:rowOff>
    </xdr:to>
    <xdr:sp>
      <xdr:nvSpPr>
        <xdr:cNvPr id="187" name="Line 1"/>
        <xdr:cNvSpPr>
          <a:spLocks/>
        </xdr:cNvSpPr>
      </xdr:nvSpPr>
      <xdr:spPr>
        <a:xfrm>
          <a:off x="13896975" y="1146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378</xdr:row>
      <xdr:rowOff>66675</xdr:rowOff>
    </xdr:from>
    <xdr:to>
      <xdr:col>28</xdr:col>
      <xdr:colOff>0</xdr:colOff>
      <xdr:row>378</xdr:row>
      <xdr:rowOff>66675</xdr:rowOff>
    </xdr:to>
    <xdr:sp>
      <xdr:nvSpPr>
        <xdr:cNvPr id="188" name="Line 1"/>
        <xdr:cNvSpPr>
          <a:spLocks/>
        </xdr:cNvSpPr>
      </xdr:nvSpPr>
      <xdr:spPr>
        <a:xfrm>
          <a:off x="13896975" y="1152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380</xdr:row>
      <xdr:rowOff>66675</xdr:rowOff>
    </xdr:from>
    <xdr:to>
      <xdr:col>28</xdr:col>
      <xdr:colOff>0</xdr:colOff>
      <xdr:row>380</xdr:row>
      <xdr:rowOff>66675</xdr:rowOff>
    </xdr:to>
    <xdr:sp>
      <xdr:nvSpPr>
        <xdr:cNvPr id="189" name="Line 1"/>
        <xdr:cNvSpPr>
          <a:spLocks/>
        </xdr:cNvSpPr>
      </xdr:nvSpPr>
      <xdr:spPr>
        <a:xfrm>
          <a:off x="13896975" y="1158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382</xdr:row>
      <xdr:rowOff>66675</xdr:rowOff>
    </xdr:from>
    <xdr:to>
      <xdr:col>28</xdr:col>
      <xdr:colOff>0</xdr:colOff>
      <xdr:row>382</xdr:row>
      <xdr:rowOff>66675</xdr:rowOff>
    </xdr:to>
    <xdr:sp>
      <xdr:nvSpPr>
        <xdr:cNvPr id="190" name="Line 1"/>
        <xdr:cNvSpPr>
          <a:spLocks/>
        </xdr:cNvSpPr>
      </xdr:nvSpPr>
      <xdr:spPr>
        <a:xfrm>
          <a:off x="13896975" y="1165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384</xdr:row>
      <xdr:rowOff>66675</xdr:rowOff>
    </xdr:from>
    <xdr:to>
      <xdr:col>28</xdr:col>
      <xdr:colOff>0</xdr:colOff>
      <xdr:row>384</xdr:row>
      <xdr:rowOff>66675</xdr:rowOff>
    </xdr:to>
    <xdr:sp>
      <xdr:nvSpPr>
        <xdr:cNvPr id="191" name="Line 1"/>
        <xdr:cNvSpPr>
          <a:spLocks/>
        </xdr:cNvSpPr>
      </xdr:nvSpPr>
      <xdr:spPr>
        <a:xfrm>
          <a:off x="13896975" y="1171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386</xdr:row>
      <xdr:rowOff>66675</xdr:rowOff>
    </xdr:from>
    <xdr:to>
      <xdr:col>28</xdr:col>
      <xdr:colOff>0</xdr:colOff>
      <xdr:row>386</xdr:row>
      <xdr:rowOff>66675</xdr:rowOff>
    </xdr:to>
    <xdr:sp>
      <xdr:nvSpPr>
        <xdr:cNvPr id="192" name="Line 1"/>
        <xdr:cNvSpPr>
          <a:spLocks/>
        </xdr:cNvSpPr>
      </xdr:nvSpPr>
      <xdr:spPr>
        <a:xfrm>
          <a:off x="13896975" y="1177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388</xdr:row>
      <xdr:rowOff>66675</xdr:rowOff>
    </xdr:from>
    <xdr:to>
      <xdr:col>28</xdr:col>
      <xdr:colOff>0</xdr:colOff>
      <xdr:row>388</xdr:row>
      <xdr:rowOff>66675</xdr:rowOff>
    </xdr:to>
    <xdr:sp>
      <xdr:nvSpPr>
        <xdr:cNvPr id="193" name="Line 1"/>
        <xdr:cNvSpPr>
          <a:spLocks/>
        </xdr:cNvSpPr>
      </xdr:nvSpPr>
      <xdr:spPr>
        <a:xfrm>
          <a:off x="13896975" y="1183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390</xdr:row>
      <xdr:rowOff>66675</xdr:rowOff>
    </xdr:from>
    <xdr:to>
      <xdr:col>28</xdr:col>
      <xdr:colOff>0</xdr:colOff>
      <xdr:row>390</xdr:row>
      <xdr:rowOff>66675</xdr:rowOff>
    </xdr:to>
    <xdr:sp>
      <xdr:nvSpPr>
        <xdr:cNvPr id="194" name="Line 1"/>
        <xdr:cNvSpPr>
          <a:spLocks/>
        </xdr:cNvSpPr>
      </xdr:nvSpPr>
      <xdr:spPr>
        <a:xfrm>
          <a:off x="13896975" y="1189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392</xdr:row>
      <xdr:rowOff>66675</xdr:rowOff>
    </xdr:from>
    <xdr:to>
      <xdr:col>28</xdr:col>
      <xdr:colOff>0</xdr:colOff>
      <xdr:row>392</xdr:row>
      <xdr:rowOff>66675</xdr:rowOff>
    </xdr:to>
    <xdr:sp>
      <xdr:nvSpPr>
        <xdr:cNvPr id="195" name="Line 1"/>
        <xdr:cNvSpPr>
          <a:spLocks/>
        </xdr:cNvSpPr>
      </xdr:nvSpPr>
      <xdr:spPr>
        <a:xfrm>
          <a:off x="13896975" y="1195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394</xdr:row>
      <xdr:rowOff>66675</xdr:rowOff>
    </xdr:from>
    <xdr:to>
      <xdr:col>28</xdr:col>
      <xdr:colOff>0</xdr:colOff>
      <xdr:row>394</xdr:row>
      <xdr:rowOff>66675</xdr:rowOff>
    </xdr:to>
    <xdr:sp>
      <xdr:nvSpPr>
        <xdr:cNvPr id="196" name="Line 1"/>
        <xdr:cNvSpPr>
          <a:spLocks/>
        </xdr:cNvSpPr>
      </xdr:nvSpPr>
      <xdr:spPr>
        <a:xfrm>
          <a:off x="13896975" y="1201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396</xdr:row>
      <xdr:rowOff>66675</xdr:rowOff>
    </xdr:from>
    <xdr:to>
      <xdr:col>28</xdr:col>
      <xdr:colOff>0</xdr:colOff>
      <xdr:row>396</xdr:row>
      <xdr:rowOff>66675</xdr:rowOff>
    </xdr:to>
    <xdr:sp>
      <xdr:nvSpPr>
        <xdr:cNvPr id="197" name="Line 1"/>
        <xdr:cNvSpPr>
          <a:spLocks/>
        </xdr:cNvSpPr>
      </xdr:nvSpPr>
      <xdr:spPr>
        <a:xfrm>
          <a:off x="13896975" y="1207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398</xdr:row>
      <xdr:rowOff>66675</xdr:rowOff>
    </xdr:from>
    <xdr:to>
      <xdr:col>28</xdr:col>
      <xdr:colOff>0</xdr:colOff>
      <xdr:row>398</xdr:row>
      <xdr:rowOff>66675</xdr:rowOff>
    </xdr:to>
    <xdr:sp>
      <xdr:nvSpPr>
        <xdr:cNvPr id="198" name="Line 1"/>
        <xdr:cNvSpPr>
          <a:spLocks/>
        </xdr:cNvSpPr>
      </xdr:nvSpPr>
      <xdr:spPr>
        <a:xfrm>
          <a:off x="13896975" y="1213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400</xdr:row>
      <xdr:rowOff>66675</xdr:rowOff>
    </xdr:from>
    <xdr:to>
      <xdr:col>28</xdr:col>
      <xdr:colOff>0</xdr:colOff>
      <xdr:row>400</xdr:row>
      <xdr:rowOff>66675</xdr:rowOff>
    </xdr:to>
    <xdr:sp>
      <xdr:nvSpPr>
        <xdr:cNvPr id="199" name="Line 1"/>
        <xdr:cNvSpPr>
          <a:spLocks/>
        </xdr:cNvSpPr>
      </xdr:nvSpPr>
      <xdr:spPr>
        <a:xfrm>
          <a:off x="13896975" y="1219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66675</xdr:rowOff>
    </xdr:from>
    <xdr:to>
      <xdr:col>28</xdr:col>
      <xdr:colOff>0</xdr:colOff>
      <xdr:row>5</xdr:row>
      <xdr:rowOff>66675</xdr:rowOff>
    </xdr:to>
    <xdr:sp>
      <xdr:nvSpPr>
        <xdr:cNvPr id="200" name="Line 1"/>
        <xdr:cNvSpPr>
          <a:spLocks/>
        </xdr:cNvSpPr>
      </xdr:nvSpPr>
      <xdr:spPr>
        <a:xfrm>
          <a:off x="13896975" y="15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66675</xdr:rowOff>
    </xdr:from>
    <xdr:to>
      <xdr:col>28</xdr:col>
      <xdr:colOff>0</xdr:colOff>
      <xdr:row>7</xdr:row>
      <xdr:rowOff>66675</xdr:rowOff>
    </xdr:to>
    <xdr:sp>
      <xdr:nvSpPr>
        <xdr:cNvPr id="201" name="Line 1"/>
        <xdr:cNvSpPr>
          <a:spLocks/>
        </xdr:cNvSpPr>
      </xdr:nvSpPr>
      <xdr:spPr>
        <a:xfrm>
          <a:off x="138969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66675</xdr:rowOff>
    </xdr:from>
    <xdr:to>
      <xdr:col>28</xdr:col>
      <xdr:colOff>0</xdr:colOff>
      <xdr:row>9</xdr:row>
      <xdr:rowOff>66675</xdr:rowOff>
    </xdr:to>
    <xdr:sp>
      <xdr:nvSpPr>
        <xdr:cNvPr id="202" name="Line 1"/>
        <xdr:cNvSpPr>
          <a:spLocks/>
        </xdr:cNvSpPr>
      </xdr:nvSpPr>
      <xdr:spPr>
        <a:xfrm>
          <a:off x="13896975" y="280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66675</xdr:rowOff>
    </xdr:from>
    <xdr:to>
      <xdr:col>28</xdr:col>
      <xdr:colOff>0</xdr:colOff>
      <xdr:row>11</xdr:row>
      <xdr:rowOff>66675</xdr:rowOff>
    </xdr:to>
    <xdr:sp>
      <xdr:nvSpPr>
        <xdr:cNvPr id="203" name="Line 1"/>
        <xdr:cNvSpPr>
          <a:spLocks/>
        </xdr:cNvSpPr>
      </xdr:nvSpPr>
      <xdr:spPr>
        <a:xfrm>
          <a:off x="1389697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66675</xdr:rowOff>
    </xdr:from>
    <xdr:to>
      <xdr:col>28</xdr:col>
      <xdr:colOff>0</xdr:colOff>
      <xdr:row>13</xdr:row>
      <xdr:rowOff>66675</xdr:rowOff>
    </xdr:to>
    <xdr:sp>
      <xdr:nvSpPr>
        <xdr:cNvPr id="204" name="Line 1"/>
        <xdr:cNvSpPr>
          <a:spLocks/>
        </xdr:cNvSpPr>
      </xdr:nvSpPr>
      <xdr:spPr>
        <a:xfrm>
          <a:off x="138969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66675</xdr:rowOff>
    </xdr:from>
    <xdr:to>
      <xdr:col>28</xdr:col>
      <xdr:colOff>0</xdr:colOff>
      <xdr:row>15</xdr:row>
      <xdr:rowOff>66675</xdr:rowOff>
    </xdr:to>
    <xdr:sp>
      <xdr:nvSpPr>
        <xdr:cNvPr id="205" name="Line 1"/>
        <xdr:cNvSpPr>
          <a:spLocks/>
        </xdr:cNvSpPr>
      </xdr:nvSpPr>
      <xdr:spPr>
        <a:xfrm>
          <a:off x="1389697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66675</xdr:rowOff>
    </xdr:from>
    <xdr:to>
      <xdr:col>28</xdr:col>
      <xdr:colOff>0</xdr:colOff>
      <xdr:row>17</xdr:row>
      <xdr:rowOff>66675</xdr:rowOff>
    </xdr:to>
    <xdr:sp>
      <xdr:nvSpPr>
        <xdr:cNvPr id="206" name="Line 1"/>
        <xdr:cNvSpPr>
          <a:spLocks/>
        </xdr:cNvSpPr>
      </xdr:nvSpPr>
      <xdr:spPr>
        <a:xfrm>
          <a:off x="138969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66675</xdr:rowOff>
    </xdr:from>
    <xdr:to>
      <xdr:col>28</xdr:col>
      <xdr:colOff>0</xdr:colOff>
      <xdr:row>19</xdr:row>
      <xdr:rowOff>66675</xdr:rowOff>
    </xdr:to>
    <xdr:sp>
      <xdr:nvSpPr>
        <xdr:cNvPr id="207" name="Line 1"/>
        <xdr:cNvSpPr>
          <a:spLocks/>
        </xdr:cNvSpPr>
      </xdr:nvSpPr>
      <xdr:spPr>
        <a:xfrm>
          <a:off x="138969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66675</xdr:rowOff>
    </xdr:from>
    <xdr:to>
      <xdr:col>28</xdr:col>
      <xdr:colOff>0</xdr:colOff>
      <xdr:row>21</xdr:row>
      <xdr:rowOff>66675</xdr:rowOff>
    </xdr:to>
    <xdr:sp>
      <xdr:nvSpPr>
        <xdr:cNvPr id="208" name="Line 1"/>
        <xdr:cNvSpPr>
          <a:spLocks/>
        </xdr:cNvSpPr>
      </xdr:nvSpPr>
      <xdr:spPr>
        <a:xfrm>
          <a:off x="1389697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66675</xdr:rowOff>
    </xdr:from>
    <xdr:to>
      <xdr:col>28</xdr:col>
      <xdr:colOff>0</xdr:colOff>
      <xdr:row>23</xdr:row>
      <xdr:rowOff>66675</xdr:rowOff>
    </xdr:to>
    <xdr:sp>
      <xdr:nvSpPr>
        <xdr:cNvPr id="209" name="Line 1"/>
        <xdr:cNvSpPr>
          <a:spLocks/>
        </xdr:cNvSpPr>
      </xdr:nvSpPr>
      <xdr:spPr>
        <a:xfrm>
          <a:off x="1389697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66675</xdr:rowOff>
    </xdr:from>
    <xdr:to>
      <xdr:col>28</xdr:col>
      <xdr:colOff>0</xdr:colOff>
      <xdr:row>25</xdr:row>
      <xdr:rowOff>66675</xdr:rowOff>
    </xdr:to>
    <xdr:sp>
      <xdr:nvSpPr>
        <xdr:cNvPr id="210" name="Line 1"/>
        <xdr:cNvSpPr>
          <a:spLocks/>
        </xdr:cNvSpPr>
      </xdr:nvSpPr>
      <xdr:spPr>
        <a:xfrm>
          <a:off x="138969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66675</xdr:rowOff>
    </xdr:from>
    <xdr:to>
      <xdr:col>28</xdr:col>
      <xdr:colOff>0</xdr:colOff>
      <xdr:row>27</xdr:row>
      <xdr:rowOff>66675</xdr:rowOff>
    </xdr:to>
    <xdr:sp>
      <xdr:nvSpPr>
        <xdr:cNvPr id="211" name="Line 1"/>
        <xdr:cNvSpPr>
          <a:spLocks/>
        </xdr:cNvSpPr>
      </xdr:nvSpPr>
      <xdr:spPr>
        <a:xfrm>
          <a:off x="138969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45</xdr:row>
      <xdr:rowOff>66675</xdr:rowOff>
    </xdr:from>
    <xdr:to>
      <xdr:col>28</xdr:col>
      <xdr:colOff>0</xdr:colOff>
      <xdr:row>45</xdr:row>
      <xdr:rowOff>66675</xdr:rowOff>
    </xdr:to>
    <xdr:sp>
      <xdr:nvSpPr>
        <xdr:cNvPr id="212" name="Line 1"/>
        <xdr:cNvSpPr>
          <a:spLocks/>
        </xdr:cNvSpPr>
      </xdr:nvSpPr>
      <xdr:spPr>
        <a:xfrm>
          <a:off x="138969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1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1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1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1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1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1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1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22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22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22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22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22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71</xdr:row>
      <xdr:rowOff>66675</xdr:rowOff>
    </xdr:from>
    <xdr:to>
      <xdr:col>28</xdr:col>
      <xdr:colOff>0</xdr:colOff>
      <xdr:row>71</xdr:row>
      <xdr:rowOff>66675</xdr:rowOff>
    </xdr:to>
    <xdr:sp>
      <xdr:nvSpPr>
        <xdr:cNvPr id="225" name="Line 1"/>
        <xdr:cNvSpPr>
          <a:spLocks/>
        </xdr:cNvSpPr>
      </xdr:nvSpPr>
      <xdr:spPr>
        <a:xfrm>
          <a:off x="13896975" y="2170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73</xdr:row>
      <xdr:rowOff>66675</xdr:rowOff>
    </xdr:from>
    <xdr:to>
      <xdr:col>28</xdr:col>
      <xdr:colOff>0</xdr:colOff>
      <xdr:row>73</xdr:row>
      <xdr:rowOff>66675</xdr:rowOff>
    </xdr:to>
    <xdr:sp>
      <xdr:nvSpPr>
        <xdr:cNvPr id="226" name="Line 1"/>
        <xdr:cNvSpPr>
          <a:spLocks/>
        </xdr:cNvSpPr>
      </xdr:nvSpPr>
      <xdr:spPr>
        <a:xfrm>
          <a:off x="13896975" y="2231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75</xdr:row>
      <xdr:rowOff>66675</xdr:rowOff>
    </xdr:from>
    <xdr:to>
      <xdr:col>28</xdr:col>
      <xdr:colOff>0</xdr:colOff>
      <xdr:row>75</xdr:row>
      <xdr:rowOff>66675</xdr:rowOff>
    </xdr:to>
    <xdr:sp>
      <xdr:nvSpPr>
        <xdr:cNvPr id="227" name="Line 1"/>
        <xdr:cNvSpPr>
          <a:spLocks/>
        </xdr:cNvSpPr>
      </xdr:nvSpPr>
      <xdr:spPr>
        <a:xfrm>
          <a:off x="138969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77</xdr:row>
      <xdr:rowOff>66675</xdr:rowOff>
    </xdr:from>
    <xdr:to>
      <xdr:col>28</xdr:col>
      <xdr:colOff>0</xdr:colOff>
      <xdr:row>77</xdr:row>
      <xdr:rowOff>66675</xdr:rowOff>
    </xdr:to>
    <xdr:sp>
      <xdr:nvSpPr>
        <xdr:cNvPr id="228" name="Line 1"/>
        <xdr:cNvSpPr>
          <a:spLocks/>
        </xdr:cNvSpPr>
      </xdr:nvSpPr>
      <xdr:spPr>
        <a:xfrm>
          <a:off x="13896975" y="2353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79</xdr:row>
      <xdr:rowOff>66675</xdr:rowOff>
    </xdr:from>
    <xdr:to>
      <xdr:col>28</xdr:col>
      <xdr:colOff>0</xdr:colOff>
      <xdr:row>79</xdr:row>
      <xdr:rowOff>66675</xdr:rowOff>
    </xdr:to>
    <xdr:sp>
      <xdr:nvSpPr>
        <xdr:cNvPr id="229" name="Line 1"/>
        <xdr:cNvSpPr>
          <a:spLocks/>
        </xdr:cNvSpPr>
      </xdr:nvSpPr>
      <xdr:spPr>
        <a:xfrm>
          <a:off x="13896975" y="241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81</xdr:row>
      <xdr:rowOff>66675</xdr:rowOff>
    </xdr:from>
    <xdr:to>
      <xdr:col>28</xdr:col>
      <xdr:colOff>0</xdr:colOff>
      <xdr:row>81</xdr:row>
      <xdr:rowOff>66675</xdr:rowOff>
    </xdr:to>
    <xdr:sp>
      <xdr:nvSpPr>
        <xdr:cNvPr id="230" name="Line 1"/>
        <xdr:cNvSpPr>
          <a:spLocks/>
        </xdr:cNvSpPr>
      </xdr:nvSpPr>
      <xdr:spPr>
        <a:xfrm>
          <a:off x="13896975" y="2475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83</xdr:row>
      <xdr:rowOff>66675</xdr:rowOff>
    </xdr:from>
    <xdr:to>
      <xdr:col>28</xdr:col>
      <xdr:colOff>0</xdr:colOff>
      <xdr:row>83</xdr:row>
      <xdr:rowOff>66675</xdr:rowOff>
    </xdr:to>
    <xdr:sp>
      <xdr:nvSpPr>
        <xdr:cNvPr id="231" name="Line 1"/>
        <xdr:cNvSpPr>
          <a:spLocks/>
        </xdr:cNvSpPr>
      </xdr:nvSpPr>
      <xdr:spPr>
        <a:xfrm>
          <a:off x="13896975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85</xdr:row>
      <xdr:rowOff>66675</xdr:rowOff>
    </xdr:from>
    <xdr:to>
      <xdr:col>28</xdr:col>
      <xdr:colOff>0</xdr:colOff>
      <xdr:row>85</xdr:row>
      <xdr:rowOff>66675</xdr:rowOff>
    </xdr:to>
    <xdr:sp>
      <xdr:nvSpPr>
        <xdr:cNvPr id="232" name="Line 1"/>
        <xdr:cNvSpPr>
          <a:spLocks/>
        </xdr:cNvSpPr>
      </xdr:nvSpPr>
      <xdr:spPr>
        <a:xfrm>
          <a:off x="13896975" y="2597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66675</xdr:rowOff>
    </xdr:from>
    <xdr:to>
      <xdr:col>28</xdr:col>
      <xdr:colOff>0</xdr:colOff>
      <xdr:row>47</xdr:row>
      <xdr:rowOff>66675</xdr:rowOff>
    </xdr:to>
    <xdr:sp>
      <xdr:nvSpPr>
        <xdr:cNvPr id="233" name="Line 1"/>
        <xdr:cNvSpPr>
          <a:spLocks/>
        </xdr:cNvSpPr>
      </xdr:nvSpPr>
      <xdr:spPr>
        <a:xfrm>
          <a:off x="13896975" y="1439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66675</xdr:rowOff>
    </xdr:from>
    <xdr:to>
      <xdr:col>28</xdr:col>
      <xdr:colOff>0</xdr:colOff>
      <xdr:row>49</xdr:row>
      <xdr:rowOff>66675</xdr:rowOff>
    </xdr:to>
    <xdr:sp>
      <xdr:nvSpPr>
        <xdr:cNvPr id="234" name="Line 1"/>
        <xdr:cNvSpPr>
          <a:spLocks/>
        </xdr:cNvSpPr>
      </xdr:nvSpPr>
      <xdr:spPr>
        <a:xfrm>
          <a:off x="1389697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66675</xdr:rowOff>
    </xdr:from>
    <xdr:to>
      <xdr:col>28</xdr:col>
      <xdr:colOff>0</xdr:colOff>
      <xdr:row>51</xdr:row>
      <xdr:rowOff>66675</xdr:rowOff>
    </xdr:to>
    <xdr:sp>
      <xdr:nvSpPr>
        <xdr:cNvPr id="235" name="Line 1"/>
        <xdr:cNvSpPr>
          <a:spLocks/>
        </xdr:cNvSpPr>
      </xdr:nvSpPr>
      <xdr:spPr>
        <a:xfrm>
          <a:off x="13896975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66675</xdr:rowOff>
    </xdr:from>
    <xdr:to>
      <xdr:col>28</xdr:col>
      <xdr:colOff>0</xdr:colOff>
      <xdr:row>53</xdr:row>
      <xdr:rowOff>66675</xdr:rowOff>
    </xdr:to>
    <xdr:sp>
      <xdr:nvSpPr>
        <xdr:cNvPr id="236" name="Line 1"/>
        <xdr:cNvSpPr>
          <a:spLocks/>
        </xdr:cNvSpPr>
      </xdr:nvSpPr>
      <xdr:spPr>
        <a:xfrm>
          <a:off x="13896975" y="162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66675</xdr:rowOff>
    </xdr:from>
    <xdr:to>
      <xdr:col>28</xdr:col>
      <xdr:colOff>0</xdr:colOff>
      <xdr:row>55</xdr:row>
      <xdr:rowOff>66675</xdr:rowOff>
    </xdr:to>
    <xdr:sp>
      <xdr:nvSpPr>
        <xdr:cNvPr id="237" name="Line 1"/>
        <xdr:cNvSpPr>
          <a:spLocks/>
        </xdr:cNvSpPr>
      </xdr:nvSpPr>
      <xdr:spPr>
        <a:xfrm>
          <a:off x="13896975" y="1683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57</xdr:row>
      <xdr:rowOff>66675</xdr:rowOff>
    </xdr:from>
    <xdr:to>
      <xdr:col>28</xdr:col>
      <xdr:colOff>0</xdr:colOff>
      <xdr:row>57</xdr:row>
      <xdr:rowOff>66675</xdr:rowOff>
    </xdr:to>
    <xdr:sp>
      <xdr:nvSpPr>
        <xdr:cNvPr id="238" name="Line 1"/>
        <xdr:cNvSpPr>
          <a:spLocks/>
        </xdr:cNvSpPr>
      </xdr:nvSpPr>
      <xdr:spPr>
        <a:xfrm>
          <a:off x="13896975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66675</xdr:rowOff>
    </xdr:from>
    <xdr:to>
      <xdr:col>28</xdr:col>
      <xdr:colOff>0</xdr:colOff>
      <xdr:row>59</xdr:row>
      <xdr:rowOff>66675</xdr:rowOff>
    </xdr:to>
    <xdr:sp>
      <xdr:nvSpPr>
        <xdr:cNvPr id="239" name="Line 1"/>
        <xdr:cNvSpPr>
          <a:spLocks/>
        </xdr:cNvSpPr>
      </xdr:nvSpPr>
      <xdr:spPr>
        <a:xfrm>
          <a:off x="13896975" y="18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61</xdr:row>
      <xdr:rowOff>66675</xdr:rowOff>
    </xdr:from>
    <xdr:to>
      <xdr:col>28</xdr:col>
      <xdr:colOff>0</xdr:colOff>
      <xdr:row>61</xdr:row>
      <xdr:rowOff>66675</xdr:rowOff>
    </xdr:to>
    <xdr:sp>
      <xdr:nvSpPr>
        <xdr:cNvPr id="240" name="Line 1"/>
        <xdr:cNvSpPr>
          <a:spLocks/>
        </xdr:cNvSpPr>
      </xdr:nvSpPr>
      <xdr:spPr>
        <a:xfrm>
          <a:off x="13896975" y="1865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66675</xdr:rowOff>
    </xdr:from>
    <xdr:to>
      <xdr:col>28</xdr:col>
      <xdr:colOff>0</xdr:colOff>
      <xdr:row>63</xdr:row>
      <xdr:rowOff>66675</xdr:rowOff>
    </xdr:to>
    <xdr:sp>
      <xdr:nvSpPr>
        <xdr:cNvPr id="241" name="Line 1"/>
        <xdr:cNvSpPr>
          <a:spLocks/>
        </xdr:cNvSpPr>
      </xdr:nvSpPr>
      <xdr:spPr>
        <a:xfrm>
          <a:off x="13896975" y="1926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66675</xdr:rowOff>
    </xdr:from>
    <xdr:to>
      <xdr:col>28</xdr:col>
      <xdr:colOff>0</xdr:colOff>
      <xdr:row>65</xdr:row>
      <xdr:rowOff>66675</xdr:rowOff>
    </xdr:to>
    <xdr:sp>
      <xdr:nvSpPr>
        <xdr:cNvPr id="242" name="Line 1"/>
        <xdr:cNvSpPr>
          <a:spLocks/>
        </xdr:cNvSpPr>
      </xdr:nvSpPr>
      <xdr:spPr>
        <a:xfrm>
          <a:off x="13896975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66675</xdr:rowOff>
    </xdr:from>
    <xdr:to>
      <xdr:col>28</xdr:col>
      <xdr:colOff>0</xdr:colOff>
      <xdr:row>67</xdr:row>
      <xdr:rowOff>66675</xdr:rowOff>
    </xdr:to>
    <xdr:sp>
      <xdr:nvSpPr>
        <xdr:cNvPr id="243" name="Line 1"/>
        <xdr:cNvSpPr>
          <a:spLocks/>
        </xdr:cNvSpPr>
      </xdr:nvSpPr>
      <xdr:spPr>
        <a:xfrm>
          <a:off x="13896975" y="2048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66675</xdr:rowOff>
    </xdr:from>
    <xdr:to>
      <xdr:col>28</xdr:col>
      <xdr:colOff>0</xdr:colOff>
      <xdr:row>69</xdr:row>
      <xdr:rowOff>66675</xdr:rowOff>
    </xdr:to>
    <xdr:sp>
      <xdr:nvSpPr>
        <xdr:cNvPr id="244" name="Line 1"/>
        <xdr:cNvSpPr>
          <a:spLocks/>
        </xdr:cNvSpPr>
      </xdr:nvSpPr>
      <xdr:spPr>
        <a:xfrm>
          <a:off x="13896975" y="2109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87</xdr:row>
      <xdr:rowOff>66675</xdr:rowOff>
    </xdr:from>
    <xdr:to>
      <xdr:col>28</xdr:col>
      <xdr:colOff>0</xdr:colOff>
      <xdr:row>87</xdr:row>
      <xdr:rowOff>66675</xdr:rowOff>
    </xdr:to>
    <xdr:sp>
      <xdr:nvSpPr>
        <xdr:cNvPr id="245" name="Line 1"/>
        <xdr:cNvSpPr>
          <a:spLocks/>
        </xdr:cNvSpPr>
      </xdr:nvSpPr>
      <xdr:spPr>
        <a:xfrm>
          <a:off x="13896975" y="2658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246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247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248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249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250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251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252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253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254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255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89</xdr:row>
      <xdr:rowOff>66675</xdr:rowOff>
    </xdr:from>
    <xdr:to>
      <xdr:col>28</xdr:col>
      <xdr:colOff>0</xdr:colOff>
      <xdr:row>89</xdr:row>
      <xdr:rowOff>66675</xdr:rowOff>
    </xdr:to>
    <xdr:sp>
      <xdr:nvSpPr>
        <xdr:cNvPr id="256" name="Line 1"/>
        <xdr:cNvSpPr>
          <a:spLocks/>
        </xdr:cNvSpPr>
      </xdr:nvSpPr>
      <xdr:spPr>
        <a:xfrm>
          <a:off x="13896975" y="2719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91</xdr:row>
      <xdr:rowOff>66675</xdr:rowOff>
    </xdr:from>
    <xdr:to>
      <xdr:col>28</xdr:col>
      <xdr:colOff>0</xdr:colOff>
      <xdr:row>91</xdr:row>
      <xdr:rowOff>66675</xdr:rowOff>
    </xdr:to>
    <xdr:sp>
      <xdr:nvSpPr>
        <xdr:cNvPr id="257" name="Line 1"/>
        <xdr:cNvSpPr>
          <a:spLocks/>
        </xdr:cNvSpPr>
      </xdr:nvSpPr>
      <xdr:spPr>
        <a:xfrm>
          <a:off x="13896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93</xdr:row>
      <xdr:rowOff>66675</xdr:rowOff>
    </xdr:from>
    <xdr:to>
      <xdr:col>28</xdr:col>
      <xdr:colOff>0</xdr:colOff>
      <xdr:row>93</xdr:row>
      <xdr:rowOff>66675</xdr:rowOff>
    </xdr:to>
    <xdr:sp>
      <xdr:nvSpPr>
        <xdr:cNvPr id="258" name="Line 1"/>
        <xdr:cNvSpPr>
          <a:spLocks/>
        </xdr:cNvSpPr>
      </xdr:nvSpPr>
      <xdr:spPr>
        <a:xfrm>
          <a:off x="1389697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95</xdr:row>
      <xdr:rowOff>66675</xdr:rowOff>
    </xdr:from>
    <xdr:to>
      <xdr:col>28</xdr:col>
      <xdr:colOff>0</xdr:colOff>
      <xdr:row>95</xdr:row>
      <xdr:rowOff>66675</xdr:rowOff>
    </xdr:to>
    <xdr:sp>
      <xdr:nvSpPr>
        <xdr:cNvPr id="259" name="Line 1"/>
        <xdr:cNvSpPr>
          <a:spLocks/>
        </xdr:cNvSpPr>
      </xdr:nvSpPr>
      <xdr:spPr>
        <a:xfrm>
          <a:off x="13896975" y="2902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97</xdr:row>
      <xdr:rowOff>66675</xdr:rowOff>
    </xdr:from>
    <xdr:to>
      <xdr:col>28</xdr:col>
      <xdr:colOff>0</xdr:colOff>
      <xdr:row>97</xdr:row>
      <xdr:rowOff>66675</xdr:rowOff>
    </xdr:to>
    <xdr:sp>
      <xdr:nvSpPr>
        <xdr:cNvPr id="260" name="Line 1"/>
        <xdr:cNvSpPr>
          <a:spLocks/>
        </xdr:cNvSpPr>
      </xdr:nvSpPr>
      <xdr:spPr>
        <a:xfrm>
          <a:off x="13896975" y="2963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99</xdr:row>
      <xdr:rowOff>66675</xdr:rowOff>
    </xdr:from>
    <xdr:to>
      <xdr:col>28</xdr:col>
      <xdr:colOff>0</xdr:colOff>
      <xdr:row>99</xdr:row>
      <xdr:rowOff>66675</xdr:rowOff>
    </xdr:to>
    <xdr:sp>
      <xdr:nvSpPr>
        <xdr:cNvPr id="261" name="Line 1"/>
        <xdr:cNvSpPr>
          <a:spLocks/>
        </xdr:cNvSpPr>
      </xdr:nvSpPr>
      <xdr:spPr>
        <a:xfrm>
          <a:off x="13896975" y="3024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101</xdr:row>
      <xdr:rowOff>66675</xdr:rowOff>
    </xdr:from>
    <xdr:to>
      <xdr:col>28</xdr:col>
      <xdr:colOff>0</xdr:colOff>
      <xdr:row>101</xdr:row>
      <xdr:rowOff>66675</xdr:rowOff>
    </xdr:to>
    <xdr:sp>
      <xdr:nvSpPr>
        <xdr:cNvPr id="262" name="Line 1"/>
        <xdr:cNvSpPr>
          <a:spLocks/>
        </xdr:cNvSpPr>
      </xdr:nvSpPr>
      <xdr:spPr>
        <a:xfrm>
          <a:off x="13896975" y="30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103</xdr:row>
      <xdr:rowOff>66675</xdr:rowOff>
    </xdr:from>
    <xdr:to>
      <xdr:col>28</xdr:col>
      <xdr:colOff>0</xdr:colOff>
      <xdr:row>103</xdr:row>
      <xdr:rowOff>66675</xdr:rowOff>
    </xdr:to>
    <xdr:sp>
      <xdr:nvSpPr>
        <xdr:cNvPr id="263" name="Line 1"/>
        <xdr:cNvSpPr>
          <a:spLocks/>
        </xdr:cNvSpPr>
      </xdr:nvSpPr>
      <xdr:spPr>
        <a:xfrm>
          <a:off x="13896975" y="31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105</xdr:row>
      <xdr:rowOff>66675</xdr:rowOff>
    </xdr:from>
    <xdr:to>
      <xdr:col>28</xdr:col>
      <xdr:colOff>0</xdr:colOff>
      <xdr:row>105</xdr:row>
      <xdr:rowOff>66675</xdr:rowOff>
    </xdr:to>
    <xdr:sp>
      <xdr:nvSpPr>
        <xdr:cNvPr id="264" name="Line 1"/>
        <xdr:cNvSpPr>
          <a:spLocks/>
        </xdr:cNvSpPr>
      </xdr:nvSpPr>
      <xdr:spPr>
        <a:xfrm>
          <a:off x="13896975" y="3207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0</xdr:colOff>
      <xdr:row>107</xdr:row>
      <xdr:rowOff>66675</xdr:rowOff>
    </xdr:from>
    <xdr:to>
      <xdr:col>28</xdr:col>
      <xdr:colOff>0</xdr:colOff>
      <xdr:row>107</xdr:row>
      <xdr:rowOff>66675</xdr:rowOff>
    </xdr:to>
    <xdr:sp>
      <xdr:nvSpPr>
        <xdr:cNvPr id="265" name="Line 1"/>
        <xdr:cNvSpPr>
          <a:spLocks/>
        </xdr:cNvSpPr>
      </xdr:nvSpPr>
      <xdr:spPr>
        <a:xfrm>
          <a:off x="13896975" y="3268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38100</xdr:rowOff>
    </xdr:from>
    <xdr:to>
      <xdr:col>11</xdr:col>
      <xdr:colOff>238125</xdr:colOff>
      <xdr:row>6</xdr:row>
      <xdr:rowOff>0</xdr:rowOff>
    </xdr:to>
    <xdr:pic>
      <xdr:nvPicPr>
        <xdr:cNvPr id="1" name="Objec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3676650</xdr:colOff>
      <xdr:row>48</xdr:row>
      <xdr:rowOff>28575</xdr:rowOff>
    </xdr:from>
    <xdr:to>
      <xdr:col>1</xdr:col>
      <xdr:colOff>3676650</xdr:colOff>
      <xdr:row>48</xdr:row>
      <xdr:rowOff>209550</xdr:rowOff>
    </xdr:to>
    <xdr:pic>
      <xdr:nvPicPr>
        <xdr:cNvPr id="2" name="Object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15633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5</xdr:row>
      <xdr:rowOff>38100</xdr:rowOff>
    </xdr:from>
    <xdr:to>
      <xdr:col>5</xdr:col>
      <xdr:colOff>238125</xdr:colOff>
      <xdr:row>6</xdr:row>
      <xdr:rowOff>0</xdr:rowOff>
    </xdr:to>
    <xdr:pic>
      <xdr:nvPicPr>
        <xdr:cNvPr id="3" name="Object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38100</xdr:rowOff>
    </xdr:from>
    <xdr:to>
      <xdr:col>11</xdr:col>
      <xdr:colOff>0</xdr:colOff>
      <xdr:row>6</xdr:row>
      <xdr:rowOff>0</xdr:rowOff>
    </xdr:to>
    <xdr:pic>
      <xdr:nvPicPr>
        <xdr:cNvPr id="4" name="Object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1906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38100</xdr:rowOff>
    </xdr:from>
    <xdr:to>
      <xdr:col>2</xdr:col>
      <xdr:colOff>238125</xdr:colOff>
      <xdr:row>6</xdr:row>
      <xdr:rowOff>0</xdr:rowOff>
    </xdr:to>
    <xdr:pic>
      <xdr:nvPicPr>
        <xdr:cNvPr id="5" name="Object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</xdr:row>
      <xdr:rowOff>38100</xdr:rowOff>
    </xdr:from>
    <xdr:to>
      <xdr:col>8</xdr:col>
      <xdr:colOff>238125</xdr:colOff>
      <xdr:row>6</xdr:row>
      <xdr:rowOff>0</xdr:rowOff>
    </xdr:to>
    <xdr:pic>
      <xdr:nvPicPr>
        <xdr:cNvPr id="6" name="Object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190625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35</xdr:row>
      <xdr:rowOff>38100</xdr:rowOff>
    </xdr:from>
    <xdr:to>
      <xdr:col>11</xdr:col>
      <xdr:colOff>238125</xdr:colOff>
      <xdr:row>36</xdr:row>
      <xdr:rowOff>0</xdr:rowOff>
    </xdr:to>
    <xdr:pic>
      <xdr:nvPicPr>
        <xdr:cNvPr id="7" name="Object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35</xdr:row>
      <xdr:rowOff>38100</xdr:rowOff>
    </xdr:from>
    <xdr:to>
      <xdr:col>5</xdr:col>
      <xdr:colOff>238125</xdr:colOff>
      <xdr:row>36</xdr:row>
      <xdr:rowOff>0</xdr:rowOff>
    </xdr:to>
    <xdr:pic>
      <xdr:nvPicPr>
        <xdr:cNvPr id="8" name="Object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35</xdr:row>
      <xdr:rowOff>38100</xdr:rowOff>
    </xdr:from>
    <xdr:to>
      <xdr:col>11</xdr:col>
      <xdr:colOff>0</xdr:colOff>
      <xdr:row>36</xdr:row>
      <xdr:rowOff>0</xdr:rowOff>
    </xdr:to>
    <xdr:pic>
      <xdr:nvPicPr>
        <xdr:cNvPr id="9" name="Object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84582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35</xdr:row>
      <xdr:rowOff>38100</xdr:rowOff>
    </xdr:from>
    <xdr:to>
      <xdr:col>2</xdr:col>
      <xdr:colOff>238125</xdr:colOff>
      <xdr:row>36</xdr:row>
      <xdr:rowOff>0</xdr:rowOff>
    </xdr:to>
    <xdr:pic>
      <xdr:nvPicPr>
        <xdr:cNvPr id="10" name="Object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35</xdr:row>
      <xdr:rowOff>38100</xdr:rowOff>
    </xdr:from>
    <xdr:to>
      <xdr:col>8</xdr:col>
      <xdr:colOff>238125</xdr:colOff>
      <xdr:row>36</xdr:row>
      <xdr:rowOff>0</xdr:rowOff>
    </xdr:to>
    <xdr:pic>
      <xdr:nvPicPr>
        <xdr:cNvPr id="11" name="Object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458200"/>
          <a:ext cx="104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09" sheet="Sheet8"/>
  </cacheSource>
  <cacheFields count="24">
    <cacheField name="คณะ">
      <sharedItems containsSemiMixedTypes="0" containsString="0" containsMixedTypes="0" containsNumber="1" containsInteger="1" count="3">
        <n v="1"/>
        <n v="2"/>
        <n v="0"/>
      </sharedItems>
    </cacheField>
    <cacheField name="a">
      <sharedItems containsSemiMixedTypes="0" containsString="0" containsMixedTypes="0" containsNumber="1" containsInteger="1"/>
    </cacheField>
    <cacheField name="b">
      <sharedItems containsSemiMixedTypes="0" containsString="0" containsMixedTypes="0" containsNumber="1" containsInteger="1" count="5">
        <n v="4"/>
        <n v="5"/>
        <n v="3"/>
        <n v="1"/>
        <n v="2"/>
      </sharedItems>
    </cacheField>
    <cacheField name="c">
      <sharedItems containsSemiMixedTypes="0" containsString="0" containsMixedTypes="0" containsNumber="1" containsInteger="1"/>
    </cacheField>
    <cacheField name="d">
      <sharedItems containsSemiMixedTypes="0" containsString="0" containsMixedTypes="0" containsNumber="1" containsInteger="1"/>
    </cacheField>
    <cacheField name="e">
      <sharedItems containsSemiMixedTypes="0" containsString="0" containsMixedTypes="0" containsNumber="1" containsInteger="1"/>
    </cacheField>
    <cacheField name="f">
      <sharedItems containsSemiMixedTypes="0" containsString="0" containsMixedTypes="0" containsNumber="1" containsInteger="1"/>
    </cacheField>
    <cacheField name="g">
      <sharedItems containsSemiMixedTypes="0" containsString="0" containsMixedTypes="0" containsNumber="1" containsInteger="1"/>
    </cacheField>
    <cacheField name="h">
      <sharedItems containsSemiMixedTypes="0" containsString="0" containsMixedTypes="0" containsNumber="1" containsInteger="1"/>
    </cacheField>
    <cacheField name="i">
      <sharedItems containsSemiMixedTypes="0" containsString="0" containsMixedTypes="0" containsNumber="1" containsInteger="1"/>
    </cacheField>
    <cacheField name="j">
      <sharedItems containsSemiMixedTypes="0" containsString="0" containsMixedTypes="0" containsNumber="1" containsInteger="1"/>
    </cacheField>
    <cacheField name="k">
      <sharedItems containsSemiMixedTypes="0" containsString="0" containsMixedTypes="0" containsNumber="1" containsInteger="1"/>
    </cacheField>
    <cacheField name="l">
      <sharedItems containsSemiMixedTypes="0" containsString="0" containsMixedTypes="0" containsNumber="1" containsInteger="1"/>
    </cacheField>
    <cacheField name="m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o">
      <sharedItems containsSemiMixedTypes="0" containsString="0" containsMixedTypes="0" containsNumber="1" containsInteger="1"/>
    </cacheField>
    <cacheField name="p">
      <sharedItems containsSemiMixedTypes="0" containsString="0" containsMixedTypes="0" containsNumber="1" containsInteger="1"/>
    </cacheField>
    <cacheField name="q">
      <sharedItems containsSemiMixedTypes="0" containsString="0" containsMixedTypes="0" containsNumber="1" containsInteger="1"/>
    </cacheField>
    <cacheField name="r">
      <sharedItems containsSemiMixedTypes="0" containsString="0" containsMixedTypes="0" containsNumber="1" containsInteger="1"/>
    </cacheField>
    <cacheField name="s">
      <sharedItems containsSemiMixedTypes="0" containsString="0" containsMixedTypes="0" containsNumber="1" containsInteger="1"/>
    </cacheField>
    <cacheField name="t">
      <sharedItems containsSemiMixedTypes="0" containsString="0" containsMixedTypes="0" containsNumber="1" containsInteger="1"/>
    </cacheField>
    <cacheField name="u">
      <sharedItems containsSemiMixedTypes="0" containsString="0" containsMixedTypes="0" containsNumber="1" containsInteger="1"/>
    </cacheField>
    <cacheField name="v">
      <sharedItems containsSemiMixedTypes="0" containsString="0" containsMixedTypes="0" containsNumber="1" containsInteger="1"/>
    </cacheField>
    <cacheField name="w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7" firstHeaderRow="1" firstDataRow="2" firstDataCol="1"/>
  <pivotFields count="24"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2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</rowItems>
  <colFields count="1">
    <field x="0"/>
  </colFields>
  <colItems count="4">
    <i>
      <x/>
    </i>
    <i>
      <x v="1"/>
    </i>
    <i>
      <x v="2"/>
    </i>
    <i t="grand">
      <x/>
    </i>
  </colItems>
  <dataFields count="23">
    <dataField name="StdDevp of a" fld="1" subtotal="stdDevp" baseField="0" baseItem="0"/>
    <dataField name="StdDevp of b" fld="2" subtotal="stdDevp" baseField="0" baseItem="0"/>
    <dataField name="StdDevp of c" fld="3" subtotal="stdDevp" baseField="0" baseItem="0"/>
    <dataField name="StdDevp of d" fld="4" subtotal="stdDevp" baseField="0" baseItem="0"/>
    <dataField name="StdDevp of e" fld="5" subtotal="stdDevp" baseField="0" baseItem="0"/>
    <dataField name="StdDevp of f" fld="6" subtotal="stdDevp" baseField="0" baseItem="0"/>
    <dataField name="StdDevp of g" fld="7" subtotal="stdDevp" baseField="0" baseItem="0"/>
    <dataField name="StdDevp of h" fld="8" subtotal="stdDevp" baseField="0" baseItem="0"/>
    <dataField name="StdDevp of i" fld="9" subtotal="stdDevp" baseField="0" baseItem="0"/>
    <dataField name="StdDevp of j" fld="10" subtotal="stdDevp" baseField="0" baseItem="0"/>
    <dataField name="StdDevp of k" fld="11" subtotal="stdDevp" baseField="0" baseItem="0"/>
    <dataField name="StdDevp of l" fld="12" subtotal="stdDevp" baseField="0" baseItem="0"/>
    <dataField name="StdDevp of m" fld="13" subtotal="stdDevp" baseField="0" baseItem="0"/>
    <dataField name="StdDevp of n" fld="14" subtotal="stdDevp" baseField="0" baseItem="0"/>
    <dataField name="StdDevp of o" fld="15" subtotal="stdDevp" baseField="0" baseItem="0"/>
    <dataField name="StdDevp of p" fld="16" subtotal="stdDevp" baseField="0" baseItem="0"/>
    <dataField name="StdDevp of q" fld="17" subtotal="stdDevp" baseField="0" baseItem="0"/>
    <dataField name="StdDevp of r" fld="18" subtotal="stdDevp" baseField="0" baseItem="0"/>
    <dataField name="StdDevp of s" fld="19" subtotal="stdDevp" baseField="0" baseItem="0"/>
    <dataField name="StdDevp of t" fld="20" subtotal="stdDevp" baseField="0" baseItem="0"/>
    <dataField name="StdDevp of u" fld="21" subtotal="stdDevp" baseField="0" baseItem="0"/>
    <dataField name="StdDevp of v" fld="22" subtotal="stdDevp" baseField="0" baseItem="0"/>
    <dataField name="StdDevp of w" fld="23" subtotal="stdDevp" baseField="0" baseItem="0"/>
  </dataFields>
  <formats count="2">
    <format dxfId="0">
      <pivotArea outline="0" fieldPosition="0">
        <references count="1">
          <reference field="0" count="2">
            <x v="1"/>
            <x v="2"/>
          </reference>
        </references>
      </pivotArea>
    </format>
    <format dxfId="0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1">
      <selection activeCell="H29" sqref="H29"/>
    </sheetView>
  </sheetViews>
  <sheetFormatPr defaultColWidth="9.140625" defaultRowHeight="21.75"/>
  <cols>
    <col min="1" max="1" width="11.7109375" style="0" bestFit="1" customWidth="1"/>
    <col min="2" max="4" width="7.140625" style="0" customWidth="1"/>
    <col min="5" max="5" width="10.421875" style="0" customWidth="1"/>
  </cols>
  <sheetData>
    <row r="3" spans="1:5" ht="21.75">
      <c r="A3" s="1"/>
      <c r="B3" s="4" t="s">
        <v>9</v>
      </c>
      <c r="C3" s="2"/>
      <c r="D3" s="2"/>
      <c r="E3" s="3"/>
    </row>
    <row r="4" spans="1:5" ht="21.75">
      <c r="A4" s="4" t="s">
        <v>119</v>
      </c>
      <c r="B4" s="1">
        <v>0</v>
      </c>
      <c r="C4" s="5">
        <v>1</v>
      </c>
      <c r="D4" s="5">
        <v>2</v>
      </c>
      <c r="E4" s="6" t="s">
        <v>49</v>
      </c>
    </row>
    <row r="5" spans="1:5" ht="21.75">
      <c r="A5" s="1" t="s">
        <v>158</v>
      </c>
      <c r="B5" s="7">
        <v>0</v>
      </c>
      <c r="C5" s="122">
        <v>0.5863812331790882</v>
      </c>
      <c r="D5" s="122">
        <v>0.5713142742834281</v>
      </c>
      <c r="E5" s="124">
        <v>0.5826715823167509</v>
      </c>
    </row>
    <row r="6" spans="1:5" ht="21.75">
      <c r="A6" s="121" t="s">
        <v>157</v>
      </c>
      <c r="B6" s="8">
        <v>0</v>
      </c>
      <c r="C6" s="123">
        <v>0.7877897755858152</v>
      </c>
      <c r="D6" s="123">
        <v>0.72</v>
      </c>
      <c r="E6" s="125">
        <v>0.7757358557974626</v>
      </c>
    </row>
    <row r="7" spans="1:5" ht="21.75">
      <c r="A7" s="121" t="s">
        <v>159</v>
      </c>
      <c r="B7" s="8">
        <v>0</v>
      </c>
      <c r="C7" s="123">
        <v>0.7593361012711267</v>
      </c>
      <c r="D7" s="123">
        <v>0.6881860213634101</v>
      </c>
      <c r="E7" s="125">
        <v>0.7742424059395138</v>
      </c>
    </row>
    <row r="8" spans="1:5" ht="21.75">
      <c r="A8" s="121" t="s">
        <v>160</v>
      </c>
      <c r="B8" s="8">
        <v>0</v>
      </c>
      <c r="C8" s="123">
        <v>0.5399010639311868</v>
      </c>
      <c r="D8" s="123">
        <v>0.5455272678794342</v>
      </c>
      <c r="E8" s="125">
        <v>0.5433063185992815</v>
      </c>
    </row>
    <row r="9" spans="1:5" ht="21.75">
      <c r="A9" s="121" t="s">
        <v>161</v>
      </c>
      <c r="B9" s="8">
        <v>0</v>
      </c>
      <c r="C9" s="123">
        <v>0.5620350547220933</v>
      </c>
      <c r="D9" s="123">
        <v>0.5571355310873648</v>
      </c>
      <c r="E9" s="125">
        <v>0.5616944773371518</v>
      </c>
    </row>
    <row r="10" spans="1:5" ht="21.75">
      <c r="A10" s="121" t="s">
        <v>162</v>
      </c>
      <c r="B10" s="8">
        <v>0</v>
      </c>
      <c r="C10" s="123">
        <v>0.6817280419206676</v>
      </c>
      <c r="D10" s="123">
        <v>0.6374950980203691</v>
      </c>
      <c r="E10" s="125">
        <v>0.6730023021992065</v>
      </c>
    </row>
    <row r="11" spans="1:5" ht="21.75">
      <c r="A11" s="121" t="s">
        <v>163</v>
      </c>
      <c r="B11" s="8">
        <v>0</v>
      </c>
      <c r="C11" s="123">
        <v>0.6544589202438409</v>
      </c>
      <c r="D11" s="123">
        <v>0.664529909033446</v>
      </c>
      <c r="E11" s="125">
        <v>0.6578636914196894</v>
      </c>
    </row>
    <row r="12" spans="1:5" ht="21.75">
      <c r="A12" s="121" t="s">
        <v>164</v>
      </c>
      <c r="B12" s="8">
        <v>0</v>
      </c>
      <c r="C12" s="123">
        <v>0.5637524064061571</v>
      </c>
      <c r="D12" s="123">
        <v>0.4963869458396343</v>
      </c>
      <c r="E12" s="125">
        <v>0.5515286152531641</v>
      </c>
    </row>
    <row r="13" spans="1:5" ht="21.75">
      <c r="A13" s="121" t="s">
        <v>165</v>
      </c>
      <c r="B13" s="8">
        <v>0</v>
      </c>
      <c r="C13" s="123">
        <v>0.7006625571816207</v>
      </c>
      <c r="D13" s="123">
        <v>0.574108003776293</v>
      </c>
      <c r="E13" s="125">
        <v>0.6886175291908537</v>
      </c>
    </row>
    <row r="14" spans="1:5" ht="21.75">
      <c r="A14" s="121" t="s">
        <v>166</v>
      </c>
      <c r="B14" s="8">
        <v>0</v>
      </c>
      <c r="C14" s="123">
        <v>0.5444271776963345</v>
      </c>
      <c r="D14" s="123">
        <v>0.574108003776293</v>
      </c>
      <c r="E14" s="125">
        <v>0.5515286152531641</v>
      </c>
    </row>
    <row r="15" spans="1:5" ht="21.75">
      <c r="A15" s="121" t="s">
        <v>167</v>
      </c>
      <c r="B15" s="8">
        <v>0</v>
      </c>
      <c r="C15" s="123">
        <v>0.7490823257529861</v>
      </c>
      <c r="D15" s="123">
        <v>0.6248199740725324</v>
      </c>
      <c r="E15" s="125">
        <v>0.7306605801614867</v>
      </c>
    </row>
    <row r="16" spans="1:5" ht="21.75">
      <c r="A16" s="121" t="s">
        <v>168</v>
      </c>
      <c r="B16" s="8">
        <v>0</v>
      </c>
      <c r="C16" s="123">
        <v>0.5063546217567486</v>
      </c>
      <c r="D16" s="123">
        <v>0.4963869458396343</v>
      </c>
      <c r="E16" s="125">
        <v>0.5114431288756103</v>
      </c>
    </row>
    <row r="17" spans="1:5" ht="21.75">
      <c r="A17" s="121" t="s">
        <v>169</v>
      </c>
      <c r="B17" s="8">
        <v>0</v>
      </c>
      <c r="C17" s="123">
        <v>0.5146572645368096</v>
      </c>
      <c r="D17" s="123">
        <v>0.49959983987187184</v>
      </c>
      <c r="E17" s="125">
        <v>0.5141182337741386</v>
      </c>
    </row>
    <row r="18" spans="1:5" ht="21.75">
      <c r="A18" s="121" t="s">
        <v>170</v>
      </c>
      <c r="B18" s="8">
        <v>0</v>
      </c>
      <c r="C18" s="123">
        <v>0.5577852012697205</v>
      </c>
      <c r="D18" s="123">
        <v>0.49959983987187184</v>
      </c>
      <c r="E18" s="125">
        <v>0.5477851651018163</v>
      </c>
    </row>
    <row r="19" spans="1:5" ht="21.75">
      <c r="A19" s="121" t="s">
        <v>171</v>
      </c>
      <c r="B19" s="8">
        <v>0</v>
      </c>
      <c r="C19" s="123">
        <v>0.5889120228121774</v>
      </c>
      <c r="D19" s="123">
        <v>0.49959983987187184</v>
      </c>
      <c r="E19" s="125">
        <v>0.5746711351549223</v>
      </c>
    </row>
    <row r="20" spans="1:5" ht="21.75">
      <c r="A20" s="121" t="s">
        <v>172</v>
      </c>
      <c r="B20" s="8">
        <v>0</v>
      </c>
      <c r="C20" s="123">
        <v>0.5642797707931354</v>
      </c>
      <c r="D20" s="123">
        <v>0.49959983987187184</v>
      </c>
      <c r="E20" s="125">
        <v>0.5543196128553988</v>
      </c>
    </row>
    <row r="21" spans="1:5" ht="21.75">
      <c r="A21" s="121" t="s">
        <v>173</v>
      </c>
      <c r="B21" s="8">
        <v>0</v>
      </c>
      <c r="C21" s="123">
        <v>0.5225435435519159</v>
      </c>
      <c r="D21" s="123">
        <v>0.4898979485566356</v>
      </c>
      <c r="E21" s="125">
        <v>0.5181877251716008</v>
      </c>
    </row>
    <row r="22" spans="1:5" ht="21.75">
      <c r="A22" s="121" t="s">
        <v>174</v>
      </c>
      <c r="B22" s="8">
        <v>0</v>
      </c>
      <c r="C22" s="123">
        <v>0.5493222258319613</v>
      </c>
      <c r="D22" s="123">
        <v>0.4963869458396343</v>
      </c>
      <c r="E22" s="125">
        <v>0.5449607025763764</v>
      </c>
    </row>
    <row r="23" spans="1:5" ht="21.75">
      <c r="A23" s="121" t="s">
        <v>175</v>
      </c>
      <c r="B23" s="8">
        <v>0</v>
      </c>
      <c r="C23" s="123">
        <v>0.5884067356982838</v>
      </c>
      <c r="D23" s="123">
        <v>0.4898979485566356</v>
      </c>
      <c r="E23" s="125">
        <v>0.5692750425533111</v>
      </c>
    </row>
    <row r="24" spans="1:5" ht="21.75">
      <c r="A24" s="121" t="s">
        <v>176</v>
      </c>
      <c r="B24" s="8">
        <v>0</v>
      </c>
      <c r="C24" s="123">
        <v>0.53547557073415</v>
      </c>
      <c r="D24" s="123">
        <v>0.49959983987187184</v>
      </c>
      <c r="E24" s="125">
        <v>0.5306129178479408</v>
      </c>
    </row>
    <row r="25" spans="1:5" ht="21.75">
      <c r="A25" s="121" t="s">
        <v>177</v>
      </c>
      <c r="B25" s="8">
        <v>0</v>
      </c>
      <c r="C25" s="123">
        <v>0.6305007782785641</v>
      </c>
      <c r="D25" s="123">
        <v>0.565685424949238</v>
      </c>
      <c r="E25" s="125">
        <v>0.6211299937499416</v>
      </c>
    </row>
    <row r="26" spans="1:5" ht="21.75">
      <c r="A26" s="121" t="s">
        <v>178</v>
      </c>
      <c r="B26" s="8">
        <v>0</v>
      </c>
      <c r="C26" s="123">
        <v>0.5459275435512047</v>
      </c>
      <c r="D26" s="123">
        <v>0.574108003776293</v>
      </c>
      <c r="E26" s="125">
        <v>0.5564036736138376</v>
      </c>
    </row>
    <row r="27" spans="1:5" ht="21.75">
      <c r="A27" s="120" t="s">
        <v>179</v>
      </c>
      <c r="B27" s="126">
        <v>0</v>
      </c>
      <c r="C27" s="127">
        <v>0.6251710057549413</v>
      </c>
      <c r="D27" s="127">
        <v>0.565685424949238</v>
      </c>
      <c r="E27" s="128">
        <v>0.6177390297822566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7" sqref="A17"/>
    </sheetView>
  </sheetViews>
  <sheetFormatPr defaultColWidth="6.421875" defaultRowHeight="21.75"/>
  <cols>
    <col min="1" max="1" width="15.421875" style="10" customWidth="1"/>
    <col min="2" max="2" width="6.00390625" style="9" bestFit="1" customWidth="1"/>
    <col min="3" max="3" width="6.57421875" style="9" bestFit="1" customWidth="1"/>
    <col min="4" max="4" width="6.00390625" style="9" customWidth="1"/>
    <col min="5" max="5" width="6.57421875" style="9" bestFit="1" customWidth="1"/>
    <col min="6" max="6" width="6.00390625" style="9" customWidth="1"/>
    <col min="7" max="7" width="6.57421875" style="9" bestFit="1" customWidth="1"/>
    <col min="8" max="8" width="6.00390625" style="9" customWidth="1"/>
    <col min="9" max="9" width="6.57421875" style="9" bestFit="1" customWidth="1"/>
    <col min="10" max="10" width="6.00390625" style="9" customWidth="1"/>
    <col min="11" max="11" width="6.57421875" style="9" bestFit="1" customWidth="1"/>
    <col min="12" max="13" width="6.28125" style="10" customWidth="1"/>
    <col min="14" max="16384" width="6.421875" style="10" customWidth="1"/>
  </cols>
  <sheetData>
    <row r="1" ht="23.25">
      <c r="A1" s="133" t="s">
        <v>233</v>
      </c>
    </row>
    <row r="2" ht="14.25" customHeight="1">
      <c r="A2" s="41"/>
    </row>
    <row r="3" ht="24">
      <c r="A3" s="41" t="s">
        <v>194</v>
      </c>
    </row>
    <row r="4" ht="17.25" customHeight="1"/>
    <row r="5" spans="1:13" s="64" customFormat="1" ht="48" customHeight="1">
      <c r="A5" s="141" t="s">
        <v>9</v>
      </c>
      <c r="B5" s="142" t="s">
        <v>45</v>
      </c>
      <c r="C5" s="141"/>
      <c r="D5" s="141" t="s">
        <v>3</v>
      </c>
      <c r="E5" s="141"/>
      <c r="F5" s="142" t="s">
        <v>59</v>
      </c>
      <c r="G5" s="141"/>
      <c r="H5" s="142" t="s">
        <v>46</v>
      </c>
      <c r="I5" s="141"/>
      <c r="J5" s="142" t="s">
        <v>60</v>
      </c>
      <c r="K5" s="141"/>
      <c r="L5" s="142" t="s">
        <v>5</v>
      </c>
      <c r="M5" s="141"/>
    </row>
    <row r="6" spans="1:13" ht="27" customHeight="1">
      <c r="A6" s="141"/>
      <c r="B6" s="9" t="s">
        <v>187</v>
      </c>
      <c r="C6" s="65" t="s">
        <v>8</v>
      </c>
      <c r="D6" s="65" t="s">
        <v>187</v>
      </c>
      <c r="E6" s="65" t="s">
        <v>8</v>
      </c>
      <c r="F6" s="65" t="s">
        <v>187</v>
      </c>
      <c r="G6" s="65" t="s">
        <v>8</v>
      </c>
      <c r="H6" s="65" t="s">
        <v>187</v>
      </c>
      <c r="I6" s="65" t="s">
        <v>8</v>
      </c>
      <c r="J6" s="65" t="s">
        <v>187</v>
      </c>
      <c r="K6" s="65" t="s">
        <v>8</v>
      </c>
      <c r="L6" s="65" t="s">
        <v>187</v>
      </c>
      <c r="M6" s="65" t="s">
        <v>8</v>
      </c>
    </row>
    <row r="7" spans="1:13" ht="33.75" customHeight="1">
      <c r="A7" s="129" t="s">
        <v>188</v>
      </c>
      <c r="B7" s="65">
        <v>37</v>
      </c>
      <c r="C7" s="67">
        <f>B7*100/L7</f>
        <v>35.23809523809524</v>
      </c>
      <c r="D7" s="65"/>
      <c r="E7" s="67"/>
      <c r="F7" s="65">
        <v>45</v>
      </c>
      <c r="G7" s="67">
        <f>F7*100/L7</f>
        <v>42.857142857142854</v>
      </c>
      <c r="H7" s="65">
        <v>20</v>
      </c>
      <c r="I7" s="67">
        <f>H7*100/L7</f>
        <v>19.047619047619047</v>
      </c>
      <c r="J7" s="65">
        <v>3</v>
      </c>
      <c r="K7" s="67">
        <f>J7*100/L7</f>
        <v>2.857142857142857</v>
      </c>
      <c r="L7" s="65">
        <f>B7+D7+F7+H7+J7</f>
        <v>105</v>
      </c>
      <c r="M7" s="67">
        <f>L7*100/L7</f>
        <v>100</v>
      </c>
    </row>
    <row r="8" spans="1:13" ht="33.75" customHeight="1">
      <c r="A8" s="129" t="s">
        <v>189</v>
      </c>
      <c r="B8" s="65">
        <v>22</v>
      </c>
      <c r="C8" s="67">
        <f>B8*100/L8</f>
        <v>31.884057971014492</v>
      </c>
      <c r="D8" s="65"/>
      <c r="E8" s="67"/>
      <c r="F8" s="65">
        <v>13</v>
      </c>
      <c r="G8" s="67">
        <f>F8*100/L8</f>
        <v>18.840579710144926</v>
      </c>
      <c r="H8" s="65">
        <v>29</v>
      </c>
      <c r="I8" s="67">
        <f>H8*100/L8</f>
        <v>42.028985507246375</v>
      </c>
      <c r="J8" s="65">
        <v>5</v>
      </c>
      <c r="K8" s="67">
        <f>J8*100/L8</f>
        <v>7.246376811594203</v>
      </c>
      <c r="L8" s="65">
        <f>B8+D8+F8+H8+J8</f>
        <v>69</v>
      </c>
      <c r="M8" s="67">
        <f>L8*100/L8</f>
        <v>100</v>
      </c>
    </row>
    <row r="9" spans="1:13" ht="33.75" customHeight="1">
      <c r="A9" s="129" t="s">
        <v>190</v>
      </c>
      <c r="B9" s="65">
        <v>6</v>
      </c>
      <c r="C9" s="67">
        <f>B9*100/L9</f>
        <v>15.789473684210526</v>
      </c>
      <c r="D9" s="65">
        <v>3</v>
      </c>
      <c r="E9" s="67">
        <f>D9*100/L9</f>
        <v>7.894736842105263</v>
      </c>
      <c r="F9" s="65">
        <v>8</v>
      </c>
      <c r="G9" s="67">
        <f>F9*100/L9</f>
        <v>21.05263157894737</v>
      </c>
      <c r="H9" s="65">
        <v>16</v>
      </c>
      <c r="I9" s="67">
        <f>H9*100/L9</f>
        <v>42.10526315789474</v>
      </c>
      <c r="J9" s="65">
        <v>5</v>
      </c>
      <c r="K9" s="67">
        <f>J9*100/L9</f>
        <v>13.157894736842104</v>
      </c>
      <c r="L9" s="65">
        <f>B9+D9+F9+H9+J9</f>
        <v>38</v>
      </c>
      <c r="M9" s="67">
        <f>L9*100/L9</f>
        <v>100</v>
      </c>
    </row>
    <row r="10" spans="1:13" ht="33.75" customHeight="1">
      <c r="A10" s="129" t="s">
        <v>191</v>
      </c>
      <c r="B10" s="65">
        <v>1</v>
      </c>
      <c r="C10" s="67">
        <f>B10*100/L10</f>
        <v>6.666666666666667</v>
      </c>
      <c r="D10" s="65">
        <v>2</v>
      </c>
      <c r="E10" s="67">
        <f>D10*100/L10</f>
        <v>13.333333333333334</v>
      </c>
      <c r="F10" s="65">
        <v>1</v>
      </c>
      <c r="G10" s="67">
        <f>F10*100/L10</f>
        <v>6.666666666666667</v>
      </c>
      <c r="H10" s="65">
        <v>1</v>
      </c>
      <c r="I10" s="67">
        <f>H10*100/L10</f>
        <v>6.666666666666667</v>
      </c>
      <c r="J10" s="65">
        <v>10</v>
      </c>
      <c r="K10" s="67">
        <f>J10*100/L10</f>
        <v>66.66666666666667</v>
      </c>
      <c r="L10" s="65">
        <f>B10+D10+F10+H10+J10</f>
        <v>15</v>
      </c>
      <c r="M10" s="67">
        <f>L10*100/L10</f>
        <v>100</v>
      </c>
    </row>
    <row r="11" spans="1:13" ht="33.75" customHeight="1">
      <c r="A11" s="129" t="s">
        <v>192</v>
      </c>
      <c r="B11" s="65"/>
      <c r="C11" s="67"/>
      <c r="D11" s="65">
        <v>2</v>
      </c>
      <c r="E11" s="67">
        <f>D11*100/L11</f>
        <v>33.333333333333336</v>
      </c>
      <c r="F11" s="65">
        <v>1</v>
      </c>
      <c r="G11" s="67">
        <f>F11*100/L11</f>
        <v>16.666666666666668</v>
      </c>
      <c r="H11" s="65">
        <v>1</v>
      </c>
      <c r="I11" s="67">
        <f>H11*100/L11</f>
        <v>16.666666666666668</v>
      </c>
      <c r="J11" s="65">
        <v>2</v>
      </c>
      <c r="K11" s="67">
        <f>J11*100/L11</f>
        <v>33.333333333333336</v>
      </c>
      <c r="L11" s="65">
        <f>B11+D11+F11+H11+J11</f>
        <v>6</v>
      </c>
      <c r="M11" s="67">
        <f>L11*100/L11</f>
        <v>100</v>
      </c>
    </row>
    <row r="12" ht="13.5" customHeight="1"/>
    <row r="13" ht="21.75">
      <c r="A13" s="71" t="s">
        <v>193</v>
      </c>
    </row>
    <row r="15" ht="24">
      <c r="A15" s="111" t="s">
        <v>256</v>
      </c>
    </row>
    <row r="16" ht="24">
      <c r="A16" s="111" t="s">
        <v>264</v>
      </c>
    </row>
    <row r="17" ht="24">
      <c r="A17" s="111" t="s">
        <v>254</v>
      </c>
    </row>
    <row r="18" ht="24">
      <c r="A18" s="111" t="s">
        <v>255</v>
      </c>
    </row>
    <row r="19" ht="24">
      <c r="A19" s="111"/>
    </row>
    <row r="20" ht="24">
      <c r="A20" s="111"/>
    </row>
    <row r="21" ht="24">
      <c r="A21" s="111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="112" zoomScaleNormal="112" zoomScalePageLayoutView="0" workbookViewId="0" topLeftCell="A10">
      <selection activeCell="A1" sqref="A1:IV16384"/>
    </sheetView>
  </sheetViews>
  <sheetFormatPr defaultColWidth="6.421875" defaultRowHeight="21.75"/>
  <cols>
    <col min="1" max="1" width="15.421875" style="10" customWidth="1"/>
    <col min="2" max="2" width="6.421875" style="9" bestFit="1" customWidth="1"/>
    <col min="3" max="3" width="6.57421875" style="9" bestFit="1" customWidth="1"/>
    <col min="4" max="4" width="6.00390625" style="9" customWidth="1"/>
    <col min="5" max="5" width="6.57421875" style="9" bestFit="1" customWidth="1"/>
    <col min="6" max="6" width="6.00390625" style="9" customWidth="1"/>
    <col min="7" max="7" width="6.57421875" style="9" bestFit="1" customWidth="1"/>
    <col min="8" max="8" width="6.00390625" style="9" customWidth="1"/>
    <col min="9" max="9" width="6.57421875" style="9" bestFit="1" customWidth="1"/>
    <col min="10" max="10" width="6.00390625" style="9" customWidth="1"/>
    <col min="11" max="11" width="6.57421875" style="9" bestFit="1" customWidth="1"/>
    <col min="12" max="13" width="6.28125" style="10" customWidth="1"/>
    <col min="14" max="16384" width="6.421875" style="10" customWidth="1"/>
  </cols>
  <sheetData>
    <row r="1" ht="23.25">
      <c r="A1" s="133" t="s">
        <v>233</v>
      </c>
    </row>
    <row r="2" ht="14.25" customHeight="1">
      <c r="A2" s="41"/>
    </row>
    <row r="3" ht="24">
      <c r="A3" s="41" t="s">
        <v>194</v>
      </c>
    </row>
    <row r="4" ht="17.25" customHeight="1"/>
    <row r="5" spans="1:13" s="64" customFormat="1" ht="48" customHeight="1">
      <c r="A5" s="141" t="s">
        <v>9</v>
      </c>
      <c r="B5" s="142" t="s">
        <v>45</v>
      </c>
      <c r="C5" s="141"/>
      <c r="D5" s="141" t="s">
        <v>3</v>
      </c>
      <c r="E5" s="141"/>
      <c r="F5" s="142" t="s">
        <v>59</v>
      </c>
      <c r="G5" s="141"/>
      <c r="H5" s="142" t="s">
        <v>46</v>
      </c>
      <c r="I5" s="141"/>
      <c r="J5" s="142" t="s">
        <v>60</v>
      </c>
      <c r="K5" s="141"/>
      <c r="L5" s="142" t="s">
        <v>5</v>
      </c>
      <c r="M5" s="141"/>
    </row>
    <row r="6" spans="1:13" ht="27" customHeight="1">
      <c r="A6" s="141"/>
      <c r="B6" s="9" t="s">
        <v>187</v>
      </c>
      <c r="C6" s="65" t="s">
        <v>8</v>
      </c>
      <c r="D6" s="65" t="s">
        <v>187</v>
      </c>
      <c r="E6" s="65" t="s">
        <v>8</v>
      </c>
      <c r="F6" s="65" t="s">
        <v>187</v>
      </c>
      <c r="G6" s="65" t="s">
        <v>8</v>
      </c>
      <c r="H6" s="65" t="s">
        <v>187</v>
      </c>
      <c r="I6" s="65" t="s">
        <v>8</v>
      </c>
      <c r="J6" s="65" t="s">
        <v>187</v>
      </c>
      <c r="K6" s="65" t="s">
        <v>8</v>
      </c>
      <c r="L6" s="65" t="s">
        <v>187</v>
      </c>
      <c r="M6" s="65" t="s">
        <v>8</v>
      </c>
    </row>
    <row r="7" spans="1:13" ht="33.75" customHeight="1">
      <c r="A7" s="66" t="s">
        <v>17</v>
      </c>
      <c r="B7" s="65"/>
      <c r="C7" s="67"/>
      <c r="D7" s="65"/>
      <c r="E7" s="67"/>
      <c r="F7" s="65"/>
      <c r="G7" s="67"/>
      <c r="H7" s="65"/>
      <c r="I7" s="67"/>
      <c r="J7" s="65"/>
      <c r="K7" s="67"/>
      <c r="L7" s="65"/>
      <c r="M7" s="67"/>
    </row>
    <row r="8" spans="1:17" ht="33.75" customHeight="1">
      <c r="A8" s="129" t="s">
        <v>188</v>
      </c>
      <c r="B8" s="65">
        <v>31</v>
      </c>
      <c r="C8" s="67">
        <f>B8*100/$B$19</f>
        <v>46.96969696969697</v>
      </c>
      <c r="D8" s="65"/>
      <c r="E8" s="67"/>
      <c r="F8" s="65">
        <v>32</v>
      </c>
      <c r="G8" s="67">
        <f>F8*100/$F$19</f>
        <v>47.05882352941177</v>
      </c>
      <c r="H8" s="65">
        <v>14</v>
      </c>
      <c r="I8" s="67">
        <f>H8*100/$H$19</f>
        <v>20.895522388059703</v>
      </c>
      <c r="J8" s="65">
        <v>3</v>
      </c>
      <c r="K8" s="67">
        <f>J8*100/$J$19</f>
        <v>14.285714285714286</v>
      </c>
      <c r="L8" s="65">
        <f>B8+D8+F8+H8+J8</f>
        <v>80</v>
      </c>
      <c r="M8" s="67">
        <f>L8*100/$L$19</f>
        <v>34.33476394849785</v>
      </c>
      <c r="P8" s="10">
        <f>F8+F14/F19</f>
        <v>32.19117647058823</v>
      </c>
      <c r="Q8" s="10">
        <f>B8+B14/66</f>
        <v>31.09090909090909</v>
      </c>
    </row>
    <row r="9" spans="1:17" ht="33.75" customHeight="1">
      <c r="A9" s="129" t="s">
        <v>189</v>
      </c>
      <c r="B9" s="65">
        <v>19</v>
      </c>
      <c r="C9" s="67">
        <f>B9*100/$B$19</f>
        <v>28.78787878787879</v>
      </c>
      <c r="D9" s="65"/>
      <c r="E9" s="67"/>
      <c r="F9" s="65">
        <v>8</v>
      </c>
      <c r="G9" s="67">
        <f>F9*100/$F$19</f>
        <v>11.764705882352942</v>
      </c>
      <c r="H9" s="65">
        <v>24</v>
      </c>
      <c r="I9" s="67">
        <f>H9*100/$H$19</f>
        <v>35.82089552238806</v>
      </c>
      <c r="J9" s="65">
        <v>4</v>
      </c>
      <c r="K9" s="67">
        <f>J9*100/$J$19</f>
        <v>19.047619047619047</v>
      </c>
      <c r="L9" s="65">
        <f aca="true" t="shared" si="0" ref="L9:L17">B9+D9+F9+H9+J9</f>
        <v>55</v>
      </c>
      <c r="M9" s="67">
        <f aca="true" t="shared" si="1" ref="M9:M17">L9*100/$L$19</f>
        <v>23.605150214592275</v>
      </c>
      <c r="P9" s="10">
        <f>H9+H15/67</f>
        <v>24.074626865671643</v>
      </c>
      <c r="Q9" s="10">
        <f>B9+B15/66</f>
        <v>19.045454545454547</v>
      </c>
    </row>
    <row r="10" spans="1:13" ht="33.75" customHeight="1">
      <c r="A10" s="129" t="s">
        <v>190</v>
      </c>
      <c r="B10" s="65">
        <v>4</v>
      </c>
      <c r="C10" s="67">
        <f>B10*100/$B$19</f>
        <v>6.0606060606060606</v>
      </c>
      <c r="D10" s="65">
        <v>2</v>
      </c>
      <c r="E10" s="67">
        <f>D10*100/$D$19</f>
        <v>33.333333333333336</v>
      </c>
      <c r="F10" s="65">
        <v>8</v>
      </c>
      <c r="G10" s="67">
        <f>F10*100/$F$19</f>
        <v>11.764705882352942</v>
      </c>
      <c r="H10" s="65">
        <v>14</v>
      </c>
      <c r="I10" s="67">
        <f>H10*100/$H$19</f>
        <v>20.895522388059703</v>
      </c>
      <c r="J10" s="65">
        <v>3</v>
      </c>
      <c r="K10" s="67">
        <f>J10*100/$J$19</f>
        <v>14.285714285714286</v>
      </c>
      <c r="L10" s="65">
        <f t="shared" si="0"/>
        <v>31</v>
      </c>
      <c r="M10" s="67">
        <f t="shared" si="1"/>
        <v>13.304721030042918</v>
      </c>
    </row>
    <row r="11" spans="1:13" ht="33.75" customHeight="1">
      <c r="A11" s="129" t="s">
        <v>191</v>
      </c>
      <c r="B11" s="65">
        <v>1</v>
      </c>
      <c r="C11" s="67">
        <f>B11*100/$B$19</f>
        <v>1.5151515151515151</v>
      </c>
      <c r="D11" s="65">
        <v>2</v>
      </c>
      <c r="E11" s="67">
        <f>D11*100/$D$19</f>
        <v>33.333333333333336</v>
      </c>
      <c r="F11" s="65">
        <v>1</v>
      </c>
      <c r="G11" s="67">
        <f>F11*100/$F$19</f>
        <v>1.4705882352941178</v>
      </c>
      <c r="H11" s="65">
        <v>1</v>
      </c>
      <c r="I11" s="67">
        <f>H11*100/$H$19</f>
        <v>1.492537313432836</v>
      </c>
      <c r="J11" s="65">
        <v>9</v>
      </c>
      <c r="K11" s="67">
        <f>J11*100/$J$19</f>
        <v>42.857142857142854</v>
      </c>
      <c r="L11" s="65">
        <f t="shared" si="0"/>
        <v>14</v>
      </c>
      <c r="M11" s="67">
        <f t="shared" si="1"/>
        <v>6.008583690987124</v>
      </c>
    </row>
    <row r="12" spans="1:13" ht="33.75" customHeight="1">
      <c r="A12" s="129" t="s">
        <v>192</v>
      </c>
      <c r="B12" s="65"/>
      <c r="C12" s="67"/>
      <c r="D12" s="65">
        <v>2</v>
      </c>
      <c r="E12" s="67">
        <f>D12*100/$D$19</f>
        <v>33.333333333333336</v>
      </c>
      <c r="F12" s="65">
        <v>1</v>
      </c>
      <c r="G12" s="67">
        <f>F12*100/$F$19</f>
        <v>1.4705882352941178</v>
      </c>
      <c r="H12" s="65">
        <v>1</v>
      </c>
      <c r="I12" s="67">
        <f>H12*100/$H$19</f>
        <v>1.492537313432836</v>
      </c>
      <c r="J12" s="65">
        <v>2</v>
      </c>
      <c r="K12" s="67">
        <f>J12*100/$J$19</f>
        <v>9.523809523809524</v>
      </c>
      <c r="L12" s="65">
        <f t="shared" si="0"/>
        <v>6</v>
      </c>
      <c r="M12" s="67">
        <f t="shared" si="1"/>
        <v>2.575107296137339</v>
      </c>
    </row>
    <row r="13" spans="1:13" ht="33.75" customHeight="1">
      <c r="A13" s="66" t="s">
        <v>16</v>
      </c>
      <c r="B13" s="65"/>
      <c r="C13" s="67"/>
      <c r="D13" s="65"/>
      <c r="E13" s="67"/>
      <c r="F13" s="65"/>
      <c r="G13" s="67"/>
      <c r="H13" s="65"/>
      <c r="I13" s="67"/>
      <c r="J13" s="65"/>
      <c r="K13" s="67"/>
      <c r="L13" s="65"/>
      <c r="M13" s="67"/>
    </row>
    <row r="14" spans="1:13" ht="33.75" customHeight="1">
      <c r="A14" s="129" t="s">
        <v>188</v>
      </c>
      <c r="B14" s="65">
        <v>6</v>
      </c>
      <c r="C14" s="67">
        <f>B14*100/$B$19</f>
        <v>9.090909090909092</v>
      </c>
      <c r="D14" s="65"/>
      <c r="E14" s="67"/>
      <c r="F14" s="65">
        <v>13</v>
      </c>
      <c r="G14" s="67">
        <f>F14*100/$F$19</f>
        <v>19.11764705882353</v>
      </c>
      <c r="H14" s="65">
        <v>6</v>
      </c>
      <c r="I14" s="67">
        <f>H14*100/$H$19</f>
        <v>8.955223880597014</v>
      </c>
      <c r="J14" s="65"/>
      <c r="K14" s="67">
        <f>J14*100/$J$19</f>
        <v>0</v>
      </c>
      <c r="L14" s="65">
        <f t="shared" si="0"/>
        <v>25</v>
      </c>
      <c r="M14" s="67">
        <f t="shared" si="1"/>
        <v>10.729613733905579</v>
      </c>
    </row>
    <row r="15" spans="1:13" ht="33.75" customHeight="1">
      <c r="A15" s="129" t="s">
        <v>189</v>
      </c>
      <c r="B15" s="65">
        <v>3</v>
      </c>
      <c r="C15" s="67">
        <f>B15*100/$B$19</f>
        <v>4.545454545454546</v>
      </c>
      <c r="D15" s="65"/>
      <c r="E15" s="67"/>
      <c r="F15" s="65">
        <v>5</v>
      </c>
      <c r="G15" s="67">
        <f>F15*100/$F$19</f>
        <v>7.352941176470588</v>
      </c>
      <c r="H15" s="65">
        <v>5</v>
      </c>
      <c r="I15" s="67">
        <f>H15*100/$H$19</f>
        <v>7.462686567164179</v>
      </c>
      <c r="J15" s="65">
        <v>1</v>
      </c>
      <c r="K15" s="67">
        <f>J15*100/$J$19</f>
        <v>4.761904761904762</v>
      </c>
      <c r="L15" s="65">
        <f t="shared" si="0"/>
        <v>14</v>
      </c>
      <c r="M15" s="67">
        <f t="shared" si="1"/>
        <v>6.008583690987124</v>
      </c>
    </row>
    <row r="16" spans="1:13" ht="33.75" customHeight="1">
      <c r="A16" s="129" t="s">
        <v>190</v>
      </c>
      <c r="B16" s="65">
        <v>2</v>
      </c>
      <c r="C16" s="67">
        <f>B16*100/$B$19</f>
        <v>3.0303030303030303</v>
      </c>
      <c r="D16" s="65">
        <v>1</v>
      </c>
      <c r="E16" s="67">
        <f>D16*100/$D$19</f>
        <v>16.666666666666668</v>
      </c>
      <c r="F16" s="65"/>
      <c r="G16" s="67"/>
      <c r="H16" s="65">
        <v>2</v>
      </c>
      <c r="I16" s="67">
        <f>H16*100/$H$19</f>
        <v>2.985074626865672</v>
      </c>
      <c r="J16" s="65">
        <v>2</v>
      </c>
      <c r="K16" s="67">
        <f>J16*100/$J$19</f>
        <v>9.523809523809524</v>
      </c>
      <c r="L16" s="65">
        <f t="shared" si="0"/>
        <v>7</v>
      </c>
      <c r="M16" s="67">
        <f t="shared" si="1"/>
        <v>3.004291845493562</v>
      </c>
    </row>
    <row r="17" spans="1:13" ht="33.75" customHeight="1">
      <c r="A17" s="129" t="s">
        <v>191</v>
      </c>
      <c r="B17" s="65"/>
      <c r="C17" s="67"/>
      <c r="D17" s="65"/>
      <c r="E17" s="67"/>
      <c r="F17" s="65"/>
      <c r="G17" s="67"/>
      <c r="H17" s="65"/>
      <c r="I17" s="67"/>
      <c r="J17" s="65">
        <v>1</v>
      </c>
      <c r="K17" s="67">
        <f>J17*100/$J$19</f>
        <v>4.761904761904762</v>
      </c>
      <c r="L17" s="65">
        <f t="shared" si="0"/>
        <v>1</v>
      </c>
      <c r="M17" s="67">
        <f t="shared" si="1"/>
        <v>0.4291845493562232</v>
      </c>
    </row>
    <row r="18" spans="1:13" ht="33.75" customHeight="1">
      <c r="A18" s="129" t="s">
        <v>192</v>
      </c>
      <c r="B18" s="65"/>
      <c r="C18" s="67"/>
      <c r="D18" s="65"/>
      <c r="E18" s="67"/>
      <c r="F18" s="65"/>
      <c r="G18" s="67"/>
      <c r="H18" s="65"/>
      <c r="I18" s="67"/>
      <c r="J18" s="65"/>
      <c r="K18" s="67"/>
      <c r="L18" s="65"/>
      <c r="M18" s="67"/>
    </row>
    <row r="19" spans="1:13" s="64" customFormat="1" ht="33" customHeight="1">
      <c r="A19" s="69" t="s">
        <v>5</v>
      </c>
      <c r="B19" s="69">
        <f>SUM(B7:B16)</f>
        <v>66</v>
      </c>
      <c r="C19" s="70">
        <f>B19*100/B19</f>
        <v>100</v>
      </c>
      <c r="D19" s="69">
        <f>SUM(D7:D13)</f>
        <v>6</v>
      </c>
      <c r="E19" s="70">
        <f>D19*100/D19</f>
        <v>100</v>
      </c>
      <c r="F19" s="69">
        <f>SUM(F7:F15)</f>
        <v>68</v>
      </c>
      <c r="G19" s="70">
        <f>F19*100/F19</f>
        <v>100</v>
      </c>
      <c r="H19" s="69">
        <f>SUM(H7:H16)</f>
        <v>67</v>
      </c>
      <c r="I19" s="70">
        <f>H19*100/H19</f>
        <v>100</v>
      </c>
      <c r="J19" s="69">
        <f>SUM(J7:J13)</f>
        <v>21</v>
      </c>
      <c r="K19" s="70">
        <f>J19*100/J19</f>
        <v>100</v>
      </c>
      <c r="L19" s="69">
        <f>SUM(L8:L18)</f>
        <v>233</v>
      </c>
      <c r="M19" s="70">
        <f>L19*100/$L$19</f>
        <v>100</v>
      </c>
    </row>
    <row r="20" ht="13.5" customHeight="1"/>
    <row r="21" ht="21.75">
      <c r="A21" s="71" t="s">
        <v>193</v>
      </c>
    </row>
    <row r="23" ht="24">
      <c r="A23" s="111" t="s">
        <v>61</v>
      </c>
    </row>
    <row r="24" ht="24">
      <c r="A24" s="111" t="s">
        <v>195</v>
      </c>
    </row>
    <row r="25" ht="24">
      <c r="A25" s="111" t="s">
        <v>196</v>
      </c>
    </row>
    <row r="26" ht="24">
      <c r="A26" s="111" t="s">
        <v>197</v>
      </c>
    </row>
    <row r="27" ht="24">
      <c r="A27" s="111"/>
    </row>
    <row r="28" ht="24">
      <c r="A28" s="111"/>
    </row>
    <row r="29" ht="24">
      <c r="A29" s="111"/>
    </row>
  </sheetData>
  <sheetProtection/>
  <mergeCells count="7">
    <mergeCell ref="L5:M5"/>
    <mergeCell ref="H5:I5"/>
    <mergeCell ref="J5:K5"/>
    <mergeCell ref="A5:A6"/>
    <mergeCell ref="B5:C5"/>
    <mergeCell ref="D5:E5"/>
    <mergeCell ref="F5:G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="106" zoomScaleNormal="106" zoomScalePageLayoutView="0" workbookViewId="0" topLeftCell="A1">
      <selection activeCell="A16" sqref="A16"/>
    </sheetView>
  </sheetViews>
  <sheetFormatPr defaultColWidth="9.140625" defaultRowHeight="21.75"/>
  <cols>
    <col min="1" max="1" width="19.28125" style="24" customWidth="1"/>
    <col min="2" max="9" width="6.57421875" style="23" customWidth="1"/>
    <col min="10" max="11" width="6.57421875" style="24" customWidth="1"/>
    <col min="12" max="16384" width="9.140625" style="24" customWidth="1"/>
  </cols>
  <sheetData>
    <row r="1" ht="24">
      <c r="A1" s="41" t="s">
        <v>198</v>
      </c>
    </row>
    <row r="2" ht="14.25" customHeight="1"/>
    <row r="3" spans="1:11" s="43" customFormat="1" ht="36.75" customHeight="1">
      <c r="A3" s="141" t="s">
        <v>9</v>
      </c>
      <c r="B3" s="141" t="s">
        <v>24</v>
      </c>
      <c r="C3" s="141"/>
      <c r="D3" s="141" t="s">
        <v>25</v>
      </c>
      <c r="E3" s="141"/>
      <c r="F3" s="141" t="s">
        <v>26</v>
      </c>
      <c r="G3" s="141"/>
      <c r="H3" s="141" t="s">
        <v>27</v>
      </c>
      <c r="I3" s="141"/>
      <c r="J3" s="141" t="s">
        <v>5</v>
      </c>
      <c r="K3" s="141"/>
    </row>
    <row r="4" spans="1:11" ht="27" customHeight="1">
      <c r="A4" s="141"/>
      <c r="B4" s="65" t="s">
        <v>14</v>
      </c>
      <c r="C4" s="65" t="s">
        <v>15</v>
      </c>
      <c r="D4" s="65" t="s">
        <v>14</v>
      </c>
      <c r="E4" s="65" t="s">
        <v>15</v>
      </c>
      <c r="F4" s="65" t="s">
        <v>14</v>
      </c>
      <c r="G4" s="65" t="s">
        <v>15</v>
      </c>
      <c r="H4" s="65" t="s">
        <v>14</v>
      </c>
      <c r="I4" s="65" t="s">
        <v>15</v>
      </c>
      <c r="J4" s="65" t="s">
        <v>14</v>
      </c>
      <c r="K4" s="65" t="s">
        <v>15</v>
      </c>
    </row>
    <row r="5" spans="1:11" ht="33.75" customHeight="1">
      <c r="A5" s="66" t="s">
        <v>17</v>
      </c>
      <c r="B5" s="65">
        <v>30</v>
      </c>
      <c r="C5" s="67">
        <f>B5*100/J5</f>
        <v>36.58536585365854</v>
      </c>
      <c r="D5" s="65">
        <v>31</v>
      </c>
      <c r="E5" s="67">
        <f>D5*100/J5</f>
        <v>37.80487804878049</v>
      </c>
      <c r="F5" s="65">
        <v>6</v>
      </c>
      <c r="G5" s="67">
        <f>F5*100/J5</f>
        <v>7.317073170731708</v>
      </c>
      <c r="H5" s="65">
        <v>15</v>
      </c>
      <c r="I5" s="67">
        <f>H5*100/J5</f>
        <v>18.29268292682927</v>
      </c>
      <c r="J5" s="68">
        <f>B5+D5+F5+H5</f>
        <v>82</v>
      </c>
      <c r="K5" s="67">
        <f>C5+E5+G5+I5</f>
        <v>100</v>
      </c>
    </row>
    <row r="6" spans="1:11" ht="33.75" customHeight="1">
      <c r="A6" s="66" t="s">
        <v>16</v>
      </c>
      <c r="B6" s="65">
        <v>10</v>
      </c>
      <c r="C6" s="67">
        <f>B6*100/J6</f>
        <v>40</v>
      </c>
      <c r="D6" s="65">
        <v>10</v>
      </c>
      <c r="E6" s="67">
        <f>D6*100/J6</f>
        <v>40</v>
      </c>
      <c r="F6" s="65">
        <v>2</v>
      </c>
      <c r="G6" s="67">
        <f>F6*100/J6</f>
        <v>8</v>
      </c>
      <c r="H6" s="65">
        <v>3</v>
      </c>
      <c r="I6" s="67">
        <f>H6*100/J6</f>
        <v>12</v>
      </c>
      <c r="J6" s="68">
        <f>B6+D6+F6+H6</f>
        <v>25</v>
      </c>
      <c r="K6" s="67">
        <f>C6+E6+G6+I:I</f>
        <v>100</v>
      </c>
    </row>
    <row r="7" spans="1:11" ht="33.75" customHeight="1">
      <c r="A7" s="66" t="s">
        <v>125</v>
      </c>
      <c r="B7" s="65"/>
      <c r="C7" s="67"/>
      <c r="D7" s="65"/>
      <c r="E7" s="67"/>
      <c r="F7" s="65"/>
      <c r="G7" s="67"/>
      <c r="H7" s="65">
        <v>1</v>
      </c>
      <c r="I7" s="67">
        <f>H7*100/J7</f>
        <v>100</v>
      </c>
      <c r="J7" s="68">
        <f>B7+D7+F7+H7</f>
        <v>1</v>
      </c>
      <c r="K7" s="67">
        <f>C7+E7+G7+I:I</f>
        <v>100</v>
      </c>
    </row>
    <row r="8" spans="1:11" ht="33.75" customHeight="1">
      <c r="A8" s="72" t="s">
        <v>5</v>
      </c>
      <c r="B8" s="72">
        <f>SUM(B5:B7)</f>
        <v>40</v>
      </c>
      <c r="C8" s="73">
        <f>B8*100/J8</f>
        <v>37.03703703703704</v>
      </c>
      <c r="D8" s="72">
        <f>SUM(D5:D7)</f>
        <v>41</v>
      </c>
      <c r="E8" s="73">
        <f>D8*100/J8</f>
        <v>37.96296296296296</v>
      </c>
      <c r="F8" s="72">
        <f>SUM(F5:F7)</f>
        <v>8</v>
      </c>
      <c r="G8" s="73">
        <f>F8*100/J8</f>
        <v>7.407407407407407</v>
      </c>
      <c r="H8" s="72">
        <f>SUM(H5:H7)</f>
        <v>19</v>
      </c>
      <c r="I8" s="73">
        <f>H8*100/J8</f>
        <v>17.59259259259259</v>
      </c>
      <c r="J8" s="74">
        <f>SUM(J5:J7)</f>
        <v>108</v>
      </c>
      <c r="K8" s="75">
        <f>SUM(C8+E8+G8+I8)</f>
        <v>100</v>
      </c>
    </row>
    <row r="10" ht="24">
      <c r="A10" s="24" t="s">
        <v>199</v>
      </c>
    </row>
    <row r="11" ht="24">
      <c r="A11" s="24" t="s">
        <v>265</v>
      </c>
    </row>
    <row r="12" ht="24">
      <c r="A12" s="24" t="s">
        <v>266</v>
      </c>
    </row>
    <row r="13" ht="24">
      <c r="A13" s="24" t="s">
        <v>267</v>
      </c>
    </row>
    <row r="14" ht="24">
      <c r="A14" s="24" t="s">
        <v>268</v>
      </c>
    </row>
  </sheetData>
  <sheetProtection/>
  <mergeCells count="6">
    <mergeCell ref="J3:K3"/>
    <mergeCell ref="H3:I3"/>
    <mergeCell ref="A3:A4"/>
    <mergeCell ref="B3:C3"/>
    <mergeCell ref="D3:E3"/>
    <mergeCell ref="F3:G3"/>
  </mergeCell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zoomScale="120" zoomScaleNormal="120" zoomScalePageLayoutView="0" workbookViewId="0" topLeftCell="A1">
      <selection activeCell="K45" sqref="K45"/>
    </sheetView>
  </sheetViews>
  <sheetFormatPr defaultColWidth="9.140625" defaultRowHeight="21.75"/>
  <cols>
    <col min="1" max="1" width="3.140625" style="39" customWidth="1"/>
    <col min="2" max="2" width="58.421875" style="39" bestFit="1" customWidth="1"/>
    <col min="3" max="3" width="5.7109375" style="39" customWidth="1"/>
    <col min="4" max="4" width="5.140625" style="39" customWidth="1"/>
    <col min="5" max="5" width="9.00390625" style="39" bestFit="1" customWidth="1"/>
    <col min="6" max="6" width="5.421875" style="39" customWidth="1"/>
    <col min="7" max="7" width="5.57421875" style="39" customWidth="1"/>
    <col min="8" max="8" width="9.00390625" style="39" bestFit="1" customWidth="1"/>
    <col min="9" max="9" width="4.8515625" style="39" customWidth="1"/>
    <col min="10" max="10" width="5.7109375" style="39" bestFit="1" customWidth="1"/>
    <col min="11" max="11" width="9.00390625" style="39" bestFit="1" customWidth="1"/>
    <col min="12" max="12" width="5.28125" style="39" customWidth="1"/>
    <col min="13" max="13" width="5.7109375" style="39" customWidth="1"/>
    <col min="14" max="14" width="9.00390625" style="40" bestFit="1" customWidth="1"/>
    <col min="15" max="16384" width="9.140625" style="39" customWidth="1"/>
  </cols>
  <sheetData>
    <row r="1" ht="23.25">
      <c r="A1" s="133" t="s">
        <v>232</v>
      </c>
    </row>
    <row r="2" ht="3" customHeight="1">
      <c r="A2" s="133"/>
    </row>
    <row r="3" spans="1:14" s="76" customFormat="1" ht="24" thickBot="1">
      <c r="A3" s="153" t="s">
        <v>229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40"/>
    </row>
    <row r="4" spans="1:14" s="77" customFormat="1" ht="21.75" customHeight="1">
      <c r="A4" s="151" t="s">
        <v>4</v>
      </c>
      <c r="B4" s="152"/>
      <c r="C4" s="145" t="s">
        <v>47</v>
      </c>
      <c r="D4" s="146"/>
      <c r="E4" s="147"/>
      <c r="F4" s="145" t="s">
        <v>48</v>
      </c>
      <c r="G4" s="146"/>
      <c r="H4" s="147"/>
      <c r="I4" s="145" t="s">
        <v>125</v>
      </c>
      <c r="J4" s="146"/>
      <c r="K4" s="147"/>
      <c r="L4" s="145" t="s">
        <v>5</v>
      </c>
      <c r="M4" s="146"/>
      <c r="N4" s="147"/>
    </row>
    <row r="5" spans="1:14" s="77" customFormat="1" ht="18.75">
      <c r="A5" s="78"/>
      <c r="B5" s="79"/>
      <c r="C5" s="148" t="s">
        <v>200</v>
      </c>
      <c r="D5" s="148"/>
      <c r="E5" s="80" t="s">
        <v>30</v>
      </c>
      <c r="F5" s="148" t="s">
        <v>202</v>
      </c>
      <c r="G5" s="148"/>
      <c r="H5" s="80" t="s">
        <v>30</v>
      </c>
      <c r="I5" s="148" t="s">
        <v>201</v>
      </c>
      <c r="J5" s="148"/>
      <c r="K5" s="80" t="s">
        <v>30</v>
      </c>
      <c r="L5" s="148" t="s">
        <v>203</v>
      </c>
      <c r="M5" s="148"/>
      <c r="N5" s="80" t="s">
        <v>30</v>
      </c>
    </row>
    <row r="6" spans="1:14" s="77" customFormat="1" ht="18.75">
      <c r="A6" s="81"/>
      <c r="B6" s="82"/>
      <c r="C6" s="83"/>
      <c r="D6" s="84" t="s">
        <v>10</v>
      </c>
      <c r="E6" s="85" t="s">
        <v>31</v>
      </c>
      <c r="F6" s="83"/>
      <c r="G6" s="86" t="s">
        <v>10</v>
      </c>
      <c r="H6" s="85" t="s">
        <v>31</v>
      </c>
      <c r="I6" s="83"/>
      <c r="J6" s="86" t="s">
        <v>10</v>
      </c>
      <c r="K6" s="85" t="s">
        <v>31</v>
      </c>
      <c r="L6" s="83"/>
      <c r="M6" s="86" t="s">
        <v>10</v>
      </c>
      <c r="N6" s="85" t="s">
        <v>31</v>
      </c>
    </row>
    <row r="7" spans="1:14" s="77" customFormat="1" ht="18.75">
      <c r="A7" s="87">
        <v>1</v>
      </c>
      <c r="B7" s="88" t="s">
        <v>35</v>
      </c>
      <c r="C7" s="89"/>
      <c r="D7" s="90"/>
      <c r="E7" s="88"/>
      <c r="F7" s="90"/>
      <c r="G7" s="90"/>
      <c r="H7" s="88"/>
      <c r="I7" s="130"/>
      <c r="J7" s="130"/>
      <c r="K7" s="90"/>
      <c r="L7" s="91"/>
      <c r="M7" s="91"/>
      <c r="N7" s="92"/>
    </row>
    <row r="8" spans="1:14" s="77" customFormat="1" ht="18.75">
      <c r="A8" s="93"/>
      <c r="B8" s="77" t="s">
        <v>204</v>
      </c>
      <c r="C8" s="94">
        <v>4.44</v>
      </c>
      <c r="D8" s="94">
        <v>0.59</v>
      </c>
      <c r="E8" s="95" t="str">
        <f>IF(C8&gt;4.5,"มากที่สุด",IF(C8&gt;3.5,"มาก",IF(C8&gt;2.5,"ปานกลาง",IF(C8&gt;1.5,"น้อย",IF(C8&lt;=1.5,"น้อยที่สุด")))))</f>
        <v>มาก</v>
      </c>
      <c r="F8" s="94">
        <v>4.44</v>
      </c>
      <c r="G8" s="94">
        <v>0.57</v>
      </c>
      <c r="H8" s="95" t="str">
        <f>IF(F8&gt;4.5,"มากที่สุด",IF(F8&gt;3.5,"มาก",IF(F8&gt;2.5,"ปานกลาง",IF(F8&gt;1.5,"น้อย",IF(F8&lt;=1.5,"น้อยที่สุด")))))</f>
        <v>มาก</v>
      </c>
      <c r="I8" s="95">
        <v>5</v>
      </c>
      <c r="J8" s="95">
        <v>0</v>
      </c>
      <c r="K8" s="92" t="str">
        <f>IF(I8&gt;4.5,"มากที่สุด",IF(I8&gt;3.5,"มาก",IF(I8&gt;2.5,"ปานกลาง",IF(I8&gt;1.5,"น้อย",IF(I8&lt;=1.5,"น้อยที่สุด")))))</f>
        <v>มากที่สุด</v>
      </c>
      <c r="L8" s="94">
        <f>data!R111</f>
        <v>4.444444444444445</v>
      </c>
      <c r="M8" s="94">
        <f>data!R112</f>
        <v>0.5853880146756126</v>
      </c>
      <c r="N8" s="95" t="str">
        <f>IF(L8&gt;4.5,"มากที่สุด",IF(L8&gt;3.5,"มาก",IF(L8&gt;2.5,"ปานกลาง",IF(L8&gt;1.5,"น้อย",IF(L8&lt;=1.5,"น้อยที่สุด")))))</f>
        <v>มาก</v>
      </c>
    </row>
    <row r="9" spans="1:14" s="77" customFormat="1" ht="18.75">
      <c r="A9" s="93"/>
      <c r="B9" s="77" t="s">
        <v>205</v>
      </c>
      <c r="C9" s="94">
        <v>3.96</v>
      </c>
      <c r="D9" s="94">
        <v>0.79</v>
      </c>
      <c r="E9" s="95" t="str">
        <f>IF(C9&gt;4.5,"มากที่สุด",IF(C9&gt;3.5,"มาก",IF(C9&gt;2.5,"ปานกลาง",IF(C9&gt;1.5,"น้อย",IF(C9&lt;=1.5,"น้อยที่สุด")))))</f>
        <v>มาก</v>
      </c>
      <c r="F9" s="94">
        <v>4.04</v>
      </c>
      <c r="G9" s="94">
        <v>0.72</v>
      </c>
      <c r="H9" s="95" t="str">
        <f aca="true" t="shared" si="0" ref="H9:H45">IF(F9&gt;4.5,"มากที่สุด",IF(F9&gt;3.5,"มาก",IF(F9&gt;2.5,"ปานกลาง",IF(F9&gt;1.5,"น้อย",IF(F9&lt;=1.5,"น้อยที่สุด")))))</f>
        <v>มาก</v>
      </c>
      <c r="I9" s="95">
        <v>5</v>
      </c>
      <c r="J9" s="95">
        <v>0</v>
      </c>
      <c r="K9" s="92" t="str">
        <f>IF(I9&gt;4.5,"มากที่สุด",IF(I9&gt;3.5,"มาก",IF(I9&gt;2.5,"ปานกลาง",IF(I9&gt;1.5,"น้อย",IF(I9&lt;=1.5,"น้อยที่สุด")))))</f>
        <v>มากที่สุด</v>
      </c>
      <c r="L9" s="94">
        <f>data!S111</f>
        <v>3.990740740740741</v>
      </c>
      <c r="M9" s="94">
        <f>data!S112</f>
        <v>0.7793523595786143</v>
      </c>
      <c r="N9" s="95" t="str">
        <f aca="true" t="shared" si="1" ref="N9:N45">IF(L9&gt;4.5,"มากที่สุด",IF(L9&gt;3.5,"มาก",IF(L9&gt;2.5,"ปานกลาง",IF(L9&gt;1.5,"น้อย",IF(L9&lt;=1.5,"น้อยที่สุด")))))</f>
        <v>มาก</v>
      </c>
    </row>
    <row r="10" spans="1:14" s="77" customFormat="1" ht="18.75">
      <c r="A10" s="96"/>
      <c r="B10" s="97" t="s">
        <v>206</v>
      </c>
      <c r="C10" s="98">
        <v>3.62</v>
      </c>
      <c r="D10" s="98">
        <v>0.76</v>
      </c>
      <c r="E10" s="95" t="str">
        <f>IF(C10&gt;4.5,"มากที่สุด",IF(C10&gt;3.5,"มาก",IF(C10&gt;2.5,"ปานกลาง",IF(C10&gt;1.5,"น้อย",IF(C10&lt;=1.5,"น้อยที่สุด")))))</f>
        <v>มาก</v>
      </c>
      <c r="F10" s="98">
        <v>4.08</v>
      </c>
      <c r="G10" s="98">
        <v>0.69</v>
      </c>
      <c r="H10" s="95" t="str">
        <f t="shared" si="0"/>
        <v>มาก</v>
      </c>
      <c r="I10" s="95">
        <v>5</v>
      </c>
      <c r="J10" s="95">
        <v>0</v>
      </c>
      <c r="K10" s="131" t="str">
        <f>IF(I10&gt;4.5,"มากที่สุด",IF(I10&gt;3.5,"มาก",IF(I10&gt;2.5,"ปานกลาง",IF(I10&gt;1.5,"น้อย",IF(I10&lt;=1.5,"น้อยที่สุด")))))</f>
        <v>มากที่สุด</v>
      </c>
      <c r="L10" s="94">
        <f>data!T111</f>
        <v>3.740740740740741</v>
      </c>
      <c r="M10" s="94">
        <f>data!T112</f>
        <v>0.7778519472127218</v>
      </c>
      <c r="N10" s="95" t="str">
        <f t="shared" si="1"/>
        <v>มาก</v>
      </c>
    </row>
    <row r="11" spans="1:14" s="77" customFormat="1" ht="18.75">
      <c r="A11" s="99"/>
      <c r="B11" s="100" t="s">
        <v>39</v>
      </c>
      <c r="C11" s="101">
        <f>AVERAGE(C8:C10)</f>
        <v>4.006666666666667</v>
      </c>
      <c r="D11" s="101">
        <f>AVERAGE(D8:D10)</f>
        <v>0.7133333333333333</v>
      </c>
      <c r="E11" s="83" t="str">
        <f>IF(C11&gt;4.5,"มากที่สุด",IF(C11&gt;3.5,"มาก",IF(C11&gt;2.5,"ปานกลาง",IF(C11&gt;1.5,"น้อย",IF(C11&lt;=1.5,"น้อยที่สุด")))))</f>
        <v>มาก</v>
      </c>
      <c r="F11" s="101">
        <f>AVERAGE(F8:F10)</f>
        <v>4.1866666666666665</v>
      </c>
      <c r="G11" s="101">
        <f>AVERAGE(G8:G10)</f>
        <v>0.66</v>
      </c>
      <c r="H11" s="83" t="str">
        <f t="shared" si="0"/>
        <v>มาก</v>
      </c>
      <c r="I11" s="101">
        <f>AVERAGE(I8:I10)</f>
        <v>5</v>
      </c>
      <c r="J11" s="101">
        <f>AVERAGE(J8:J10)</f>
        <v>0</v>
      </c>
      <c r="K11" s="83" t="str">
        <f>IF(I11&gt;4.5,"มากที่สุด",IF(I11&gt;3.5,"มาก",IF(I11&gt;2.5,"ปานกลาง",IF(I11&gt;1.5,"น้อย",IF(I11&lt;=1.5,"น้อยที่สุด")))))</f>
        <v>มากที่สุด</v>
      </c>
      <c r="L11" s="101">
        <f>AVERAGE(L8:L10)</f>
        <v>4.058641975308642</v>
      </c>
      <c r="M11" s="101">
        <f>STDEVA(data!R2:T109)</f>
        <v>0.7747681216462815</v>
      </c>
      <c r="N11" s="83" t="str">
        <f t="shared" si="1"/>
        <v>มาก</v>
      </c>
    </row>
    <row r="12" spans="1:14" s="77" customFormat="1" ht="18.75">
      <c r="A12" s="102">
        <v>2</v>
      </c>
      <c r="B12" s="88" t="s">
        <v>36</v>
      </c>
      <c r="C12" s="103"/>
      <c r="D12" s="103"/>
      <c r="E12" s="104"/>
      <c r="F12" s="103"/>
      <c r="G12" s="103"/>
      <c r="H12" s="95"/>
      <c r="I12" s="95"/>
      <c r="J12" s="95"/>
      <c r="K12" s="95"/>
      <c r="L12" s="94"/>
      <c r="M12" s="94"/>
      <c r="N12" s="95"/>
    </row>
    <row r="13" spans="1:14" s="77" customFormat="1" ht="18.75">
      <c r="A13" s="93"/>
      <c r="B13" s="105" t="s">
        <v>207</v>
      </c>
      <c r="C13" s="94">
        <v>4.41</v>
      </c>
      <c r="D13" s="94">
        <v>0.54</v>
      </c>
      <c r="E13" s="95" t="str">
        <f>IF(C13&gt;4.5,"มากที่สุด",IF(C13&gt;3.5,"มาก",IF(C13&gt;2.5,"ปานกลาง",IF(C13&gt;1.5,"น้อย",IF(C13&lt;=1.5,"น้อยที่สุด")))))</f>
        <v>มาก</v>
      </c>
      <c r="F13" s="94">
        <v>4.32</v>
      </c>
      <c r="G13" s="94">
        <v>0.55</v>
      </c>
      <c r="H13" s="95" t="str">
        <f t="shared" si="0"/>
        <v>มาก</v>
      </c>
      <c r="I13" s="95">
        <v>5</v>
      </c>
      <c r="J13" s="95">
        <v>0</v>
      </c>
      <c r="K13" s="92" t="str">
        <f>IF(I13&gt;4.5,"มากที่สุด",IF(I13&gt;3.5,"มาก",IF(I13&gt;2.5,"ปานกลาง",IF(I13&gt;1.5,"น้อย",IF(I13&lt;=1.5,"น้อยที่สุด")))))</f>
        <v>มากที่สุด</v>
      </c>
      <c r="L13" s="94">
        <f>data!U111</f>
        <v>4.398148148148148</v>
      </c>
      <c r="M13" s="94">
        <f>data!U112</f>
        <v>0.5458392289203056</v>
      </c>
      <c r="N13" s="95" t="str">
        <f t="shared" si="1"/>
        <v>มาก</v>
      </c>
    </row>
    <row r="14" spans="1:14" s="77" customFormat="1" ht="18.75">
      <c r="A14" s="93"/>
      <c r="B14" s="77" t="s">
        <v>208</v>
      </c>
      <c r="C14" s="94">
        <v>4.41</v>
      </c>
      <c r="D14" s="94">
        <v>0.56</v>
      </c>
      <c r="E14" s="95" t="str">
        <f aca="true" t="shared" si="2" ref="E14:E45">IF(C14&gt;4.5,"มากที่สุด",IF(C14&gt;3.5,"มาก",IF(C14&gt;2.5,"ปานกลาง",IF(C14&gt;1.5,"น้อย",IF(C14&lt;=1.5,"น้อยที่สุด")))))</f>
        <v>มาก</v>
      </c>
      <c r="F14" s="94">
        <v>4.36</v>
      </c>
      <c r="G14" s="94">
        <v>0.56</v>
      </c>
      <c r="H14" s="95" t="str">
        <f t="shared" si="0"/>
        <v>มาก</v>
      </c>
      <c r="I14" s="95">
        <v>5</v>
      </c>
      <c r="J14" s="95">
        <v>0</v>
      </c>
      <c r="K14" s="92" t="str">
        <f>IF(I14&gt;4.5,"มากที่สุด",IF(I14&gt;3.5,"มาก",IF(I14&gt;2.5,"ปานกลาง",IF(I14&gt;1.5,"น้อย",IF(I14&lt;=1.5,"น้อยที่สุด")))))</f>
        <v>มากที่สุด</v>
      </c>
      <c r="L14" s="94">
        <f>data!V111</f>
        <v>4.407407407407407</v>
      </c>
      <c r="M14" s="94">
        <f>data!V112</f>
        <v>0.5643131138046551</v>
      </c>
      <c r="N14" s="95" t="str">
        <f t="shared" si="1"/>
        <v>มาก</v>
      </c>
    </row>
    <row r="15" spans="1:14" s="77" customFormat="1" ht="18.75">
      <c r="A15" s="99"/>
      <c r="B15" s="100" t="s">
        <v>39</v>
      </c>
      <c r="C15" s="101">
        <f>AVERAGE(C13:C14)</f>
        <v>4.41</v>
      </c>
      <c r="D15" s="101">
        <f>AVERAGE(D13:D14)</f>
        <v>0.55</v>
      </c>
      <c r="E15" s="83" t="str">
        <f t="shared" si="2"/>
        <v>มาก</v>
      </c>
      <c r="F15" s="101">
        <f>AVERAGE(F13:F14)</f>
        <v>4.34</v>
      </c>
      <c r="G15" s="101">
        <f>AVERAGE(G13:G14)</f>
        <v>0.555</v>
      </c>
      <c r="H15" s="83" t="str">
        <f t="shared" si="0"/>
        <v>มาก</v>
      </c>
      <c r="I15" s="101">
        <f>AVERAGE(I13:I14)</f>
        <v>5</v>
      </c>
      <c r="J15" s="101">
        <f>AVERAGE(J13:J14)</f>
        <v>0</v>
      </c>
      <c r="K15" s="83" t="str">
        <f>IF(I15&gt;4.5,"มากที่สุด",IF(I15&gt;3.5,"มาก",IF(I15&gt;2.5,"ปานกลาง",IF(I15&gt;1.5,"น้อย",IF(I15&lt;=1.5,"น้อยที่สุด")))))</f>
        <v>มากที่สุด</v>
      </c>
      <c r="L15" s="101">
        <f>AVERAGE(L13:L14)</f>
        <v>4.402777777777778</v>
      </c>
      <c r="M15" s="101">
        <f>STDEVA(data!U2:V109)</f>
        <v>0.5538799019069321</v>
      </c>
      <c r="N15" s="83" t="str">
        <f t="shared" si="1"/>
        <v>มาก</v>
      </c>
    </row>
    <row r="16" spans="1:14" s="77" customFormat="1" ht="18.75">
      <c r="A16" s="102">
        <v>3</v>
      </c>
      <c r="B16" s="88" t="s">
        <v>37</v>
      </c>
      <c r="C16" s="103"/>
      <c r="D16" s="103"/>
      <c r="E16" s="95"/>
      <c r="F16" s="103"/>
      <c r="G16" s="103"/>
      <c r="H16" s="95"/>
      <c r="I16" s="95"/>
      <c r="J16" s="95"/>
      <c r="K16" s="95"/>
      <c r="L16" s="94"/>
      <c r="M16" s="94"/>
      <c r="N16" s="95"/>
    </row>
    <row r="17" spans="1:14" s="77" customFormat="1" ht="18.75">
      <c r="A17" s="93"/>
      <c r="B17" s="77" t="s">
        <v>209</v>
      </c>
      <c r="C17" s="94">
        <v>4.33</v>
      </c>
      <c r="D17" s="94">
        <v>0.68</v>
      </c>
      <c r="E17" s="95" t="str">
        <f t="shared" si="2"/>
        <v>มาก</v>
      </c>
      <c r="F17" s="94">
        <v>4.44</v>
      </c>
      <c r="G17" s="94">
        <v>0.64</v>
      </c>
      <c r="H17" s="95" t="str">
        <f t="shared" si="0"/>
        <v>มาก</v>
      </c>
      <c r="I17" s="95">
        <v>5</v>
      </c>
      <c r="J17" s="95">
        <v>0</v>
      </c>
      <c r="K17" s="92" t="str">
        <f aca="true" t="shared" si="3" ref="K17:K23">IF(I17&gt;4.5,"มากที่สุด",IF(I17&gt;3.5,"มาก",IF(I17&gt;2.5,"ปานกลาง",IF(I17&gt;1.5,"น้อย",IF(I17&lt;=1.5,"น้อยที่สุด")))))</f>
        <v>มากที่สุด</v>
      </c>
      <c r="L17" s="94">
        <f>data!W111</f>
        <v>4.361111111111111</v>
      </c>
      <c r="M17" s="94">
        <f>data!W112</f>
        <v>0.676139859078184</v>
      </c>
      <c r="N17" s="95" t="str">
        <f t="shared" si="1"/>
        <v>มาก</v>
      </c>
    </row>
    <row r="18" spans="1:14" s="77" customFormat="1" ht="18.75">
      <c r="A18" s="93"/>
      <c r="B18" s="77" t="s">
        <v>210</v>
      </c>
      <c r="C18" s="94">
        <v>4.24</v>
      </c>
      <c r="D18" s="94">
        <v>0.65</v>
      </c>
      <c r="E18" s="95" t="str">
        <f t="shared" si="2"/>
        <v>มาก</v>
      </c>
      <c r="F18" s="94">
        <v>4.28</v>
      </c>
      <c r="G18" s="94">
        <v>0.66</v>
      </c>
      <c r="H18" s="95" t="str">
        <f t="shared" si="0"/>
        <v>มาก</v>
      </c>
      <c r="I18" s="95">
        <v>5</v>
      </c>
      <c r="J18" s="95">
        <v>0</v>
      </c>
      <c r="K18" s="92" t="str">
        <f t="shared" si="3"/>
        <v>มากที่สุด</v>
      </c>
      <c r="L18" s="94">
        <f>data!X111</f>
        <v>4.2592592592592595</v>
      </c>
      <c r="M18" s="94">
        <f>data!X112</f>
        <v>0.6609306716420432</v>
      </c>
      <c r="N18" s="95" t="str">
        <f t="shared" si="1"/>
        <v>มาก</v>
      </c>
    </row>
    <row r="19" spans="1:14" s="77" customFormat="1" ht="18.75">
      <c r="A19" s="93"/>
      <c r="B19" s="77" t="s">
        <v>211</v>
      </c>
      <c r="C19" s="94">
        <v>4.43</v>
      </c>
      <c r="D19" s="94">
        <v>0.56</v>
      </c>
      <c r="E19" s="95" t="str">
        <f t="shared" si="2"/>
        <v>มาก</v>
      </c>
      <c r="F19" s="94">
        <v>4.56</v>
      </c>
      <c r="G19" s="94">
        <v>0.5</v>
      </c>
      <c r="H19" s="95" t="str">
        <f t="shared" si="0"/>
        <v>มากที่สุด</v>
      </c>
      <c r="I19" s="95">
        <v>5</v>
      </c>
      <c r="J19" s="95">
        <v>0</v>
      </c>
      <c r="K19" s="92" t="str">
        <f t="shared" si="3"/>
        <v>มากที่สุด</v>
      </c>
      <c r="L19" s="94">
        <f>data!Y111</f>
        <v>4.462962962962963</v>
      </c>
      <c r="M19" s="94">
        <f>data!X112</f>
        <v>0.6609306716420432</v>
      </c>
      <c r="N19" s="95" t="str">
        <f t="shared" si="1"/>
        <v>มาก</v>
      </c>
    </row>
    <row r="20" spans="1:14" s="77" customFormat="1" ht="18.75">
      <c r="A20" s="93"/>
      <c r="B20" s="77" t="s">
        <v>212</v>
      </c>
      <c r="C20" s="94">
        <v>4.18</v>
      </c>
      <c r="D20" s="94">
        <v>0.7</v>
      </c>
      <c r="E20" s="95" t="str">
        <f t="shared" si="2"/>
        <v>มาก</v>
      </c>
      <c r="F20" s="94">
        <v>4.52</v>
      </c>
      <c r="G20" s="94">
        <v>0.57</v>
      </c>
      <c r="H20" s="95" t="str">
        <f t="shared" si="0"/>
        <v>มากที่สุด</v>
      </c>
      <c r="I20" s="95">
        <v>5</v>
      </c>
      <c r="J20" s="95">
        <v>0</v>
      </c>
      <c r="K20" s="92" t="str">
        <f t="shared" si="3"/>
        <v>มากที่สุด</v>
      </c>
      <c r="L20" s="94">
        <f>data!Z111</f>
        <v>4.268518518518518</v>
      </c>
      <c r="M20" s="94">
        <f>data!Z112</f>
        <v>0.6918278847255052</v>
      </c>
      <c r="N20" s="95" t="str">
        <f t="shared" si="1"/>
        <v>มาก</v>
      </c>
    </row>
    <row r="21" spans="1:14" s="77" customFormat="1" ht="18.75">
      <c r="A21" s="93"/>
      <c r="B21" s="77" t="s">
        <v>213</v>
      </c>
      <c r="C21" s="94">
        <v>4.45</v>
      </c>
      <c r="D21" s="94">
        <v>0.54</v>
      </c>
      <c r="E21" s="95" t="str">
        <f t="shared" si="2"/>
        <v>มาก</v>
      </c>
      <c r="F21" s="94">
        <v>4.48</v>
      </c>
      <c r="G21" s="94">
        <v>0.57</v>
      </c>
      <c r="H21" s="95" t="str">
        <f t="shared" si="0"/>
        <v>มาก</v>
      </c>
      <c r="I21" s="95">
        <v>5</v>
      </c>
      <c r="J21" s="95">
        <v>0</v>
      </c>
      <c r="K21" s="92" t="str">
        <f t="shared" si="3"/>
        <v>มากที่สุด</v>
      </c>
      <c r="L21" s="94">
        <f>data!AA111</f>
        <v>4.462962962962963</v>
      </c>
      <c r="M21" s="94">
        <f>data!AA112</f>
        <v>0.5540998581673201</v>
      </c>
      <c r="N21" s="95" t="str">
        <f t="shared" si="1"/>
        <v>มาก</v>
      </c>
    </row>
    <row r="22" spans="1:14" s="77" customFormat="1" ht="18.75">
      <c r="A22" s="93"/>
      <c r="B22" s="77" t="s">
        <v>214</v>
      </c>
      <c r="C22" s="94">
        <v>4.11</v>
      </c>
      <c r="D22" s="94">
        <v>0.75</v>
      </c>
      <c r="E22" s="95" t="str">
        <f t="shared" si="2"/>
        <v>มาก</v>
      </c>
      <c r="F22" s="94">
        <v>4.36</v>
      </c>
      <c r="G22" s="94">
        <v>0.62</v>
      </c>
      <c r="H22" s="95" t="str">
        <f t="shared" si="0"/>
        <v>มาก</v>
      </c>
      <c r="I22" s="95">
        <v>5</v>
      </c>
      <c r="J22" s="95">
        <v>0</v>
      </c>
      <c r="K22" s="92" t="str">
        <f t="shared" si="3"/>
        <v>มากที่สุด</v>
      </c>
      <c r="L22" s="94">
        <f>data!AB111</f>
        <v>4.175925925925926</v>
      </c>
      <c r="M22" s="94">
        <f>data!AB112</f>
        <v>0.7340669416583089</v>
      </c>
      <c r="N22" s="95" t="str">
        <f t="shared" si="1"/>
        <v>มาก</v>
      </c>
    </row>
    <row r="23" spans="1:14" s="77" customFormat="1" ht="18.75">
      <c r="A23" s="99"/>
      <c r="B23" s="100" t="s">
        <v>39</v>
      </c>
      <c r="C23" s="101">
        <f>AVERAGE(C17:C22)</f>
        <v>4.29</v>
      </c>
      <c r="D23" s="101">
        <f>AVERAGE(D17:D22)</f>
        <v>0.6466666666666666</v>
      </c>
      <c r="E23" s="83" t="str">
        <f t="shared" si="2"/>
        <v>มาก</v>
      </c>
      <c r="F23" s="101">
        <f>AVERAGE(F17:F22)</f>
        <v>4.44</v>
      </c>
      <c r="G23" s="101">
        <f>AVERAGE(G17:G22)</f>
        <v>0.5933333333333334</v>
      </c>
      <c r="H23" s="83" t="str">
        <f t="shared" si="0"/>
        <v>มาก</v>
      </c>
      <c r="I23" s="101">
        <f>AVERAGE(I17:I22)</f>
        <v>5</v>
      </c>
      <c r="J23" s="101">
        <f>AVERAGE(J17:J22)</f>
        <v>0</v>
      </c>
      <c r="K23" s="83" t="str">
        <f t="shared" si="3"/>
        <v>มากที่สุด</v>
      </c>
      <c r="L23" s="101">
        <f>AVERAGE(L17:L22)</f>
        <v>4.33179012345679</v>
      </c>
      <c r="M23" s="101">
        <f>AVERAGE(M17:M22)</f>
        <v>0.6629993144855675</v>
      </c>
      <c r="N23" s="83" t="str">
        <f t="shared" si="1"/>
        <v>มาก</v>
      </c>
    </row>
    <row r="24" spans="1:14" s="77" customFormat="1" ht="18.75">
      <c r="A24" s="102">
        <v>4</v>
      </c>
      <c r="B24" s="88" t="s">
        <v>38</v>
      </c>
      <c r="C24" s="103"/>
      <c r="D24" s="103"/>
      <c r="E24" s="95"/>
      <c r="F24" s="103"/>
      <c r="G24" s="103"/>
      <c r="H24" s="95"/>
      <c r="I24" s="95"/>
      <c r="J24" s="95"/>
      <c r="K24" s="95"/>
      <c r="L24" s="94"/>
      <c r="M24" s="94"/>
      <c r="N24" s="95"/>
    </row>
    <row r="25" spans="1:14" s="77" customFormat="1" ht="18.75">
      <c r="A25" s="93"/>
      <c r="B25" s="77" t="s">
        <v>215</v>
      </c>
      <c r="C25" s="94"/>
      <c r="D25" s="94"/>
      <c r="E25" s="95"/>
      <c r="F25" s="94"/>
      <c r="G25" s="94"/>
      <c r="H25" s="95"/>
      <c r="I25" s="95"/>
      <c r="J25" s="95"/>
      <c r="K25" s="95"/>
      <c r="L25" s="94"/>
      <c r="M25" s="94"/>
      <c r="N25" s="95"/>
    </row>
    <row r="26" spans="1:14" s="77" customFormat="1" ht="18.75">
      <c r="A26" s="93"/>
      <c r="B26" s="77" t="s">
        <v>216</v>
      </c>
      <c r="C26" s="94">
        <v>4.37</v>
      </c>
      <c r="D26" s="94">
        <v>0.51</v>
      </c>
      <c r="E26" s="95" t="str">
        <f t="shared" si="2"/>
        <v>มาก</v>
      </c>
      <c r="F26" s="94">
        <v>4.56</v>
      </c>
      <c r="G26" s="94">
        <v>0.5</v>
      </c>
      <c r="H26" s="95" t="str">
        <f t="shared" si="0"/>
        <v>มากที่สุด</v>
      </c>
      <c r="I26" s="95">
        <v>5</v>
      </c>
      <c r="J26" s="95">
        <v>0</v>
      </c>
      <c r="K26" s="92" t="str">
        <f aca="true" t="shared" si="4" ref="K26:K38">IF(I26&gt;4.5,"มากที่สุด",IF(I26&gt;3.5,"มาก",IF(I26&gt;2.5,"ปานกลาง",IF(I26&gt;1.5,"น้อย",IF(I26&lt;=1.5,"น้อยที่สุด")))))</f>
        <v>มากที่สุด</v>
      </c>
      <c r="L26" s="94">
        <f>data!AC111</f>
        <v>4.416666666666667</v>
      </c>
      <c r="M26" s="94">
        <f>data!AC112</f>
        <v>0.5138274920523278</v>
      </c>
      <c r="N26" s="95" t="str">
        <f t="shared" si="1"/>
        <v>มาก</v>
      </c>
    </row>
    <row r="27" spans="1:14" s="77" customFormat="1" ht="18.75">
      <c r="A27" s="93"/>
      <c r="B27" s="77" t="s">
        <v>217</v>
      </c>
      <c r="C27" s="94">
        <v>4.4</v>
      </c>
      <c r="D27" s="94">
        <v>0.51</v>
      </c>
      <c r="E27" s="95" t="str">
        <f t="shared" si="2"/>
        <v>มาก</v>
      </c>
      <c r="F27" s="94">
        <v>4.52</v>
      </c>
      <c r="G27" s="94">
        <v>0.5</v>
      </c>
      <c r="H27" s="95" t="str">
        <f t="shared" si="0"/>
        <v>มากที่สุด</v>
      </c>
      <c r="I27" s="95">
        <v>5</v>
      </c>
      <c r="J27" s="95">
        <v>0</v>
      </c>
      <c r="K27" s="92" t="str">
        <f t="shared" si="4"/>
        <v>มากที่สุด</v>
      </c>
      <c r="L27" s="94">
        <f>data!AD111</f>
        <v>4.435185185185185</v>
      </c>
      <c r="M27" s="94">
        <f>data!AD112</f>
        <v>0.5165150683699696</v>
      </c>
      <c r="N27" s="95" t="str">
        <f t="shared" si="1"/>
        <v>มาก</v>
      </c>
    </row>
    <row r="28" spans="1:14" s="77" customFormat="1" ht="18.75">
      <c r="A28" s="93"/>
      <c r="B28" s="77" t="s">
        <v>218</v>
      </c>
      <c r="C28" s="94">
        <v>4.39</v>
      </c>
      <c r="D28" s="94">
        <v>0.56</v>
      </c>
      <c r="E28" s="95" t="str">
        <f t="shared" si="2"/>
        <v>มาก</v>
      </c>
      <c r="F28" s="94">
        <v>4.52</v>
      </c>
      <c r="G28" s="94">
        <v>0.5</v>
      </c>
      <c r="H28" s="95" t="str">
        <f t="shared" si="0"/>
        <v>มากที่สุด</v>
      </c>
      <c r="I28" s="95">
        <v>5</v>
      </c>
      <c r="J28" s="95">
        <v>0</v>
      </c>
      <c r="K28" s="92" t="str">
        <f t="shared" si="4"/>
        <v>มากที่สุด</v>
      </c>
      <c r="L28" s="94">
        <f>data!AE111</f>
        <v>4.425925925925926</v>
      </c>
      <c r="M28" s="94">
        <f>data!AE112</f>
        <v>0.5503389559393085</v>
      </c>
      <c r="N28" s="95" t="str">
        <f t="shared" si="1"/>
        <v>มาก</v>
      </c>
    </row>
    <row r="29" spans="1:14" s="77" customFormat="1" ht="20.25" customHeight="1">
      <c r="A29" s="93"/>
      <c r="B29" s="77" t="s">
        <v>219</v>
      </c>
      <c r="C29" s="94">
        <v>4.34</v>
      </c>
      <c r="D29" s="94">
        <v>0.59</v>
      </c>
      <c r="E29" s="95" t="str">
        <f t="shared" si="2"/>
        <v>มาก</v>
      </c>
      <c r="F29" s="94">
        <v>4.52</v>
      </c>
      <c r="G29" s="94">
        <v>0.5</v>
      </c>
      <c r="H29" s="95" t="str">
        <f t="shared" si="0"/>
        <v>มากที่สุด</v>
      </c>
      <c r="I29" s="95">
        <v>5</v>
      </c>
      <c r="J29" s="95">
        <v>0</v>
      </c>
      <c r="K29" s="92" t="str">
        <f t="shared" si="4"/>
        <v>มากที่สุด</v>
      </c>
      <c r="L29" s="94">
        <f>data!AF111</f>
        <v>4.388888888888889</v>
      </c>
      <c r="M29" s="94">
        <f>data!AF112</f>
        <v>0.5773502691896245</v>
      </c>
      <c r="N29" s="95" t="str">
        <f t="shared" si="1"/>
        <v>มาก</v>
      </c>
    </row>
    <row r="30" spans="1:14" s="77" customFormat="1" ht="18" customHeight="1">
      <c r="A30" s="93"/>
      <c r="B30" s="77" t="s">
        <v>220</v>
      </c>
      <c r="C30" s="94">
        <v>4.33</v>
      </c>
      <c r="D30" s="94">
        <v>0.56</v>
      </c>
      <c r="E30" s="95" t="str">
        <f t="shared" si="2"/>
        <v>มาก</v>
      </c>
      <c r="F30" s="94">
        <v>4.48</v>
      </c>
      <c r="G30" s="94">
        <v>0.5</v>
      </c>
      <c r="H30" s="95" t="str">
        <f t="shared" si="0"/>
        <v>มาก</v>
      </c>
      <c r="I30" s="95">
        <v>5</v>
      </c>
      <c r="J30" s="95">
        <v>0</v>
      </c>
      <c r="K30" s="92" t="str">
        <f t="shared" si="4"/>
        <v>มากที่สุด</v>
      </c>
      <c r="L30" s="94">
        <f>data!AG111</f>
        <v>4.37037037037037</v>
      </c>
      <c r="M30" s="94">
        <f>data!AG112</f>
        <v>0.5569038674839253</v>
      </c>
      <c r="N30" s="95" t="str">
        <f t="shared" si="1"/>
        <v>มาก</v>
      </c>
    </row>
    <row r="31" spans="1:14" s="77" customFormat="1" ht="18" customHeight="1">
      <c r="A31" s="93"/>
      <c r="B31" s="77" t="s">
        <v>221</v>
      </c>
      <c r="C31" s="94">
        <v>4.46</v>
      </c>
      <c r="D31" s="94">
        <v>0.52</v>
      </c>
      <c r="E31" s="95" t="str">
        <f t="shared" si="2"/>
        <v>มาก</v>
      </c>
      <c r="F31" s="94">
        <v>4.6</v>
      </c>
      <c r="G31" s="94">
        <v>0.49</v>
      </c>
      <c r="H31" s="95" t="str">
        <f t="shared" si="0"/>
        <v>มากที่สุด</v>
      </c>
      <c r="I31" s="95">
        <v>5</v>
      </c>
      <c r="J31" s="95">
        <v>0</v>
      </c>
      <c r="K31" s="92" t="str">
        <f t="shared" si="4"/>
        <v>มากที่สุด</v>
      </c>
      <c r="L31" s="94">
        <f>data!AH111</f>
        <v>4.5</v>
      </c>
      <c r="M31" s="94">
        <f>data!AH112</f>
        <v>0.5206035318581478</v>
      </c>
      <c r="N31" s="95" t="str">
        <f t="shared" si="1"/>
        <v>มาก</v>
      </c>
    </row>
    <row r="32" spans="1:14" s="77" customFormat="1" ht="20.25" customHeight="1">
      <c r="A32" s="96"/>
      <c r="B32" s="97" t="s">
        <v>222</v>
      </c>
      <c r="C32" s="98">
        <v>4.35</v>
      </c>
      <c r="D32" s="98">
        <v>0.55</v>
      </c>
      <c r="E32" s="134" t="str">
        <f t="shared" si="2"/>
        <v>มาก</v>
      </c>
      <c r="F32" s="98">
        <v>4.56</v>
      </c>
      <c r="G32" s="98">
        <v>0.5</v>
      </c>
      <c r="H32" s="134" t="str">
        <f t="shared" si="0"/>
        <v>มากที่สุด</v>
      </c>
      <c r="I32" s="134">
        <v>5</v>
      </c>
      <c r="J32" s="134">
        <v>0</v>
      </c>
      <c r="K32" s="131" t="str">
        <f t="shared" si="4"/>
        <v>มากที่สุด</v>
      </c>
      <c r="L32" s="98">
        <f>data!AI111</f>
        <v>4.407407407407407</v>
      </c>
      <c r="M32" s="98">
        <f>data!AI112</f>
        <v>0.5475013256850242</v>
      </c>
      <c r="N32" s="134" t="str">
        <f t="shared" si="1"/>
        <v>มาก</v>
      </c>
    </row>
    <row r="33" spans="1:14" s="76" customFormat="1" ht="24" thickBot="1">
      <c r="A33" s="153" t="s">
        <v>234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40"/>
    </row>
    <row r="34" spans="1:14" s="77" customFormat="1" ht="21.75" customHeight="1">
      <c r="A34" s="151" t="s">
        <v>4</v>
      </c>
      <c r="B34" s="152"/>
      <c r="C34" s="145" t="s">
        <v>47</v>
      </c>
      <c r="D34" s="146"/>
      <c r="E34" s="147"/>
      <c r="F34" s="145" t="s">
        <v>48</v>
      </c>
      <c r="G34" s="146"/>
      <c r="H34" s="147"/>
      <c r="I34" s="145" t="s">
        <v>125</v>
      </c>
      <c r="J34" s="146"/>
      <c r="K34" s="147"/>
      <c r="L34" s="145" t="s">
        <v>5</v>
      </c>
      <c r="M34" s="146"/>
      <c r="N34" s="147"/>
    </row>
    <row r="35" spans="1:14" s="77" customFormat="1" ht="18.75">
      <c r="A35" s="78"/>
      <c r="B35" s="79"/>
      <c r="C35" s="148" t="s">
        <v>200</v>
      </c>
      <c r="D35" s="148"/>
      <c r="E35" s="80" t="s">
        <v>30</v>
      </c>
      <c r="F35" s="148" t="s">
        <v>202</v>
      </c>
      <c r="G35" s="148"/>
      <c r="H35" s="80" t="s">
        <v>30</v>
      </c>
      <c r="I35" s="148" t="s">
        <v>201</v>
      </c>
      <c r="J35" s="148"/>
      <c r="K35" s="80" t="s">
        <v>30</v>
      </c>
      <c r="L35" s="148" t="s">
        <v>203</v>
      </c>
      <c r="M35" s="148"/>
      <c r="N35" s="80" t="s">
        <v>30</v>
      </c>
    </row>
    <row r="36" spans="1:14" s="77" customFormat="1" ht="18.75">
      <c r="A36" s="81"/>
      <c r="B36" s="82"/>
      <c r="C36" s="83"/>
      <c r="D36" s="84" t="s">
        <v>10</v>
      </c>
      <c r="E36" s="85" t="s">
        <v>31</v>
      </c>
      <c r="F36" s="83"/>
      <c r="G36" s="86" t="s">
        <v>10</v>
      </c>
      <c r="H36" s="85" t="s">
        <v>31</v>
      </c>
      <c r="I36" s="83"/>
      <c r="J36" s="86" t="s">
        <v>10</v>
      </c>
      <c r="K36" s="85" t="s">
        <v>31</v>
      </c>
      <c r="L36" s="83"/>
      <c r="M36" s="86" t="s">
        <v>10</v>
      </c>
      <c r="N36" s="85" t="s">
        <v>31</v>
      </c>
    </row>
    <row r="37" spans="1:14" s="77" customFormat="1" ht="18.75">
      <c r="A37" s="93"/>
      <c r="B37" s="132" t="s">
        <v>223</v>
      </c>
      <c r="C37" s="94">
        <v>4.46</v>
      </c>
      <c r="D37" s="94">
        <v>0.59</v>
      </c>
      <c r="E37" s="95" t="str">
        <f t="shared" si="2"/>
        <v>มาก</v>
      </c>
      <c r="F37" s="94">
        <v>4.6</v>
      </c>
      <c r="G37" s="94">
        <v>0.49</v>
      </c>
      <c r="H37" s="95" t="str">
        <f t="shared" si="0"/>
        <v>มากที่สุด</v>
      </c>
      <c r="I37" s="95">
        <v>5</v>
      </c>
      <c r="J37" s="95">
        <v>0</v>
      </c>
      <c r="K37" s="83" t="str">
        <f t="shared" si="4"/>
        <v>มากที่สุด</v>
      </c>
      <c r="L37" s="94">
        <f>data!AJ111</f>
        <v>4.5</v>
      </c>
      <c r="M37" s="94">
        <f>data!AJ112</f>
        <v>0.5719290198427753</v>
      </c>
      <c r="N37" s="95" t="str">
        <f t="shared" si="1"/>
        <v>มาก</v>
      </c>
    </row>
    <row r="38" spans="1:14" s="77" customFormat="1" ht="18.75">
      <c r="A38" s="106"/>
      <c r="B38" s="100" t="s">
        <v>39</v>
      </c>
      <c r="C38" s="101">
        <f>AVERAGE(C25:C37)</f>
        <v>4.3875</v>
      </c>
      <c r="D38" s="101">
        <f>AVERAGE(D25:D37)</f>
        <v>0.54875</v>
      </c>
      <c r="E38" s="83" t="str">
        <f>IF(C38&gt;4.5,"มากที่สุด",IF(C38&gt;3.5,"มาก",IF(C38&gt;2.5,"ปานกลาง",IF(C38&gt;1.5,"น้อย",IF(C38&lt;=1.5,"น้อยที่สุด")))))</f>
        <v>มาก</v>
      </c>
      <c r="F38" s="101">
        <f>AVERAGE(F25:F37)</f>
        <v>4.544999999999999</v>
      </c>
      <c r="G38" s="101">
        <f>AVERAGE(G28:G37)</f>
        <v>0.49666666666666676</v>
      </c>
      <c r="H38" s="83" t="str">
        <f>IF(F38&gt;4.5,"มากที่สุด",IF(F38&gt;3.5,"มาก",IF(F38&gt;2.5,"ปานกลาง",IF(F38&gt;1.5,"น้อย",IF(F38&lt;=1.5,"น้อยที่สุด")))))</f>
        <v>มากที่สุด</v>
      </c>
      <c r="I38" s="101">
        <f>AVERAGE(I25:I37)</f>
        <v>5</v>
      </c>
      <c r="J38" s="101">
        <f>AVERAGE(J28:J37)</f>
        <v>0</v>
      </c>
      <c r="K38" s="83" t="str">
        <f t="shared" si="4"/>
        <v>มากที่สุด</v>
      </c>
      <c r="L38" s="101">
        <f>AVERAGE(L25:L37)</f>
        <v>4.430555555555555</v>
      </c>
      <c r="M38" s="101">
        <f>STDEVA(data!AC2:AJ109)</f>
        <v>0.5444690114615046</v>
      </c>
      <c r="N38" s="83" t="str">
        <f>IF(L38&gt;4.5,"มากที่สุด",IF(L38&gt;3.5,"มาก",IF(L38&gt;2.5,"ปานกลาง",IF(L38&gt;1.5,"น้อย",IF(L38&lt;=1.5,"น้อยที่สุด")))))</f>
        <v>มาก</v>
      </c>
    </row>
    <row r="39" spans="1:14" s="77" customFormat="1" ht="18.75">
      <c r="A39" s="102">
        <v>5</v>
      </c>
      <c r="B39" s="88" t="s">
        <v>224</v>
      </c>
      <c r="C39" s="94"/>
      <c r="D39" s="94"/>
      <c r="E39" s="95"/>
      <c r="F39" s="94"/>
      <c r="G39" s="94"/>
      <c r="H39" s="95"/>
      <c r="I39" s="95"/>
      <c r="J39" s="95"/>
      <c r="K39" s="95"/>
      <c r="L39" s="94"/>
      <c r="M39" s="94"/>
      <c r="N39" s="95"/>
    </row>
    <row r="40" spans="1:14" s="77" customFormat="1" ht="18.75">
      <c r="A40" s="93"/>
      <c r="B40" s="77" t="s">
        <v>225</v>
      </c>
      <c r="C40" s="94">
        <v>4.39</v>
      </c>
      <c r="D40" s="94">
        <v>0.54</v>
      </c>
      <c r="E40" s="95" t="str">
        <f t="shared" si="2"/>
        <v>มาก</v>
      </c>
      <c r="F40" s="94">
        <v>4.52</v>
      </c>
      <c r="G40" s="94">
        <v>0.5</v>
      </c>
      <c r="H40" s="95" t="str">
        <f t="shared" si="0"/>
        <v>มากที่สุด</v>
      </c>
      <c r="I40" s="95">
        <v>5</v>
      </c>
      <c r="J40" s="95">
        <v>0</v>
      </c>
      <c r="K40" s="92" t="str">
        <f aca="true" t="shared" si="5" ref="K40:K45">IF(I40&gt;4.5,"มากที่สุด",IF(I40&gt;3.5,"มาก",IF(I40&gt;2.5,"ปานกลาง",IF(I40&gt;1.5,"น้อย",IF(I40&lt;=1.5,"น้อยที่สุด")))))</f>
        <v>มากที่สุด</v>
      </c>
      <c r="L40" s="94">
        <f>data!AK111</f>
        <v>4.425925925925926</v>
      </c>
      <c r="M40" s="94">
        <f>data!AK112</f>
        <v>0.5330866511546893</v>
      </c>
      <c r="N40" s="95"/>
    </row>
    <row r="41" spans="1:14" s="77" customFormat="1" ht="18.75">
      <c r="A41" s="93"/>
      <c r="B41" s="77" t="s">
        <v>226</v>
      </c>
      <c r="C41" s="94">
        <v>4.23</v>
      </c>
      <c r="D41" s="94">
        <v>0.63</v>
      </c>
      <c r="E41" s="95" t="str">
        <f t="shared" si="2"/>
        <v>มาก</v>
      </c>
      <c r="F41" s="94">
        <v>4.4</v>
      </c>
      <c r="G41" s="94">
        <v>0.57</v>
      </c>
      <c r="H41" s="95" t="str">
        <f t="shared" si="0"/>
        <v>มาก</v>
      </c>
      <c r="I41" s="95">
        <v>5</v>
      </c>
      <c r="J41" s="95">
        <v>0</v>
      </c>
      <c r="K41" s="92" t="str">
        <f t="shared" si="5"/>
        <v>มากที่สุด</v>
      </c>
      <c r="L41" s="94">
        <f>data!AL111</f>
        <v>4.277777777777778</v>
      </c>
      <c r="M41" s="94">
        <f>data!AL112</f>
        <v>0.6240257203741479</v>
      </c>
      <c r="N41" s="95" t="str">
        <f t="shared" si="1"/>
        <v>มาก</v>
      </c>
    </row>
    <row r="42" spans="1:14" s="77" customFormat="1" ht="18.75">
      <c r="A42" s="93"/>
      <c r="B42" s="77" t="s">
        <v>227</v>
      </c>
      <c r="C42" s="94">
        <v>4.34</v>
      </c>
      <c r="D42" s="94">
        <v>0.55</v>
      </c>
      <c r="E42" s="95" t="str">
        <f t="shared" si="2"/>
        <v>มาก</v>
      </c>
      <c r="F42" s="94">
        <v>4.48</v>
      </c>
      <c r="G42" s="94">
        <v>0.57</v>
      </c>
      <c r="H42" s="95" t="str">
        <f t="shared" si="0"/>
        <v>มาก</v>
      </c>
      <c r="I42" s="95">
        <v>5</v>
      </c>
      <c r="J42" s="95">
        <v>0</v>
      </c>
      <c r="K42" s="92" t="str">
        <f t="shared" si="5"/>
        <v>มากที่สุด</v>
      </c>
      <c r="L42" s="94">
        <f>data!AM111</f>
        <v>4.37962962962963</v>
      </c>
      <c r="M42" s="94">
        <f>data!AM112</f>
        <v>0.5589976441960058</v>
      </c>
      <c r="N42" s="95" t="str">
        <f t="shared" si="1"/>
        <v>มาก</v>
      </c>
    </row>
    <row r="43" spans="1:14" s="77" customFormat="1" ht="18.75">
      <c r="A43" s="93"/>
      <c r="B43" s="77" t="s">
        <v>228</v>
      </c>
      <c r="C43" s="94">
        <v>4.22</v>
      </c>
      <c r="D43" s="94">
        <v>0.63</v>
      </c>
      <c r="E43" s="95" t="str">
        <f t="shared" si="2"/>
        <v>มาก</v>
      </c>
      <c r="F43" s="94">
        <v>4.4</v>
      </c>
      <c r="G43" s="94">
        <v>0.57</v>
      </c>
      <c r="H43" s="95" t="str">
        <f t="shared" si="0"/>
        <v>มาก</v>
      </c>
      <c r="I43" s="95">
        <v>5</v>
      </c>
      <c r="J43" s="95">
        <v>0</v>
      </c>
      <c r="K43" s="131" t="str">
        <f t="shared" si="5"/>
        <v>มากที่สุด</v>
      </c>
      <c r="L43" s="94">
        <f>data!AN111</f>
        <v>4.268518518518518</v>
      </c>
      <c r="M43" s="94">
        <f>data!AN112</f>
        <v>0.6206189476309382</v>
      </c>
      <c r="N43" s="95" t="str">
        <f t="shared" si="1"/>
        <v>มาก</v>
      </c>
    </row>
    <row r="44" spans="1:14" s="77" customFormat="1" ht="18.75">
      <c r="A44" s="106"/>
      <c r="B44" s="100" t="s">
        <v>39</v>
      </c>
      <c r="C44" s="101">
        <f>AVERAGE(C40:C43)</f>
        <v>4.295</v>
      </c>
      <c r="D44" s="101">
        <f>AVERAGE(D40:D43)</f>
        <v>0.5875</v>
      </c>
      <c r="E44" s="83" t="str">
        <f t="shared" si="2"/>
        <v>มาก</v>
      </c>
      <c r="F44" s="101">
        <f>AVERAGE(F40:F43)</f>
        <v>4.45</v>
      </c>
      <c r="G44" s="101">
        <f>AVERAGE(G40:G43)</f>
        <v>0.5524999999999999</v>
      </c>
      <c r="H44" s="83" t="str">
        <f t="shared" si="0"/>
        <v>มาก</v>
      </c>
      <c r="I44" s="101">
        <f>AVERAGE(I40:I43)</f>
        <v>5</v>
      </c>
      <c r="J44" s="101">
        <f>AVERAGE(J40:J43)</f>
        <v>0</v>
      </c>
      <c r="K44" s="83" t="str">
        <f t="shared" si="5"/>
        <v>มากที่สุด</v>
      </c>
      <c r="L44" s="101">
        <f>AVERAGE(L40:L43)</f>
        <v>4.337962962962963</v>
      </c>
      <c r="M44" s="101">
        <f>AVERAGE(M40:M43)</f>
        <v>0.5841822408389453</v>
      </c>
      <c r="N44" s="83" t="str">
        <f t="shared" si="1"/>
        <v>มาก</v>
      </c>
    </row>
    <row r="45" spans="1:14" s="77" customFormat="1" ht="19.5" thickBot="1">
      <c r="A45" s="149" t="s">
        <v>40</v>
      </c>
      <c r="B45" s="150"/>
      <c r="C45" s="107">
        <f>AVERAGE(C11,C15,C23,C38,C44)</f>
        <v>4.277833333333334</v>
      </c>
      <c r="D45" s="107">
        <f>AVERAGE(D11,D15,D23,D38,D44)</f>
        <v>0.60925</v>
      </c>
      <c r="E45" s="108" t="str">
        <f t="shared" si="2"/>
        <v>มาก</v>
      </c>
      <c r="F45" s="109">
        <f>AVERAGE(F11,F15,F23,F38,F44)</f>
        <v>4.392333333333333</v>
      </c>
      <c r="G45" s="109">
        <f>AVERAGE(G11,G15,G23,G38,G44)</f>
        <v>0.5715</v>
      </c>
      <c r="H45" s="110" t="str">
        <f t="shared" si="0"/>
        <v>มาก</v>
      </c>
      <c r="I45" s="109">
        <f>AVERAGE(I11,I15,I23,I38,I44)</f>
        <v>5</v>
      </c>
      <c r="J45" s="109">
        <f>AVERAGE(J11,J15,J23,J38,J44)</f>
        <v>0</v>
      </c>
      <c r="K45" s="108" t="str">
        <f t="shared" si="5"/>
        <v>มากที่สุด</v>
      </c>
      <c r="L45" s="109">
        <f>AVERAGE(L11,L15,L23,L38,L44)</f>
        <v>4.312345679012346</v>
      </c>
      <c r="M45" s="109">
        <f>STDEVA(data!AK2:AN109)</f>
        <v>0.5872927534096115</v>
      </c>
      <c r="N45" s="110" t="str">
        <f t="shared" si="1"/>
        <v>มาก</v>
      </c>
    </row>
    <row r="46" ht="12" customHeight="1" thickTop="1"/>
    <row r="48" ht="23.25">
      <c r="P48" s="10"/>
    </row>
    <row r="50" spans="2:16" ht="23.25">
      <c r="B50" s="10"/>
      <c r="C50" s="10"/>
      <c r="D50" s="10"/>
      <c r="E50" s="10"/>
      <c r="F50" s="10"/>
      <c r="G50" s="10"/>
      <c r="H50" s="10"/>
      <c r="I50" s="10"/>
      <c r="J50" s="10"/>
      <c r="K50" s="10"/>
      <c r="P50" s="10"/>
    </row>
    <row r="51" ht="23.25">
      <c r="P51" s="10"/>
    </row>
    <row r="52" ht="23.25">
      <c r="N52" s="10"/>
    </row>
  </sheetData>
  <sheetProtection/>
  <mergeCells count="21">
    <mergeCell ref="C35:D35"/>
    <mergeCell ref="F35:G35"/>
    <mergeCell ref="I35:J35"/>
    <mergeCell ref="L35:M35"/>
    <mergeCell ref="L34:N34"/>
    <mergeCell ref="A3:M3"/>
    <mergeCell ref="A4:B4"/>
    <mergeCell ref="C5:D5"/>
    <mergeCell ref="F5:G5"/>
    <mergeCell ref="L5:M5"/>
    <mergeCell ref="A33:M33"/>
    <mergeCell ref="C4:E4"/>
    <mergeCell ref="I5:J5"/>
    <mergeCell ref="I4:K4"/>
    <mergeCell ref="F4:H4"/>
    <mergeCell ref="L4:N4"/>
    <mergeCell ref="A45:B45"/>
    <mergeCell ref="A34:B34"/>
    <mergeCell ref="C34:E34"/>
    <mergeCell ref="F34:H34"/>
    <mergeCell ref="I34:K34"/>
  </mergeCells>
  <printOptions/>
  <pageMargins left="0.9448818897637796" right="0.5511811023622047" top="0.1968503937007874" bottom="0.11811023622047245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zoomScale="124" zoomScaleNormal="124" zoomScalePageLayoutView="0" workbookViewId="0" topLeftCell="A1">
      <selection activeCell="C8" sqref="C8"/>
    </sheetView>
  </sheetViews>
  <sheetFormatPr defaultColWidth="9.140625" defaultRowHeight="21.75"/>
  <cols>
    <col min="1" max="1" width="9.140625" style="10" customWidth="1"/>
    <col min="2" max="2" width="5.421875" style="10" customWidth="1"/>
    <col min="3" max="3" width="77.00390625" style="10" bestFit="1" customWidth="1"/>
    <col min="4" max="16384" width="9.140625" style="10" customWidth="1"/>
  </cols>
  <sheetData>
    <row r="1" spans="1:2" ht="21.75">
      <c r="A1" s="135"/>
      <c r="B1" s="135" t="s">
        <v>273</v>
      </c>
    </row>
    <row r="2" spans="1:2" ht="21.75">
      <c r="A2" s="135" t="s">
        <v>269</v>
      </c>
      <c r="B2" s="135"/>
    </row>
    <row r="3" spans="1:2" ht="21.75">
      <c r="A3" s="135" t="s">
        <v>270</v>
      </c>
      <c r="B3" s="135"/>
    </row>
    <row r="4" spans="1:2" ht="21.75">
      <c r="A4" s="135" t="s">
        <v>271</v>
      </c>
      <c r="B4" s="135"/>
    </row>
    <row r="5" spans="1:2" ht="21.75">
      <c r="A5" s="135" t="s">
        <v>274</v>
      </c>
      <c r="B5" s="135"/>
    </row>
    <row r="6" spans="1:2" ht="21.75">
      <c r="A6" s="135" t="s">
        <v>272</v>
      </c>
      <c r="B6" s="135"/>
    </row>
    <row r="7" spans="1:2" ht="21.75">
      <c r="A7" s="135" t="s">
        <v>230</v>
      </c>
      <c r="B7" s="135"/>
    </row>
    <row r="8" spans="1:2" ht="21.75">
      <c r="A8" s="135"/>
      <c r="B8" s="135"/>
    </row>
    <row r="9" spans="1:2" ht="21.75">
      <c r="A9" s="139" t="s">
        <v>245</v>
      </c>
      <c r="B9" s="135"/>
    </row>
    <row r="10" spans="1:3" ht="21.75">
      <c r="A10" s="136">
        <v>4.1</v>
      </c>
      <c r="B10" s="155" t="s">
        <v>248</v>
      </c>
      <c r="C10" s="155"/>
    </row>
    <row r="11" spans="1:3" ht="21.75">
      <c r="A11" s="64"/>
      <c r="B11" s="137" t="s">
        <v>236</v>
      </c>
      <c r="C11" s="64"/>
    </row>
    <row r="12" spans="1:3" ht="21.75">
      <c r="A12" s="64"/>
      <c r="B12" s="138">
        <v>1</v>
      </c>
      <c r="C12" s="64" t="s">
        <v>251</v>
      </c>
    </row>
    <row r="13" spans="1:3" ht="21.75">
      <c r="A13" s="64"/>
      <c r="B13" s="138">
        <v>2</v>
      </c>
      <c r="C13" s="64" t="s">
        <v>237</v>
      </c>
    </row>
    <row r="14" spans="1:3" ht="21.75">
      <c r="A14" s="64"/>
      <c r="B14" s="156" t="s">
        <v>238</v>
      </c>
      <c r="C14" s="156"/>
    </row>
    <row r="15" spans="2:3" ht="21.75">
      <c r="B15" s="138">
        <v>1</v>
      </c>
      <c r="C15" s="64" t="s">
        <v>76</v>
      </c>
    </row>
    <row r="16" spans="2:3" ht="21.75">
      <c r="B16" s="138">
        <v>2</v>
      </c>
      <c r="C16" s="64" t="s">
        <v>242</v>
      </c>
    </row>
    <row r="17" spans="2:3" ht="21.75">
      <c r="B17" s="138">
        <v>3</v>
      </c>
      <c r="C17" s="64" t="s">
        <v>239</v>
      </c>
    </row>
    <row r="18" spans="2:3" ht="21.75">
      <c r="B18" s="138">
        <v>3</v>
      </c>
      <c r="C18" s="64" t="s">
        <v>110</v>
      </c>
    </row>
    <row r="19" spans="2:3" ht="21.75">
      <c r="B19" s="138">
        <v>4</v>
      </c>
      <c r="C19" s="64" t="s">
        <v>104</v>
      </c>
    </row>
    <row r="20" spans="2:3" ht="21.75">
      <c r="B20" s="138"/>
      <c r="C20" s="64" t="s">
        <v>240</v>
      </c>
    </row>
    <row r="21" spans="2:3" ht="21.75">
      <c r="B21" s="138"/>
      <c r="C21" s="64" t="s">
        <v>241</v>
      </c>
    </row>
    <row r="22" spans="2:3" ht="21.75">
      <c r="B22" s="138">
        <v>5</v>
      </c>
      <c r="C22" s="64" t="s">
        <v>246</v>
      </c>
    </row>
    <row r="23" spans="2:3" ht="21.75">
      <c r="B23" s="138">
        <v>6</v>
      </c>
      <c r="C23" s="64" t="s">
        <v>252</v>
      </c>
    </row>
    <row r="24" spans="1:3" ht="21.75">
      <c r="A24" s="157">
        <v>4.2</v>
      </c>
      <c r="B24" s="155" t="s">
        <v>247</v>
      </c>
      <c r="C24" s="155"/>
    </row>
    <row r="25" spans="1:3" ht="21.75">
      <c r="A25" s="157"/>
      <c r="B25" s="155" t="s">
        <v>243</v>
      </c>
      <c r="C25" s="155"/>
    </row>
    <row r="26" spans="2:3" ht="21.75">
      <c r="B26" s="138">
        <v>1</v>
      </c>
      <c r="C26" s="64" t="s">
        <v>249</v>
      </c>
    </row>
    <row r="27" spans="2:3" ht="21.75">
      <c r="B27" s="138">
        <v>2</v>
      </c>
      <c r="C27" s="64" t="s">
        <v>250</v>
      </c>
    </row>
    <row r="28" spans="2:3" ht="21.75">
      <c r="B28" s="138">
        <v>3</v>
      </c>
      <c r="C28" s="64" t="s">
        <v>253</v>
      </c>
    </row>
    <row r="29" spans="1:3" ht="21.75">
      <c r="A29" s="136">
        <v>4.3</v>
      </c>
      <c r="B29" s="155" t="s">
        <v>75</v>
      </c>
      <c r="C29" s="155"/>
    </row>
    <row r="30" spans="2:3" ht="21.75">
      <c r="B30" s="138">
        <v>1</v>
      </c>
      <c r="C30" s="64" t="s">
        <v>244</v>
      </c>
    </row>
    <row r="31" spans="2:3" ht="21.75">
      <c r="B31" s="138">
        <v>2</v>
      </c>
      <c r="C31" s="64" t="s">
        <v>91</v>
      </c>
    </row>
    <row r="32" spans="2:3" ht="21.75">
      <c r="B32" s="9">
        <v>3</v>
      </c>
      <c r="C32" s="10" t="s">
        <v>257</v>
      </c>
    </row>
  </sheetData>
  <sheetProtection/>
  <mergeCells count="6">
    <mergeCell ref="B29:C29"/>
    <mergeCell ref="B10:C10"/>
    <mergeCell ref="B14:C14"/>
    <mergeCell ref="A24:A25"/>
    <mergeCell ref="B24:C24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39"/>
  <sheetViews>
    <sheetView zoomScalePageLayoutView="0" workbookViewId="0" topLeftCell="A1">
      <selection activeCell="D24" sqref="D24"/>
    </sheetView>
  </sheetViews>
  <sheetFormatPr defaultColWidth="9.140625" defaultRowHeight="21.75"/>
  <cols>
    <col min="1" max="1" width="9.28125" style="22" bestFit="1" customWidth="1"/>
    <col min="2" max="3" width="4.8515625" style="22" bestFit="1" customWidth="1"/>
    <col min="4" max="12" width="5.140625" style="22" customWidth="1"/>
    <col min="13" max="17" width="5.140625" style="23" customWidth="1"/>
    <col min="18" max="19" width="5.28125" style="23" customWidth="1"/>
    <col min="20" max="21" width="4.8515625" style="23" bestFit="1" customWidth="1"/>
    <col min="22" max="22" width="6.00390625" style="23" customWidth="1"/>
    <col min="23" max="24" width="4.421875" style="24" customWidth="1"/>
  </cols>
  <sheetData>
    <row r="1" spans="1:24" ht="24">
      <c r="A1" s="12" t="s">
        <v>9</v>
      </c>
      <c r="B1" s="14" t="s">
        <v>134</v>
      </c>
      <c r="C1" s="14" t="s">
        <v>135</v>
      </c>
      <c r="D1" s="14" t="s">
        <v>136</v>
      </c>
      <c r="E1" s="15" t="s">
        <v>137</v>
      </c>
      <c r="F1" s="15" t="s">
        <v>138</v>
      </c>
      <c r="G1" s="16" t="s">
        <v>139</v>
      </c>
      <c r="H1" s="16" t="s">
        <v>140</v>
      </c>
      <c r="I1" s="16" t="s">
        <v>141</v>
      </c>
      <c r="J1" s="16" t="s">
        <v>142</v>
      </c>
      <c r="K1" s="16" t="s">
        <v>143</v>
      </c>
      <c r="L1" s="16" t="s">
        <v>144</v>
      </c>
      <c r="M1" s="17" t="s">
        <v>145</v>
      </c>
      <c r="N1" s="17" t="s">
        <v>146</v>
      </c>
      <c r="O1" s="17" t="s">
        <v>147</v>
      </c>
      <c r="P1" s="17" t="s">
        <v>148</v>
      </c>
      <c r="Q1" s="17" t="s">
        <v>149</v>
      </c>
      <c r="R1" s="17" t="s">
        <v>150</v>
      </c>
      <c r="S1" s="17" t="s">
        <v>151</v>
      </c>
      <c r="T1" s="17" t="s">
        <v>152</v>
      </c>
      <c r="U1" s="113" t="s">
        <v>153</v>
      </c>
      <c r="V1" s="115" t="s">
        <v>154</v>
      </c>
      <c r="W1" s="114" t="s">
        <v>155</v>
      </c>
      <c r="X1" s="114" t="s">
        <v>156</v>
      </c>
    </row>
    <row r="2" spans="1:24" ht="24">
      <c r="A2" s="20">
        <v>1</v>
      </c>
      <c r="B2" s="22">
        <v>4</v>
      </c>
      <c r="C2" s="22">
        <v>4</v>
      </c>
      <c r="D2" s="22">
        <v>3</v>
      </c>
      <c r="E2" s="22">
        <v>4</v>
      </c>
      <c r="F2" s="22">
        <v>4</v>
      </c>
      <c r="G2" s="22">
        <v>4</v>
      </c>
      <c r="H2" s="22">
        <v>3</v>
      </c>
      <c r="I2" s="22">
        <v>4</v>
      </c>
      <c r="J2" s="22">
        <v>3</v>
      </c>
      <c r="K2" s="22">
        <v>4</v>
      </c>
      <c r="L2" s="22">
        <v>4</v>
      </c>
      <c r="M2" s="23">
        <v>4</v>
      </c>
      <c r="N2" s="23">
        <v>4</v>
      </c>
      <c r="O2" s="23">
        <v>4</v>
      </c>
      <c r="P2" s="23">
        <v>4</v>
      </c>
      <c r="Q2" s="23">
        <v>4</v>
      </c>
      <c r="R2" s="23">
        <v>4</v>
      </c>
      <c r="S2" s="23">
        <v>4</v>
      </c>
      <c r="T2" s="23">
        <v>5</v>
      </c>
      <c r="U2" s="23">
        <v>4</v>
      </c>
      <c r="V2" s="23">
        <v>4</v>
      </c>
      <c r="W2" s="24">
        <v>4</v>
      </c>
      <c r="X2" s="24">
        <v>4</v>
      </c>
    </row>
    <row r="3" spans="1:24" ht="24">
      <c r="A3" s="20">
        <v>1</v>
      </c>
      <c r="B3" s="22">
        <v>4</v>
      </c>
      <c r="C3" s="22">
        <v>5</v>
      </c>
      <c r="D3" s="22">
        <v>5</v>
      </c>
      <c r="E3" s="22">
        <v>5</v>
      </c>
      <c r="F3" s="22">
        <v>5</v>
      </c>
      <c r="G3" s="22">
        <v>5</v>
      </c>
      <c r="H3" s="22">
        <v>5</v>
      </c>
      <c r="I3" s="22">
        <v>5</v>
      </c>
      <c r="J3" s="22">
        <v>5</v>
      </c>
      <c r="K3" s="22">
        <v>5</v>
      </c>
      <c r="L3" s="22">
        <v>5</v>
      </c>
      <c r="M3" s="23">
        <v>5</v>
      </c>
      <c r="N3" s="23">
        <v>5</v>
      </c>
      <c r="O3" s="23">
        <v>5</v>
      </c>
      <c r="P3" s="23">
        <v>5</v>
      </c>
      <c r="Q3" s="23">
        <v>5</v>
      </c>
      <c r="R3" s="23">
        <v>5</v>
      </c>
      <c r="S3" s="23">
        <v>5</v>
      </c>
      <c r="T3" s="23">
        <v>5</v>
      </c>
      <c r="U3" s="23">
        <v>4</v>
      </c>
      <c r="V3" s="23">
        <v>4</v>
      </c>
      <c r="W3" s="24">
        <v>4</v>
      </c>
      <c r="X3" s="24">
        <v>4</v>
      </c>
    </row>
    <row r="4" spans="1:24" ht="24">
      <c r="A4" s="20">
        <v>1</v>
      </c>
      <c r="B4" s="22">
        <v>4</v>
      </c>
      <c r="C4" s="22">
        <v>4</v>
      </c>
      <c r="D4" s="22">
        <v>3</v>
      </c>
      <c r="E4" s="22">
        <v>4</v>
      </c>
      <c r="F4" s="22">
        <v>4</v>
      </c>
      <c r="G4" s="22">
        <v>4</v>
      </c>
      <c r="H4" s="22">
        <v>5</v>
      </c>
      <c r="I4" s="22">
        <v>5</v>
      </c>
      <c r="J4" s="22">
        <v>4</v>
      </c>
      <c r="K4" s="22">
        <v>4</v>
      </c>
      <c r="L4" s="22">
        <v>4</v>
      </c>
      <c r="M4" s="23">
        <v>5</v>
      </c>
      <c r="N4" s="23">
        <v>5</v>
      </c>
      <c r="O4" s="23">
        <v>5</v>
      </c>
      <c r="P4" s="23">
        <v>5</v>
      </c>
      <c r="Q4" s="23">
        <v>5</v>
      </c>
      <c r="R4" s="23">
        <v>5</v>
      </c>
      <c r="S4" s="23">
        <v>5</v>
      </c>
      <c r="T4" s="23">
        <v>5</v>
      </c>
      <c r="U4" s="23">
        <v>4</v>
      </c>
      <c r="V4" s="23">
        <v>4</v>
      </c>
      <c r="W4" s="24">
        <v>4</v>
      </c>
      <c r="X4" s="24">
        <v>4</v>
      </c>
    </row>
    <row r="5" spans="1:24" ht="24">
      <c r="A5" s="20">
        <v>1</v>
      </c>
      <c r="B5" s="22">
        <v>4</v>
      </c>
      <c r="C5" s="22">
        <v>4</v>
      </c>
      <c r="D5" s="22">
        <v>3</v>
      </c>
      <c r="E5" s="22">
        <v>5</v>
      </c>
      <c r="F5" s="22">
        <v>5</v>
      </c>
      <c r="G5" s="22">
        <v>5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3">
        <v>4</v>
      </c>
      <c r="N5" s="23">
        <v>4</v>
      </c>
      <c r="O5" s="23">
        <v>4</v>
      </c>
      <c r="P5" s="23">
        <v>4</v>
      </c>
      <c r="Q5" s="23">
        <v>4</v>
      </c>
      <c r="R5" s="23">
        <v>4</v>
      </c>
      <c r="S5" s="23">
        <v>4</v>
      </c>
      <c r="T5" s="23">
        <v>4</v>
      </c>
      <c r="U5" s="23">
        <v>4</v>
      </c>
      <c r="V5" s="23">
        <v>4</v>
      </c>
      <c r="W5" s="24">
        <v>4</v>
      </c>
      <c r="X5" s="24">
        <v>4</v>
      </c>
    </row>
    <row r="6" spans="1:24" ht="24">
      <c r="A6" s="20">
        <v>2</v>
      </c>
      <c r="B6" s="22">
        <v>4</v>
      </c>
      <c r="C6" s="22">
        <v>4</v>
      </c>
      <c r="D6" s="22">
        <v>4</v>
      </c>
      <c r="E6" s="22">
        <v>4</v>
      </c>
      <c r="F6" s="22">
        <v>4</v>
      </c>
      <c r="G6" s="22">
        <v>4</v>
      </c>
      <c r="H6" s="22">
        <v>4</v>
      </c>
      <c r="I6" s="22">
        <v>4</v>
      </c>
      <c r="J6" s="22">
        <v>4</v>
      </c>
      <c r="K6" s="22">
        <v>4</v>
      </c>
      <c r="L6" s="22">
        <v>4</v>
      </c>
      <c r="M6" s="23">
        <v>5</v>
      </c>
      <c r="N6" s="23">
        <v>5</v>
      </c>
      <c r="O6" s="23">
        <v>5</v>
      </c>
      <c r="P6" s="23">
        <v>5</v>
      </c>
      <c r="Q6" s="23">
        <v>5</v>
      </c>
      <c r="R6" s="23">
        <v>5</v>
      </c>
      <c r="S6" s="23">
        <v>5</v>
      </c>
      <c r="T6" s="23">
        <v>5</v>
      </c>
      <c r="U6" s="23">
        <v>5</v>
      </c>
      <c r="V6" s="23">
        <v>5</v>
      </c>
      <c r="W6" s="24">
        <v>5</v>
      </c>
      <c r="X6" s="24">
        <v>5</v>
      </c>
    </row>
    <row r="7" spans="1:24" ht="24">
      <c r="A7" s="20">
        <v>2</v>
      </c>
      <c r="B7" s="22">
        <v>4</v>
      </c>
      <c r="C7" s="22">
        <v>4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3</v>
      </c>
      <c r="K7" s="22">
        <v>4</v>
      </c>
      <c r="L7" s="22">
        <v>4</v>
      </c>
      <c r="M7" s="23">
        <v>4</v>
      </c>
      <c r="N7" s="23">
        <v>4</v>
      </c>
      <c r="O7" s="23">
        <v>4</v>
      </c>
      <c r="P7" s="23">
        <v>4</v>
      </c>
      <c r="Q7" s="23">
        <v>4</v>
      </c>
      <c r="R7" s="23">
        <v>4</v>
      </c>
      <c r="S7" s="23">
        <v>4</v>
      </c>
      <c r="T7" s="23">
        <v>4</v>
      </c>
      <c r="U7" s="23">
        <v>4</v>
      </c>
      <c r="V7" s="23">
        <v>4</v>
      </c>
      <c r="W7" s="24">
        <v>4</v>
      </c>
      <c r="X7" s="24">
        <v>4</v>
      </c>
    </row>
    <row r="8" spans="1:24" ht="24">
      <c r="A8" s="20">
        <v>2</v>
      </c>
      <c r="B8" s="22">
        <v>5</v>
      </c>
      <c r="C8" s="22">
        <v>5</v>
      </c>
      <c r="D8" s="22">
        <v>5</v>
      </c>
      <c r="E8" s="22">
        <v>5</v>
      </c>
      <c r="F8" s="22">
        <v>5</v>
      </c>
      <c r="G8" s="22">
        <v>5</v>
      </c>
      <c r="H8" s="22">
        <v>5</v>
      </c>
      <c r="I8" s="22">
        <v>5</v>
      </c>
      <c r="J8" s="22">
        <v>5</v>
      </c>
      <c r="K8" s="22">
        <v>5</v>
      </c>
      <c r="L8" s="22">
        <v>5</v>
      </c>
      <c r="M8" s="23">
        <v>5</v>
      </c>
      <c r="N8" s="23">
        <v>5</v>
      </c>
      <c r="O8" s="23">
        <v>5</v>
      </c>
      <c r="P8" s="23">
        <v>5</v>
      </c>
      <c r="Q8" s="23">
        <v>5</v>
      </c>
      <c r="R8" s="23">
        <v>5</v>
      </c>
      <c r="S8" s="23">
        <v>5</v>
      </c>
      <c r="T8" s="23">
        <v>5</v>
      </c>
      <c r="U8" s="23">
        <v>5</v>
      </c>
      <c r="V8" s="23">
        <v>5</v>
      </c>
      <c r="W8" s="24">
        <v>5</v>
      </c>
      <c r="X8" s="24">
        <v>5</v>
      </c>
    </row>
    <row r="9" spans="1:24" ht="24">
      <c r="A9" s="20">
        <v>1</v>
      </c>
      <c r="B9" s="22">
        <v>4</v>
      </c>
      <c r="C9" s="22">
        <v>5</v>
      </c>
      <c r="D9" s="22">
        <v>4</v>
      </c>
      <c r="E9" s="22">
        <v>4</v>
      </c>
      <c r="F9" s="22">
        <v>5</v>
      </c>
      <c r="G9" s="22">
        <v>5</v>
      </c>
      <c r="H9" s="22">
        <v>5</v>
      </c>
      <c r="I9" s="22">
        <v>5</v>
      </c>
      <c r="J9" s="22">
        <v>4</v>
      </c>
      <c r="K9" s="22">
        <v>4</v>
      </c>
      <c r="L9" s="22">
        <v>4</v>
      </c>
      <c r="M9" s="23">
        <v>5</v>
      </c>
      <c r="N9" s="23">
        <v>5</v>
      </c>
      <c r="O9" s="23">
        <v>5</v>
      </c>
      <c r="P9" s="23">
        <v>5</v>
      </c>
      <c r="Q9" s="23">
        <v>5</v>
      </c>
      <c r="R9" s="23">
        <v>5</v>
      </c>
      <c r="S9" s="23">
        <v>5</v>
      </c>
      <c r="T9" s="23">
        <v>5</v>
      </c>
      <c r="U9" s="23">
        <v>5</v>
      </c>
      <c r="V9" s="23">
        <v>5</v>
      </c>
      <c r="W9" s="24">
        <v>5</v>
      </c>
      <c r="X9" s="24">
        <v>5</v>
      </c>
    </row>
    <row r="10" spans="1:24" ht="24">
      <c r="A10" s="20">
        <v>2</v>
      </c>
      <c r="B10" s="22">
        <v>5</v>
      </c>
      <c r="C10" s="22">
        <v>4</v>
      </c>
      <c r="D10" s="22">
        <v>4</v>
      </c>
      <c r="E10" s="22">
        <v>5</v>
      </c>
      <c r="F10" s="22">
        <v>5</v>
      </c>
      <c r="G10" s="22">
        <v>5</v>
      </c>
      <c r="H10" s="22">
        <v>5</v>
      </c>
      <c r="I10" s="22">
        <v>5</v>
      </c>
      <c r="J10" s="22">
        <v>5</v>
      </c>
      <c r="K10" s="22">
        <v>5</v>
      </c>
      <c r="L10" s="22">
        <v>5</v>
      </c>
      <c r="M10" s="23">
        <v>5</v>
      </c>
      <c r="N10" s="23">
        <v>5</v>
      </c>
      <c r="O10" s="23">
        <v>5</v>
      </c>
      <c r="P10" s="23">
        <v>5</v>
      </c>
      <c r="Q10" s="23">
        <v>5</v>
      </c>
      <c r="R10" s="23">
        <v>5</v>
      </c>
      <c r="S10" s="23">
        <v>5</v>
      </c>
      <c r="T10" s="23">
        <v>5</v>
      </c>
      <c r="U10" s="23">
        <v>5</v>
      </c>
      <c r="V10" s="23">
        <v>5</v>
      </c>
      <c r="W10" s="24">
        <v>5</v>
      </c>
      <c r="X10" s="24">
        <v>5</v>
      </c>
    </row>
    <row r="11" spans="1:24" ht="24">
      <c r="A11" s="20">
        <v>1</v>
      </c>
      <c r="B11" s="22">
        <v>5</v>
      </c>
      <c r="C11" s="22">
        <v>5</v>
      </c>
      <c r="D11" s="22">
        <v>5</v>
      </c>
      <c r="E11" s="22">
        <v>5</v>
      </c>
      <c r="F11" s="22">
        <v>5</v>
      </c>
      <c r="G11" s="22">
        <v>4</v>
      </c>
      <c r="H11" s="22">
        <v>4</v>
      </c>
      <c r="I11" s="22">
        <v>5</v>
      </c>
      <c r="J11" s="22">
        <v>4</v>
      </c>
      <c r="K11" s="22">
        <v>4</v>
      </c>
      <c r="L11" s="22">
        <v>5</v>
      </c>
      <c r="M11" s="23">
        <v>5</v>
      </c>
      <c r="N11" s="23">
        <v>5</v>
      </c>
      <c r="O11" s="23">
        <v>5</v>
      </c>
      <c r="P11" s="23">
        <v>5</v>
      </c>
      <c r="Q11" s="23">
        <v>5</v>
      </c>
      <c r="R11" s="23">
        <v>5</v>
      </c>
      <c r="S11" s="23">
        <v>5</v>
      </c>
      <c r="T11" s="23">
        <v>5</v>
      </c>
      <c r="U11" s="23">
        <v>4</v>
      </c>
      <c r="V11" s="23">
        <v>4</v>
      </c>
      <c r="W11" s="24">
        <v>4</v>
      </c>
      <c r="X11" s="24">
        <v>4</v>
      </c>
    </row>
    <row r="12" spans="1:24" ht="24">
      <c r="A12" s="20">
        <v>1</v>
      </c>
      <c r="B12" s="22">
        <v>4</v>
      </c>
      <c r="C12" s="22">
        <v>3</v>
      </c>
      <c r="D12" s="22">
        <v>3</v>
      </c>
      <c r="E12" s="22">
        <v>4</v>
      </c>
      <c r="F12" s="22">
        <v>4</v>
      </c>
      <c r="G12" s="22">
        <v>4</v>
      </c>
      <c r="H12" s="22">
        <v>4</v>
      </c>
      <c r="I12" s="22">
        <v>4</v>
      </c>
      <c r="J12" s="22">
        <v>4</v>
      </c>
      <c r="K12" s="22">
        <v>4</v>
      </c>
      <c r="L12" s="22">
        <v>3</v>
      </c>
      <c r="M12" s="23">
        <v>4</v>
      </c>
      <c r="N12" s="23">
        <v>4</v>
      </c>
      <c r="O12" s="23">
        <v>4</v>
      </c>
      <c r="P12" s="23">
        <v>3</v>
      </c>
      <c r="Q12" s="23">
        <v>4</v>
      </c>
      <c r="R12" s="23">
        <v>4</v>
      </c>
      <c r="S12" s="23">
        <v>4</v>
      </c>
      <c r="T12" s="23">
        <v>3</v>
      </c>
      <c r="U12" s="23">
        <v>3</v>
      </c>
      <c r="V12" s="23">
        <v>3</v>
      </c>
      <c r="W12" s="24">
        <v>3</v>
      </c>
      <c r="X12" s="24">
        <v>3</v>
      </c>
    </row>
    <row r="13" spans="1:24" ht="24">
      <c r="A13" s="20">
        <v>2</v>
      </c>
      <c r="B13" s="22">
        <v>5</v>
      </c>
      <c r="C13" s="22">
        <v>5</v>
      </c>
      <c r="D13" s="22">
        <v>5</v>
      </c>
      <c r="E13" s="22">
        <v>5</v>
      </c>
      <c r="F13" s="22">
        <v>5</v>
      </c>
      <c r="G13" s="22">
        <v>5</v>
      </c>
      <c r="H13" s="22">
        <v>5</v>
      </c>
      <c r="I13" s="22">
        <v>5</v>
      </c>
      <c r="J13" s="22">
        <v>5</v>
      </c>
      <c r="K13" s="22">
        <v>5</v>
      </c>
      <c r="L13" s="22">
        <v>5</v>
      </c>
      <c r="M13" s="22">
        <v>5</v>
      </c>
      <c r="N13" s="22">
        <v>5</v>
      </c>
      <c r="O13" s="22">
        <v>5</v>
      </c>
      <c r="P13" s="22">
        <v>5</v>
      </c>
      <c r="Q13" s="22">
        <v>5</v>
      </c>
      <c r="R13" s="22">
        <v>5</v>
      </c>
      <c r="S13" s="22">
        <v>5</v>
      </c>
      <c r="T13" s="22">
        <v>4</v>
      </c>
      <c r="U13" s="22">
        <v>4</v>
      </c>
      <c r="V13" s="22">
        <v>4</v>
      </c>
      <c r="W13" s="24">
        <v>5</v>
      </c>
      <c r="X13" s="24">
        <v>5</v>
      </c>
    </row>
    <row r="14" spans="1:24" ht="24">
      <c r="A14" s="20">
        <v>1</v>
      </c>
      <c r="B14" s="22">
        <v>3</v>
      </c>
      <c r="C14" s="22">
        <v>3</v>
      </c>
      <c r="D14" s="22">
        <v>3</v>
      </c>
      <c r="E14" s="22">
        <v>4</v>
      </c>
      <c r="F14" s="22">
        <v>4</v>
      </c>
      <c r="G14" s="22">
        <v>5</v>
      </c>
      <c r="H14" s="22">
        <v>5</v>
      </c>
      <c r="I14" s="22">
        <v>5</v>
      </c>
      <c r="J14" s="22">
        <v>5</v>
      </c>
      <c r="K14" s="22">
        <v>5</v>
      </c>
      <c r="L14" s="22">
        <v>3</v>
      </c>
      <c r="M14" s="23">
        <v>5</v>
      </c>
      <c r="N14" s="23">
        <v>5</v>
      </c>
      <c r="O14" s="23">
        <v>5</v>
      </c>
      <c r="P14" s="23">
        <v>5</v>
      </c>
      <c r="Q14" s="23">
        <v>5</v>
      </c>
      <c r="R14" s="23">
        <v>5</v>
      </c>
      <c r="S14" s="23">
        <v>5</v>
      </c>
      <c r="T14" s="23">
        <v>4</v>
      </c>
      <c r="U14" s="23">
        <v>4</v>
      </c>
      <c r="V14" s="23">
        <v>4</v>
      </c>
      <c r="W14" s="24">
        <v>5</v>
      </c>
      <c r="X14" s="24">
        <v>3</v>
      </c>
    </row>
    <row r="15" spans="1:24" ht="24">
      <c r="A15" s="20">
        <v>1</v>
      </c>
      <c r="B15" s="22">
        <v>4</v>
      </c>
      <c r="C15" s="22">
        <v>4</v>
      </c>
      <c r="D15" s="22">
        <v>3</v>
      </c>
      <c r="E15" s="22">
        <v>5</v>
      </c>
      <c r="F15" s="22">
        <v>5</v>
      </c>
      <c r="G15" s="22">
        <v>5</v>
      </c>
      <c r="H15" s="22">
        <v>5</v>
      </c>
      <c r="I15" s="22">
        <v>5</v>
      </c>
      <c r="J15" s="22">
        <v>4</v>
      </c>
      <c r="K15" s="22">
        <v>5</v>
      </c>
      <c r="L15" s="22">
        <v>5</v>
      </c>
      <c r="M15" s="23">
        <v>4</v>
      </c>
      <c r="N15" s="23">
        <v>4</v>
      </c>
      <c r="O15" s="23">
        <v>4</v>
      </c>
      <c r="P15" s="23">
        <v>4</v>
      </c>
      <c r="Q15" s="23">
        <v>4</v>
      </c>
      <c r="R15" s="23">
        <v>4</v>
      </c>
      <c r="S15" s="23">
        <v>4</v>
      </c>
      <c r="T15" s="23">
        <v>5</v>
      </c>
      <c r="U15" s="23">
        <v>4</v>
      </c>
      <c r="V15" s="23">
        <v>4</v>
      </c>
      <c r="W15" s="24">
        <v>4</v>
      </c>
      <c r="X15" s="24">
        <v>4</v>
      </c>
    </row>
    <row r="16" spans="1:24" ht="24">
      <c r="A16" s="20">
        <v>1</v>
      </c>
      <c r="B16" s="22">
        <v>5</v>
      </c>
      <c r="C16" s="22">
        <v>5</v>
      </c>
      <c r="D16" s="22">
        <v>4</v>
      </c>
      <c r="E16" s="22">
        <v>5</v>
      </c>
      <c r="F16" s="22">
        <v>5</v>
      </c>
      <c r="G16" s="22">
        <v>5</v>
      </c>
      <c r="H16" s="22">
        <v>4</v>
      </c>
      <c r="I16" s="22">
        <v>5</v>
      </c>
      <c r="J16" s="22">
        <v>5</v>
      </c>
      <c r="K16" s="22">
        <v>5</v>
      </c>
      <c r="L16" s="22">
        <v>5</v>
      </c>
      <c r="M16" s="23">
        <v>4</v>
      </c>
      <c r="N16" s="23">
        <v>4</v>
      </c>
      <c r="O16" s="23">
        <v>4</v>
      </c>
      <c r="P16" s="23">
        <v>5</v>
      </c>
      <c r="Q16" s="23">
        <v>4</v>
      </c>
      <c r="R16" s="23">
        <v>4</v>
      </c>
      <c r="S16" s="23">
        <v>4</v>
      </c>
      <c r="T16" s="23">
        <v>5</v>
      </c>
      <c r="U16" s="23">
        <v>4</v>
      </c>
      <c r="V16" s="23">
        <v>4</v>
      </c>
      <c r="W16" s="24">
        <v>4</v>
      </c>
      <c r="X16" s="24">
        <v>4</v>
      </c>
    </row>
    <row r="17" spans="1:24" ht="24">
      <c r="A17" s="20">
        <v>1</v>
      </c>
      <c r="B17" s="22">
        <v>5</v>
      </c>
      <c r="C17" s="22">
        <v>4</v>
      </c>
      <c r="D17" s="22">
        <v>4</v>
      </c>
      <c r="E17" s="22">
        <v>5</v>
      </c>
      <c r="F17" s="22">
        <v>5</v>
      </c>
      <c r="G17" s="22">
        <v>5</v>
      </c>
      <c r="H17" s="22">
        <v>4</v>
      </c>
      <c r="I17" s="22">
        <v>5</v>
      </c>
      <c r="J17" s="22">
        <v>5</v>
      </c>
      <c r="K17" s="22">
        <v>5</v>
      </c>
      <c r="L17" s="22">
        <v>5</v>
      </c>
      <c r="M17" s="23">
        <v>5</v>
      </c>
      <c r="N17" s="23">
        <v>5</v>
      </c>
      <c r="O17" s="23">
        <v>5</v>
      </c>
      <c r="P17" s="23">
        <v>5</v>
      </c>
      <c r="Q17" s="23">
        <v>5</v>
      </c>
      <c r="R17" s="23">
        <v>5</v>
      </c>
      <c r="S17" s="23">
        <v>5</v>
      </c>
      <c r="T17" s="23">
        <v>4</v>
      </c>
      <c r="U17" s="23">
        <v>5</v>
      </c>
      <c r="V17" s="23">
        <v>5</v>
      </c>
      <c r="W17" s="24">
        <v>5</v>
      </c>
      <c r="X17" s="24">
        <v>5</v>
      </c>
    </row>
    <row r="18" spans="1:24" ht="24">
      <c r="A18" s="20">
        <v>1</v>
      </c>
      <c r="B18" s="22">
        <v>4</v>
      </c>
      <c r="C18" s="22">
        <v>3</v>
      </c>
      <c r="D18" s="22">
        <v>3</v>
      </c>
      <c r="E18" s="22">
        <v>4</v>
      </c>
      <c r="F18" s="22">
        <v>3</v>
      </c>
      <c r="G18" s="22">
        <v>4</v>
      </c>
      <c r="H18" s="22">
        <v>4</v>
      </c>
      <c r="I18" s="22">
        <v>4</v>
      </c>
      <c r="J18" s="22">
        <v>4</v>
      </c>
      <c r="K18" s="22">
        <v>4</v>
      </c>
      <c r="L18" s="22">
        <v>4</v>
      </c>
      <c r="M18" s="23">
        <v>4</v>
      </c>
      <c r="N18" s="23">
        <v>4</v>
      </c>
      <c r="O18" s="23">
        <v>4</v>
      </c>
      <c r="P18" s="23">
        <v>4</v>
      </c>
      <c r="Q18" s="23">
        <v>4</v>
      </c>
      <c r="R18" s="23">
        <v>4</v>
      </c>
      <c r="S18" s="23">
        <v>4</v>
      </c>
      <c r="T18" s="23">
        <v>4</v>
      </c>
      <c r="U18" s="23">
        <v>5</v>
      </c>
      <c r="V18" s="23">
        <v>4</v>
      </c>
      <c r="W18" s="24">
        <v>4</v>
      </c>
      <c r="X18" s="24">
        <v>4</v>
      </c>
    </row>
    <row r="19" spans="1:24" ht="24">
      <c r="A19" s="20">
        <v>1</v>
      </c>
      <c r="B19" s="22">
        <v>5</v>
      </c>
      <c r="C19" s="22">
        <v>4</v>
      </c>
      <c r="D19" s="22">
        <v>5</v>
      </c>
      <c r="E19" s="22">
        <v>5</v>
      </c>
      <c r="F19" s="22">
        <v>5</v>
      </c>
      <c r="G19" s="22">
        <v>5</v>
      </c>
      <c r="H19" s="22">
        <v>5</v>
      </c>
      <c r="I19" s="22">
        <v>5</v>
      </c>
      <c r="J19" s="22">
        <v>5</v>
      </c>
      <c r="K19" s="22">
        <v>5</v>
      </c>
      <c r="L19" s="22">
        <v>5</v>
      </c>
      <c r="M19" s="22">
        <v>5</v>
      </c>
      <c r="N19" s="22">
        <v>5</v>
      </c>
      <c r="O19" s="22">
        <v>5</v>
      </c>
      <c r="P19" s="22">
        <v>5</v>
      </c>
      <c r="Q19" s="22">
        <v>5</v>
      </c>
      <c r="R19" s="22">
        <v>5</v>
      </c>
      <c r="S19" s="22">
        <v>5</v>
      </c>
      <c r="T19" s="22">
        <v>5</v>
      </c>
      <c r="U19" s="22">
        <v>5</v>
      </c>
      <c r="V19" s="22">
        <v>5</v>
      </c>
      <c r="W19" s="22">
        <v>5</v>
      </c>
      <c r="X19" s="22">
        <v>5</v>
      </c>
    </row>
    <row r="20" spans="1:24" ht="24">
      <c r="A20" s="20">
        <v>1</v>
      </c>
      <c r="B20" s="22">
        <v>4</v>
      </c>
      <c r="C20" s="22">
        <v>4</v>
      </c>
      <c r="D20" s="22">
        <v>3</v>
      </c>
      <c r="E20" s="22">
        <v>4</v>
      </c>
      <c r="F20" s="22">
        <v>5</v>
      </c>
      <c r="G20" s="22">
        <v>5</v>
      </c>
      <c r="H20" s="22">
        <v>5</v>
      </c>
      <c r="I20" s="22">
        <v>5</v>
      </c>
      <c r="J20" s="22">
        <v>5</v>
      </c>
      <c r="K20" s="22">
        <v>5</v>
      </c>
      <c r="L20" s="22">
        <v>5</v>
      </c>
      <c r="M20" s="22">
        <v>5</v>
      </c>
      <c r="N20" s="22">
        <v>5</v>
      </c>
      <c r="O20" s="22">
        <v>5</v>
      </c>
      <c r="P20" s="22">
        <v>5</v>
      </c>
      <c r="Q20" s="22">
        <v>5</v>
      </c>
      <c r="R20" s="22">
        <v>5</v>
      </c>
      <c r="S20" s="22">
        <v>5</v>
      </c>
      <c r="T20" s="22">
        <v>5</v>
      </c>
      <c r="U20" s="23">
        <v>5</v>
      </c>
      <c r="V20" s="23">
        <v>4</v>
      </c>
      <c r="W20" s="24">
        <v>5</v>
      </c>
      <c r="X20" s="24">
        <v>5</v>
      </c>
    </row>
    <row r="21" spans="1:24" ht="24">
      <c r="A21" s="20">
        <v>1</v>
      </c>
      <c r="B21" s="22">
        <v>4</v>
      </c>
      <c r="C21" s="22">
        <v>4</v>
      </c>
      <c r="D21" s="22">
        <v>3</v>
      </c>
      <c r="E21" s="22">
        <v>5</v>
      </c>
      <c r="F21" s="22">
        <v>4</v>
      </c>
      <c r="G21" s="22">
        <v>4</v>
      </c>
      <c r="H21" s="22">
        <v>4</v>
      </c>
      <c r="I21" s="22">
        <v>5</v>
      </c>
      <c r="J21" s="22">
        <v>5</v>
      </c>
      <c r="K21" s="22">
        <v>5</v>
      </c>
      <c r="L21" s="22">
        <v>4</v>
      </c>
      <c r="M21" s="23">
        <v>5</v>
      </c>
      <c r="N21" s="23">
        <v>5</v>
      </c>
      <c r="O21" s="23">
        <v>5</v>
      </c>
      <c r="P21" s="23">
        <v>5</v>
      </c>
      <c r="Q21" s="23">
        <v>5</v>
      </c>
      <c r="R21" s="23">
        <v>5</v>
      </c>
      <c r="S21" s="23">
        <v>5</v>
      </c>
      <c r="T21" s="23">
        <v>5</v>
      </c>
      <c r="U21" s="23">
        <v>5</v>
      </c>
      <c r="V21" s="23">
        <v>5</v>
      </c>
      <c r="W21" s="23">
        <v>5</v>
      </c>
      <c r="X21" s="23">
        <v>5</v>
      </c>
    </row>
    <row r="22" spans="1:24" ht="24">
      <c r="A22" s="20">
        <v>1</v>
      </c>
      <c r="B22" s="22">
        <v>7</v>
      </c>
      <c r="C22" s="22">
        <v>4</v>
      </c>
      <c r="D22" s="22">
        <v>4</v>
      </c>
      <c r="E22" s="22">
        <v>3</v>
      </c>
      <c r="F22" s="22">
        <v>5</v>
      </c>
      <c r="G22" s="22">
        <v>4</v>
      </c>
      <c r="H22" s="22">
        <v>4</v>
      </c>
      <c r="I22" s="22">
        <v>4</v>
      </c>
      <c r="J22" s="22">
        <v>4</v>
      </c>
      <c r="K22" s="22">
        <v>4</v>
      </c>
      <c r="L22" s="22">
        <v>4</v>
      </c>
      <c r="M22" s="22">
        <v>4</v>
      </c>
      <c r="N22" s="22">
        <v>4</v>
      </c>
      <c r="O22" s="22">
        <v>4</v>
      </c>
      <c r="P22" s="22">
        <v>4</v>
      </c>
      <c r="Q22" s="22">
        <v>4</v>
      </c>
      <c r="R22" s="22">
        <v>4</v>
      </c>
      <c r="S22" s="22">
        <v>4</v>
      </c>
      <c r="T22" s="22">
        <v>4</v>
      </c>
      <c r="U22" s="22">
        <v>4</v>
      </c>
      <c r="V22" s="22">
        <v>3</v>
      </c>
      <c r="W22" s="22">
        <v>4</v>
      </c>
      <c r="X22" s="22">
        <v>4</v>
      </c>
    </row>
    <row r="23" spans="1:24" ht="24">
      <c r="A23" s="20">
        <v>1</v>
      </c>
      <c r="B23" s="22">
        <v>4</v>
      </c>
      <c r="C23" s="22">
        <v>4</v>
      </c>
      <c r="D23" s="22">
        <v>3</v>
      </c>
      <c r="E23" s="22">
        <v>4</v>
      </c>
      <c r="F23" s="22">
        <v>4</v>
      </c>
      <c r="G23" s="22">
        <v>4</v>
      </c>
      <c r="H23" s="22">
        <v>4</v>
      </c>
      <c r="I23" s="22">
        <v>4</v>
      </c>
      <c r="J23" s="22">
        <v>4</v>
      </c>
      <c r="K23" s="22">
        <v>4</v>
      </c>
      <c r="L23" s="22">
        <v>4</v>
      </c>
      <c r="M23" s="22">
        <v>4</v>
      </c>
      <c r="N23" s="22">
        <v>4</v>
      </c>
      <c r="O23" s="22">
        <v>4</v>
      </c>
      <c r="P23" s="22">
        <v>4</v>
      </c>
      <c r="Q23" s="22">
        <v>4</v>
      </c>
      <c r="R23" s="22">
        <v>4</v>
      </c>
      <c r="S23" s="22">
        <v>4</v>
      </c>
      <c r="T23" s="22">
        <v>4</v>
      </c>
      <c r="U23" s="22">
        <v>4</v>
      </c>
      <c r="V23" s="22">
        <v>4</v>
      </c>
      <c r="W23" s="22">
        <v>4</v>
      </c>
      <c r="X23" s="22">
        <v>4</v>
      </c>
    </row>
    <row r="24" spans="1:24" ht="24">
      <c r="A24" s="20">
        <v>1</v>
      </c>
      <c r="B24" s="22">
        <v>4</v>
      </c>
      <c r="C24" s="22">
        <v>4</v>
      </c>
      <c r="D24" s="22">
        <v>3</v>
      </c>
      <c r="E24" s="22">
        <v>4</v>
      </c>
      <c r="F24" s="22">
        <v>4</v>
      </c>
      <c r="G24" s="22">
        <v>4</v>
      </c>
      <c r="H24" s="22">
        <v>4</v>
      </c>
      <c r="I24" s="22">
        <v>4</v>
      </c>
      <c r="J24" s="22">
        <v>4</v>
      </c>
      <c r="K24" s="22">
        <v>4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4</v>
      </c>
      <c r="T24" s="22">
        <v>4</v>
      </c>
      <c r="U24" s="22">
        <v>4</v>
      </c>
      <c r="V24" s="22">
        <v>4</v>
      </c>
      <c r="W24" s="22">
        <v>4</v>
      </c>
      <c r="X24" s="22">
        <v>4</v>
      </c>
    </row>
    <row r="25" spans="1:24" ht="24">
      <c r="A25" s="20">
        <v>2</v>
      </c>
      <c r="B25" s="22">
        <v>5</v>
      </c>
      <c r="C25" s="22">
        <v>5</v>
      </c>
      <c r="D25" s="22">
        <v>5</v>
      </c>
      <c r="E25" s="22">
        <v>5</v>
      </c>
      <c r="F25" s="22">
        <v>5</v>
      </c>
      <c r="G25" s="22">
        <v>5</v>
      </c>
      <c r="H25" s="22">
        <v>4</v>
      </c>
      <c r="I25" s="22">
        <v>4</v>
      </c>
      <c r="J25" s="22">
        <v>5</v>
      </c>
      <c r="K25" s="22">
        <v>4</v>
      </c>
      <c r="L25" s="22">
        <v>5</v>
      </c>
      <c r="M25" s="23">
        <v>5</v>
      </c>
      <c r="N25" s="23">
        <v>5</v>
      </c>
      <c r="O25" s="23">
        <v>5</v>
      </c>
      <c r="P25" s="23">
        <v>5</v>
      </c>
      <c r="Q25" s="23">
        <v>5</v>
      </c>
      <c r="R25" s="23">
        <v>5</v>
      </c>
      <c r="S25" s="23">
        <v>5</v>
      </c>
      <c r="T25" s="23">
        <v>5</v>
      </c>
      <c r="U25" s="23">
        <v>5</v>
      </c>
      <c r="V25" s="23">
        <v>5</v>
      </c>
      <c r="W25" s="23">
        <v>5</v>
      </c>
      <c r="X25" s="23">
        <v>5</v>
      </c>
    </row>
    <row r="26" spans="1:24" ht="24">
      <c r="A26" s="20">
        <v>1</v>
      </c>
      <c r="B26" s="22">
        <v>4</v>
      </c>
      <c r="C26" s="22">
        <v>4</v>
      </c>
      <c r="D26" s="22">
        <v>4</v>
      </c>
      <c r="E26" s="22">
        <v>4</v>
      </c>
      <c r="F26" s="22">
        <v>4</v>
      </c>
      <c r="G26" s="22">
        <v>4</v>
      </c>
      <c r="H26" s="22">
        <v>3</v>
      </c>
      <c r="I26" s="22">
        <v>4</v>
      </c>
      <c r="J26" s="22">
        <v>3</v>
      </c>
      <c r="K26" s="22">
        <v>4</v>
      </c>
      <c r="L26" s="22">
        <v>4</v>
      </c>
      <c r="M26" s="23">
        <v>4</v>
      </c>
      <c r="N26" s="23">
        <v>4</v>
      </c>
      <c r="O26" s="23">
        <v>4</v>
      </c>
      <c r="P26" s="23">
        <v>4</v>
      </c>
      <c r="Q26" s="23">
        <v>4</v>
      </c>
      <c r="R26" s="23">
        <v>4</v>
      </c>
      <c r="S26" s="23">
        <v>4</v>
      </c>
      <c r="T26" s="23">
        <v>5</v>
      </c>
      <c r="U26" s="23">
        <v>4</v>
      </c>
      <c r="V26" s="23">
        <v>4</v>
      </c>
      <c r="W26" s="24">
        <v>4</v>
      </c>
      <c r="X26" s="24">
        <v>4</v>
      </c>
    </row>
    <row r="27" spans="1:24" ht="24">
      <c r="A27" s="20">
        <v>1</v>
      </c>
      <c r="B27" s="22">
        <v>5</v>
      </c>
      <c r="C27" s="22">
        <v>4</v>
      </c>
      <c r="D27" s="22">
        <v>3</v>
      </c>
      <c r="E27" s="22">
        <v>4</v>
      </c>
      <c r="F27" s="22">
        <v>4</v>
      </c>
      <c r="G27" s="22">
        <v>4</v>
      </c>
      <c r="H27" s="22">
        <v>4</v>
      </c>
      <c r="I27" s="22">
        <v>4</v>
      </c>
      <c r="J27" s="22">
        <v>4</v>
      </c>
      <c r="K27" s="22">
        <v>4</v>
      </c>
      <c r="L27" s="22">
        <v>3</v>
      </c>
      <c r="M27" s="23">
        <v>4</v>
      </c>
      <c r="N27" s="23">
        <v>4</v>
      </c>
      <c r="O27" s="23">
        <v>4</v>
      </c>
      <c r="P27" s="23">
        <v>4</v>
      </c>
      <c r="Q27" s="23">
        <v>4</v>
      </c>
      <c r="R27" s="23">
        <v>4</v>
      </c>
      <c r="S27" s="23">
        <v>4</v>
      </c>
      <c r="T27" s="23">
        <v>4</v>
      </c>
      <c r="U27" s="23">
        <v>5</v>
      </c>
      <c r="V27" s="23">
        <v>5</v>
      </c>
      <c r="W27" s="24">
        <v>5</v>
      </c>
      <c r="X27" s="24">
        <v>5</v>
      </c>
    </row>
    <row r="28" spans="1:24" ht="24">
      <c r="A28" s="20">
        <v>1</v>
      </c>
      <c r="B28" s="22">
        <v>4</v>
      </c>
      <c r="C28" s="22">
        <v>3</v>
      </c>
      <c r="D28" s="22">
        <v>2</v>
      </c>
      <c r="E28" s="22">
        <v>4</v>
      </c>
      <c r="F28" s="22">
        <v>4</v>
      </c>
      <c r="G28" s="22">
        <v>4</v>
      </c>
      <c r="H28" s="22">
        <v>5</v>
      </c>
      <c r="I28" s="22">
        <v>4</v>
      </c>
      <c r="J28" s="22">
        <v>4</v>
      </c>
      <c r="K28" s="22">
        <v>4</v>
      </c>
      <c r="L28" s="22">
        <v>4</v>
      </c>
      <c r="M28" s="23">
        <v>5</v>
      </c>
      <c r="N28" s="23">
        <v>5</v>
      </c>
      <c r="O28" s="23">
        <v>5</v>
      </c>
      <c r="P28" s="23">
        <v>5</v>
      </c>
      <c r="Q28" s="23">
        <v>5</v>
      </c>
      <c r="R28" s="23">
        <v>5</v>
      </c>
      <c r="S28" s="23">
        <v>4</v>
      </c>
      <c r="T28" s="23">
        <v>5</v>
      </c>
      <c r="U28" s="23">
        <v>4</v>
      </c>
      <c r="V28" s="23">
        <v>4</v>
      </c>
      <c r="W28" s="24">
        <v>4</v>
      </c>
      <c r="X28" s="24">
        <v>4</v>
      </c>
    </row>
    <row r="29" spans="1:24" ht="24">
      <c r="A29" s="20">
        <v>2</v>
      </c>
      <c r="B29" s="22">
        <v>4</v>
      </c>
      <c r="C29" s="22">
        <v>4</v>
      </c>
      <c r="D29" s="22">
        <v>4</v>
      </c>
      <c r="E29" s="22">
        <v>4</v>
      </c>
      <c r="F29" s="22">
        <v>5</v>
      </c>
      <c r="G29" s="22">
        <v>4</v>
      </c>
      <c r="H29" s="22">
        <v>4</v>
      </c>
      <c r="I29" s="22">
        <v>4</v>
      </c>
      <c r="J29" s="22">
        <v>4</v>
      </c>
      <c r="K29" s="22">
        <v>5</v>
      </c>
      <c r="L29" s="22">
        <v>4</v>
      </c>
      <c r="M29" s="23">
        <v>4</v>
      </c>
      <c r="N29" s="23">
        <v>4</v>
      </c>
      <c r="O29" s="23">
        <v>4</v>
      </c>
      <c r="P29" s="23">
        <v>4</v>
      </c>
      <c r="Q29" s="23">
        <v>4</v>
      </c>
      <c r="R29" s="23">
        <v>5</v>
      </c>
      <c r="S29" s="23">
        <v>4</v>
      </c>
      <c r="T29" s="23">
        <v>4</v>
      </c>
      <c r="U29" s="23">
        <v>4</v>
      </c>
      <c r="V29" s="23">
        <v>4</v>
      </c>
      <c r="W29" s="24">
        <v>4</v>
      </c>
      <c r="X29" s="24">
        <v>4</v>
      </c>
    </row>
    <row r="30" spans="1:24" ht="24">
      <c r="A30" s="20">
        <v>1</v>
      </c>
      <c r="B30" s="22">
        <v>5</v>
      </c>
      <c r="C30" s="22">
        <v>5</v>
      </c>
      <c r="D30" s="22">
        <v>5</v>
      </c>
      <c r="E30" s="22">
        <v>5</v>
      </c>
      <c r="F30" s="22">
        <v>5</v>
      </c>
      <c r="G30" s="22">
        <v>5</v>
      </c>
      <c r="H30" s="22">
        <v>5</v>
      </c>
      <c r="I30" s="22">
        <v>5</v>
      </c>
      <c r="J30" s="22">
        <v>5</v>
      </c>
      <c r="K30" s="22">
        <v>5</v>
      </c>
      <c r="L30" s="22">
        <v>4</v>
      </c>
      <c r="M30" s="23">
        <v>5</v>
      </c>
      <c r="N30" s="23">
        <v>5</v>
      </c>
      <c r="O30" s="23">
        <v>5</v>
      </c>
      <c r="P30" s="23">
        <v>5</v>
      </c>
      <c r="Q30" s="23">
        <v>5</v>
      </c>
      <c r="R30" s="23">
        <v>5</v>
      </c>
      <c r="S30" s="23">
        <v>5</v>
      </c>
      <c r="T30" s="23">
        <v>5</v>
      </c>
      <c r="U30" s="23">
        <v>4</v>
      </c>
      <c r="V30" s="23">
        <v>4</v>
      </c>
      <c r="W30" s="24">
        <v>4</v>
      </c>
      <c r="X30" s="24">
        <v>4</v>
      </c>
    </row>
    <row r="31" spans="1:24" ht="24">
      <c r="A31" s="20">
        <v>1</v>
      </c>
      <c r="B31" s="22">
        <v>4</v>
      </c>
      <c r="C31" s="22">
        <v>4</v>
      </c>
      <c r="D31" s="22">
        <v>4</v>
      </c>
      <c r="E31" s="22">
        <v>4</v>
      </c>
      <c r="F31" s="22">
        <v>4</v>
      </c>
      <c r="G31" s="22">
        <v>4</v>
      </c>
      <c r="H31" s="22">
        <v>4</v>
      </c>
      <c r="I31" s="22">
        <v>4</v>
      </c>
      <c r="J31" s="22">
        <v>4</v>
      </c>
      <c r="K31" s="22">
        <v>4</v>
      </c>
      <c r="L31" s="22">
        <v>4</v>
      </c>
      <c r="M31" s="22">
        <v>4</v>
      </c>
      <c r="N31" s="22">
        <v>4</v>
      </c>
      <c r="O31" s="22">
        <v>4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3">
        <v>5</v>
      </c>
      <c r="V31" s="23">
        <v>5</v>
      </c>
      <c r="W31" s="24">
        <v>5</v>
      </c>
      <c r="X31" s="24">
        <v>5</v>
      </c>
    </row>
    <row r="32" spans="1:24" ht="24">
      <c r="A32" s="20">
        <v>1</v>
      </c>
      <c r="B32" s="22">
        <v>5</v>
      </c>
      <c r="C32" s="22">
        <v>4</v>
      </c>
      <c r="D32" s="22">
        <v>4</v>
      </c>
      <c r="E32" s="22">
        <v>5</v>
      </c>
      <c r="F32" s="22">
        <v>5</v>
      </c>
      <c r="G32" s="22">
        <v>5</v>
      </c>
      <c r="H32" s="22">
        <v>4</v>
      </c>
      <c r="I32" s="22">
        <v>5</v>
      </c>
      <c r="J32" s="22">
        <v>5</v>
      </c>
      <c r="K32" s="22">
        <v>5</v>
      </c>
      <c r="L32" s="22">
        <v>5</v>
      </c>
      <c r="M32" s="22">
        <v>5</v>
      </c>
      <c r="N32" s="22">
        <v>5</v>
      </c>
      <c r="O32" s="22">
        <v>5</v>
      </c>
      <c r="P32" s="22">
        <v>5</v>
      </c>
      <c r="Q32" s="22">
        <v>5</v>
      </c>
      <c r="R32" s="22">
        <v>5</v>
      </c>
      <c r="S32" s="22">
        <v>5</v>
      </c>
      <c r="T32" s="22">
        <v>5</v>
      </c>
      <c r="U32" s="23">
        <v>4</v>
      </c>
      <c r="V32" s="23">
        <v>4</v>
      </c>
      <c r="W32" s="24">
        <v>4</v>
      </c>
      <c r="X32" s="24">
        <v>4</v>
      </c>
    </row>
    <row r="33" spans="1:24" ht="24">
      <c r="A33" s="20">
        <v>1</v>
      </c>
      <c r="B33" s="22">
        <v>4</v>
      </c>
      <c r="C33" s="22">
        <v>4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2">
        <v>4</v>
      </c>
      <c r="O33" s="22">
        <v>4</v>
      </c>
      <c r="P33" s="23">
        <v>5</v>
      </c>
      <c r="Q33" s="23">
        <v>4</v>
      </c>
      <c r="R33" s="23">
        <v>4</v>
      </c>
      <c r="S33" s="23">
        <v>5</v>
      </c>
      <c r="T33" s="23">
        <v>4</v>
      </c>
      <c r="U33" s="23">
        <v>4</v>
      </c>
      <c r="V33" s="23">
        <v>4</v>
      </c>
      <c r="W33" s="24">
        <v>4</v>
      </c>
      <c r="X33" s="24">
        <v>4</v>
      </c>
    </row>
    <row r="34" spans="1:24" ht="24">
      <c r="A34" s="20">
        <v>1</v>
      </c>
      <c r="B34" s="22">
        <v>4</v>
      </c>
      <c r="C34" s="22">
        <v>4</v>
      </c>
      <c r="D34" s="22">
        <v>3</v>
      </c>
      <c r="E34" s="22">
        <v>4</v>
      </c>
      <c r="F34" s="22">
        <v>4</v>
      </c>
      <c r="G34" s="22">
        <v>5</v>
      </c>
      <c r="H34" s="22">
        <v>5</v>
      </c>
      <c r="I34" s="22">
        <v>4</v>
      </c>
      <c r="J34" s="22">
        <v>3</v>
      </c>
      <c r="K34" s="22">
        <v>3</v>
      </c>
      <c r="L34" s="22">
        <v>3</v>
      </c>
      <c r="M34" s="23">
        <v>4</v>
      </c>
      <c r="N34" s="23">
        <v>4</v>
      </c>
      <c r="O34" s="23">
        <v>4</v>
      </c>
      <c r="P34" s="23">
        <v>4</v>
      </c>
      <c r="Q34" s="23">
        <v>4</v>
      </c>
      <c r="R34" s="23">
        <v>4</v>
      </c>
      <c r="S34" s="23">
        <v>4</v>
      </c>
      <c r="T34" s="23">
        <v>4</v>
      </c>
      <c r="U34" s="23">
        <v>4</v>
      </c>
      <c r="V34" s="23">
        <v>4</v>
      </c>
      <c r="W34" s="23">
        <v>4</v>
      </c>
      <c r="X34" s="23">
        <v>4</v>
      </c>
    </row>
    <row r="35" spans="1:24" ht="24">
      <c r="A35" s="20">
        <v>1</v>
      </c>
      <c r="B35" s="22">
        <v>5</v>
      </c>
      <c r="C35" s="22">
        <v>5</v>
      </c>
      <c r="D35" s="22">
        <v>4</v>
      </c>
      <c r="E35" s="22">
        <v>5</v>
      </c>
      <c r="F35" s="22">
        <v>5</v>
      </c>
      <c r="G35" s="22">
        <v>5</v>
      </c>
      <c r="H35" s="22">
        <v>5</v>
      </c>
      <c r="I35" s="22">
        <v>5</v>
      </c>
      <c r="J35" s="22">
        <v>5</v>
      </c>
      <c r="K35" s="22">
        <v>5</v>
      </c>
      <c r="L35" s="22">
        <v>4</v>
      </c>
      <c r="M35" s="23">
        <v>5</v>
      </c>
      <c r="N35" s="23">
        <v>5</v>
      </c>
      <c r="O35" s="23">
        <v>5</v>
      </c>
      <c r="P35" s="23">
        <v>5</v>
      </c>
      <c r="Q35" s="23">
        <v>5</v>
      </c>
      <c r="R35" s="23">
        <v>5</v>
      </c>
      <c r="S35" s="23">
        <v>5</v>
      </c>
      <c r="T35" s="23">
        <v>5</v>
      </c>
      <c r="U35" s="23">
        <v>4</v>
      </c>
      <c r="V35" s="23">
        <v>4</v>
      </c>
      <c r="W35" s="24">
        <v>4</v>
      </c>
      <c r="X35" s="24">
        <v>4</v>
      </c>
    </row>
    <row r="36" spans="1:24" ht="24">
      <c r="A36" s="20">
        <v>1</v>
      </c>
      <c r="B36" s="22">
        <v>4</v>
      </c>
      <c r="C36" s="22">
        <v>4</v>
      </c>
      <c r="D36" s="22">
        <v>4</v>
      </c>
      <c r="E36" s="22">
        <v>5</v>
      </c>
      <c r="F36" s="22">
        <v>4</v>
      </c>
      <c r="G36" s="22">
        <v>5</v>
      </c>
      <c r="H36" s="22">
        <v>5</v>
      </c>
      <c r="I36" s="22">
        <v>4</v>
      </c>
      <c r="J36" s="22">
        <v>4</v>
      </c>
      <c r="K36" s="22">
        <v>5</v>
      </c>
      <c r="L36" s="22">
        <v>5</v>
      </c>
      <c r="M36" s="23">
        <v>4</v>
      </c>
      <c r="N36" s="23">
        <v>4</v>
      </c>
      <c r="O36" s="23">
        <v>4</v>
      </c>
      <c r="P36" s="23">
        <v>4</v>
      </c>
      <c r="Q36" s="23">
        <v>4</v>
      </c>
      <c r="R36" s="23">
        <v>4</v>
      </c>
      <c r="S36" s="23">
        <v>4</v>
      </c>
      <c r="T36" s="23">
        <v>4</v>
      </c>
      <c r="U36" s="23">
        <v>5</v>
      </c>
      <c r="V36" s="23">
        <v>4</v>
      </c>
      <c r="W36" s="24">
        <v>4</v>
      </c>
      <c r="X36" s="24">
        <v>4</v>
      </c>
    </row>
    <row r="37" spans="1:24" ht="24">
      <c r="A37" s="20">
        <v>1</v>
      </c>
      <c r="B37" s="22">
        <v>5</v>
      </c>
      <c r="C37" s="22">
        <v>5</v>
      </c>
      <c r="D37" s="22">
        <v>4</v>
      </c>
      <c r="E37" s="22">
        <v>5</v>
      </c>
      <c r="F37" s="22">
        <v>5</v>
      </c>
      <c r="G37" s="22">
        <v>5</v>
      </c>
      <c r="H37" s="22">
        <v>5</v>
      </c>
      <c r="I37" s="22">
        <v>5</v>
      </c>
      <c r="J37" s="22">
        <v>5</v>
      </c>
      <c r="K37" s="22">
        <v>5</v>
      </c>
      <c r="L37" s="22">
        <v>5</v>
      </c>
      <c r="M37" s="22">
        <v>5</v>
      </c>
      <c r="N37" s="22">
        <v>5</v>
      </c>
      <c r="O37" s="22">
        <v>5</v>
      </c>
      <c r="P37" s="22">
        <v>5</v>
      </c>
      <c r="Q37" s="22">
        <v>5</v>
      </c>
      <c r="R37" s="22">
        <v>5</v>
      </c>
      <c r="S37" s="22">
        <v>5</v>
      </c>
      <c r="T37" s="22">
        <v>5</v>
      </c>
      <c r="U37" s="22">
        <v>5</v>
      </c>
      <c r="V37" s="22">
        <v>5</v>
      </c>
      <c r="W37" s="22">
        <v>5</v>
      </c>
      <c r="X37" s="22">
        <v>5</v>
      </c>
    </row>
    <row r="38" spans="1:24" ht="24">
      <c r="A38" s="20">
        <v>2</v>
      </c>
      <c r="B38" s="22">
        <v>5</v>
      </c>
      <c r="C38" s="22">
        <v>5</v>
      </c>
      <c r="D38" s="22">
        <v>5</v>
      </c>
      <c r="E38" s="22">
        <v>5</v>
      </c>
      <c r="F38" s="22">
        <v>5</v>
      </c>
      <c r="G38" s="22">
        <v>5</v>
      </c>
      <c r="H38" s="22">
        <v>3</v>
      </c>
      <c r="I38" s="22">
        <v>5</v>
      </c>
      <c r="J38" s="22">
        <v>5</v>
      </c>
      <c r="K38" s="22">
        <v>3</v>
      </c>
      <c r="L38" s="22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</row>
    <row r="39" spans="1:24" ht="24">
      <c r="A39" s="20">
        <v>1</v>
      </c>
      <c r="B39" s="22">
        <v>4</v>
      </c>
      <c r="C39" s="22">
        <v>3</v>
      </c>
      <c r="D39" s="22">
        <v>4</v>
      </c>
      <c r="E39" s="22">
        <v>4</v>
      </c>
      <c r="F39" s="22">
        <v>4</v>
      </c>
      <c r="G39" s="22">
        <v>4</v>
      </c>
      <c r="H39" s="22">
        <v>4</v>
      </c>
      <c r="I39" s="22">
        <v>4</v>
      </c>
      <c r="J39" s="22">
        <v>3</v>
      </c>
      <c r="K39" s="22">
        <v>4</v>
      </c>
      <c r="L39" s="22">
        <v>3</v>
      </c>
      <c r="M39" s="23">
        <v>4</v>
      </c>
      <c r="N39" s="23">
        <v>4</v>
      </c>
      <c r="O39" s="23">
        <v>4</v>
      </c>
      <c r="P39" s="23">
        <v>4</v>
      </c>
      <c r="Q39" s="23">
        <v>4</v>
      </c>
      <c r="R39" s="23">
        <v>4</v>
      </c>
      <c r="S39" s="23">
        <v>4</v>
      </c>
      <c r="T39" s="23">
        <v>4</v>
      </c>
      <c r="U39" s="23">
        <v>4</v>
      </c>
      <c r="V39" s="23">
        <v>4</v>
      </c>
      <c r="W39" s="23">
        <v>4</v>
      </c>
      <c r="X39" s="23">
        <v>4</v>
      </c>
    </row>
    <row r="40" spans="1:24" ht="24">
      <c r="A40" s="20">
        <v>1</v>
      </c>
      <c r="B40" s="22">
        <v>4</v>
      </c>
      <c r="C40" s="22">
        <v>5</v>
      </c>
      <c r="D40" s="22">
        <v>4</v>
      </c>
      <c r="E40" s="22">
        <v>3</v>
      </c>
      <c r="F40" s="22">
        <v>3</v>
      </c>
      <c r="G40" s="22">
        <v>4</v>
      </c>
      <c r="H40" s="22">
        <v>3</v>
      </c>
      <c r="I40" s="22">
        <v>4</v>
      </c>
      <c r="J40" s="22">
        <v>3</v>
      </c>
      <c r="K40" s="22">
        <v>4</v>
      </c>
      <c r="L40" s="22">
        <v>4</v>
      </c>
      <c r="M40" s="23">
        <v>4</v>
      </c>
      <c r="N40" s="23">
        <v>5</v>
      </c>
      <c r="O40" s="23">
        <v>4</v>
      </c>
      <c r="P40" s="23">
        <v>4</v>
      </c>
      <c r="Q40" s="23">
        <v>4</v>
      </c>
      <c r="R40" s="23">
        <v>4</v>
      </c>
      <c r="S40" s="23">
        <v>4</v>
      </c>
      <c r="T40" s="23">
        <v>5</v>
      </c>
      <c r="U40" s="23">
        <v>4</v>
      </c>
      <c r="V40" s="23">
        <v>3</v>
      </c>
      <c r="W40" s="24">
        <v>3</v>
      </c>
      <c r="X40" s="24">
        <v>3</v>
      </c>
    </row>
    <row r="41" spans="1:24" ht="24">
      <c r="A41" s="20">
        <v>2</v>
      </c>
      <c r="B41" s="22">
        <v>5</v>
      </c>
      <c r="C41" s="22">
        <v>5</v>
      </c>
      <c r="D41" s="22">
        <v>4</v>
      </c>
      <c r="E41" s="22">
        <v>5</v>
      </c>
      <c r="F41" s="22">
        <v>5</v>
      </c>
      <c r="G41" s="22">
        <v>5</v>
      </c>
      <c r="H41" s="22">
        <v>5</v>
      </c>
      <c r="I41" s="22">
        <v>5</v>
      </c>
      <c r="J41" s="22">
        <v>5</v>
      </c>
      <c r="K41" s="22">
        <v>5</v>
      </c>
      <c r="L41" s="22">
        <v>5</v>
      </c>
      <c r="M41" s="23">
        <v>5</v>
      </c>
      <c r="N41" s="23">
        <v>5</v>
      </c>
      <c r="O41" s="23">
        <v>5</v>
      </c>
      <c r="P41" s="23">
        <v>5</v>
      </c>
      <c r="Q41" s="23">
        <v>5</v>
      </c>
      <c r="R41" s="23">
        <v>5</v>
      </c>
      <c r="S41" s="23">
        <v>5</v>
      </c>
      <c r="T41" s="23">
        <v>5</v>
      </c>
      <c r="U41" s="23">
        <v>5</v>
      </c>
      <c r="V41" s="23">
        <v>5</v>
      </c>
      <c r="W41" s="23">
        <v>5</v>
      </c>
      <c r="X41" s="23">
        <v>5</v>
      </c>
    </row>
    <row r="42" spans="1:24" ht="24">
      <c r="A42" s="20">
        <v>1</v>
      </c>
      <c r="B42" s="22">
        <v>5</v>
      </c>
      <c r="C42" s="22">
        <v>3</v>
      </c>
      <c r="D42" s="22">
        <v>3</v>
      </c>
      <c r="E42" s="22">
        <v>4</v>
      </c>
      <c r="F42" s="22">
        <v>4</v>
      </c>
      <c r="G42" s="22">
        <v>2</v>
      </c>
      <c r="H42" s="22">
        <v>4</v>
      </c>
      <c r="I42" s="22">
        <v>4</v>
      </c>
      <c r="J42" s="22">
        <v>4</v>
      </c>
      <c r="K42" s="22">
        <v>4</v>
      </c>
      <c r="L42" s="22">
        <v>5</v>
      </c>
      <c r="M42" s="23">
        <v>4</v>
      </c>
      <c r="N42" s="23">
        <v>4</v>
      </c>
      <c r="O42" s="23">
        <v>4</v>
      </c>
      <c r="P42" s="23">
        <v>4</v>
      </c>
      <c r="Q42" s="23">
        <v>4</v>
      </c>
      <c r="R42" s="23">
        <v>4</v>
      </c>
      <c r="S42" s="23">
        <v>4</v>
      </c>
      <c r="T42" s="23">
        <v>4</v>
      </c>
      <c r="U42" s="23">
        <v>4</v>
      </c>
      <c r="V42" s="23">
        <v>4</v>
      </c>
      <c r="W42" s="23">
        <v>4</v>
      </c>
      <c r="X42" s="23">
        <v>4</v>
      </c>
    </row>
    <row r="43" spans="1:24" ht="24">
      <c r="A43" s="20">
        <v>1</v>
      </c>
      <c r="B43" s="22">
        <v>5</v>
      </c>
      <c r="C43" s="22">
        <v>4</v>
      </c>
      <c r="D43" s="22">
        <v>4</v>
      </c>
      <c r="E43" s="22">
        <v>5</v>
      </c>
      <c r="F43" s="22">
        <v>5</v>
      </c>
      <c r="G43" s="22">
        <v>3</v>
      </c>
      <c r="H43" s="22">
        <v>3</v>
      </c>
      <c r="I43" s="22">
        <v>4</v>
      </c>
      <c r="J43" s="22">
        <v>4</v>
      </c>
      <c r="K43" s="22">
        <v>4</v>
      </c>
      <c r="L43" s="22">
        <v>3</v>
      </c>
      <c r="M43" s="23">
        <v>4</v>
      </c>
      <c r="N43" s="23">
        <v>4</v>
      </c>
      <c r="O43" s="23">
        <v>4</v>
      </c>
      <c r="P43" s="23">
        <v>4</v>
      </c>
      <c r="Q43" s="23">
        <v>4</v>
      </c>
      <c r="R43" s="23">
        <v>4</v>
      </c>
      <c r="S43" s="23">
        <v>4</v>
      </c>
      <c r="T43" s="23">
        <v>4</v>
      </c>
      <c r="U43" s="23">
        <v>5</v>
      </c>
      <c r="V43" s="23">
        <v>5</v>
      </c>
      <c r="W43" s="24">
        <v>5</v>
      </c>
      <c r="X43" s="24">
        <v>4</v>
      </c>
    </row>
    <row r="44" spans="1:24" ht="24">
      <c r="A44" s="20">
        <v>1</v>
      </c>
      <c r="B44" s="22">
        <v>4</v>
      </c>
      <c r="C44" s="22">
        <v>3</v>
      </c>
      <c r="D44" s="22">
        <v>3</v>
      </c>
      <c r="E44" s="22">
        <v>4</v>
      </c>
      <c r="F44" s="22">
        <v>4</v>
      </c>
      <c r="G44" s="22">
        <v>3</v>
      </c>
      <c r="H44" s="22">
        <v>4</v>
      </c>
      <c r="I44" s="22">
        <v>4</v>
      </c>
      <c r="J44" s="22">
        <v>4</v>
      </c>
      <c r="K44" s="22">
        <v>4</v>
      </c>
      <c r="L44" s="22">
        <v>4</v>
      </c>
      <c r="M44" s="23">
        <v>4</v>
      </c>
      <c r="N44" s="23">
        <v>4</v>
      </c>
      <c r="O44" s="23">
        <v>4</v>
      </c>
      <c r="P44" s="23">
        <v>4</v>
      </c>
      <c r="Q44" s="23">
        <v>4</v>
      </c>
      <c r="R44" s="23">
        <v>4</v>
      </c>
      <c r="S44" s="23">
        <v>5</v>
      </c>
      <c r="T44" s="23">
        <v>4</v>
      </c>
      <c r="U44" s="23">
        <v>4</v>
      </c>
      <c r="V44" s="23">
        <v>4</v>
      </c>
      <c r="W44" s="24">
        <v>4</v>
      </c>
      <c r="X44" s="24">
        <v>4</v>
      </c>
    </row>
    <row r="45" spans="1:24" ht="24">
      <c r="A45" s="20">
        <v>1</v>
      </c>
      <c r="B45" s="22">
        <v>4</v>
      </c>
      <c r="C45" s="22">
        <v>4</v>
      </c>
      <c r="D45" s="22">
        <v>3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3</v>
      </c>
      <c r="K45" s="22">
        <v>4</v>
      </c>
      <c r="L45" s="22">
        <v>4</v>
      </c>
      <c r="M45" s="23">
        <v>4</v>
      </c>
      <c r="N45" s="23">
        <v>4</v>
      </c>
      <c r="O45" s="23">
        <v>4</v>
      </c>
      <c r="P45" s="23">
        <v>4</v>
      </c>
      <c r="Q45" s="23">
        <v>4</v>
      </c>
      <c r="R45" s="23">
        <v>4</v>
      </c>
      <c r="S45" s="23">
        <v>4</v>
      </c>
      <c r="T45" s="23">
        <v>4</v>
      </c>
      <c r="U45" s="23">
        <v>4</v>
      </c>
      <c r="V45" s="23">
        <v>3</v>
      </c>
      <c r="W45" s="24">
        <v>4</v>
      </c>
      <c r="X45" s="24">
        <v>4</v>
      </c>
    </row>
    <row r="46" spans="1:24" ht="24">
      <c r="A46" s="20">
        <v>1</v>
      </c>
      <c r="B46" s="22">
        <v>4</v>
      </c>
      <c r="C46" s="22">
        <v>4</v>
      </c>
      <c r="D46" s="22">
        <v>3</v>
      </c>
      <c r="E46" s="22">
        <v>4</v>
      </c>
      <c r="F46" s="22">
        <v>4</v>
      </c>
      <c r="G46" s="22">
        <v>4</v>
      </c>
      <c r="H46" s="22">
        <v>3</v>
      </c>
      <c r="I46" s="22">
        <v>5</v>
      </c>
      <c r="J46" s="22">
        <v>5</v>
      </c>
      <c r="K46" s="22">
        <v>4</v>
      </c>
      <c r="L46" s="22">
        <v>4</v>
      </c>
      <c r="M46" s="23">
        <v>4</v>
      </c>
      <c r="N46" s="23">
        <v>4</v>
      </c>
      <c r="O46" s="23">
        <v>4</v>
      </c>
      <c r="P46" s="23">
        <v>4</v>
      </c>
      <c r="Q46" s="23">
        <v>4</v>
      </c>
      <c r="R46" s="23">
        <v>4</v>
      </c>
      <c r="S46" s="23">
        <v>4</v>
      </c>
      <c r="T46" s="23">
        <v>4</v>
      </c>
      <c r="U46" s="23">
        <v>4</v>
      </c>
      <c r="V46" s="23">
        <v>4</v>
      </c>
      <c r="W46" s="23">
        <v>4</v>
      </c>
      <c r="X46" s="23">
        <v>4</v>
      </c>
    </row>
    <row r="47" spans="1:24" ht="24">
      <c r="A47" s="20">
        <v>2</v>
      </c>
      <c r="B47" s="22">
        <v>4</v>
      </c>
      <c r="C47" s="22">
        <v>4</v>
      </c>
      <c r="D47" s="22">
        <v>5</v>
      </c>
      <c r="E47" s="22">
        <v>5</v>
      </c>
      <c r="F47" s="22">
        <v>4</v>
      </c>
      <c r="G47" s="22">
        <v>5</v>
      </c>
      <c r="H47" s="22">
        <v>5</v>
      </c>
      <c r="I47" s="22">
        <v>5</v>
      </c>
      <c r="J47" s="22">
        <v>5</v>
      </c>
      <c r="K47" s="22">
        <v>4</v>
      </c>
      <c r="L47" s="22">
        <v>4</v>
      </c>
      <c r="M47" s="22">
        <v>4</v>
      </c>
      <c r="N47" s="22">
        <v>4</v>
      </c>
      <c r="O47" s="22">
        <v>4</v>
      </c>
      <c r="P47" s="22">
        <v>4</v>
      </c>
      <c r="Q47" s="22">
        <v>4</v>
      </c>
      <c r="R47" s="22">
        <v>4</v>
      </c>
      <c r="S47" s="22">
        <v>4</v>
      </c>
      <c r="T47" s="22">
        <v>4</v>
      </c>
      <c r="U47" s="22">
        <v>5</v>
      </c>
      <c r="V47" s="23">
        <v>5</v>
      </c>
      <c r="W47" s="24">
        <v>5</v>
      </c>
      <c r="X47" s="24">
        <v>4</v>
      </c>
    </row>
    <row r="48" spans="1:24" ht="24">
      <c r="A48" s="20">
        <v>1</v>
      </c>
      <c r="B48" s="22">
        <v>5</v>
      </c>
      <c r="C48" s="22">
        <v>3</v>
      </c>
      <c r="D48" s="22">
        <v>3</v>
      </c>
      <c r="E48" s="22">
        <v>4</v>
      </c>
      <c r="F48" s="22">
        <v>4</v>
      </c>
      <c r="G48" s="22">
        <v>4</v>
      </c>
      <c r="H48" s="22">
        <v>5</v>
      </c>
      <c r="I48" s="22">
        <v>5</v>
      </c>
      <c r="J48" s="22">
        <v>5</v>
      </c>
      <c r="K48" s="22">
        <v>5</v>
      </c>
      <c r="L48" s="22">
        <v>4</v>
      </c>
      <c r="M48" s="23">
        <v>4</v>
      </c>
      <c r="N48" s="23">
        <v>4</v>
      </c>
      <c r="O48" s="23">
        <v>4</v>
      </c>
      <c r="P48" s="23">
        <v>4</v>
      </c>
      <c r="Q48" s="23">
        <v>4</v>
      </c>
      <c r="R48" s="23">
        <v>4</v>
      </c>
      <c r="S48" s="23">
        <v>4</v>
      </c>
      <c r="T48" s="23">
        <v>5</v>
      </c>
      <c r="U48" s="23">
        <v>5</v>
      </c>
      <c r="V48" s="23">
        <v>5</v>
      </c>
      <c r="W48" s="24">
        <v>5</v>
      </c>
      <c r="X48" s="24">
        <v>4</v>
      </c>
    </row>
    <row r="49" spans="1:24" ht="24">
      <c r="A49" s="20">
        <v>1</v>
      </c>
      <c r="B49" s="22">
        <v>5</v>
      </c>
      <c r="C49" s="22">
        <v>4</v>
      </c>
      <c r="D49" s="22">
        <v>4</v>
      </c>
      <c r="E49" s="22">
        <v>5</v>
      </c>
      <c r="F49" s="22">
        <v>4</v>
      </c>
      <c r="G49" s="22">
        <v>5</v>
      </c>
      <c r="H49" s="22">
        <v>5</v>
      </c>
      <c r="I49" s="22">
        <v>5</v>
      </c>
      <c r="J49" s="22">
        <v>4</v>
      </c>
      <c r="K49" s="22">
        <v>5</v>
      </c>
      <c r="L49" s="22">
        <v>5</v>
      </c>
      <c r="M49" s="23">
        <v>4</v>
      </c>
      <c r="N49" s="23">
        <v>4</v>
      </c>
      <c r="O49" s="23">
        <v>3</v>
      </c>
      <c r="P49" s="23">
        <v>3</v>
      </c>
      <c r="Q49" s="23">
        <v>3</v>
      </c>
      <c r="R49" s="23">
        <v>5</v>
      </c>
      <c r="S49" s="23">
        <v>3</v>
      </c>
      <c r="T49" s="23">
        <v>4</v>
      </c>
      <c r="U49" s="23">
        <v>4</v>
      </c>
      <c r="V49" s="23">
        <v>4</v>
      </c>
      <c r="W49" s="24">
        <v>4</v>
      </c>
      <c r="X49" s="24">
        <v>4</v>
      </c>
    </row>
    <row r="50" spans="1:24" ht="24">
      <c r="A50" s="20">
        <v>1</v>
      </c>
      <c r="B50" s="22">
        <v>5</v>
      </c>
      <c r="C50" s="22">
        <v>4</v>
      </c>
      <c r="D50" s="22">
        <v>4</v>
      </c>
      <c r="E50" s="22">
        <v>5</v>
      </c>
      <c r="F50" s="22">
        <v>5</v>
      </c>
      <c r="G50" s="22">
        <v>5</v>
      </c>
      <c r="H50" s="22">
        <v>5</v>
      </c>
      <c r="I50" s="22">
        <v>5</v>
      </c>
      <c r="J50" s="22">
        <v>5</v>
      </c>
      <c r="K50" s="22">
        <v>5</v>
      </c>
      <c r="L50" s="22">
        <v>5</v>
      </c>
      <c r="M50" s="22">
        <v>5</v>
      </c>
      <c r="N50" s="22">
        <v>5</v>
      </c>
      <c r="O50" s="22">
        <v>5</v>
      </c>
      <c r="P50" s="22">
        <v>5</v>
      </c>
      <c r="Q50" s="22">
        <v>5</v>
      </c>
      <c r="R50" s="22">
        <v>5</v>
      </c>
      <c r="S50" s="22">
        <v>5</v>
      </c>
      <c r="T50" s="22">
        <v>5</v>
      </c>
      <c r="U50" s="22">
        <v>5</v>
      </c>
      <c r="V50" s="22">
        <v>5</v>
      </c>
      <c r="W50" s="22">
        <v>5</v>
      </c>
      <c r="X50" s="22">
        <v>5</v>
      </c>
    </row>
    <row r="51" spans="1:24" ht="24">
      <c r="A51" s="20">
        <v>1</v>
      </c>
      <c r="B51" s="22">
        <v>5</v>
      </c>
      <c r="C51" s="22">
        <v>4</v>
      </c>
      <c r="D51" s="22">
        <v>4</v>
      </c>
      <c r="E51" s="22">
        <v>5</v>
      </c>
      <c r="F51" s="22">
        <v>5</v>
      </c>
      <c r="G51" s="22"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</row>
    <row r="52" spans="1:24" ht="24">
      <c r="A52" s="20">
        <v>2</v>
      </c>
      <c r="B52" s="22">
        <v>4</v>
      </c>
      <c r="C52" s="22">
        <v>4</v>
      </c>
      <c r="D52" s="22">
        <v>4</v>
      </c>
      <c r="E52" s="22">
        <v>4</v>
      </c>
      <c r="F52" s="22">
        <v>4</v>
      </c>
      <c r="G52" s="22">
        <v>4</v>
      </c>
      <c r="H52" s="22">
        <v>4</v>
      </c>
      <c r="I52" s="22">
        <v>4</v>
      </c>
      <c r="J52" s="22">
        <v>4</v>
      </c>
      <c r="K52" s="22">
        <v>4</v>
      </c>
      <c r="L52" s="22">
        <v>4</v>
      </c>
      <c r="M52" s="22">
        <v>4</v>
      </c>
      <c r="N52" s="22">
        <v>4</v>
      </c>
      <c r="O52" s="22">
        <v>4</v>
      </c>
      <c r="P52" s="22">
        <v>4</v>
      </c>
      <c r="Q52" s="22">
        <v>4</v>
      </c>
      <c r="R52" s="22">
        <v>4</v>
      </c>
      <c r="S52" s="22">
        <v>4</v>
      </c>
      <c r="T52" s="22">
        <v>4</v>
      </c>
      <c r="U52" s="22">
        <v>4</v>
      </c>
      <c r="V52" s="22">
        <v>4</v>
      </c>
      <c r="W52" s="22">
        <v>4</v>
      </c>
      <c r="X52" s="22">
        <v>4</v>
      </c>
    </row>
    <row r="53" spans="1:24" ht="24">
      <c r="A53" s="20">
        <v>1</v>
      </c>
      <c r="B53" s="22">
        <v>5</v>
      </c>
      <c r="C53" s="22">
        <v>5</v>
      </c>
      <c r="D53" s="22">
        <v>4</v>
      </c>
      <c r="E53" s="22">
        <v>5</v>
      </c>
      <c r="F53" s="22">
        <v>5</v>
      </c>
      <c r="G53" s="22">
        <v>5</v>
      </c>
      <c r="H53" s="22">
        <v>5</v>
      </c>
      <c r="I53" s="22">
        <v>5</v>
      </c>
      <c r="J53" s="22">
        <v>5</v>
      </c>
      <c r="K53" s="22">
        <v>5</v>
      </c>
      <c r="L53" s="22">
        <v>4</v>
      </c>
      <c r="M53" s="23">
        <v>5</v>
      </c>
      <c r="N53" s="23">
        <v>5</v>
      </c>
      <c r="O53" s="23">
        <v>5</v>
      </c>
      <c r="P53" s="23">
        <v>5</v>
      </c>
      <c r="Q53" s="23">
        <v>5</v>
      </c>
      <c r="R53" s="23">
        <v>5</v>
      </c>
      <c r="S53" s="23">
        <v>4</v>
      </c>
      <c r="T53" s="23">
        <v>5</v>
      </c>
      <c r="U53" s="23">
        <v>5</v>
      </c>
      <c r="V53" s="23">
        <v>5</v>
      </c>
      <c r="W53" s="24">
        <v>5</v>
      </c>
      <c r="X53" s="24">
        <v>4</v>
      </c>
    </row>
    <row r="54" spans="1:24" ht="24">
      <c r="A54" s="20">
        <v>1</v>
      </c>
      <c r="B54" s="22">
        <v>4</v>
      </c>
      <c r="C54" s="22">
        <v>3</v>
      </c>
      <c r="D54" s="22">
        <v>3</v>
      </c>
      <c r="E54" s="22">
        <v>4</v>
      </c>
      <c r="F54" s="22">
        <v>4</v>
      </c>
      <c r="G54" s="22">
        <v>4</v>
      </c>
      <c r="H54" s="22">
        <v>4</v>
      </c>
      <c r="I54" s="22">
        <v>5</v>
      </c>
      <c r="J54" s="22">
        <v>4</v>
      </c>
      <c r="K54" s="22">
        <v>5</v>
      </c>
      <c r="L54" s="22">
        <v>2</v>
      </c>
      <c r="M54" s="23">
        <v>4</v>
      </c>
      <c r="N54" s="23">
        <v>4</v>
      </c>
      <c r="O54" s="23">
        <v>4</v>
      </c>
      <c r="P54" s="23">
        <v>4</v>
      </c>
      <c r="Q54" s="23">
        <v>4</v>
      </c>
      <c r="R54" s="23">
        <v>4</v>
      </c>
      <c r="S54" s="23">
        <v>4</v>
      </c>
      <c r="T54" s="23">
        <v>4</v>
      </c>
      <c r="U54" s="23">
        <v>5</v>
      </c>
      <c r="V54" s="23">
        <v>4</v>
      </c>
      <c r="W54" s="24">
        <v>5</v>
      </c>
      <c r="X54" s="24">
        <v>4</v>
      </c>
    </row>
    <row r="55" spans="1:24" ht="24">
      <c r="A55" s="20">
        <v>1</v>
      </c>
      <c r="B55" s="22">
        <v>4</v>
      </c>
      <c r="C55" s="22">
        <v>4</v>
      </c>
      <c r="D55" s="22">
        <v>3</v>
      </c>
      <c r="E55" s="22">
        <v>4</v>
      </c>
      <c r="F55" s="22">
        <v>4</v>
      </c>
      <c r="G55" s="22">
        <v>4</v>
      </c>
      <c r="H55" s="22">
        <v>4</v>
      </c>
      <c r="I55" s="22">
        <v>4</v>
      </c>
      <c r="J55" s="22">
        <v>4</v>
      </c>
      <c r="K55" s="22">
        <v>5</v>
      </c>
      <c r="L55" s="22">
        <v>4</v>
      </c>
      <c r="M55" s="23">
        <v>4</v>
      </c>
      <c r="N55" s="23">
        <v>5</v>
      </c>
      <c r="O55" s="23">
        <v>4</v>
      </c>
      <c r="P55" s="23">
        <v>4</v>
      </c>
      <c r="Q55" s="23">
        <v>4</v>
      </c>
      <c r="R55" s="23">
        <v>4</v>
      </c>
      <c r="S55" s="23">
        <v>5</v>
      </c>
      <c r="T55" s="23">
        <v>4</v>
      </c>
      <c r="U55" s="23">
        <v>5</v>
      </c>
      <c r="V55" s="23">
        <v>5</v>
      </c>
      <c r="W55" s="24">
        <v>5</v>
      </c>
      <c r="X55" s="24">
        <v>5</v>
      </c>
    </row>
    <row r="56" spans="1:24" ht="24">
      <c r="A56" s="20">
        <v>1</v>
      </c>
      <c r="B56" s="22">
        <v>4</v>
      </c>
      <c r="C56" s="22">
        <v>4</v>
      </c>
      <c r="D56" s="22">
        <v>4</v>
      </c>
      <c r="E56" s="22">
        <v>4</v>
      </c>
      <c r="F56" s="22">
        <v>4</v>
      </c>
      <c r="G56" s="22">
        <v>4</v>
      </c>
      <c r="H56" s="22">
        <v>4</v>
      </c>
      <c r="I56" s="22">
        <v>4</v>
      </c>
      <c r="J56" s="22">
        <v>4</v>
      </c>
      <c r="K56" s="22">
        <v>4</v>
      </c>
      <c r="L56" s="22">
        <v>4</v>
      </c>
      <c r="M56" s="22">
        <v>4</v>
      </c>
      <c r="N56" s="22">
        <v>4</v>
      </c>
      <c r="O56" s="22">
        <v>4</v>
      </c>
      <c r="P56" s="22">
        <v>4</v>
      </c>
      <c r="Q56" s="22">
        <v>4</v>
      </c>
      <c r="R56" s="22">
        <v>4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2">
        <v>4</v>
      </c>
    </row>
    <row r="57" spans="1:24" ht="24">
      <c r="A57" s="20">
        <v>1</v>
      </c>
      <c r="B57" s="22">
        <v>5</v>
      </c>
      <c r="C57" s="22">
        <v>4</v>
      </c>
      <c r="D57" s="22">
        <v>4</v>
      </c>
      <c r="E57" s="22">
        <v>5</v>
      </c>
      <c r="F57" s="22">
        <v>5</v>
      </c>
      <c r="G57" s="22">
        <v>4</v>
      </c>
      <c r="H57" s="22">
        <v>4</v>
      </c>
      <c r="I57" s="22">
        <v>4</v>
      </c>
      <c r="J57" s="22">
        <v>4</v>
      </c>
      <c r="K57" s="22">
        <v>5</v>
      </c>
      <c r="L57" s="22">
        <v>4</v>
      </c>
      <c r="M57" s="23">
        <v>5</v>
      </c>
      <c r="N57" s="23">
        <v>5</v>
      </c>
      <c r="O57" s="23">
        <v>5</v>
      </c>
      <c r="P57" s="23">
        <v>5</v>
      </c>
      <c r="Q57" s="23">
        <v>5</v>
      </c>
      <c r="R57" s="23">
        <v>5</v>
      </c>
      <c r="S57" s="23">
        <v>5</v>
      </c>
      <c r="T57" s="23">
        <v>5</v>
      </c>
      <c r="U57" s="23">
        <v>5</v>
      </c>
      <c r="V57" s="23">
        <v>5</v>
      </c>
      <c r="W57" s="23">
        <v>5</v>
      </c>
      <c r="X57" s="23">
        <v>5</v>
      </c>
    </row>
    <row r="58" spans="1:24" ht="24">
      <c r="A58" s="20">
        <v>1</v>
      </c>
      <c r="B58" s="22">
        <v>4</v>
      </c>
      <c r="C58" s="22">
        <v>4</v>
      </c>
      <c r="D58" s="22">
        <v>4</v>
      </c>
      <c r="E58" s="22">
        <v>4</v>
      </c>
      <c r="F58" s="22">
        <v>4</v>
      </c>
      <c r="G58" s="22">
        <v>4</v>
      </c>
      <c r="H58" s="22">
        <v>4</v>
      </c>
      <c r="I58" s="22">
        <v>4</v>
      </c>
      <c r="J58" s="22">
        <v>4</v>
      </c>
      <c r="K58" s="22">
        <v>4</v>
      </c>
      <c r="L58" s="22">
        <v>4</v>
      </c>
      <c r="M58" s="22">
        <v>4</v>
      </c>
      <c r="N58" s="22">
        <v>4</v>
      </c>
      <c r="O58" s="22">
        <v>4</v>
      </c>
      <c r="P58" s="22">
        <v>4</v>
      </c>
      <c r="Q58" s="22">
        <v>4</v>
      </c>
      <c r="R58" s="22">
        <v>4</v>
      </c>
      <c r="S58" s="22">
        <v>4</v>
      </c>
      <c r="T58" s="22">
        <v>4</v>
      </c>
      <c r="U58" s="22">
        <v>4</v>
      </c>
      <c r="V58" s="22">
        <v>4</v>
      </c>
      <c r="W58" s="22">
        <v>4</v>
      </c>
      <c r="X58" s="22">
        <v>4</v>
      </c>
    </row>
    <row r="59" spans="1:24" ht="24">
      <c r="A59" s="20">
        <v>1</v>
      </c>
      <c r="B59" s="22">
        <v>5</v>
      </c>
      <c r="C59" s="22">
        <v>4</v>
      </c>
      <c r="D59" s="22">
        <v>4</v>
      </c>
      <c r="E59" s="22">
        <v>5</v>
      </c>
      <c r="F59" s="22">
        <v>5</v>
      </c>
      <c r="G59" s="22">
        <v>4</v>
      </c>
      <c r="H59" s="22">
        <v>4</v>
      </c>
      <c r="I59" s="22">
        <v>4</v>
      </c>
      <c r="J59" s="22">
        <v>4</v>
      </c>
      <c r="K59" s="22">
        <v>5</v>
      </c>
      <c r="L59" s="22">
        <v>3</v>
      </c>
      <c r="M59" s="23">
        <v>5</v>
      </c>
      <c r="N59" s="23">
        <v>5</v>
      </c>
      <c r="O59" s="23">
        <v>5</v>
      </c>
      <c r="P59" s="23">
        <v>5</v>
      </c>
      <c r="Q59" s="23">
        <v>5</v>
      </c>
      <c r="R59" s="23">
        <v>5</v>
      </c>
      <c r="S59" s="23">
        <v>5</v>
      </c>
      <c r="T59" s="23">
        <v>5</v>
      </c>
      <c r="U59" s="23">
        <v>5</v>
      </c>
      <c r="V59" s="23">
        <v>5</v>
      </c>
      <c r="W59" s="23">
        <v>5</v>
      </c>
      <c r="X59" s="23">
        <v>5</v>
      </c>
    </row>
    <row r="60" spans="1:24" ht="24">
      <c r="A60" s="20">
        <v>1</v>
      </c>
      <c r="B60" s="22">
        <v>4</v>
      </c>
      <c r="C60" s="22">
        <v>4</v>
      </c>
      <c r="D60" s="22">
        <v>4</v>
      </c>
      <c r="E60" s="22">
        <v>5</v>
      </c>
      <c r="F60" s="22">
        <v>5</v>
      </c>
      <c r="G60" s="22">
        <v>4</v>
      </c>
      <c r="H60" s="22">
        <v>4</v>
      </c>
      <c r="I60" s="22">
        <v>4</v>
      </c>
      <c r="J60" s="22">
        <v>4</v>
      </c>
      <c r="K60" s="22">
        <v>5</v>
      </c>
      <c r="L60" s="22">
        <v>5</v>
      </c>
      <c r="M60" s="23">
        <v>4</v>
      </c>
      <c r="N60" s="23">
        <v>5</v>
      </c>
      <c r="O60" s="23">
        <v>5</v>
      </c>
      <c r="P60" s="23">
        <v>5</v>
      </c>
      <c r="Q60" s="23">
        <v>5</v>
      </c>
      <c r="R60" s="23">
        <v>5</v>
      </c>
      <c r="S60" s="23">
        <v>5</v>
      </c>
      <c r="T60" s="23">
        <v>5</v>
      </c>
      <c r="U60" s="23">
        <v>5</v>
      </c>
      <c r="V60" s="23">
        <v>5</v>
      </c>
      <c r="W60" s="23">
        <v>5</v>
      </c>
      <c r="X60" s="23">
        <v>5</v>
      </c>
    </row>
    <row r="61" spans="1:24" ht="24">
      <c r="A61" s="20">
        <v>2</v>
      </c>
      <c r="B61" s="22">
        <v>5</v>
      </c>
      <c r="C61" s="22">
        <v>4</v>
      </c>
      <c r="D61" s="22">
        <v>3</v>
      </c>
      <c r="E61" s="22">
        <v>4</v>
      </c>
      <c r="F61" s="22">
        <v>5</v>
      </c>
      <c r="G61" s="22">
        <v>5</v>
      </c>
      <c r="H61" s="22">
        <v>5</v>
      </c>
      <c r="I61" s="22">
        <v>5</v>
      </c>
      <c r="J61" s="22">
        <v>5</v>
      </c>
      <c r="K61" s="22">
        <v>5</v>
      </c>
      <c r="L61" s="22">
        <v>5</v>
      </c>
      <c r="M61" s="23">
        <v>5</v>
      </c>
      <c r="N61" s="23">
        <v>4</v>
      </c>
      <c r="O61" s="23">
        <v>4</v>
      </c>
      <c r="P61" s="23">
        <v>4</v>
      </c>
      <c r="Q61" s="23">
        <v>4</v>
      </c>
      <c r="R61" s="23">
        <v>5</v>
      </c>
      <c r="S61" s="23">
        <v>5</v>
      </c>
      <c r="T61" s="23">
        <v>5</v>
      </c>
      <c r="U61" s="23">
        <v>4</v>
      </c>
      <c r="V61" s="23">
        <v>3</v>
      </c>
      <c r="W61" s="24">
        <v>4</v>
      </c>
      <c r="X61" s="24">
        <v>4</v>
      </c>
    </row>
    <row r="62" spans="1:24" ht="24">
      <c r="A62" s="20">
        <v>1</v>
      </c>
      <c r="B62" s="22">
        <v>5</v>
      </c>
      <c r="C62" s="22">
        <v>4</v>
      </c>
      <c r="D62" s="22">
        <v>4</v>
      </c>
      <c r="E62" s="22">
        <v>5</v>
      </c>
      <c r="F62" s="22">
        <v>5</v>
      </c>
      <c r="G62" s="22">
        <v>5</v>
      </c>
      <c r="H62" s="22">
        <v>4</v>
      </c>
      <c r="I62" s="22">
        <v>5</v>
      </c>
      <c r="J62" s="22">
        <v>5</v>
      </c>
      <c r="K62" s="22">
        <v>5</v>
      </c>
      <c r="L62" s="22">
        <v>5</v>
      </c>
      <c r="M62" s="23">
        <v>5</v>
      </c>
      <c r="N62" s="23">
        <v>5</v>
      </c>
      <c r="O62" s="23">
        <v>5</v>
      </c>
      <c r="P62" s="23">
        <v>5</v>
      </c>
      <c r="Q62" s="23">
        <v>5</v>
      </c>
      <c r="R62" s="23">
        <v>5</v>
      </c>
      <c r="S62" s="23">
        <v>4</v>
      </c>
      <c r="T62" s="23">
        <v>4</v>
      </c>
      <c r="U62" s="23">
        <v>5</v>
      </c>
      <c r="V62" s="23">
        <v>5</v>
      </c>
      <c r="W62" s="24">
        <v>4</v>
      </c>
      <c r="X62" s="24">
        <v>4</v>
      </c>
    </row>
    <row r="63" spans="1:24" ht="24">
      <c r="A63" s="20">
        <v>2</v>
      </c>
      <c r="B63" s="22">
        <v>4</v>
      </c>
      <c r="C63" s="22">
        <v>3</v>
      </c>
      <c r="D63" s="22">
        <v>4</v>
      </c>
      <c r="E63" s="22">
        <v>4</v>
      </c>
      <c r="F63" s="22">
        <v>4</v>
      </c>
      <c r="G63" s="22">
        <v>4</v>
      </c>
      <c r="H63" s="22">
        <v>4</v>
      </c>
      <c r="I63" s="22">
        <v>4</v>
      </c>
      <c r="J63" s="22">
        <v>4</v>
      </c>
      <c r="K63" s="22">
        <v>4</v>
      </c>
      <c r="L63" s="22">
        <v>3</v>
      </c>
      <c r="M63" s="23">
        <v>4</v>
      </c>
      <c r="N63" s="23">
        <v>4</v>
      </c>
      <c r="O63" s="23">
        <v>4</v>
      </c>
      <c r="P63" s="23">
        <v>4</v>
      </c>
      <c r="Q63" s="23">
        <v>4</v>
      </c>
      <c r="R63" s="23">
        <v>4</v>
      </c>
      <c r="S63" s="23">
        <v>4</v>
      </c>
      <c r="T63" s="23">
        <v>5</v>
      </c>
      <c r="U63" s="23">
        <v>5</v>
      </c>
      <c r="V63" s="23">
        <v>4</v>
      </c>
      <c r="W63" s="24">
        <v>4</v>
      </c>
      <c r="X63" s="24">
        <v>4</v>
      </c>
    </row>
    <row r="64" spans="1:24" ht="24">
      <c r="A64" s="20">
        <v>1</v>
      </c>
      <c r="B64" s="22">
        <v>4</v>
      </c>
      <c r="C64" s="22">
        <v>4</v>
      </c>
      <c r="D64" s="22">
        <v>4</v>
      </c>
      <c r="E64" s="22">
        <v>4</v>
      </c>
      <c r="F64" s="22">
        <v>4</v>
      </c>
      <c r="G64" s="22">
        <v>4</v>
      </c>
      <c r="H64" s="22">
        <v>3</v>
      </c>
      <c r="I64" s="22">
        <v>4</v>
      </c>
      <c r="J64" s="22">
        <v>3</v>
      </c>
      <c r="K64" s="22">
        <v>4</v>
      </c>
      <c r="L64" s="22">
        <v>2</v>
      </c>
      <c r="M64" s="23">
        <v>4</v>
      </c>
      <c r="N64" s="23">
        <v>4</v>
      </c>
      <c r="O64" s="23">
        <v>5</v>
      </c>
      <c r="P64" s="23">
        <v>4</v>
      </c>
      <c r="Q64" s="23">
        <v>4</v>
      </c>
      <c r="R64" s="23">
        <v>4</v>
      </c>
      <c r="S64" s="23">
        <v>4</v>
      </c>
      <c r="T64" s="23">
        <v>4</v>
      </c>
      <c r="U64" s="23">
        <v>4</v>
      </c>
      <c r="V64" s="23">
        <v>4</v>
      </c>
      <c r="W64" s="24">
        <v>4</v>
      </c>
      <c r="X64" s="24">
        <v>4</v>
      </c>
    </row>
    <row r="65" spans="1:24" ht="24">
      <c r="A65" s="20">
        <v>2</v>
      </c>
      <c r="B65" s="22">
        <v>4</v>
      </c>
      <c r="C65" s="22">
        <v>4</v>
      </c>
      <c r="D65" s="22">
        <v>4</v>
      </c>
      <c r="E65" s="22">
        <v>4</v>
      </c>
      <c r="F65" s="22">
        <v>4</v>
      </c>
      <c r="G65" s="22">
        <v>4</v>
      </c>
      <c r="H65" s="22">
        <v>4</v>
      </c>
      <c r="I65" s="22">
        <v>5</v>
      </c>
      <c r="J65" s="22">
        <v>4</v>
      </c>
      <c r="K65" s="22">
        <v>4</v>
      </c>
      <c r="L65" s="22">
        <v>4</v>
      </c>
      <c r="M65" s="23">
        <v>4</v>
      </c>
      <c r="N65" s="23">
        <v>4</v>
      </c>
      <c r="O65" s="23">
        <v>4</v>
      </c>
      <c r="P65" s="23">
        <v>4</v>
      </c>
      <c r="Q65" s="23">
        <v>4</v>
      </c>
      <c r="R65" s="23">
        <v>5</v>
      </c>
      <c r="S65" s="23">
        <v>4</v>
      </c>
      <c r="T65" s="23">
        <v>5</v>
      </c>
      <c r="U65" s="23">
        <v>4</v>
      </c>
      <c r="V65" s="23">
        <v>4</v>
      </c>
      <c r="W65" s="24">
        <v>4</v>
      </c>
      <c r="X65" s="24">
        <v>4</v>
      </c>
    </row>
    <row r="66" spans="1:24" ht="24">
      <c r="A66" s="20">
        <v>2</v>
      </c>
      <c r="B66" s="22">
        <v>4</v>
      </c>
      <c r="C66" s="22">
        <v>3</v>
      </c>
      <c r="D66" s="22">
        <v>4</v>
      </c>
      <c r="E66" s="22">
        <v>3</v>
      </c>
      <c r="F66" s="22">
        <v>3</v>
      </c>
      <c r="G66" s="22">
        <v>3</v>
      </c>
      <c r="H66" s="22">
        <v>4</v>
      </c>
      <c r="I66" s="22">
        <v>4</v>
      </c>
      <c r="J66" s="22">
        <v>4</v>
      </c>
      <c r="K66" s="22">
        <v>4</v>
      </c>
      <c r="L66" s="22">
        <v>3</v>
      </c>
      <c r="M66" s="23">
        <v>4</v>
      </c>
      <c r="N66" s="23">
        <v>4</v>
      </c>
      <c r="O66" s="23">
        <v>4</v>
      </c>
      <c r="P66" s="23">
        <v>4</v>
      </c>
      <c r="Q66" s="23">
        <v>4</v>
      </c>
      <c r="R66" s="23">
        <v>4</v>
      </c>
      <c r="S66" s="23">
        <v>4</v>
      </c>
      <c r="T66" s="23">
        <v>4</v>
      </c>
      <c r="U66" s="23">
        <v>4</v>
      </c>
      <c r="V66" s="23">
        <v>4</v>
      </c>
      <c r="W66" s="24">
        <v>3</v>
      </c>
      <c r="X66" s="24">
        <v>4</v>
      </c>
    </row>
    <row r="67" spans="1:24" ht="24">
      <c r="A67" s="20">
        <v>1</v>
      </c>
      <c r="B67" s="22">
        <v>5</v>
      </c>
      <c r="C67" s="22">
        <v>4</v>
      </c>
      <c r="D67" s="22">
        <v>4</v>
      </c>
      <c r="E67" s="22">
        <v>5</v>
      </c>
      <c r="F67" s="22">
        <v>5</v>
      </c>
      <c r="G67" s="22">
        <v>5</v>
      </c>
      <c r="H67" s="22">
        <v>5</v>
      </c>
      <c r="I67" s="22">
        <v>5</v>
      </c>
      <c r="J67" s="22">
        <v>5</v>
      </c>
      <c r="K67" s="22">
        <v>5</v>
      </c>
      <c r="L67" s="22">
        <v>5</v>
      </c>
      <c r="M67" s="22">
        <v>5</v>
      </c>
      <c r="N67" s="22">
        <v>5</v>
      </c>
      <c r="O67" s="22">
        <v>5</v>
      </c>
      <c r="P67" s="22">
        <v>5</v>
      </c>
      <c r="Q67" s="22">
        <v>5</v>
      </c>
      <c r="R67" s="22">
        <v>5</v>
      </c>
      <c r="S67" s="22">
        <v>5</v>
      </c>
      <c r="T67" s="22">
        <v>5</v>
      </c>
      <c r="U67" s="22">
        <v>5</v>
      </c>
      <c r="V67" s="22">
        <v>5</v>
      </c>
      <c r="W67" s="22">
        <v>5</v>
      </c>
      <c r="X67" s="22">
        <v>5</v>
      </c>
    </row>
    <row r="68" spans="1:24" ht="24">
      <c r="A68" s="20">
        <v>1</v>
      </c>
      <c r="B68" s="22">
        <v>4</v>
      </c>
      <c r="C68" s="22">
        <v>3</v>
      </c>
      <c r="D68" s="22">
        <v>4</v>
      </c>
      <c r="E68" s="22">
        <v>4</v>
      </c>
      <c r="F68" s="22">
        <v>4</v>
      </c>
      <c r="G68" s="22">
        <v>3</v>
      </c>
      <c r="H68" s="22">
        <v>3</v>
      </c>
      <c r="I68" s="22">
        <v>4</v>
      </c>
      <c r="J68" s="22">
        <v>3</v>
      </c>
      <c r="K68" s="22">
        <v>3</v>
      </c>
      <c r="L68" s="22">
        <v>4</v>
      </c>
      <c r="M68" s="23">
        <v>4</v>
      </c>
      <c r="N68" s="23">
        <v>4</v>
      </c>
      <c r="O68" s="23">
        <v>4</v>
      </c>
      <c r="P68" s="23">
        <v>4</v>
      </c>
      <c r="Q68" s="23">
        <v>4</v>
      </c>
      <c r="R68" s="23">
        <v>4</v>
      </c>
      <c r="S68" s="23">
        <v>4</v>
      </c>
      <c r="T68" s="23">
        <v>4</v>
      </c>
      <c r="U68" s="23">
        <v>4</v>
      </c>
      <c r="V68" s="23">
        <v>4</v>
      </c>
      <c r="W68" s="23">
        <v>4</v>
      </c>
      <c r="X68" s="23">
        <v>4</v>
      </c>
    </row>
    <row r="69" spans="1:24" ht="24">
      <c r="A69" s="20">
        <v>2</v>
      </c>
      <c r="B69" s="22">
        <v>5</v>
      </c>
      <c r="C69" s="22">
        <v>5</v>
      </c>
      <c r="D69" s="22">
        <v>5</v>
      </c>
      <c r="E69" s="22">
        <v>4</v>
      </c>
      <c r="F69" s="22">
        <v>5</v>
      </c>
      <c r="G69" s="22">
        <v>5</v>
      </c>
      <c r="H69" s="22">
        <v>5</v>
      </c>
      <c r="I69" s="22">
        <v>5</v>
      </c>
      <c r="J69" s="22">
        <v>5</v>
      </c>
      <c r="K69" s="22">
        <v>5</v>
      </c>
      <c r="L69" s="22">
        <v>5</v>
      </c>
      <c r="M69" s="22">
        <v>5</v>
      </c>
      <c r="N69" s="22">
        <v>5</v>
      </c>
      <c r="O69" s="22">
        <v>5</v>
      </c>
      <c r="P69" s="22">
        <v>5</v>
      </c>
      <c r="Q69" s="22">
        <v>5</v>
      </c>
      <c r="R69" s="22">
        <v>5</v>
      </c>
      <c r="S69" s="22">
        <v>5</v>
      </c>
      <c r="T69" s="22">
        <v>5</v>
      </c>
      <c r="U69" s="22">
        <v>5</v>
      </c>
      <c r="V69" s="22">
        <v>5</v>
      </c>
      <c r="W69" s="22">
        <v>5</v>
      </c>
      <c r="X69" s="22">
        <v>5</v>
      </c>
    </row>
    <row r="70" spans="1:24" ht="24">
      <c r="A70" s="20">
        <v>1</v>
      </c>
      <c r="B70" s="22">
        <v>5</v>
      </c>
      <c r="C70" s="22">
        <v>5</v>
      </c>
      <c r="D70" s="22">
        <v>5</v>
      </c>
      <c r="E70" s="22">
        <v>5</v>
      </c>
      <c r="F70" s="22">
        <v>5</v>
      </c>
      <c r="G70" s="22">
        <v>5</v>
      </c>
      <c r="H70" s="22">
        <v>4</v>
      </c>
      <c r="I70" s="22">
        <v>5</v>
      </c>
      <c r="J70" s="22">
        <v>4</v>
      </c>
      <c r="K70" s="22">
        <v>5</v>
      </c>
      <c r="L70" s="22">
        <v>5</v>
      </c>
      <c r="M70" s="22">
        <v>5</v>
      </c>
      <c r="N70" s="22">
        <v>5</v>
      </c>
      <c r="O70" s="22">
        <v>5</v>
      </c>
      <c r="P70" s="22">
        <v>5</v>
      </c>
      <c r="Q70" s="22">
        <v>5</v>
      </c>
      <c r="R70" s="22">
        <v>5</v>
      </c>
      <c r="S70" s="22">
        <v>5</v>
      </c>
      <c r="T70" s="22">
        <v>5</v>
      </c>
      <c r="U70" s="23">
        <v>5</v>
      </c>
      <c r="V70" s="23">
        <v>4</v>
      </c>
      <c r="W70" s="24">
        <v>5</v>
      </c>
      <c r="X70" s="24">
        <v>5</v>
      </c>
    </row>
    <row r="71" spans="1:24" ht="24">
      <c r="A71" s="20">
        <v>1</v>
      </c>
      <c r="B71" s="22">
        <v>5</v>
      </c>
      <c r="C71" s="22">
        <v>4</v>
      </c>
      <c r="D71" s="22">
        <v>4</v>
      </c>
      <c r="E71" s="22">
        <v>5</v>
      </c>
      <c r="F71" s="22">
        <v>5</v>
      </c>
      <c r="G71" s="22">
        <v>5</v>
      </c>
      <c r="H71" s="22">
        <v>4</v>
      </c>
      <c r="I71" s="22">
        <v>4</v>
      </c>
      <c r="J71" s="22">
        <v>4</v>
      </c>
      <c r="K71" s="22">
        <v>4</v>
      </c>
      <c r="L71" s="22">
        <v>4</v>
      </c>
      <c r="M71" s="22">
        <v>4</v>
      </c>
      <c r="N71" s="22">
        <v>4</v>
      </c>
      <c r="O71" s="22">
        <v>4</v>
      </c>
      <c r="P71" s="22">
        <v>4</v>
      </c>
      <c r="Q71" s="22">
        <v>4</v>
      </c>
      <c r="R71" s="22">
        <v>4</v>
      </c>
      <c r="S71" s="22">
        <v>4</v>
      </c>
      <c r="T71" s="22">
        <v>4</v>
      </c>
      <c r="U71" s="22">
        <v>4</v>
      </c>
      <c r="V71" s="22">
        <v>4</v>
      </c>
      <c r="W71" s="22">
        <v>4</v>
      </c>
      <c r="X71" s="22">
        <v>4</v>
      </c>
    </row>
    <row r="72" spans="1:24" ht="24">
      <c r="A72" s="20">
        <v>1</v>
      </c>
      <c r="B72" s="22">
        <v>4</v>
      </c>
      <c r="C72" s="22">
        <v>1</v>
      </c>
      <c r="D72" s="22">
        <v>1</v>
      </c>
      <c r="E72" s="22">
        <v>5</v>
      </c>
      <c r="F72" s="22">
        <v>5</v>
      </c>
      <c r="G72" s="22">
        <v>2</v>
      </c>
      <c r="H72" s="22">
        <v>3</v>
      </c>
      <c r="I72" s="22">
        <v>4</v>
      </c>
      <c r="J72" s="22">
        <v>4</v>
      </c>
      <c r="K72" s="22">
        <v>4</v>
      </c>
      <c r="L72" s="22">
        <v>3</v>
      </c>
      <c r="M72" s="23">
        <v>3</v>
      </c>
      <c r="N72" s="23">
        <v>3</v>
      </c>
      <c r="O72" s="23">
        <v>3</v>
      </c>
      <c r="P72" s="23">
        <v>3</v>
      </c>
      <c r="Q72" s="23">
        <v>3</v>
      </c>
      <c r="R72" s="23">
        <v>3</v>
      </c>
      <c r="S72" s="23">
        <v>3</v>
      </c>
      <c r="T72" s="23">
        <v>2</v>
      </c>
      <c r="U72" s="23">
        <v>4</v>
      </c>
      <c r="V72" s="23">
        <v>4</v>
      </c>
      <c r="W72" s="24">
        <v>4</v>
      </c>
      <c r="X72" s="24">
        <v>3</v>
      </c>
    </row>
    <row r="73" spans="1:24" ht="24">
      <c r="A73" s="20">
        <v>2</v>
      </c>
      <c r="B73" s="22">
        <v>5</v>
      </c>
      <c r="C73" s="22">
        <v>4</v>
      </c>
      <c r="D73" s="22">
        <v>4</v>
      </c>
      <c r="E73" s="22">
        <v>4</v>
      </c>
      <c r="F73" s="22">
        <v>4</v>
      </c>
      <c r="G73" s="22">
        <v>3</v>
      </c>
      <c r="H73" s="22">
        <v>4</v>
      </c>
      <c r="I73" s="22">
        <v>4</v>
      </c>
      <c r="J73" s="22">
        <v>5</v>
      </c>
      <c r="K73" s="22">
        <v>5</v>
      </c>
      <c r="L73" s="22">
        <v>5</v>
      </c>
      <c r="M73" s="22">
        <v>5</v>
      </c>
      <c r="N73" s="22">
        <v>5</v>
      </c>
      <c r="O73" s="22">
        <v>5</v>
      </c>
      <c r="P73" s="22">
        <v>5</v>
      </c>
      <c r="Q73" s="22">
        <v>5</v>
      </c>
      <c r="R73" s="22">
        <v>5</v>
      </c>
      <c r="S73" s="22">
        <v>5</v>
      </c>
      <c r="T73" s="22">
        <v>5</v>
      </c>
      <c r="U73" s="23">
        <v>4</v>
      </c>
      <c r="V73" s="23">
        <v>4</v>
      </c>
      <c r="W73" s="24">
        <v>4</v>
      </c>
      <c r="X73" s="24">
        <v>4</v>
      </c>
    </row>
    <row r="74" spans="1:24" ht="24">
      <c r="A74" s="20">
        <v>1</v>
      </c>
      <c r="B74" s="22">
        <v>4</v>
      </c>
      <c r="C74" s="22">
        <v>5</v>
      </c>
      <c r="D74" s="22">
        <v>4</v>
      </c>
      <c r="E74" s="22">
        <v>4</v>
      </c>
      <c r="F74" s="22">
        <v>5</v>
      </c>
      <c r="G74" s="22">
        <v>5</v>
      </c>
      <c r="H74" s="22">
        <v>4</v>
      </c>
      <c r="I74" s="22">
        <v>4</v>
      </c>
      <c r="J74" s="22">
        <v>4</v>
      </c>
      <c r="K74" s="22">
        <v>5</v>
      </c>
      <c r="L74" s="22">
        <v>4</v>
      </c>
      <c r="M74" s="23">
        <v>4</v>
      </c>
      <c r="N74" s="23">
        <v>4</v>
      </c>
      <c r="O74" s="23">
        <v>4</v>
      </c>
      <c r="P74" s="23">
        <v>4</v>
      </c>
      <c r="Q74" s="23">
        <v>4</v>
      </c>
      <c r="R74" s="23">
        <v>5</v>
      </c>
      <c r="S74" s="23">
        <v>4</v>
      </c>
      <c r="T74" s="23">
        <v>5</v>
      </c>
      <c r="U74" s="23">
        <v>4</v>
      </c>
      <c r="V74" s="23">
        <v>4</v>
      </c>
      <c r="W74" s="24">
        <v>4</v>
      </c>
      <c r="X74" s="24">
        <v>4</v>
      </c>
    </row>
    <row r="75" spans="1:24" ht="24">
      <c r="A75" s="20">
        <v>1</v>
      </c>
      <c r="B75" s="22">
        <v>5</v>
      </c>
      <c r="C75" s="22">
        <v>3</v>
      </c>
      <c r="D75" s="22">
        <v>2</v>
      </c>
      <c r="E75" s="22">
        <v>4</v>
      </c>
      <c r="F75" s="22">
        <v>5</v>
      </c>
      <c r="G75" s="22">
        <v>4</v>
      </c>
      <c r="H75" s="22">
        <v>4</v>
      </c>
      <c r="I75" s="22">
        <v>4</v>
      </c>
      <c r="J75" s="22">
        <v>4</v>
      </c>
      <c r="K75" s="22">
        <v>4</v>
      </c>
      <c r="L75" s="22">
        <v>4</v>
      </c>
      <c r="M75" s="22">
        <v>4</v>
      </c>
      <c r="N75" s="23">
        <v>5</v>
      </c>
      <c r="O75" s="23">
        <v>4</v>
      </c>
      <c r="P75" s="23">
        <v>4</v>
      </c>
      <c r="Q75" s="23">
        <v>4</v>
      </c>
      <c r="R75" s="23">
        <v>4</v>
      </c>
      <c r="S75" s="23">
        <v>4</v>
      </c>
      <c r="T75" s="23">
        <v>4</v>
      </c>
      <c r="U75" s="23">
        <v>4</v>
      </c>
      <c r="V75" s="23">
        <v>3</v>
      </c>
      <c r="W75" s="24">
        <v>4</v>
      </c>
      <c r="X75" s="24">
        <v>3</v>
      </c>
    </row>
    <row r="76" spans="1:24" ht="24">
      <c r="A76" s="20">
        <v>2</v>
      </c>
      <c r="B76" s="22">
        <v>4</v>
      </c>
      <c r="C76" s="22">
        <v>3</v>
      </c>
      <c r="D76" s="22">
        <v>3</v>
      </c>
      <c r="E76" s="22">
        <v>4</v>
      </c>
      <c r="F76" s="22">
        <v>4</v>
      </c>
      <c r="G76" s="22">
        <v>5</v>
      </c>
      <c r="H76" s="22">
        <v>5</v>
      </c>
      <c r="I76" s="22">
        <v>5</v>
      </c>
      <c r="J76" s="22">
        <v>5</v>
      </c>
      <c r="K76" s="22">
        <v>5</v>
      </c>
      <c r="L76" s="22">
        <v>4</v>
      </c>
      <c r="M76" s="23">
        <v>5</v>
      </c>
      <c r="N76" s="23">
        <v>5</v>
      </c>
      <c r="O76" s="23">
        <v>5</v>
      </c>
      <c r="P76" s="23">
        <v>5</v>
      </c>
      <c r="Q76" s="23">
        <v>4</v>
      </c>
      <c r="R76" s="23">
        <v>4</v>
      </c>
      <c r="S76" s="23">
        <v>5</v>
      </c>
      <c r="T76" s="23">
        <v>5</v>
      </c>
      <c r="U76" s="23">
        <v>5</v>
      </c>
      <c r="V76" s="23">
        <v>4</v>
      </c>
      <c r="W76" s="24">
        <v>5</v>
      </c>
      <c r="X76" s="24">
        <v>5</v>
      </c>
    </row>
    <row r="77" spans="1:24" ht="24">
      <c r="A77" s="20">
        <v>1</v>
      </c>
      <c r="B77" s="22">
        <v>5</v>
      </c>
      <c r="C77" s="22">
        <v>5</v>
      </c>
      <c r="D77" s="22">
        <v>4</v>
      </c>
      <c r="E77" s="22">
        <v>5</v>
      </c>
      <c r="F77" s="22">
        <v>4</v>
      </c>
      <c r="G77" s="22">
        <v>4</v>
      </c>
      <c r="H77" s="22">
        <v>5</v>
      </c>
      <c r="I77" s="22">
        <v>4</v>
      </c>
      <c r="J77" s="22">
        <v>4</v>
      </c>
      <c r="K77" s="22">
        <v>4</v>
      </c>
      <c r="L77" s="22">
        <v>4</v>
      </c>
      <c r="M77" s="23">
        <v>4</v>
      </c>
      <c r="N77" s="23">
        <v>4</v>
      </c>
      <c r="O77" s="23">
        <v>4</v>
      </c>
      <c r="P77" s="23">
        <v>5</v>
      </c>
      <c r="Q77" s="23">
        <v>4</v>
      </c>
      <c r="R77" s="23">
        <v>5</v>
      </c>
      <c r="S77" s="23">
        <v>4</v>
      </c>
      <c r="T77" s="23">
        <v>5</v>
      </c>
      <c r="U77" s="23">
        <v>4</v>
      </c>
      <c r="V77" s="23">
        <v>5</v>
      </c>
      <c r="W77" s="24">
        <v>5</v>
      </c>
      <c r="X77" s="24">
        <v>5</v>
      </c>
    </row>
    <row r="78" spans="1:24" ht="24">
      <c r="A78" s="20">
        <v>1</v>
      </c>
      <c r="B78" s="22">
        <v>5</v>
      </c>
      <c r="C78" s="22">
        <v>5</v>
      </c>
      <c r="D78" s="22">
        <v>4</v>
      </c>
      <c r="E78" s="22">
        <v>5</v>
      </c>
      <c r="F78" s="22">
        <v>5</v>
      </c>
      <c r="G78" s="22">
        <v>5</v>
      </c>
      <c r="H78" s="22">
        <v>5</v>
      </c>
      <c r="I78" s="22">
        <v>5</v>
      </c>
      <c r="J78" s="22">
        <v>5</v>
      </c>
      <c r="K78" s="22">
        <v>5</v>
      </c>
      <c r="L78" s="22">
        <v>5</v>
      </c>
      <c r="M78" s="22">
        <v>5</v>
      </c>
      <c r="N78" s="22">
        <v>5</v>
      </c>
      <c r="O78" s="22">
        <v>5</v>
      </c>
      <c r="P78" s="22">
        <v>5</v>
      </c>
      <c r="Q78" s="22">
        <v>5</v>
      </c>
      <c r="R78" s="22">
        <v>5</v>
      </c>
      <c r="S78" s="22">
        <v>5</v>
      </c>
      <c r="T78" s="22">
        <v>5</v>
      </c>
      <c r="U78" s="22">
        <v>5</v>
      </c>
      <c r="V78" s="22">
        <v>5</v>
      </c>
      <c r="W78" s="22">
        <v>5</v>
      </c>
      <c r="X78" s="22">
        <v>5</v>
      </c>
    </row>
    <row r="79" spans="1:24" ht="24">
      <c r="A79" s="20">
        <v>1</v>
      </c>
      <c r="B79" s="22">
        <v>5</v>
      </c>
      <c r="C79" s="22">
        <v>5</v>
      </c>
      <c r="D79" s="22">
        <v>5</v>
      </c>
      <c r="E79" s="22">
        <v>5</v>
      </c>
      <c r="F79" s="22">
        <v>5</v>
      </c>
      <c r="G79" s="22">
        <v>5</v>
      </c>
      <c r="H79" s="22">
        <v>5</v>
      </c>
      <c r="I79" s="22">
        <v>5</v>
      </c>
      <c r="J79" s="22">
        <v>5</v>
      </c>
      <c r="K79" s="22">
        <v>5</v>
      </c>
      <c r="L79" s="22">
        <v>3</v>
      </c>
      <c r="M79" s="23">
        <v>5</v>
      </c>
      <c r="N79" s="23">
        <v>5</v>
      </c>
      <c r="O79" s="23">
        <v>5</v>
      </c>
      <c r="P79" s="23">
        <v>5</v>
      </c>
      <c r="Q79" s="23">
        <v>5</v>
      </c>
      <c r="R79" s="23">
        <v>5</v>
      </c>
      <c r="S79" s="23">
        <v>5</v>
      </c>
      <c r="T79" s="23">
        <v>5</v>
      </c>
      <c r="U79" s="23">
        <v>5</v>
      </c>
      <c r="V79" s="23">
        <v>5</v>
      </c>
      <c r="W79" s="23">
        <v>5</v>
      </c>
      <c r="X79" s="23">
        <v>5</v>
      </c>
    </row>
    <row r="80" spans="1:24" ht="24">
      <c r="A80" s="20">
        <v>1</v>
      </c>
      <c r="B80" s="22">
        <v>4</v>
      </c>
      <c r="C80" s="22">
        <v>4</v>
      </c>
      <c r="D80" s="22">
        <v>4</v>
      </c>
      <c r="E80" s="22">
        <v>4</v>
      </c>
      <c r="F80" s="22">
        <v>4</v>
      </c>
      <c r="G80" s="22">
        <v>4</v>
      </c>
      <c r="H80" s="22">
        <v>4</v>
      </c>
      <c r="I80" s="22">
        <v>4</v>
      </c>
      <c r="J80" s="22">
        <v>4</v>
      </c>
      <c r="K80" s="22">
        <v>4</v>
      </c>
      <c r="L80" s="22">
        <v>4</v>
      </c>
      <c r="M80" s="22">
        <v>4</v>
      </c>
      <c r="N80" s="22">
        <v>4</v>
      </c>
      <c r="O80" s="22">
        <v>4</v>
      </c>
      <c r="P80" s="22">
        <v>4</v>
      </c>
      <c r="Q80" s="22">
        <v>4</v>
      </c>
      <c r="R80" s="22">
        <v>4</v>
      </c>
      <c r="S80" s="22">
        <v>4</v>
      </c>
      <c r="T80" s="23">
        <v>5</v>
      </c>
      <c r="U80" s="23">
        <v>4</v>
      </c>
      <c r="V80" s="23">
        <v>3</v>
      </c>
      <c r="W80" s="24">
        <v>4</v>
      </c>
      <c r="X80" s="24">
        <v>3</v>
      </c>
    </row>
    <row r="81" spans="1:24" ht="24">
      <c r="A81" s="20">
        <v>1</v>
      </c>
      <c r="B81" s="22">
        <v>5</v>
      </c>
      <c r="C81" s="22">
        <v>5</v>
      </c>
      <c r="D81" s="22">
        <v>4</v>
      </c>
      <c r="E81" s="22">
        <v>4</v>
      </c>
      <c r="F81" s="22">
        <v>4</v>
      </c>
      <c r="G81" s="22">
        <v>4</v>
      </c>
      <c r="H81" s="22">
        <v>4</v>
      </c>
      <c r="I81" s="22">
        <v>4</v>
      </c>
      <c r="J81" s="22">
        <v>4</v>
      </c>
      <c r="K81" s="22">
        <v>4</v>
      </c>
      <c r="L81" s="22">
        <v>4</v>
      </c>
      <c r="M81" s="22">
        <v>4</v>
      </c>
      <c r="N81" s="22">
        <v>4</v>
      </c>
      <c r="O81" s="22">
        <v>4</v>
      </c>
      <c r="P81" s="22">
        <v>4</v>
      </c>
      <c r="Q81" s="22">
        <v>4</v>
      </c>
      <c r="R81" s="22">
        <v>4</v>
      </c>
      <c r="S81" s="22">
        <v>4</v>
      </c>
      <c r="T81" s="22">
        <v>4</v>
      </c>
      <c r="U81" s="22">
        <v>4</v>
      </c>
      <c r="V81" s="22">
        <v>4</v>
      </c>
      <c r="W81" s="22">
        <v>4</v>
      </c>
      <c r="X81" s="22">
        <v>4</v>
      </c>
    </row>
    <row r="82" spans="1:24" ht="24">
      <c r="A82" s="20">
        <v>2</v>
      </c>
      <c r="B82" s="22">
        <v>3</v>
      </c>
      <c r="C82" s="22">
        <v>3</v>
      </c>
      <c r="D82" s="22">
        <v>3</v>
      </c>
      <c r="E82" s="22">
        <v>4</v>
      </c>
      <c r="F82" s="22">
        <v>4</v>
      </c>
      <c r="G82" s="22">
        <v>4</v>
      </c>
      <c r="H82" s="22">
        <v>3</v>
      </c>
      <c r="I82" s="22">
        <v>4</v>
      </c>
      <c r="J82" s="22">
        <v>4</v>
      </c>
      <c r="K82" s="22">
        <v>4</v>
      </c>
      <c r="L82" s="22">
        <v>4</v>
      </c>
      <c r="M82" s="23">
        <v>5</v>
      </c>
      <c r="N82" s="23">
        <v>5</v>
      </c>
      <c r="O82" s="23">
        <v>5</v>
      </c>
      <c r="P82" s="23">
        <v>5</v>
      </c>
      <c r="Q82" s="23">
        <v>5</v>
      </c>
      <c r="R82" s="23">
        <v>5</v>
      </c>
      <c r="S82" s="23">
        <v>5</v>
      </c>
      <c r="T82" s="23">
        <v>5</v>
      </c>
      <c r="U82" s="23">
        <v>4</v>
      </c>
      <c r="V82" s="23">
        <v>4</v>
      </c>
      <c r="W82" s="24">
        <v>4</v>
      </c>
      <c r="X82" s="24">
        <v>3</v>
      </c>
    </row>
    <row r="83" spans="1:24" ht="24">
      <c r="A83" s="20">
        <v>1</v>
      </c>
      <c r="B83" s="22">
        <v>4</v>
      </c>
      <c r="C83" s="22">
        <v>4</v>
      </c>
      <c r="D83" s="22">
        <v>4</v>
      </c>
      <c r="E83" s="22">
        <v>4</v>
      </c>
      <c r="F83" s="22">
        <v>4</v>
      </c>
      <c r="G83" s="22">
        <v>4</v>
      </c>
      <c r="H83" s="22">
        <v>4</v>
      </c>
      <c r="I83" s="22">
        <v>4</v>
      </c>
      <c r="J83" s="22">
        <v>4</v>
      </c>
      <c r="K83" s="22">
        <v>4</v>
      </c>
      <c r="L83" s="22">
        <v>4</v>
      </c>
      <c r="M83" s="22">
        <v>4</v>
      </c>
      <c r="N83" s="22">
        <v>4</v>
      </c>
      <c r="O83" s="22">
        <v>4</v>
      </c>
      <c r="P83" s="22">
        <v>4</v>
      </c>
      <c r="Q83" s="22">
        <v>4</v>
      </c>
      <c r="R83" s="22">
        <v>4</v>
      </c>
      <c r="S83" s="22">
        <v>4</v>
      </c>
      <c r="T83" s="22">
        <v>4</v>
      </c>
      <c r="U83" s="22">
        <v>4</v>
      </c>
      <c r="V83" s="22">
        <v>4</v>
      </c>
      <c r="W83" s="22">
        <v>4</v>
      </c>
      <c r="X83" s="22">
        <v>4</v>
      </c>
    </row>
    <row r="84" spans="1:24" ht="24">
      <c r="A84" s="20">
        <v>1</v>
      </c>
      <c r="B84" s="22">
        <v>5</v>
      </c>
      <c r="C84" s="22">
        <v>5</v>
      </c>
      <c r="D84" s="22">
        <v>4</v>
      </c>
      <c r="E84" s="22">
        <v>5</v>
      </c>
      <c r="F84" s="22">
        <v>5</v>
      </c>
      <c r="G84" s="22">
        <v>5</v>
      </c>
      <c r="H84" s="22">
        <v>5</v>
      </c>
      <c r="I84" s="22">
        <v>5</v>
      </c>
      <c r="J84" s="22">
        <v>5</v>
      </c>
      <c r="K84" s="22">
        <v>5</v>
      </c>
      <c r="L84" s="22">
        <v>4</v>
      </c>
      <c r="M84" s="23">
        <v>5</v>
      </c>
      <c r="N84" s="23">
        <v>5</v>
      </c>
      <c r="O84" s="23">
        <v>5</v>
      </c>
      <c r="P84" s="23">
        <v>5</v>
      </c>
      <c r="Q84" s="23">
        <v>5</v>
      </c>
      <c r="R84" s="23">
        <v>5</v>
      </c>
      <c r="S84" s="23">
        <v>5</v>
      </c>
      <c r="T84" s="23">
        <v>5</v>
      </c>
      <c r="U84" s="23">
        <v>5</v>
      </c>
      <c r="V84" s="23">
        <v>5</v>
      </c>
      <c r="W84" s="23">
        <v>5</v>
      </c>
      <c r="X84" s="23">
        <v>5</v>
      </c>
    </row>
    <row r="85" spans="1:24" ht="24">
      <c r="A85" s="20">
        <v>2</v>
      </c>
      <c r="B85" s="22">
        <v>4</v>
      </c>
      <c r="C85" s="22">
        <v>3</v>
      </c>
      <c r="D85" s="22">
        <v>3</v>
      </c>
      <c r="E85" s="22">
        <v>4</v>
      </c>
      <c r="F85" s="22">
        <v>4</v>
      </c>
      <c r="G85" s="22">
        <v>5</v>
      </c>
      <c r="H85" s="22">
        <v>4</v>
      </c>
      <c r="I85" s="22">
        <v>5</v>
      </c>
      <c r="J85" s="22">
        <v>5</v>
      </c>
      <c r="K85" s="22">
        <v>5</v>
      </c>
      <c r="L85" s="22">
        <v>4</v>
      </c>
      <c r="M85" s="23">
        <v>4</v>
      </c>
      <c r="N85" s="23">
        <v>4</v>
      </c>
      <c r="O85" s="23">
        <v>4</v>
      </c>
      <c r="P85" s="23">
        <v>4</v>
      </c>
      <c r="Q85" s="23">
        <v>4</v>
      </c>
      <c r="R85" s="23">
        <v>4</v>
      </c>
      <c r="S85" s="23">
        <v>4</v>
      </c>
      <c r="T85" s="23">
        <v>4</v>
      </c>
      <c r="U85" s="23">
        <v>5</v>
      </c>
      <c r="V85" s="23">
        <v>5</v>
      </c>
      <c r="W85" s="24">
        <v>5</v>
      </c>
      <c r="X85" s="24">
        <v>4</v>
      </c>
    </row>
    <row r="86" spans="1:24" ht="24">
      <c r="A86" s="20">
        <v>2</v>
      </c>
      <c r="B86" s="22">
        <v>5</v>
      </c>
      <c r="C86" s="22">
        <v>4</v>
      </c>
      <c r="D86" s="22">
        <v>3</v>
      </c>
      <c r="E86" s="22">
        <v>5</v>
      </c>
      <c r="F86" s="22">
        <v>4</v>
      </c>
      <c r="G86" s="22">
        <v>4</v>
      </c>
      <c r="H86" s="22">
        <v>3</v>
      </c>
      <c r="I86" s="22">
        <v>5</v>
      </c>
      <c r="J86" s="22">
        <v>4</v>
      </c>
      <c r="K86" s="22">
        <v>5</v>
      </c>
      <c r="L86" s="22">
        <v>4</v>
      </c>
      <c r="M86" s="23">
        <v>5</v>
      </c>
      <c r="N86" s="23">
        <v>5</v>
      </c>
      <c r="O86" s="23">
        <v>5</v>
      </c>
      <c r="P86" s="23">
        <v>5</v>
      </c>
      <c r="Q86" s="23">
        <v>5</v>
      </c>
      <c r="R86" s="23">
        <v>5</v>
      </c>
      <c r="S86" s="23">
        <v>5</v>
      </c>
      <c r="T86" s="23">
        <v>5</v>
      </c>
      <c r="U86" s="23">
        <v>5</v>
      </c>
      <c r="V86" s="23">
        <v>5</v>
      </c>
      <c r="W86" s="23">
        <v>5</v>
      </c>
      <c r="X86" s="23">
        <v>5</v>
      </c>
    </row>
    <row r="87" spans="1:24" ht="24">
      <c r="A87" s="20">
        <v>2</v>
      </c>
      <c r="B87" s="22">
        <v>4</v>
      </c>
      <c r="C87" s="22">
        <v>3</v>
      </c>
      <c r="D87" s="22">
        <v>4</v>
      </c>
      <c r="E87" s="22">
        <v>4</v>
      </c>
      <c r="F87" s="22">
        <v>4</v>
      </c>
      <c r="G87" s="22">
        <v>5</v>
      </c>
      <c r="H87" s="22">
        <v>5</v>
      </c>
      <c r="I87" s="22">
        <v>5</v>
      </c>
      <c r="J87" s="22">
        <v>5</v>
      </c>
      <c r="K87" s="22">
        <v>5</v>
      </c>
      <c r="L87" s="22">
        <v>5</v>
      </c>
      <c r="M87" s="23">
        <v>4</v>
      </c>
      <c r="N87" s="23">
        <v>4</v>
      </c>
      <c r="O87" s="23">
        <v>4</v>
      </c>
      <c r="P87" s="23">
        <v>4</v>
      </c>
      <c r="Q87" s="23">
        <v>4</v>
      </c>
      <c r="R87" s="23">
        <v>4</v>
      </c>
      <c r="S87" s="23">
        <v>4</v>
      </c>
      <c r="T87" s="23">
        <v>4</v>
      </c>
      <c r="U87" s="23">
        <v>4</v>
      </c>
      <c r="V87" s="23">
        <v>4</v>
      </c>
      <c r="W87" s="23">
        <v>4</v>
      </c>
      <c r="X87" s="23">
        <v>4</v>
      </c>
    </row>
    <row r="88" spans="1:24" ht="24">
      <c r="A88" s="20">
        <v>1</v>
      </c>
      <c r="B88" s="22">
        <v>4</v>
      </c>
      <c r="C88" s="22">
        <v>4</v>
      </c>
      <c r="D88" s="22">
        <v>3</v>
      </c>
      <c r="E88" s="22">
        <v>4</v>
      </c>
      <c r="F88" s="22">
        <v>4</v>
      </c>
      <c r="G88" s="22">
        <v>5</v>
      </c>
      <c r="H88" s="22">
        <v>5</v>
      </c>
      <c r="I88" s="22">
        <v>5</v>
      </c>
      <c r="J88" s="22">
        <v>5</v>
      </c>
      <c r="K88" s="22">
        <v>5</v>
      </c>
      <c r="L88" s="22">
        <v>5</v>
      </c>
      <c r="M88" s="23">
        <v>4</v>
      </c>
      <c r="N88" s="23">
        <v>4</v>
      </c>
      <c r="O88" s="23">
        <v>5</v>
      </c>
      <c r="P88" s="23">
        <v>3</v>
      </c>
      <c r="Q88" s="23">
        <v>3</v>
      </c>
      <c r="R88" s="23">
        <v>4</v>
      </c>
      <c r="S88" s="23">
        <v>3</v>
      </c>
      <c r="T88" s="23">
        <v>5</v>
      </c>
      <c r="U88" s="23">
        <v>5</v>
      </c>
      <c r="V88" s="23">
        <v>5</v>
      </c>
      <c r="W88" s="24">
        <v>5</v>
      </c>
      <c r="X88" s="24">
        <v>5</v>
      </c>
    </row>
    <row r="89" spans="1:24" ht="24">
      <c r="A89" s="20">
        <v>2</v>
      </c>
      <c r="B89" s="22">
        <v>5</v>
      </c>
      <c r="C89" s="22">
        <v>5</v>
      </c>
      <c r="D89" s="22">
        <v>5</v>
      </c>
      <c r="E89" s="22">
        <v>5</v>
      </c>
      <c r="F89" s="22">
        <v>5</v>
      </c>
      <c r="G89" s="22">
        <v>5</v>
      </c>
      <c r="H89" s="22">
        <v>5</v>
      </c>
      <c r="I89" s="22">
        <v>5</v>
      </c>
      <c r="J89" s="22">
        <v>5</v>
      </c>
      <c r="K89" s="22">
        <v>5</v>
      </c>
      <c r="L89" s="22">
        <v>5</v>
      </c>
      <c r="M89" s="22">
        <v>5</v>
      </c>
      <c r="N89" s="22">
        <v>5</v>
      </c>
      <c r="O89" s="22">
        <v>5</v>
      </c>
      <c r="P89" s="22">
        <v>5</v>
      </c>
      <c r="Q89" s="22">
        <v>5</v>
      </c>
      <c r="R89" s="22">
        <v>5</v>
      </c>
      <c r="S89" s="22">
        <v>5</v>
      </c>
      <c r="T89" s="22">
        <v>5</v>
      </c>
      <c r="U89" s="22">
        <v>5</v>
      </c>
      <c r="V89" s="22">
        <v>5</v>
      </c>
      <c r="W89" s="22">
        <v>5</v>
      </c>
      <c r="X89" s="22">
        <v>5</v>
      </c>
    </row>
    <row r="90" spans="1:24" ht="24">
      <c r="A90" s="20">
        <v>1</v>
      </c>
      <c r="B90" s="22">
        <v>4</v>
      </c>
      <c r="C90" s="22">
        <v>3</v>
      </c>
      <c r="D90" s="22">
        <v>3</v>
      </c>
      <c r="E90" s="22">
        <v>4</v>
      </c>
      <c r="F90" s="22">
        <v>4</v>
      </c>
      <c r="G90" s="22">
        <v>4</v>
      </c>
      <c r="H90" s="22">
        <v>4</v>
      </c>
      <c r="I90" s="22">
        <v>4</v>
      </c>
      <c r="J90" s="22">
        <v>3</v>
      </c>
      <c r="K90" s="22">
        <v>4</v>
      </c>
      <c r="L90" s="22">
        <v>4</v>
      </c>
      <c r="M90" s="23">
        <v>4</v>
      </c>
      <c r="N90" s="23">
        <v>4</v>
      </c>
      <c r="O90" s="23">
        <v>3</v>
      </c>
      <c r="P90" s="23">
        <v>3</v>
      </c>
      <c r="Q90" s="23">
        <v>3</v>
      </c>
      <c r="R90" s="23">
        <v>5</v>
      </c>
      <c r="S90" s="23">
        <v>4</v>
      </c>
      <c r="T90" s="23">
        <v>4</v>
      </c>
      <c r="U90" s="23">
        <v>4</v>
      </c>
      <c r="V90" s="23">
        <v>4</v>
      </c>
      <c r="W90" s="24">
        <v>4</v>
      </c>
      <c r="X90" s="24">
        <v>4</v>
      </c>
    </row>
    <row r="91" spans="1:24" ht="24">
      <c r="A91" s="20">
        <v>1</v>
      </c>
      <c r="B91" s="22">
        <v>5</v>
      </c>
      <c r="C91" s="22">
        <v>4</v>
      </c>
      <c r="D91" s="22">
        <v>3</v>
      </c>
      <c r="E91" s="22">
        <v>4</v>
      </c>
      <c r="F91" s="22">
        <v>4</v>
      </c>
      <c r="G91" s="22">
        <v>5</v>
      </c>
      <c r="H91" s="22">
        <v>3</v>
      </c>
      <c r="I91" s="22">
        <v>5</v>
      </c>
      <c r="J91" s="22">
        <v>5</v>
      </c>
      <c r="K91" s="22">
        <v>5</v>
      </c>
      <c r="L91" s="22">
        <v>5</v>
      </c>
      <c r="M91" s="23">
        <v>4</v>
      </c>
      <c r="N91" s="23">
        <v>4</v>
      </c>
      <c r="O91" s="23">
        <v>5</v>
      </c>
      <c r="P91" s="23">
        <v>4</v>
      </c>
      <c r="Q91" s="23">
        <v>4</v>
      </c>
      <c r="R91" s="23">
        <v>5</v>
      </c>
      <c r="S91" s="23">
        <v>4</v>
      </c>
      <c r="T91" s="23">
        <v>4</v>
      </c>
      <c r="U91" s="23">
        <v>4</v>
      </c>
      <c r="V91" s="23">
        <v>3</v>
      </c>
      <c r="W91" s="24">
        <v>4</v>
      </c>
      <c r="X91" s="24">
        <v>4</v>
      </c>
    </row>
    <row r="92" spans="1:24" ht="24">
      <c r="A92" s="20">
        <v>1</v>
      </c>
      <c r="B92" s="22">
        <v>4</v>
      </c>
      <c r="C92" s="22">
        <v>5</v>
      </c>
      <c r="D92" s="22">
        <v>3</v>
      </c>
      <c r="E92" s="22">
        <v>5</v>
      </c>
      <c r="F92" s="22">
        <v>5</v>
      </c>
      <c r="G92" s="22">
        <v>4</v>
      </c>
      <c r="H92" s="22">
        <v>3</v>
      </c>
      <c r="I92" s="22">
        <v>2</v>
      </c>
      <c r="J92" s="22">
        <v>3</v>
      </c>
      <c r="K92" s="22">
        <v>4</v>
      </c>
      <c r="L92" s="22">
        <v>4</v>
      </c>
      <c r="M92" s="23">
        <v>4</v>
      </c>
      <c r="N92" s="23">
        <v>4</v>
      </c>
      <c r="O92" s="23">
        <v>4</v>
      </c>
      <c r="P92" s="23">
        <v>4</v>
      </c>
      <c r="Q92" s="23">
        <v>4</v>
      </c>
      <c r="R92" s="23">
        <v>4</v>
      </c>
      <c r="S92" s="23">
        <v>4</v>
      </c>
      <c r="T92" s="23">
        <v>5</v>
      </c>
      <c r="U92" s="23">
        <v>5</v>
      </c>
      <c r="V92" s="23">
        <v>5</v>
      </c>
      <c r="W92" s="24">
        <v>5</v>
      </c>
      <c r="X92" s="24">
        <v>5</v>
      </c>
    </row>
    <row r="93" spans="1:24" ht="24">
      <c r="A93" s="20">
        <v>1</v>
      </c>
      <c r="B93" s="22">
        <v>4</v>
      </c>
      <c r="C93" s="22">
        <v>3</v>
      </c>
      <c r="D93" s="22">
        <v>3</v>
      </c>
      <c r="E93" s="22">
        <v>4</v>
      </c>
      <c r="F93" s="22">
        <v>4</v>
      </c>
      <c r="G93" s="22">
        <v>4</v>
      </c>
      <c r="H93" s="22">
        <v>4</v>
      </c>
      <c r="I93" s="22">
        <v>4</v>
      </c>
      <c r="J93" s="22">
        <v>3</v>
      </c>
      <c r="K93" s="22">
        <v>4</v>
      </c>
      <c r="L93" s="22">
        <v>4</v>
      </c>
      <c r="M93" s="22">
        <v>4</v>
      </c>
      <c r="N93" s="22">
        <v>4</v>
      </c>
      <c r="O93" s="22">
        <v>4</v>
      </c>
      <c r="P93" s="22">
        <v>4</v>
      </c>
      <c r="Q93" s="22">
        <v>4</v>
      </c>
      <c r="R93" s="22">
        <v>4</v>
      </c>
      <c r="S93" s="22">
        <v>4</v>
      </c>
      <c r="T93" s="22">
        <v>4</v>
      </c>
      <c r="U93" s="22">
        <v>4</v>
      </c>
      <c r="V93" s="22">
        <v>4</v>
      </c>
      <c r="W93" s="22">
        <v>4</v>
      </c>
      <c r="X93" s="22">
        <v>4</v>
      </c>
    </row>
    <row r="94" spans="1:24" ht="24">
      <c r="A94" s="20">
        <v>2</v>
      </c>
      <c r="B94" s="22">
        <v>4</v>
      </c>
      <c r="C94" s="22">
        <v>4</v>
      </c>
      <c r="D94" s="22">
        <v>4</v>
      </c>
      <c r="E94" s="22">
        <v>4</v>
      </c>
      <c r="F94" s="22">
        <v>4</v>
      </c>
      <c r="G94" s="22">
        <v>4</v>
      </c>
      <c r="H94" s="22">
        <v>4</v>
      </c>
      <c r="I94" s="22">
        <v>4</v>
      </c>
      <c r="J94" s="22">
        <v>4</v>
      </c>
      <c r="K94" s="22">
        <v>4</v>
      </c>
      <c r="L94" s="22">
        <v>4</v>
      </c>
      <c r="M94" s="22">
        <v>4</v>
      </c>
      <c r="N94" s="22">
        <v>4</v>
      </c>
      <c r="O94" s="22">
        <v>4</v>
      </c>
      <c r="P94" s="22">
        <v>4</v>
      </c>
      <c r="Q94" s="22">
        <v>4</v>
      </c>
      <c r="R94" s="22">
        <v>4</v>
      </c>
      <c r="S94" s="22">
        <v>4</v>
      </c>
      <c r="T94" s="22">
        <v>4</v>
      </c>
      <c r="U94" s="22">
        <v>4</v>
      </c>
      <c r="V94" s="22">
        <v>4</v>
      </c>
      <c r="W94" s="22">
        <v>4</v>
      </c>
      <c r="X94" s="22">
        <v>4</v>
      </c>
    </row>
    <row r="95" spans="1:24" ht="24">
      <c r="A95" s="20">
        <v>1</v>
      </c>
      <c r="B95" s="22">
        <v>4</v>
      </c>
      <c r="C95" s="22">
        <v>3</v>
      </c>
      <c r="D95" s="22">
        <v>3</v>
      </c>
      <c r="E95" s="22">
        <v>4</v>
      </c>
      <c r="F95" s="22">
        <v>4</v>
      </c>
      <c r="G95" s="22">
        <v>4</v>
      </c>
      <c r="H95" s="22">
        <v>4</v>
      </c>
      <c r="I95" s="22">
        <v>4</v>
      </c>
      <c r="J95" s="22">
        <v>4</v>
      </c>
      <c r="K95" s="22">
        <v>4</v>
      </c>
      <c r="L95" s="22">
        <v>4</v>
      </c>
      <c r="M95" s="23">
        <v>5</v>
      </c>
      <c r="N95" s="23">
        <v>5</v>
      </c>
      <c r="O95" s="23">
        <v>5</v>
      </c>
      <c r="P95" s="23">
        <v>5</v>
      </c>
      <c r="Q95" s="23">
        <v>5</v>
      </c>
      <c r="R95" s="23">
        <v>5</v>
      </c>
      <c r="S95" s="23">
        <v>5</v>
      </c>
      <c r="T95" s="23">
        <v>5</v>
      </c>
      <c r="U95" s="23">
        <v>5</v>
      </c>
      <c r="V95" s="23">
        <v>5</v>
      </c>
      <c r="W95" s="23">
        <v>5</v>
      </c>
      <c r="X95" s="23">
        <v>5</v>
      </c>
    </row>
    <row r="96" spans="1:24" ht="24">
      <c r="A96" s="20">
        <v>1</v>
      </c>
      <c r="B96" s="22">
        <v>5</v>
      </c>
      <c r="C96" s="22">
        <v>5</v>
      </c>
      <c r="D96" s="22">
        <v>4</v>
      </c>
      <c r="E96" s="22">
        <v>4</v>
      </c>
      <c r="F96" s="22">
        <v>4</v>
      </c>
      <c r="G96" s="22">
        <v>5</v>
      </c>
      <c r="H96" s="22">
        <v>5</v>
      </c>
      <c r="I96" s="22">
        <v>5</v>
      </c>
      <c r="J96" s="22">
        <v>5</v>
      </c>
      <c r="K96" s="22">
        <v>5</v>
      </c>
      <c r="L96" s="22">
        <v>5</v>
      </c>
      <c r="M96" s="22">
        <v>5</v>
      </c>
      <c r="N96" s="22">
        <v>5</v>
      </c>
      <c r="O96" s="22">
        <v>5</v>
      </c>
      <c r="P96" s="22">
        <v>5</v>
      </c>
      <c r="Q96" s="22">
        <v>5</v>
      </c>
      <c r="R96" s="22">
        <v>5</v>
      </c>
      <c r="S96" s="22">
        <v>5</v>
      </c>
      <c r="T96" s="22">
        <v>5</v>
      </c>
      <c r="U96" s="22">
        <v>5</v>
      </c>
      <c r="V96" s="22">
        <v>5</v>
      </c>
      <c r="W96" s="22">
        <v>5</v>
      </c>
      <c r="X96" s="22">
        <v>5</v>
      </c>
    </row>
    <row r="97" spans="1:24" ht="24">
      <c r="A97" s="20">
        <v>1</v>
      </c>
      <c r="B97" s="22">
        <v>4</v>
      </c>
      <c r="C97" s="22">
        <v>3</v>
      </c>
      <c r="D97" s="22">
        <v>3</v>
      </c>
      <c r="E97" s="22">
        <v>5</v>
      </c>
      <c r="F97" s="22">
        <v>5</v>
      </c>
      <c r="G97" s="22">
        <v>5</v>
      </c>
      <c r="H97" s="22">
        <v>4</v>
      </c>
      <c r="I97" s="22">
        <v>4</v>
      </c>
      <c r="J97" s="22">
        <v>4</v>
      </c>
      <c r="K97" s="22">
        <v>4</v>
      </c>
      <c r="L97" s="22">
        <v>4</v>
      </c>
      <c r="M97" s="23">
        <v>4</v>
      </c>
      <c r="N97" s="23">
        <v>4</v>
      </c>
      <c r="O97" s="23">
        <v>5</v>
      </c>
      <c r="P97" s="23">
        <v>4</v>
      </c>
      <c r="Q97" s="23">
        <v>4</v>
      </c>
      <c r="R97" s="23">
        <v>5</v>
      </c>
      <c r="S97" s="23">
        <v>5</v>
      </c>
      <c r="T97" s="23">
        <v>4</v>
      </c>
      <c r="U97" s="23">
        <v>4</v>
      </c>
      <c r="V97" s="23">
        <v>4</v>
      </c>
      <c r="W97" s="24">
        <v>4</v>
      </c>
      <c r="X97" s="24">
        <v>3</v>
      </c>
    </row>
    <row r="98" spans="1:24" ht="24">
      <c r="A98" s="20">
        <v>1</v>
      </c>
      <c r="B98" s="22">
        <v>4</v>
      </c>
      <c r="C98" s="22">
        <v>4</v>
      </c>
      <c r="D98" s="22">
        <v>3</v>
      </c>
      <c r="E98" s="22">
        <v>4</v>
      </c>
      <c r="F98" s="22">
        <v>4</v>
      </c>
      <c r="G98" s="22">
        <v>4</v>
      </c>
      <c r="H98" s="22">
        <v>4</v>
      </c>
      <c r="I98" s="22">
        <v>4</v>
      </c>
      <c r="J98" s="22">
        <v>4</v>
      </c>
      <c r="K98" s="22">
        <v>4</v>
      </c>
      <c r="L98" s="22">
        <v>3</v>
      </c>
      <c r="M98" s="23">
        <v>5</v>
      </c>
      <c r="N98" s="23">
        <v>4</v>
      </c>
      <c r="O98" s="23">
        <v>4</v>
      </c>
      <c r="P98" s="23">
        <v>4</v>
      </c>
      <c r="Q98" s="23">
        <v>4</v>
      </c>
      <c r="R98" s="23">
        <v>4</v>
      </c>
      <c r="S98" s="23">
        <v>4</v>
      </c>
      <c r="T98" s="23">
        <v>5</v>
      </c>
      <c r="U98" s="23">
        <v>4</v>
      </c>
      <c r="V98" s="23">
        <v>4</v>
      </c>
      <c r="W98" s="24">
        <v>4</v>
      </c>
      <c r="X98" s="24">
        <v>4</v>
      </c>
    </row>
    <row r="99" spans="1:24" ht="24">
      <c r="A99" s="20">
        <v>1</v>
      </c>
      <c r="B99" s="22">
        <v>4</v>
      </c>
      <c r="C99" s="22">
        <v>4</v>
      </c>
      <c r="D99" s="22">
        <v>4</v>
      </c>
      <c r="E99" s="22">
        <v>4</v>
      </c>
      <c r="F99" s="22">
        <v>4</v>
      </c>
      <c r="G99" s="22">
        <v>4</v>
      </c>
      <c r="H99" s="22">
        <v>4</v>
      </c>
      <c r="I99" s="22">
        <v>4</v>
      </c>
      <c r="J99" s="22">
        <v>4</v>
      </c>
      <c r="K99" s="22">
        <v>4</v>
      </c>
      <c r="L99" s="22">
        <v>3</v>
      </c>
      <c r="M99" s="23">
        <v>4</v>
      </c>
      <c r="N99" s="23">
        <v>4</v>
      </c>
      <c r="O99" s="23">
        <v>4</v>
      </c>
      <c r="P99" s="23">
        <v>4</v>
      </c>
      <c r="Q99" s="23">
        <v>4</v>
      </c>
      <c r="R99" s="23">
        <v>4</v>
      </c>
      <c r="S99" s="23">
        <v>4</v>
      </c>
      <c r="T99" s="23">
        <v>5</v>
      </c>
      <c r="U99" s="23">
        <v>4</v>
      </c>
      <c r="V99" s="23">
        <v>4</v>
      </c>
      <c r="W99" s="23">
        <v>4</v>
      </c>
      <c r="X99" s="23">
        <v>4</v>
      </c>
    </row>
    <row r="100" spans="1:24" ht="24">
      <c r="A100" s="20">
        <v>1</v>
      </c>
      <c r="B100" s="22">
        <v>4</v>
      </c>
      <c r="C100" s="22">
        <v>2</v>
      </c>
      <c r="D100" s="22">
        <v>2</v>
      </c>
      <c r="E100" s="22">
        <v>4</v>
      </c>
      <c r="F100" s="22">
        <v>4</v>
      </c>
      <c r="G100" s="22">
        <v>4</v>
      </c>
      <c r="H100" s="22">
        <v>4</v>
      </c>
      <c r="I100" s="22">
        <v>4</v>
      </c>
      <c r="J100" s="22">
        <v>3</v>
      </c>
      <c r="K100" s="22">
        <v>4</v>
      </c>
      <c r="L100" s="22">
        <v>4</v>
      </c>
      <c r="M100" s="23">
        <v>4</v>
      </c>
      <c r="N100" s="23">
        <v>4</v>
      </c>
      <c r="O100" s="23">
        <v>4</v>
      </c>
      <c r="P100" s="23">
        <v>4</v>
      </c>
      <c r="Q100" s="23">
        <v>4</v>
      </c>
      <c r="R100" s="23">
        <v>4</v>
      </c>
      <c r="S100" s="23">
        <v>4</v>
      </c>
      <c r="T100" s="23">
        <v>4</v>
      </c>
      <c r="U100" s="23">
        <v>4</v>
      </c>
      <c r="V100" s="23">
        <v>4</v>
      </c>
      <c r="W100" s="23">
        <v>4</v>
      </c>
      <c r="X100" s="23">
        <v>4</v>
      </c>
    </row>
    <row r="101" spans="1:24" ht="24">
      <c r="A101" s="20">
        <v>2</v>
      </c>
      <c r="B101" s="22">
        <v>5</v>
      </c>
      <c r="C101" s="22">
        <v>4</v>
      </c>
      <c r="D101" s="22">
        <v>4</v>
      </c>
      <c r="E101" s="22">
        <v>4</v>
      </c>
      <c r="F101" s="22">
        <v>4</v>
      </c>
      <c r="G101" s="22">
        <v>4</v>
      </c>
      <c r="H101" s="22">
        <v>4</v>
      </c>
      <c r="I101" s="22">
        <v>4</v>
      </c>
      <c r="J101" s="22">
        <v>4</v>
      </c>
      <c r="K101" s="22">
        <v>4</v>
      </c>
      <c r="L101" s="22">
        <v>4</v>
      </c>
      <c r="M101" s="22">
        <v>4</v>
      </c>
      <c r="N101" s="22">
        <v>4</v>
      </c>
      <c r="O101" s="22">
        <v>4</v>
      </c>
      <c r="P101" s="22">
        <v>4</v>
      </c>
      <c r="Q101" s="22">
        <v>4</v>
      </c>
      <c r="R101" s="22">
        <v>4</v>
      </c>
      <c r="S101" s="22">
        <v>4</v>
      </c>
      <c r="T101" s="22">
        <v>4</v>
      </c>
      <c r="U101" s="22">
        <v>4</v>
      </c>
      <c r="V101" s="22">
        <v>4</v>
      </c>
      <c r="W101" s="22">
        <v>4</v>
      </c>
      <c r="X101" s="22">
        <v>4</v>
      </c>
    </row>
    <row r="102" spans="1:24" ht="24">
      <c r="A102" s="20">
        <v>1</v>
      </c>
      <c r="B102" s="22">
        <v>5</v>
      </c>
      <c r="C102" s="22">
        <v>5</v>
      </c>
      <c r="D102" s="22">
        <v>5</v>
      </c>
      <c r="E102" s="22">
        <v>5</v>
      </c>
      <c r="F102" s="22">
        <v>5</v>
      </c>
      <c r="G102" s="22">
        <v>5</v>
      </c>
      <c r="H102" s="22">
        <v>5</v>
      </c>
      <c r="I102" s="22">
        <v>5</v>
      </c>
      <c r="J102" s="22">
        <v>5</v>
      </c>
      <c r="K102" s="22">
        <v>5</v>
      </c>
      <c r="L102" s="22">
        <v>5</v>
      </c>
      <c r="M102" s="23">
        <v>5</v>
      </c>
      <c r="N102" s="23">
        <v>4</v>
      </c>
      <c r="O102" s="23">
        <v>4</v>
      </c>
      <c r="P102" s="23">
        <v>4</v>
      </c>
      <c r="Q102" s="23">
        <v>4</v>
      </c>
      <c r="R102" s="23">
        <v>5</v>
      </c>
      <c r="S102" s="23">
        <v>5</v>
      </c>
      <c r="T102" s="23">
        <v>5</v>
      </c>
      <c r="U102" s="23">
        <v>5</v>
      </c>
      <c r="V102" s="23">
        <v>5</v>
      </c>
      <c r="W102" s="23">
        <v>5</v>
      </c>
      <c r="X102" s="23">
        <v>5</v>
      </c>
    </row>
    <row r="103" spans="1:24" ht="24">
      <c r="A103" s="20">
        <v>1</v>
      </c>
      <c r="B103" s="22">
        <v>5</v>
      </c>
      <c r="C103" s="22">
        <v>3</v>
      </c>
      <c r="D103" s="22">
        <v>4</v>
      </c>
      <c r="E103" s="22">
        <v>5</v>
      </c>
      <c r="F103" s="22">
        <v>5</v>
      </c>
      <c r="G103" s="22">
        <v>4</v>
      </c>
      <c r="H103" s="22">
        <v>4</v>
      </c>
      <c r="I103" s="22">
        <v>5</v>
      </c>
      <c r="J103" s="22">
        <v>5</v>
      </c>
      <c r="K103" s="22">
        <v>5</v>
      </c>
      <c r="L103" s="22">
        <v>5</v>
      </c>
      <c r="M103" s="23">
        <v>4</v>
      </c>
      <c r="N103" s="23">
        <v>5</v>
      </c>
      <c r="O103" s="23">
        <v>5</v>
      </c>
      <c r="P103" s="23">
        <v>4</v>
      </c>
      <c r="Q103" s="23">
        <v>5</v>
      </c>
      <c r="R103" s="23">
        <v>5</v>
      </c>
      <c r="S103" s="23">
        <v>4</v>
      </c>
      <c r="T103" s="23">
        <v>4</v>
      </c>
      <c r="U103" s="23">
        <v>4</v>
      </c>
      <c r="V103" s="23">
        <v>4</v>
      </c>
      <c r="W103" s="24">
        <v>4</v>
      </c>
      <c r="X103" s="24">
        <v>4</v>
      </c>
    </row>
    <row r="104" spans="1:24" ht="24">
      <c r="A104" s="20">
        <v>1</v>
      </c>
      <c r="B104" s="22">
        <v>5</v>
      </c>
      <c r="C104" s="22">
        <v>4</v>
      </c>
      <c r="D104" s="22">
        <v>4</v>
      </c>
      <c r="E104" s="22">
        <v>5</v>
      </c>
      <c r="F104" s="22">
        <v>5</v>
      </c>
      <c r="G104" s="22">
        <v>5</v>
      </c>
      <c r="H104" s="22">
        <v>5</v>
      </c>
      <c r="I104" s="22">
        <v>5</v>
      </c>
      <c r="J104" s="22">
        <v>5</v>
      </c>
      <c r="K104" s="22">
        <v>5</v>
      </c>
      <c r="L104" s="22">
        <v>4</v>
      </c>
      <c r="M104" s="23">
        <v>5</v>
      </c>
      <c r="N104" s="23">
        <v>5</v>
      </c>
      <c r="O104" s="23">
        <v>5</v>
      </c>
      <c r="P104" s="23">
        <v>5</v>
      </c>
      <c r="Q104" s="23">
        <v>5</v>
      </c>
      <c r="R104" s="23">
        <v>5</v>
      </c>
      <c r="S104" s="23">
        <v>5</v>
      </c>
      <c r="T104" s="23">
        <v>5</v>
      </c>
      <c r="U104" s="23">
        <v>5</v>
      </c>
      <c r="V104" s="23">
        <v>5</v>
      </c>
      <c r="W104" s="24">
        <v>4</v>
      </c>
      <c r="X104" s="24">
        <v>5</v>
      </c>
    </row>
    <row r="105" spans="1:24" ht="24">
      <c r="A105" s="20">
        <v>0</v>
      </c>
      <c r="B105" s="22">
        <v>5</v>
      </c>
      <c r="C105" s="22">
        <v>5</v>
      </c>
      <c r="D105" s="22">
        <v>5</v>
      </c>
      <c r="E105" s="22">
        <v>5</v>
      </c>
      <c r="F105" s="22">
        <v>5</v>
      </c>
      <c r="G105" s="22">
        <v>5</v>
      </c>
      <c r="H105" s="22">
        <v>5</v>
      </c>
      <c r="I105" s="22">
        <v>5</v>
      </c>
      <c r="J105" s="22">
        <v>5</v>
      </c>
      <c r="K105" s="22">
        <v>5</v>
      </c>
      <c r="L105" s="22">
        <v>5</v>
      </c>
      <c r="M105" s="22">
        <v>5</v>
      </c>
      <c r="N105" s="22">
        <v>5</v>
      </c>
      <c r="O105" s="22">
        <v>5</v>
      </c>
      <c r="P105" s="22">
        <v>5</v>
      </c>
      <c r="Q105" s="22">
        <v>5</v>
      </c>
      <c r="R105" s="22">
        <v>5</v>
      </c>
      <c r="S105" s="22">
        <v>5</v>
      </c>
      <c r="T105" s="22">
        <v>5</v>
      </c>
      <c r="U105" s="22">
        <v>5</v>
      </c>
      <c r="V105" s="22">
        <v>5</v>
      </c>
      <c r="W105" s="22">
        <v>5</v>
      </c>
      <c r="X105" s="22">
        <v>5</v>
      </c>
    </row>
    <row r="106" spans="1:24" ht="24">
      <c r="A106" s="20">
        <v>1</v>
      </c>
      <c r="B106" s="22">
        <v>4</v>
      </c>
      <c r="C106" s="22">
        <v>3</v>
      </c>
      <c r="D106" s="22">
        <v>3</v>
      </c>
      <c r="E106" s="22">
        <v>4</v>
      </c>
      <c r="F106" s="22">
        <v>4</v>
      </c>
      <c r="G106" s="22">
        <v>4</v>
      </c>
      <c r="H106" s="22">
        <v>4</v>
      </c>
      <c r="I106" s="22">
        <v>4</v>
      </c>
      <c r="J106" s="22">
        <v>4</v>
      </c>
      <c r="K106" s="22">
        <v>4</v>
      </c>
      <c r="L106" s="22">
        <v>3</v>
      </c>
      <c r="M106" s="23">
        <v>4</v>
      </c>
      <c r="N106" s="23">
        <v>4</v>
      </c>
      <c r="O106" s="23">
        <v>4</v>
      </c>
      <c r="P106" s="23">
        <v>4</v>
      </c>
      <c r="Q106" s="23">
        <v>4</v>
      </c>
      <c r="R106" s="23">
        <v>4</v>
      </c>
      <c r="S106" s="23">
        <v>4</v>
      </c>
      <c r="T106" s="23">
        <v>4</v>
      </c>
      <c r="U106" s="23">
        <v>4</v>
      </c>
      <c r="V106" s="23">
        <v>3</v>
      </c>
      <c r="W106" s="24">
        <v>4</v>
      </c>
      <c r="X106" s="24">
        <v>3</v>
      </c>
    </row>
    <row r="107" spans="1:24" ht="24">
      <c r="A107" s="20">
        <v>1</v>
      </c>
      <c r="B107" s="22">
        <v>4</v>
      </c>
      <c r="C107" s="22">
        <v>3</v>
      </c>
      <c r="D107" s="22">
        <v>3</v>
      </c>
      <c r="E107" s="22">
        <v>4</v>
      </c>
      <c r="F107" s="22">
        <v>3</v>
      </c>
      <c r="G107" s="22">
        <v>5</v>
      </c>
      <c r="H107" s="22">
        <v>5</v>
      </c>
      <c r="I107" s="22">
        <v>5</v>
      </c>
      <c r="J107" s="22">
        <v>3</v>
      </c>
      <c r="K107" s="22">
        <v>5</v>
      </c>
      <c r="L107" s="22">
        <v>4</v>
      </c>
      <c r="M107" s="23">
        <v>4</v>
      </c>
      <c r="N107" s="23">
        <v>4</v>
      </c>
      <c r="O107" s="23">
        <v>4</v>
      </c>
      <c r="P107" s="23">
        <v>4</v>
      </c>
      <c r="Q107" s="23">
        <v>4</v>
      </c>
      <c r="R107" s="23">
        <v>5</v>
      </c>
      <c r="S107" s="23">
        <v>4</v>
      </c>
      <c r="T107" s="23">
        <v>4</v>
      </c>
      <c r="U107" s="23">
        <v>5</v>
      </c>
      <c r="V107" s="23">
        <v>4</v>
      </c>
      <c r="W107" s="24">
        <v>4</v>
      </c>
      <c r="X107" s="24">
        <v>4</v>
      </c>
    </row>
    <row r="108" spans="1:24" ht="24">
      <c r="A108" s="20">
        <v>1</v>
      </c>
      <c r="B108" s="22">
        <v>4</v>
      </c>
      <c r="C108" s="22">
        <v>4</v>
      </c>
      <c r="D108" s="22">
        <v>4</v>
      </c>
      <c r="E108" s="22">
        <v>4</v>
      </c>
      <c r="F108" s="22">
        <v>4</v>
      </c>
      <c r="G108" s="22">
        <v>3</v>
      </c>
      <c r="H108" s="22">
        <v>4</v>
      </c>
      <c r="I108" s="22">
        <v>4</v>
      </c>
      <c r="J108" s="22">
        <v>3</v>
      </c>
      <c r="K108" s="22">
        <v>4</v>
      </c>
      <c r="L108" s="22">
        <v>3</v>
      </c>
      <c r="M108" s="23">
        <v>4</v>
      </c>
      <c r="N108" s="23">
        <v>4</v>
      </c>
      <c r="O108" s="23">
        <v>4</v>
      </c>
      <c r="P108" s="23">
        <v>4</v>
      </c>
      <c r="Q108" s="23">
        <v>4</v>
      </c>
      <c r="R108" s="23">
        <v>4</v>
      </c>
      <c r="S108" s="23">
        <v>4</v>
      </c>
      <c r="T108" s="23">
        <v>4</v>
      </c>
      <c r="U108" s="23">
        <v>3</v>
      </c>
      <c r="V108" s="23">
        <v>3</v>
      </c>
      <c r="W108" s="24">
        <v>3</v>
      </c>
      <c r="X108" s="24">
        <v>3</v>
      </c>
    </row>
    <row r="109" spans="1:24" ht="24">
      <c r="A109" s="20">
        <v>1</v>
      </c>
      <c r="B109" s="22">
        <v>5</v>
      </c>
      <c r="C109" s="22">
        <v>5</v>
      </c>
      <c r="D109" s="22">
        <v>5</v>
      </c>
      <c r="E109" s="22">
        <v>5</v>
      </c>
      <c r="F109" s="22">
        <v>5</v>
      </c>
      <c r="G109" s="22">
        <v>5</v>
      </c>
      <c r="H109" s="22">
        <v>5</v>
      </c>
      <c r="I109" s="22">
        <v>5</v>
      </c>
      <c r="J109" s="22">
        <v>5</v>
      </c>
      <c r="K109" s="22">
        <v>5</v>
      </c>
      <c r="L109" s="22">
        <v>5</v>
      </c>
      <c r="M109" s="22">
        <v>5</v>
      </c>
      <c r="N109" s="22">
        <v>5</v>
      </c>
      <c r="O109" s="22">
        <v>5</v>
      </c>
      <c r="P109" s="22">
        <v>5</v>
      </c>
      <c r="Q109" s="22">
        <v>5</v>
      </c>
      <c r="R109" s="22">
        <v>5</v>
      </c>
      <c r="S109" s="22">
        <v>5</v>
      </c>
      <c r="T109" s="22">
        <v>5</v>
      </c>
      <c r="U109" s="22">
        <v>5</v>
      </c>
      <c r="V109" s="22">
        <v>4</v>
      </c>
      <c r="W109" s="22">
        <v>5</v>
      </c>
      <c r="X109" s="22">
        <v>5</v>
      </c>
    </row>
    <row r="110" ht="24">
      <c r="A110" s="20"/>
    </row>
    <row r="111" spans="1:24" ht="24">
      <c r="A111" s="25">
        <f>COUNTIF(A2:A109,1)</f>
        <v>82</v>
      </c>
      <c r="B111" s="29">
        <f aca="true" t="shared" si="0" ref="B111:Q111">AVERAGE(B2:B109)</f>
        <v>4.444444444444445</v>
      </c>
      <c r="C111" s="29">
        <f t="shared" si="0"/>
        <v>3.990740740740741</v>
      </c>
      <c r="D111" s="29">
        <f t="shared" si="0"/>
        <v>3.740740740740741</v>
      </c>
      <c r="E111" s="30">
        <f t="shared" si="0"/>
        <v>4.398148148148148</v>
      </c>
      <c r="F111" s="30">
        <f t="shared" si="0"/>
        <v>4.407407407407407</v>
      </c>
      <c r="G111" s="30">
        <f t="shared" si="0"/>
        <v>4.361111111111111</v>
      </c>
      <c r="H111" s="30">
        <f t="shared" si="0"/>
        <v>4.2592592592592595</v>
      </c>
      <c r="I111" s="30">
        <f t="shared" si="0"/>
        <v>4.462962962962963</v>
      </c>
      <c r="J111" s="30">
        <f t="shared" si="0"/>
        <v>4.268518518518518</v>
      </c>
      <c r="K111" s="30">
        <f t="shared" si="0"/>
        <v>4.462962962962963</v>
      </c>
      <c r="L111" s="30">
        <f t="shared" si="0"/>
        <v>4.175925925925926</v>
      </c>
      <c r="M111" s="31">
        <f t="shared" si="0"/>
        <v>4.416666666666667</v>
      </c>
      <c r="N111" s="31">
        <f t="shared" si="0"/>
        <v>4.435185185185185</v>
      </c>
      <c r="O111" s="31">
        <f t="shared" si="0"/>
        <v>4.425925925925926</v>
      </c>
      <c r="P111" s="31">
        <f t="shared" si="0"/>
        <v>4.388888888888889</v>
      </c>
      <c r="Q111" s="31">
        <f t="shared" si="0"/>
        <v>4.37037037037037</v>
      </c>
      <c r="R111" s="32">
        <f aca="true" t="shared" si="1" ref="R111:X112">AVERAGE(B111:Q111)</f>
        <v>4.313078703703703</v>
      </c>
      <c r="S111" s="32">
        <f t="shared" si="1"/>
        <v>4.3048683449074066</v>
      </c>
      <c r="T111" s="32">
        <f t="shared" si="1"/>
        <v>4.3245013201678235</v>
      </c>
      <c r="U111" s="32">
        <f t="shared" si="1"/>
        <v>4.360986356382016</v>
      </c>
      <c r="V111" s="32">
        <f t="shared" si="1"/>
        <v>4.358663744396632</v>
      </c>
      <c r="W111" s="32">
        <f t="shared" si="1"/>
        <v>4.35561726545846</v>
      </c>
      <c r="X111" s="32">
        <f t="shared" si="1"/>
        <v>4.355273900105169</v>
      </c>
    </row>
    <row r="112" spans="1:24" ht="24">
      <c r="A112" s="25">
        <f>COUNTIF(A2:A109,2)</f>
        <v>25</v>
      </c>
      <c r="B112" s="29">
        <f aca="true" t="shared" si="2" ref="B112:Q112">STDEV(B2:B109)</f>
        <v>0.5853880146756126</v>
      </c>
      <c r="C112" s="29">
        <f t="shared" si="2"/>
        <v>0.7793523595786143</v>
      </c>
      <c r="D112" s="29">
        <f t="shared" si="2"/>
        <v>0.7778519472127218</v>
      </c>
      <c r="E112" s="33">
        <f t="shared" si="2"/>
        <v>0.5458392289203056</v>
      </c>
      <c r="F112" s="33">
        <f t="shared" si="2"/>
        <v>0.5643131138046551</v>
      </c>
      <c r="G112" s="33">
        <f t="shared" si="2"/>
        <v>0.676139859078184</v>
      </c>
      <c r="H112" s="33">
        <f t="shared" si="2"/>
        <v>0.6609306716420432</v>
      </c>
      <c r="I112" s="33">
        <f t="shared" si="2"/>
        <v>0.5540998581673201</v>
      </c>
      <c r="J112" s="33">
        <f t="shared" si="2"/>
        <v>0.6918278847255052</v>
      </c>
      <c r="K112" s="33">
        <f t="shared" si="2"/>
        <v>0.5540998581673201</v>
      </c>
      <c r="L112" s="33">
        <f t="shared" si="2"/>
        <v>0.7340669416583089</v>
      </c>
      <c r="M112" s="34">
        <f t="shared" si="2"/>
        <v>0.5138274920523278</v>
      </c>
      <c r="N112" s="34">
        <f t="shared" si="2"/>
        <v>0.5165150683699696</v>
      </c>
      <c r="O112" s="34">
        <f t="shared" si="2"/>
        <v>0.5503389559393085</v>
      </c>
      <c r="P112" s="34">
        <f t="shared" si="2"/>
        <v>0.5773502691896245</v>
      </c>
      <c r="Q112" s="34">
        <f t="shared" si="2"/>
        <v>0.5569038674839253</v>
      </c>
      <c r="R112" s="32">
        <f t="shared" si="1"/>
        <v>0.6149278369166091</v>
      </c>
      <c r="S112" s="32">
        <f t="shared" si="1"/>
        <v>0.6167740758066713</v>
      </c>
      <c r="T112" s="32">
        <f t="shared" si="1"/>
        <v>0.6066129330709249</v>
      </c>
      <c r="U112" s="32">
        <f t="shared" si="1"/>
        <v>0.5959104946870626</v>
      </c>
      <c r="V112" s="32">
        <f t="shared" si="1"/>
        <v>0.599039948797485</v>
      </c>
      <c r="W112" s="32">
        <f t="shared" si="1"/>
        <v>0.6012103759845367</v>
      </c>
      <c r="X112" s="32">
        <f t="shared" si="1"/>
        <v>0.5965272832911838</v>
      </c>
    </row>
    <row r="113" ht="24">
      <c r="A113" s="25">
        <f>COUNTIF(A2:A109,0)</f>
        <v>1</v>
      </c>
    </row>
    <row r="114" ht="24">
      <c r="A114" s="25">
        <f>SUM(A111:A113)</f>
        <v>108</v>
      </c>
    </row>
    <row r="115" ht="24">
      <c r="A115" s="25"/>
    </row>
    <row r="116" ht="24">
      <c r="A116" s="25"/>
    </row>
    <row r="117" ht="24">
      <c r="A117" s="25"/>
    </row>
    <row r="118" ht="24">
      <c r="A118" s="25"/>
    </row>
    <row r="119" ht="24">
      <c r="A119" s="25"/>
    </row>
    <row r="120" ht="24">
      <c r="A120" s="25"/>
    </row>
    <row r="121" ht="24">
      <c r="A121" s="25"/>
    </row>
    <row r="122" ht="24">
      <c r="A122" s="25"/>
    </row>
    <row r="123" ht="24">
      <c r="A123" s="25"/>
    </row>
    <row r="124" ht="24">
      <c r="A124" s="25"/>
    </row>
    <row r="125" ht="24">
      <c r="A125" s="25"/>
    </row>
    <row r="126" ht="24">
      <c r="A126" s="25"/>
    </row>
    <row r="127" ht="24">
      <c r="A127" s="25"/>
    </row>
    <row r="128" ht="24">
      <c r="A128" s="25"/>
    </row>
    <row r="129" ht="24">
      <c r="A129" s="25"/>
    </row>
    <row r="130" ht="24">
      <c r="A130" s="25"/>
    </row>
    <row r="131" ht="24">
      <c r="A131" s="25"/>
    </row>
    <row r="132" ht="24">
      <c r="A132" s="25"/>
    </row>
    <row r="133" ht="24">
      <c r="A133" s="25"/>
    </row>
    <row r="134" ht="24">
      <c r="A134" s="25"/>
    </row>
    <row r="135" ht="24">
      <c r="A135" s="25"/>
    </row>
    <row r="136" ht="24">
      <c r="A136" s="25"/>
    </row>
    <row r="137" ht="24">
      <c r="A137" s="25"/>
    </row>
    <row r="138" ht="24">
      <c r="A138" s="25"/>
    </row>
    <row r="139" ht="24">
      <c r="A139" s="25"/>
    </row>
    <row r="140" ht="24">
      <c r="A140" s="25"/>
    </row>
    <row r="141" ht="24">
      <c r="A141" s="25"/>
    </row>
    <row r="142" ht="24">
      <c r="A142" s="25"/>
    </row>
    <row r="143" ht="24">
      <c r="A143" s="25"/>
    </row>
    <row r="144" ht="24">
      <c r="A144" s="25"/>
    </row>
    <row r="145" ht="24">
      <c r="A145" s="25"/>
    </row>
    <row r="146" ht="24">
      <c r="A146" s="25"/>
    </row>
    <row r="147" ht="24">
      <c r="A147" s="25"/>
    </row>
    <row r="148" ht="24">
      <c r="A148" s="25"/>
    </row>
    <row r="149" ht="24">
      <c r="A149" s="25"/>
    </row>
    <row r="150" ht="24">
      <c r="A150" s="25"/>
    </row>
    <row r="151" ht="24">
      <c r="A151" s="25"/>
    </row>
    <row r="152" ht="24">
      <c r="A152" s="25"/>
    </row>
    <row r="153" ht="24">
      <c r="A153" s="25"/>
    </row>
    <row r="154" ht="24">
      <c r="A154" s="25"/>
    </row>
    <row r="155" ht="24">
      <c r="A155" s="25"/>
    </row>
    <row r="156" ht="24">
      <c r="A156" s="25"/>
    </row>
    <row r="157" ht="24">
      <c r="A157" s="25"/>
    </row>
    <row r="158" ht="24">
      <c r="A158" s="25"/>
    </row>
    <row r="159" ht="24">
      <c r="A159" s="25"/>
    </row>
    <row r="160" ht="24">
      <c r="A160" s="25"/>
    </row>
    <row r="161" ht="24">
      <c r="A161" s="25"/>
    </row>
    <row r="162" ht="24">
      <c r="A162" s="25"/>
    </row>
    <row r="163" ht="24">
      <c r="A163" s="25"/>
    </row>
    <row r="164" ht="24">
      <c r="A164" s="25"/>
    </row>
    <row r="165" ht="24">
      <c r="A165" s="25"/>
    </row>
    <row r="166" ht="24">
      <c r="A166" s="25"/>
    </row>
    <row r="167" ht="24">
      <c r="A167" s="25"/>
    </row>
    <row r="168" ht="24">
      <c r="A168" s="25"/>
    </row>
    <row r="169" ht="24">
      <c r="A169" s="25"/>
    </row>
    <row r="170" ht="24">
      <c r="A170" s="25"/>
    </row>
    <row r="171" ht="24">
      <c r="A171" s="25"/>
    </row>
    <row r="172" ht="24">
      <c r="A172" s="25"/>
    </row>
    <row r="173" ht="24">
      <c r="A173" s="25"/>
    </row>
    <row r="174" ht="24">
      <c r="A174" s="25"/>
    </row>
    <row r="175" ht="24">
      <c r="A175" s="25"/>
    </row>
    <row r="176" ht="24">
      <c r="A176" s="25"/>
    </row>
    <row r="177" ht="24">
      <c r="A177" s="25"/>
    </row>
    <row r="178" ht="24">
      <c r="A178" s="25"/>
    </row>
    <row r="179" ht="24">
      <c r="A179" s="25"/>
    </row>
    <row r="180" ht="24">
      <c r="A180" s="25"/>
    </row>
    <row r="181" ht="24">
      <c r="A181" s="25"/>
    </row>
    <row r="182" ht="24">
      <c r="A182" s="25"/>
    </row>
    <row r="183" ht="24">
      <c r="A183" s="25"/>
    </row>
    <row r="184" ht="24">
      <c r="A184" s="25"/>
    </row>
    <row r="185" ht="24">
      <c r="A185" s="25"/>
    </row>
    <row r="186" ht="24">
      <c r="A186" s="25"/>
    </row>
    <row r="187" ht="24">
      <c r="A187" s="25"/>
    </row>
    <row r="188" ht="24">
      <c r="A188" s="25"/>
    </row>
    <row r="189" ht="24">
      <c r="A189" s="25"/>
    </row>
    <row r="190" ht="24">
      <c r="A190" s="25"/>
    </row>
    <row r="191" ht="24">
      <c r="A191" s="25"/>
    </row>
    <row r="192" ht="24">
      <c r="A192" s="25"/>
    </row>
    <row r="193" ht="24">
      <c r="A193" s="25"/>
    </row>
    <row r="194" ht="24">
      <c r="A194" s="25"/>
    </row>
    <row r="195" ht="24">
      <c r="A195" s="25"/>
    </row>
    <row r="196" ht="24">
      <c r="A196" s="25"/>
    </row>
    <row r="197" ht="24">
      <c r="A197" s="25"/>
    </row>
    <row r="198" ht="24">
      <c r="A198" s="25"/>
    </row>
    <row r="199" ht="24">
      <c r="A199" s="25"/>
    </row>
    <row r="200" ht="24">
      <c r="A200" s="25"/>
    </row>
    <row r="201" ht="24">
      <c r="A201" s="25"/>
    </row>
    <row r="202" ht="24">
      <c r="A202" s="25"/>
    </row>
    <row r="203" ht="24">
      <c r="A203" s="25"/>
    </row>
    <row r="204" ht="24">
      <c r="A204" s="25"/>
    </row>
    <row r="205" ht="24">
      <c r="A205" s="25"/>
    </row>
    <row r="206" ht="24">
      <c r="A206" s="25"/>
    </row>
    <row r="207" ht="24">
      <c r="A207" s="25"/>
    </row>
    <row r="208" ht="24">
      <c r="A208" s="25"/>
    </row>
    <row r="209" ht="24">
      <c r="A209" s="25"/>
    </row>
    <row r="210" ht="24">
      <c r="A210" s="25"/>
    </row>
    <row r="211" ht="24">
      <c r="A211" s="25"/>
    </row>
    <row r="212" ht="24">
      <c r="A212" s="25"/>
    </row>
    <row r="213" ht="24">
      <c r="A213" s="25"/>
    </row>
    <row r="214" ht="24">
      <c r="A214" s="25"/>
    </row>
    <row r="215" ht="24">
      <c r="A215" s="25"/>
    </row>
    <row r="216" ht="24">
      <c r="A216" s="25"/>
    </row>
    <row r="217" ht="24">
      <c r="A217" s="25"/>
    </row>
    <row r="218" ht="24">
      <c r="A218" s="25"/>
    </row>
    <row r="219" ht="24">
      <c r="A219" s="25"/>
    </row>
    <row r="220" ht="24">
      <c r="A220" s="25"/>
    </row>
    <row r="221" ht="24">
      <c r="A221" s="25"/>
    </row>
    <row r="222" ht="24">
      <c r="A222" s="25"/>
    </row>
    <row r="223" ht="24">
      <c r="A223" s="25"/>
    </row>
    <row r="224" ht="24">
      <c r="A224" s="25"/>
    </row>
    <row r="225" ht="24">
      <c r="A225" s="25"/>
    </row>
    <row r="226" ht="24">
      <c r="A226" s="25"/>
    </row>
    <row r="227" ht="24">
      <c r="A227" s="25"/>
    </row>
    <row r="228" ht="24">
      <c r="A228" s="25"/>
    </row>
    <row r="229" ht="24">
      <c r="A229" s="25"/>
    </row>
    <row r="230" ht="24">
      <c r="A230" s="25"/>
    </row>
    <row r="231" ht="24">
      <c r="A231" s="25"/>
    </row>
    <row r="232" ht="24">
      <c r="A232" s="25"/>
    </row>
    <row r="233" ht="24">
      <c r="A233" s="25"/>
    </row>
    <row r="234" ht="24">
      <c r="A234" s="25"/>
    </row>
    <row r="235" ht="24">
      <c r="A235" s="25"/>
    </row>
    <row r="236" ht="24">
      <c r="A236" s="25"/>
    </row>
    <row r="237" ht="24">
      <c r="A237" s="25"/>
    </row>
    <row r="238" ht="24">
      <c r="A238" s="25"/>
    </row>
    <row r="239" ht="24">
      <c r="A239" s="25"/>
    </row>
    <row r="240" ht="24">
      <c r="A240" s="25"/>
    </row>
    <row r="241" ht="24">
      <c r="A241" s="25"/>
    </row>
    <row r="242" ht="24">
      <c r="A242" s="25"/>
    </row>
    <row r="243" ht="24">
      <c r="A243" s="25"/>
    </row>
    <row r="244" ht="24">
      <c r="A244" s="25"/>
    </row>
    <row r="245" ht="24">
      <c r="A245" s="25"/>
    </row>
    <row r="246" ht="24">
      <c r="A246" s="25"/>
    </row>
    <row r="247" ht="24">
      <c r="A247" s="25"/>
    </row>
    <row r="248" ht="24">
      <c r="A248" s="25"/>
    </row>
    <row r="249" ht="24">
      <c r="A249" s="25"/>
    </row>
    <row r="250" ht="24">
      <c r="A250" s="25"/>
    </row>
    <row r="251" ht="24">
      <c r="A251" s="25"/>
    </row>
    <row r="252" ht="24">
      <c r="A252" s="25"/>
    </row>
    <row r="253" ht="24">
      <c r="A253" s="25"/>
    </row>
    <row r="254" ht="24">
      <c r="A254" s="25"/>
    </row>
    <row r="255" ht="24">
      <c r="A255" s="25"/>
    </row>
    <row r="256" ht="24">
      <c r="A256" s="25"/>
    </row>
    <row r="257" ht="24">
      <c r="A257" s="25"/>
    </row>
    <row r="258" ht="24">
      <c r="A258" s="25"/>
    </row>
    <row r="259" ht="24">
      <c r="A259" s="25"/>
    </row>
    <row r="260" ht="24">
      <c r="A260" s="25"/>
    </row>
    <row r="261" ht="24">
      <c r="A261" s="25"/>
    </row>
    <row r="262" ht="24">
      <c r="A262" s="25"/>
    </row>
    <row r="263" ht="24">
      <c r="A263" s="25"/>
    </row>
    <row r="264" ht="24">
      <c r="A264" s="25"/>
    </row>
    <row r="265" ht="24">
      <c r="A265" s="25"/>
    </row>
    <row r="266" ht="24">
      <c r="A266" s="25"/>
    </row>
    <row r="267" ht="24">
      <c r="A267" s="25"/>
    </row>
    <row r="268" ht="24">
      <c r="A268" s="25"/>
    </row>
    <row r="269" ht="24">
      <c r="A269" s="25"/>
    </row>
    <row r="270" ht="24">
      <c r="A270" s="25"/>
    </row>
    <row r="271" ht="24">
      <c r="A271" s="25"/>
    </row>
    <row r="272" ht="24">
      <c r="A272" s="25"/>
    </row>
    <row r="273" ht="24">
      <c r="A273" s="25"/>
    </row>
    <row r="274" ht="24">
      <c r="A274" s="25"/>
    </row>
    <row r="275" ht="24">
      <c r="A275" s="25"/>
    </row>
    <row r="276" ht="24">
      <c r="A276" s="25"/>
    </row>
    <row r="277" ht="24">
      <c r="A277" s="25"/>
    </row>
    <row r="278" ht="24">
      <c r="A278" s="25"/>
    </row>
    <row r="279" ht="24">
      <c r="A279" s="25"/>
    </row>
    <row r="280" ht="24">
      <c r="A280" s="25"/>
    </row>
    <row r="281" ht="24">
      <c r="A281" s="25"/>
    </row>
    <row r="282" ht="24">
      <c r="A282" s="25"/>
    </row>
    <row r="283" ht="24">
      <c r="A283" s="25"/>
    </row>
    <row r="284" ht="24">
      <c r="A284" s="25"/>
    </row>
    <row r="285" ht="24">
      <c r="A285" s="25"/>
    </row>
    <row r="286" ht="24">
      <c r="A286" s="25"/>
    </row>
    <row r="287" ht="24">
      <c r="A287" s="25"/>
    </row>
    <row r="288" ht="24">
      <c r="A288" s="25"/>
    </row>
    <row r="289" ht="24">
      <c r="A289" s="25"/>
    </row>
    <row r="290" ht="24">
      <c r="A290" s="25"/>
    </row>
    <row r="291" ht="24">
      <c r="A291" s="25"/>
    </row>
    <row r="292" ht="24">
      <c r="A292" s="25"/>
    </row>
    <row r="293" ht="24">
      <c r="A293" s="25"/>
    </row>
    <row r="294" ht="24">
      <c r="A294" s="25"/>
    </row>
    <row r="295" ht="24">
      <c r="A295" s="25"/>
    </row>
    <row r="296" ht="24">
      <c r="A296" s="25"/>
    </row>
    <row r="297" ht="24">
      <c r="A297" s="25"/>
    </row>
    <row r="298" ht="24">
      <c r="A298" s="25"/>
    </row>
    <row r="299" ht="24">
      <c r="A299" s="25"/>
    </row>
    <row r="300" ht="24">
      <c r="A300" s="25"/>
    </row>
    <row r="301" ht="24">
      <c r="A301" s="25"/>
    </row>
    <row r="302" ht="24">
      <c r="A302" s="25"/>
    </row>
    <row r="303" ht="24">
      <c r="A303" s="25"/>
    </row>
    <row r="304" ht="24">
      <c r="A304" s="25"/>
    </row>
    <row r="305" ht="24">
      <c r="A305" s="25"/>
    </row>
    <row r="306" ht="24">
      <c r="A306" s="25"/>
    </row>
    <row r="307" ht="24">
      <c r="A307" s="25"/>
    </row>
    <row r="308" ht="24">
      <c r="A308" s="25"/>
    </row>
    <row r="309" ht="24">
      <c r="A309" s="25"/>
    </row>
    <row r="310" ht="24">
      <c r="A310" s="25"/>
    </row>
    <row r="311" ht="24">
      <c r="A311" s="25"/>
    </row>
    <row r="312" ht="24">
      <c r="A312" s="25"/>
    </row>
    <row r="313" ht="24">
      <c r="A313" s="25"/>
    </row>
    <row r="314" ht="24">
      <c r="A314" s="25"/>
    </row>
    <row r="315" ht="24">
      <c r="A315" s="25"/>
    </row>
    <row r="316" ht="24">
      <c r="A316" s="25"/>
    </row>
    <row r="317" ht="24">
      <c r="A317" s="25"/>
    </row>
    <row r="318" ht="24">
      <c r="A318" s="25"/>
    </row>
    <row r="319" ht="24">
      <c r="A319" s="25"/>
    </row>
    <row r="320" ht="24">
      <c r="A320" s="25"/>
    </row>
    <row r="321" ht="24">
      <c r="A321" s="25"/>
    </row>
    <row r="322" ht="24">
      <c r="A322" s="25"/>
    </row>
    <row r="323" ht="24">
      <c r="A323" s="25"/>
    </row>
    <row r="324" ht="24">
      <c r="A324" s="25"/>
    </row>
    <row r="325" ht="24">
      <c r="A325" s="25"/>
    </row>
    <row r="326" ht="24">
      <c r="A326" s="25"/>
    </row>
    <row r="327" ht="24">
      <c r="A327" s="25"/>
    </row>
    <row r="328" ht="24">
      <c r="A328" s="25"/>
    </row>
    <row r="329" ht="24">
      <c r="A329" s="25"/>
    </row>
    <row r="330" ht="24">
      <c r="A330" s="25"/>
    </row>
    <row r="331" ht="24">
      <c r="A331" s="25"/>
    </row>
    <row r="332" ht="24">
      <c r="A332" s="25"/>
    </row>
    <row r="333" ht="24">
      <c r="A333" s="25"/>
    </row>
    <row r="334" ht="24">
      <c r="A334" s="25"/>
    </row>
    <row r="335" ht="24">
      <c r="A335" s="25"/>
    </row>
    <row r="336" ht="24">
      <c r="A336" s="25"/>
    </row>
    <row r="337" ht="24">
      <c r="A337" s="25"/>
    </row>
    <row r="338" ht="24">
      <c r="A338" s="25"/>
    </row>
    <row r="339" ht="24">
      <c r="A339" s="25"/>
    </row>
    <row r="340" ht="24">
      <c r="A340" s="25"/>
    </row>
    <row r="341" ht="24">
      <c r="A341" s="25"/>
    </row>
    <row r="342" ht="24">
      <c r="A342" s="25"/>
    </row>
    <row r="343" ht="24">
      <c r="A343" s="25"/>
    </row>
    <row r="344" ht="24">
      <c r="A344" s="25"/>
    </row>
    <row r="345" ht="24">
      <c r="A345" s="25"/>
    </row>
    <row r="346" ht="24">
      <c r="A346" s="25"/>
    </row>
    <row r="347" ht="24">
      <c r="A347" s="25"/>
    </row>
    <row r="348" ht="24">
      <c r="A348" s="25"/>
    </row>
    <row r="349" ht="24">
      <c r="A349" s="25"/>
    </row>
    <row r="350" ht="24">
      <c r="A350" s="25"/>
    </row>
    <row r="351" ht="24">
      <c r="A351" s="25"/>
    </row>
    <row r="352" ht="24">
      <c r="A352" s="25"/>
    </row>
    <row r="353" ht="24">
      <c r="A353" s="25"/>
    </row>
    <row r="354" ht="24">
      <c r="A354" s="25"/>
    </row>
    <row r="355" ht="24">
      <c r="A355" s="25"/>
    </row>
    <row r="356" ht="24">
      <c r="A356" s="25"/>
    </row>
    <row r="357" ht="24">
      <c r="A357" s="25"/>
    </row>
    <row r="358" ht="24">
      <c r="A358" s="25"/>
    </row>
    <row r="359" ht="24">
      <c r="A359" s="25"/>
    </row>
    <row r="360" ht="24">
      <c r="A360" s="25"/>
    </row>
    <row r="361" ht="24">
      <c r="A361" s="25"/>
    </row>
    <row r="362" ht="24">
      <c r="A362" s="25"/>
    </row>
    <row r="363" ht="24">
      <c r="A363" s="25"/>
    </row>
    <row r="364" ht="24">
      <c r="A364" s="25"/>
    </row>
    <row r="365" ht="24">
      <c r="A365" s="25"/>
    </row>
    <row r="366" ht="24">
      <c r="A366" s="25"/>
    </row>
    <row r="367" ht="24">
      <c r="A367" s="25"/>
    </row>
    <row r="368" ht="24">
      <c r="A368" s="25"/>
    </row>
    <row r="369" ht="24">
      <c r="A369" s="25"/>
    </row>
    <row r="370" ht="24">
      <c r="A370" s="25"/>
    </row>
    <row r="371" ht="24">
      <c r="A371" s="25"/>
    </row>
    <row r="372" ht="24">
      <c r="A372" s="25"/>
    </row>
    <row r="373" ht="24">
      <c r="A373" s="25"/>
    </row>
    <row r="374" ht="24">
      <c r="A374" s="25"/>
    </row>
    <row r="375" ht="24">
      <c r="A375" s="25"/>
    </row>
    <row r="376" ht="24">
      <c r="A376" s="25"/>
    </row>
    <row r="377" ht="24">
      <c r="A377" s="25"/>
    </row>
    <row r="378" ht="24">
      <c r="A378" s="25"/>
    </row>
    <row r="379" ht="24">
      <c r="A379" s="25"/>
    </row>
    <row r="380" ht="24">
      <c r="A380" s="25"/>
    </row>
    <row r="381" ht="24">
      <c r="A381" s="25"/>
    </row>
    <row r="382" ht="24">
      <c r="A382" s="25"/>
    </row>
    <row r="383" ht="24">
      <c r="A383" s="25"/>
    </row>
    <row r="384" ht="24">
      <c r="A384" s="25"/>
    </row>
    <row r="385" ht="24">
      <c r="A385" s="25"/>
    </row>
    <row r="386" ht="24">
      <c r="A386" s="25"/>
    </row>
    <row r="387" ht="24">
      <c r="A387" s="25"/>
    </row>
    <row r="388" ht="24">
      <c r="A388" s="25"/>
    </row>
    <row r="389" ht="24">
      <c r="A389" s="25"/>
    </row>
    <row r="390" ht="24">
      <c r="A390" s="25"/>
    </row>
    <row r="391" ht="24">
      <c r="A391" s="25"/>
    </row>
    <row r="392" ht="24">
      <c r="A392" s="25"/>
    </row>
    <row r="393" ht="24">
      <c r="A393" s="25"/>
    </row>
    <row r="394" ht="24">
      <c r="A394" s="25"/>
    </row>
    <row r="395" ht="24">
      <c r="A395" s="25"/>
    </row>
    <row r="396" ht="24">
      <c r="A396" s="25"/>
    </row>
    <row r="397" ht="24">
      <c r="A397" s="25"/>
    </row>
    <row r="398" ht="24">
      <c r="A398" s="25"/>
    </row>
    <row r="399" ht="24">
      <c r="A399" s="25"/>
    </row>
    <row r="400" ht="24">
      <c r="A400" s="25"/>
    </row>
    <row r="401" ht="24">
      <c r="A401" s="25"/>
    </row>
    <row r="402" ht="24">
      <c r="A402" s="25"/>
    </row>
    <row r="403" ht="24">
      <c r="A403" s="25"/>
    </row>
    <row r="404" ht="24">
      <c r="A404" s="25"/>
    </row>
    <row r="405" ht="24">
      <c r="A405" s="25"/>
    </row>
    <row r="406" ht="24">
      <c r="A406" s="25"/>
    </row>
    <row r="407" ht="24">
      <c r="A407" s="25"/>
    </row>
    <row r="408" ht="24">
      <c r="A408" s="25"/>
    </row>
    <row r="409" ht="24">
      <c r="A409" s="25"/>
    </row>
    <row r="410" ht="24">
      <c r="A410" s="25"/>
    </row>
    <row r="411" ht="24">
      <c r="A411" s="25"/>
    </row>
    <row r="412" ht="24">
      <c r="A412" s="25"/>
    </row>
    <row r="413" ht="24">
      <c r="A413" s="25"/>
    </row>
    <row r="414" ht="24">
      <c r="A414" s="25"/>
    </row>
    <row r="415" ht="24">
      <c r="A415" s="25"/>
    </row>
    <row r="416" ht="24">
      <c r="A416" s="25"/>
    </row>
    <row r="417" ht="24">
      <c r="A417" s="25"/>
    </row>
    <row r="418" ht="24">
      <c r="A418" s="25"/>
    </row>
    <row r="419" ht="24">
      <c r="A419" s="25"/>
    </row>
    <row r="420" ht="24">
      <c r="A420" s="25"/>
    </row>
    <row r="421" ht="24">
      <c r="A421" s="25"/>
    </row>
    <row r="422" ht="24">
      <c r="A422" s="25"/>
    </row>
    <row r="423" ht="24">
      <c r="A423" s="25"/>
    </row>
    <row r="424" ht="24">
      <c r="A424" s="25"/>
    </row>
    <row r="425" ht="24">
      <c r="A425" s="25"/>
    </row>
    <row r="426" ht="24">
      <c r="A426" s="25"/>
    </row>
    <row r="427" ht="24">
      <c r="A427" s="25"/>
    </row>
    <row r="428" ht="24">
      <c r="A428" s="25"/>
    </row>
    <row r="429" ht="24">
      <c r="A429" s="25"/>
    </row>
    <row r="430" ht="24">
      <c r="A430" s="25"/>
    </row>
    <row r="431" ht="24">
      <c r="A431" s="25"/>
    </row>
    <row r="432" ht="24">
      <c r="A432" s="25"/>
    </row>
    <row r="433" ht="24">
      <c r="A433" s="25"/>
    </row>
    <row r="434" ht="24">
      <c r="A434" s="25"/>
    </row>
    <row r="435" ht="24">
      <c r="A435" s="25"/>
    </row>
    <row r="436" ht="24">
      <c r="A436" s="25"/>
    </row>
    <row r="437" ht="24">
      <c r="A437" s="25"/>
    </row>
    <row r="438" ht="24">
      <c r="A438" s="25"/>
    </row>
    <row r="439" ht="24">
      <c r="A439" s="25"/>
    </row>
    <row r="440" ht="24">
      <c r="A440" s="25"/>
    </row>
    <row r="441" ht="24">
      <c r="A441" s="25"/>
    </row>
    <row r="442" ht="24">
      <c r="A442" s="25"/>
    </row>
    <row r="443" ht="24">
      <c r="A443" s="25"/>
    </row>
    <row r="444" ht="24">
      <c r="A444" s="25"/>
    </row>
    <row r="445" ht="24">
      <c r="A445" s="25"/>
    </row>
    <row r="446" ht="24">
      <c r="A446" s="25"/>
    </row>
    <row r="447" ht="24">
      <c r="A447" s="25"/>
    </row>
    <row r="448" ht="24">
      <c r="A448" s="25"/>
    </row>
    <row r="449" ht="24">
      <c r="A449" s="25"/>
    </row>
    <row r="450" ht="24">
      <c r="A450" s="25"/>
    </row>
    <row r="451" ht="24">
      <c r="A451" s="25"/>
    </row>
    <row r="452" ht="24">
      <c r="A452" s="25"/>
    </row>
    <row r="453" ht="24">
      <c r="A453" s="25"/>
    </row>
    <row r="454" ht="24">
      <c r="A454" s="25"/>
    </row>
    <row r="455" ht="24">
      <c r="A455" s="25"/>
    </row>
    <row r="456" ht="24">
      <c r="A456" s="25"/>
    </row>
    <row r="457" ht="24">
      <c r="A457" s="25"/>
    </row>
    <row r="458" ht="24">
      <c r="A458" s="25"/>
    </row>
    <row r="459" ht="24">
      <c r="A459" s="25"/>
    </row>
    <row r="460" ht="24">
      <c r="A460" s="25"/>
    </row>
    <row r="461" ht="24">
      <c r="A461" s="25"/>
    </row>
    <row r="462" ht="24">
      <c r="A462" s="25"/>
    </row>
    <row r="463" ht="24">
      <c r="A463" s="25"/>
    </row>
    <row r="464" ht="24">
      <c r="A464" s="25"/>
    </row>
    <row r="465" ht="24">
      <c r="A465" s="25"/>
    </row>
    <row r="466" ht="24">
      <c r="A466" s="25"/>
    </row>
    <row r="467" ht="24">
      <c r="A467" s="25"/>
    </row>
    <row r="468" ht="24">
      <c r="A468" s="25"/>
    </row>
    <row r="469" ht="24">
      <c r="A469" s="25"/>
    </row>
    <row r="470" ht="24">
      <c r="A470" s="25"/>
    </row>
    <row r="471" ht="24">
      <c r="A471" s="25"/>
    </row>
    <row r="472" ht="24">
      <c r="A472" s="25"/>
    </row>
    <row r="473" ht="24">
      <c r="A473" s="25"/>
    </row>
    <row r="474" ht="24">
      <c r="A474" s="25"/>
    </row>
    <row r="475" ht="24">
      <c r="A475" s="25"/>
    </row>
    <row r="476" ht="24">
      <c r="A476" s="25"/>
    </row>
    <row r="477" ht="24">
      <c r="A477" s="25"/>
    </row>
    <row r="478" ht="24">
      <c r="A478" s="25"/>
    </row>
    <row r="479" ht="24">
      <c r="A479" s="25"/>
    </row>
    <row r="480" ht="24">
      <c r="A480" s="25"/>
    </row>
    <row r="481" ht="24">
      <c r="A481" s="25"/>
    </row>
    <row r="482" ht="24">
      <c r="A482" s="25"/>
    </row>
    <row r="483" ht="24">
      <c r="A483" s="25"/>
    </row>
    <row r="484" ht="24">
      <c r="A484" s="25"/>
    </row>
    <row r="485" ht="24">
      <c r="A485" s="25"/>
    </row>
    <row r="486" ht="24">
      <c r="A486" s="25"/>
    </row>
    <row r="487" ht="24">
      <c r="A487" s="25"/>
    </row>
    <row r="488" ht="24">
      <c r="A488" s="25"/>
    </row>
    <row r="489" ht="24">
      <c r="A489" s="25"/>
    </row>
    <row r="490" ht="24">
      <c r="A490" s="25"/>
    </row>
    <row r="491" ht="24">
      <c r="A491" s="25"/>
    </row>
    <row r="492" ht="24">
      <c r="A492" s="25"/>
    </row>
    <row r="493" ht="24">
      <c r="A493" s="25"/>
    </row>
    <row r="494" ht="24">
      <c r="A494" s="25"/>
    </row>
    <row r="495" ht="24">
      <c r="A495" s="25"/>
    </row>
    <row r="496" ht="24">
      <c r="A496" s="25"/>
    </row>
    <row r="497" ht="24">
      <c r="A497" s="25"/>
    </row>
    <row r="498" ht="24">
      <c r="A498" s="25"/>
    </row>
    <row r="499" ht="24">
      <c r="A499" s="25"/>
    </row>
    <row r="500" ht="24">
      <c r="A500" s="25"/>
    </row>
    <row r="501" ht="24">
      <c r="A501" s="25"/>
    </row>
    <row r="502" ht="24">
      <c r="A502" s="25"/>
    </row>
    <row r="503" ht="24">
      <c r="A503" s="25"/>
    </row>
    <row r="504" ht="24">
      <c r="A504" s="25"/>
    </row>
    <row r="505" ht="24">
      <c r="A505" s="25"/>
    </row>
    <row r="506" ht="24">
      <c r="A506" s="25"/>
    </row>
    <row r="507" ht="24">
      <c r="A507" s="25"/>
    </row>
    <row r="508" ht="24">
      <c r="A508" s="25"/>
    </row>
    <row r="509" ht="24">
      <c r="A509" s="25"/>
    </row>
    <row r="510" ht="24">
      <c r="A510" s="25"/>
    </row>
    <row r="511" ht="24">
      <c r="A511" s="25"/>
    </row>
    <row r="512" ht="24">
      <c r="A512" s="25"/>
    </row>
    <row r="513" ht="24">
      <c r="A513" s="25"/>
    </row>
    <row r="514" ht="24">
      <c r="A514" s="25"/>
    </row>
    <row r="515" ht="24">
      <c r="A515" s="25"/>
    </row>
    <row r="516" ht="24">
      <c r="A516" s="25"/>
    </row>
    <row r="517" ht="24">
      <c r="A517" s="25"/>
    </row>
    <row r="518" ht="24">
      <c r="A518" s="25"/>
    </row>
    <row r="519" ht="24">
      <c r="A519" s="25"/>
    </row>
    <row r="520" ht="24">
      <c r="A520" s="25"/>
    </row>
    <row r="521" ht="24">
      <c r="A521" s="25"/>
    </row>
    <row r="522" ht="24">
      <c r="A522" s="25"/>
    </row>
    <row r="523" ht="24">
      <c r="A523" s="25"/>
    </row>
    <row r="524" ht="24">
      <c r="A524" s="25"/>
    </row>
    <row r="525" ht="24">
      <c r="A525" s="25"/>
    </row>
    <row r="526" ht="24">
      <c r="A526" s="25"/>
    </row>
    <row r="527" ht="24">
      <c r="A527" s="25"/>
    </row>
    <row r="528" ht="24">
      <c r="A528" s="25"/>
    </row>
    <row r="529" ht="24">
      <c r="A529" s="25"/>
    </row>
    <row r="530" ht="24">
      <c r="A530" s="25"/>
    </row>
    <row r="531" ht="24">
      <c r="A531" s="25"/>
    </row>
    <row r="532" ht="24">
      <c r="A532" s="25"/>
    </row>
    <row r="533" ht="24">
      <c r="A533" s="25"/>
    </row>
    <row r="534" ht="24">
      <c r="A534" s="25"/>
    </row>
    <row r="535" ht="24">
      <c r="A535" s="25"/>
    </row>
    <row r="536" ht="24">
      <c r="A536" s="25"/>
    </row>
    <row r="537" ht="24">
      <c r="A537" s="25"/>
    </row>
    <row r="538" ht="24">
      <c r="A538" s="25"/>
    </row>
    <row r="539" ht="24">
      <c r="A539" s="25"/>
    </row>
    <row r="540" ht="24">
      <c r="A540" s="25"/>
    </row>
    <row r="541" ht="24">
      <c r="A541" s="25"/>
    </row>
    <row r="542" ht="24">
      <c r="A542" s="25"/>
    </row>
    <row r="543" ht="24">
      <c r="A543" s="25"/>
    </row>
    <row r="544" ht="24">
      <c r="A544" s="25"/>
    </row>
    <row r="545" ht="24">
      <c r="A545" s="25"/>
    </row>
    <row r="546" ht="24">
      <c r="A546" s="25"/>
    </row>
    <row r="547" ht="24">
      <c r="A547" s="25"/>
    </row>
    <row r="548" ht="24">
      <c r="A548" s="25"/>
    </row>
    <row r="549" ht="24">
      <c r="A549" s="25"/>
    </row>
    <row r="550" ht="24">
      <c r="A550" s="25"/>
    </row>
    <row r="551" ht="24">
      <c r="A551" s="25"/>
    </row>
    <row r="552" ht="24">
      <c r="A552" s="25"/>
    </row>
    <row r="553" ht="24">
      <c r="A553" s="25"/>
    </row>
    <row r="554" ht="24">
      <c r="A554" s="25"/>
    </row>
    <row r="555" ht="24">
      <c r="A555" s="25"/>
    </row>
    <row r="556" ht="24">
      <c r="A556" s="25"/>
    </row>
    <row r="557" ht="24">
      <c r="A557" s="25"/>
    </row>
    <row r="558" ht="24">
      <c r="A558" s="25"/>
    </row>
    <row r="559" ht="24">
      <c r="A559" s="25"/>
    </row>
    <row r="560" ht="24">
      <c r="A560" s="25"/>
    </row>
    <row r="561" ht="24">
      <c r="A561" s="25"/>
    </row>
    <row r="562" ht="24">
      <c r="A562" s="25"/>
    </row>
    <row r="563" ht="24">
      <c r="A563" s="25"/>
    </row>
    <row r="564" ht="24">
      <c r="A564" s="25"/>
    </row>
    <row r="565" ht="24">
      <c r="A565" s="25"/>
    </row>
    <row r="566" ht="24">
      <c r="A566" s="25"/>
    </row>
    <row r="567" ht="24">
      <c r="A567" s="25"/>
    </row>
    <row r="568" ht="24">
      <c r="A568" s="25"/>
    </row>
    <row r="569" ht="24">
      <c r="A569" s="25"/>
    </row>
    <row r="570" ht="24">
      <c r="A570" s="25"/>
    </row>
    <row r="571" ht="24">
      <c r="A571" s="25"/>
    </row>
    <row r="572" ht="24">
      <c r="A572" s="25"/>
    </row>
    <row r="573" ht="24">
      <c r="A573" s="25"/>
    </row>
    <row r="574" ht="24">
      <c r="A574" s="25"/>
    </row>
    <row r="575" ht="24">
      <c r="A575" s="25"/>
    </row>
    <row r="576" ht="24">
      <c r="A576" s="25"/>
    </row>
    <row r="577" ht="24">
      <c r="A577" s="25"/>
    </row>
    <row r="578" ht="24">
      <c r="A578" s="25"/>
    </row>
    <row r="579" ht="24">
      <c r="A579" s="25"/>
    </row>
    <row r="580" ht="24">
      <c r="A580" s="25"/>
    </row>
    <row r="581" ht="24">
      <c r="A581" s="25"/>
    </row>
    <row r="582" ht="24">
      <c r="A582" s="25"/>
    </row>
    <row r="583" ht="24">
      <c r="A583" s="25"/>
    </row>
    <row r="584" ht="24">
      <c r="A584" s="25"/>
    </row>
    <row r="585" ht="24">
      <c r="A585" s="25"/>
    </row>
    <row r="586" ht="24">
      <c r="A586" s="25"/>
    </row>
    <row r="587" ht="24">
      <c r="A587" s="25"/>
    </row>
    <row r="588" ht="24">
      <c r="A588" s="25"/>
    </row>
    <row r="589" ht="24">
      <c r="A589" s="25"/>
    </row>
    <row r="590" ht="24">
      <c r="A590" s="25"/>
    </row>
    <row r="591" ht="24">
      <c r="A591" s="25"/>
    </row>
    <row r="592" ht="24">
      <c r="A592" s="25"/>
    </row>
    <row r="593" ht="24">
      <c r="A593" s="25"/>
    </row>
    <row r="594" ht="24">
      <c r="A594" s="25"/>
    </row>
    <row r="595" ht="24">
      <c r="A595" s="25"/>
    </row>
    <row r="596" ht="24">
      <c r="A596" s="25"/>
    </row>
    <row r="597" ht="24">
      <c r="A597" s="25"/>
    </row>
    <row r="598" ht="24">
      <c r="A598" s="25"/>
    </row>
    <row r="599" ht="24">
      <c r="A599" s="25"/>
    </row>
    <row r="600" ht="24">
      <c r="A600" s="25"/>
    </row>
    <row r="601" ht="24">
      <c r="A601" s="25"/>
    </row>
    <row r="602" ht="24">
      <c r="A602" s="25"/>
    </row>
    <row r="603" ht="24">
      <c r="A603" s="25"/>
    </row>
    <row r="604" ht="24">
      <c r="A604" s="25"/>
    </row>
    <row r="605" ht="24">
      <c r="A605" s="25"/>
    </row>
    <row r="606" ht="24">
      <c r="A606" s="25"/>
    </row>
    <row r="607" ht="24">
      <c r="A607" s="25"/>
    </row>
    <row r="608" ht="24">
      <c r="A608" s="25"/>
    </row>
    <row r="609" ht="24">
      <c r="A609" s="25"/>
    </row>
    <row r="610" ht="24">
      <c r="A610" s="25"/>
    </row>
    <row r="611" ht="24">
      <c r="A611" s="25"/>
    </row>
    <row r="612" ht="24">
      <c r="A612" s="25"/>
    </row>
    <row r="613" ht="24">
      <c r="A613" s="25"/>
    </row>
    <row r="614" ht="24">
      <c r="A614" s="25"/>
    </row>
    <row r="615" ht="24">
      <c r="A615" s="25"/>
    </row>
    <row r="616" ht="24">
      <c r="A616" s="25"/>
    </row>
    <row r="617" ht="24">
      <c r="A617" s="25"/>
    </row>
    <row r="618" ht="24">
      <c r="A618" s="25"/>
    </row>
    <row r="619" ht="24">
      <c r="A619" s="25"/>
    </row>
    <row r="620" ht="24">
      <c r="A620" s="25"/>
    </row>
    <row r="621" ht="24">
      <c r="A621" s="25"/>
    </row>
    <row r="622" ht="24">
      <c r="A622" s="25"/>
    </row>
    <row r="623" ht="24">
      <c r="A623" s="25"/>
    </row>
    <row r="624" ht="24">
      <c r="A624" s="25"/>
    </row>
    <row r="625" ht="24">
      <c r="A625" s="25"/>
    </row>
    <row r="626" ht="24">
      <c r="A626" s="25"/>
    </row>
    <row r="627" ht="24">
      <c r="A627" s="25"/>
    </row>
    <row r="628" ht="24">
      <c r="A628" s="25"/>
    </row>
    <row r="629" ht="24">
      <c r="A629" s="25"/>
    </row>
    <row r="630" ht="24">
      <c r="A630" s="25"/>
    </row>
    <row r="631" ht="24">
      <c r="A631" s="25"/>
    </row>
    <row r="632" ht="24">
      <c r="A632" s="25"/>
    </row>
    <row r="633" ht="24">
      <c r="A633" s="25"/>
    </row>
    <row r="634" ht="24">
      <c r="A634" s="25"/>
    </row>
    <row r="635" ht="24">
      <c r="A635" s="25"/>
    </row>
    <row r="636" ht="24">
      <c r="A636" s="25"/>
    </row>
    <row r="637" ht="24">
      <c r="A637" s="25"/>
    </row>
    <row r="638" ht="24">
      <c r="A638" s="25"/>
    </row>
    <row r="639" ht="24">
      <c r="A639" s="25"/>
    </row>
    <row r="640" ht="24">
      <c r="A640" s="25"/>
    </row>
    <row r="641" ht="24">
      <c r="A641" s="25"/>
    </row>
    <row r="642" ht="24">
      <c r="A642" s="25"/>
    </row>
    <row r="643" ht="24">
      <c r="A643" s="25"/>
    </row>
    <row r="644" ht="24">
      <c r="A644" s="25"/>
    </row>
    <row r="645" ht="24">
      <c r="A645" s="25"/>
    </row>
    <row r="646" ht="24">
      <c r="A646" s="25"/>
    </row>
    <row r="647" ht="24">
      <c r="A647" s="25"/>
    </row>
    <row r="648" ht="24">
      <c r="A648" s="25"/>
    </row>
    <row r="649" ht="24">
      <c r="A649" s="25"/>
    </row>
    <row r="650" ht="24">
      <c r="A650" s="25"/>
    </row>
    <row r="651" ht="24">
      <c r="A651" s="25"/>
    </row>
    <row r="652" ht="24">
      <c r="A652" s="25"/>
    </row>
    <row r="653" ht="24">
      <c r="A653" s="25"/>
    </row>
    <row r="654" ht="24">
      <c r="A654" s="25"/>
    </row>
    <row r="655" ht="24">
      <c r="A655" s="25"/>
    </row>
    <row r="656" ht="24">
      <c r="A656" s="25"/>
    </row>
    <row r="657" ht="24">
      <c r="A657" s="25"/>
    </row>
    <row r="658" ht="24">
      <c r="A658" s="25"/>
    </row>
    <row r="659" ht="24">
      <c r="A659" s="25"/>
    </row>
    <row r="660" ht="24">
      <c r="A660" s="25"/>
    </row>
    <row r="661" ht="24">
      <c r="A661" s="25"/>
    </row>
    <row r="662" ht="24">
      <c r="A662" s="25"/>
    </row>
    <row r="663" ht="24">
      <c r="A663" s="25"/>
    </row>
    <row r="664" ht="24">
      <c r="A664" s="25"/>
    </row>
    <row r="665" ht="24">
      <c r="A665" s="25"/>
    </row>
    <row r="666" ht="24">
      <c r="A666" s="25"/>
    </row>
    <row r="667" ht="24">
      <c r="A667" s="25"/>
    </row>
    <row r="668" ht="24">
      <c r="A668" s="25"/>
    </row>
    <row r="669" ht="24">
      <c r="A669" s="25"/>
    </row>
    <row r="670" ht="24">
      <c r="A670" s="25"/>
    </row>
    <row r="671" ht="24">
      <c r="A671" s="25"/>
    </row>
    <row r="672" ht="24">
      <c r="A672" s="25"/>
    </row>
    <row r="673" ht="24">
      <c r="A673" s="25"/>
    </row>
    <row r="674" ht="24">
      <c r="A674" s="25"/>
    </row>
    <row r="675" ht="24">
      <c r="A675" s="25"/>
    </row>
    <row r="676" ht="24">
      <c r="A676" s="25"/>
    </row>
    <row r="677" ht="24">
      <c r="A677" s="25"/>
    </row>
    <row r="678" ht="24">
      <c r="A678" s="25"/>
    </row>
    <row r="679" ht="24">
      <c r="A679" s="25"/>
    </row>
    <row r="680" ht="24">
      <c r="A680" s="25"/>
    </row>
    <row r="681" ht="24">
      <c r="A681" s="25"/>
    </row>
    <row r="682" ht="24">
      <c r="A682" s="25"/>
    </row>
    <row r="683" ht="24">
      <c r="A683" s="25"/>
    </row>
    <row r="684" ht="24">
      <c r="A684" s="25"/>
    </row>
    <row r="685" ht="24">
      <c r="A685" s="25"/>
    </row>
    <row r="686" ht="24">
      <c r="A686" s="25"/>
    </row>
    <row r="687" ht="24">
      <c r="A687" s="25"/>
    </row>
    <row r="688" ht="24">
      <c r="A688" s="25"/>
    </row>
    <row r="689" ht="24">
      <c r="A689" s="25"/>
    </row>
    <row r="690" ht="24">
      <c r="A690" s="25"/>
    </row>
    <row r="691" ht="24">
      <c r="A691" s="25"/>
    </row>
    <row r="692" ht="24">
      <c r="A692" s="25"/>
    </row>
    <row r="693" ht="24">
      <c r="A693" s="25"/>
    </row>
    <row r="694" ht="24">
      <c r="A694" s="25"/>
    </row>
    <row r="695" ht="24">
      <c r="A695" s="25"/>
    </row>
    <row r="696" ht="24">
      <c r="A696" s="25"/>
    </row>
    <row r="697" ht="24">
      <c r="A697" s="25"/>
    </row>
    <row r="698" ht="24">
      <c r="A698" s="25"/>
    </row>
    <row r="699" ht="24">
      <c r="A699" s="25"/>
    </row>
    <row r="700" ht="24">
      <c r="A700" s="25"/>
    </row>
    <row r="701" ht="24">
      <c r="A701" s="25"/>
    </row>
    <row r="702" ht="24">
      <c r="A702" s="25"/>
    </row>
    <row r="703" ht="24">
      <c r="A703" s="25"/>
    </row>
    <row r="704" ht="24">
      <c r="A704" s="25"/>
    </row>
    <row r="705" ht="24">
      <c r="A705" s="25"/>
    </row>
    <row r="706" ht="24">
      <c r="A706" s="25"/>
    </row>
    <row r="707" ht="24">
      <c r="A707" s="25"/>
    </row>
    <row r="708" ht="24">
      <c r="A708" s="25"/>
    </row>
    <row r="709" ht="24">
      <c r="A709" s="25"/>
    </row>
    <row r="710" ht="24">
      <c r="A710" s="25"/>
    </row>
    <row r="711" ht="24">
      <c r="A711" s="25"/>
    </row>
    <row r="712" ht="24">
      <c r="A712" s="25"/>
    </row>
    <row r="713" ht="24">
      <c r="A713" s="25"/>
    </row>
    <row r="714" ht="24">
      <c r="A714" s="25"/>
    </row>
    <row r="715" ht="24">
      <c r="A715" s="25"/>
    </row>
    <row r="716" ht="24">
      <c r="A716" s="25"/>
    </row>
    <row r="717" ht="24">
      <c r="A717" s="25"/>
    </row>
    <row r="718" ht="24">
      <c r="A718" s="25"/>
    </row>
    <row r="719" ht="24">
      <c r="A719" s="25"/>
    </row>
    <row r="720" ht="24">
      <c r="A720" s="25"/>
    </row>
    <row r="721" ht="24">
      <c r="A721" s="25"/>
    </row>
    <row r="722" ht="24">
      <c r="A722" s="25"/>
    </row>
    <row r="723" ht="24">
      <c r="A723" s="25"/>
    </row>
    <row r="724" ht="24">
      <c r="A724" s="25"/>
    </row>
    <row r="725" ht="24">
      <c r="A725" s="25"/>
    </row>
    <row r="726" ht="24">
      <c r="A726" s="25"/>
    </row>
    <row r="727" ht="24">
      <c r="A727" s="25"/>
    </row>
    <row r="728" ht="24">
      <c r="A728" s="25"/>
    </row>
    <row r="729" ht="24">
      <c r="A729" s="25"/>
    </row>
    <row r="730" ht="24">
      <c r="A730" s="25"/>
    </row>
    <row r="731" ht="24">
      <c r="A731" s="25"/>
    </row>
    <row r="732" ht="24">
      <c r="A732" s="25"/>
    </row>
    <row r="733" ht="24">
      <c r="A733" s="25"/>
    </row>
    <row r="734" ht="24">
      <c r="A734" s="25"/>
    </row>
    <row r="735" ht="24">
      <c r="A735" s="25"/>
    </row>
    <row r="736" ht="24">
      <c r="A736" s="25"/>
    </row>
    <row r="737" ht="24">
      <c r="A737" s="25"/>
    </row>
    <row r="738" ht="24">
      <c r="A738" s="25"/>
    </row>
    <row r="739" ht="24">
      <c r="A739" s="25"/>
    </row>
    <row r="740" ht="24">
      <c r="A740" s="25"/>
    </row>
    <row r="741" ht="24">
      <c r="A741" s="25"/>
    </row>
    <row r="742" ht="24">
      <c r="A742" s="25"/>
    </row>
    <row r="743" ht="24">
      <c r="A743" s="25"/>
    </row>
    <row r="744" ht="24">
      <c r="A744" s="25"/>
    </row>
    <row r="745" ht="24">
      <c r="A745" s="25"/>
    </row>
    <row r="746" ht="24">
      <c r="A746" s="25"/>
    </row>
    <row r="747" ht="24">
      <c r="A747" s="25"/>
    </row>
    <row r="748" ht="24">
      <c r="A748" s="25"/>
    </row>
    <row r="749" ht="24">
      <c r="A749" s="25"/>
    </row>
    <row r="750" ht="24">
      <c r="A750" s="25"/>
    </row>
    <row r="751" ht="24">
      <c r="A751" s="25"/>
    </row>
    <row r="752" ht="24">
      <c r="A752" s="25"/>
    </row>
    <row r="753" ht="24">
      <c r="A753" s="25"/>
    </row>
    <row r="754" ht="24">
      <c r="A754" s="25"/>
    </row>
    <row r="755" ht="24">
      <c r="A755" s="25"/>
    </row>
    <row r="756" ht="24">
      <c r="A756" s="25"/>
    </row>
    <row r="757" ht="24">
      <c r="A757" s="25"/>
    </row>
    <row r="758" ht="24">
      <c r="A758" s="25"/>
    </row>
    <row r="759" ht="24">
      <c r="A759" s="25"/>
    </row>
    <row r="760" ht="24">
      <c r="A760" s="25"/>
    </row>
    <row r="761" ht="24">
      <c r="A761" s="25"/>
    </row>
    <row r="762" ht="24">
      <c r="A762" s="25"/>
    </row>
    <row r="763" ht="24">
      <c r="A763" s="25"/>
    </row>
    <row r="764" ht="24">
      <c r="A764" s="25"/>
    </row>
    <row r="765" ht="24">
      <c r="A765" s="25"/>
    </row>
    <row r="766" ht="24">
      <c r="A766" s="25"/>
    </row>
    <row r="767" ht="24">
      <c r="A767" s="25"/>
    </row>
    <row r="768" ht="24">
      <c r="A768" s="25"/>
    </row>
    <row r="769" ht="24">
      <c r="A769" s="25"/>
    </row>
    <row r="770" ht="24">
      <c r="A770" s="25"/>
    </row>
    <row r="771" ht="24">
      <c r="A771" s="25"/>
    </row>
    <row r="772" ht="24">
      <c r="A772" s="25"/>
    </row>
    <row r="773" ht="24">
      <c r="A773" s="25"/>
    </row>
    <row r="774" ht="24">
      <c r="A774" s="25"/>
    </row>
    <row r="775" ht="24">
      <c r="A775" s="25"/>
    </row>
    <row r="776" ht="24">
      <c r="A776" s="25"/>
    </row>
    <row r="777" ht="24">
      <c r="A777" s="25"/>
    </row>
    <row r="778" ht="24">
      <c r="A778" s="25"/>
    </row>
    <row r="779" ht="24">
      <c r="A779" s="25"/>
    </row>
    <row r="780" ht="24">
      <c r="A780" s="25"/>
    </row>
    <row r="781" ht="24">
      <c r="A781" s="25"/>
    </row>
    <row r="782" ht="24">
      <c r="A782" s="25"/>
    </row>
    <row r="783" ht="24">
      <c r="A783" s="25"/>
    </row>
    <row r="784" ht="24">
      <c r="A784" s="25"/>
    </row>
    <row r="785" ht="24">
      <c r="A785" s="25"/>
    </row>
    <row r="786" ht="24">
      <c r="A786" s="25"/>
    </row>
    <row r="787" ht="24">
      <c r="A787" s="25"/>
    </row>
    <row r="788" ht="24">
      <c r="A788" s="25"/>
    </row>
    <row r="789" ht="24">
      <c r="A789" s="25"/>
    </row>
    <row r="790" ht="24">
      <c r="A790" s="25"/>
    </row>
    <row r="791" ht="24">
      <c r="A791" s="25"/>
    </row>
    <row r="792" ht="24">
      <c r="A792" s="25"/>
    </row>
    <row r="793" ht="24">
      <c r="A793" s="25"/>
    </row>
    <row r="794" ht="24">
      <c r="A794" s="25"/>
    </row>
    <row r="795" ht="24">
      <c r="A795" s="25"/>
    </row>
    <row r="796" ht="24">
      <c r="A796" s="25"/>
    </row>
    <row r="797" ht="24">
      <c r="A797" s="25"/>
    </row>
    <row r="798" ht="24">
      <c r="A798" s="25"/>
    </row>
    <row r="799" ht="24">
      <c r="A799" s="25"/>
    </row>
    <row r="800" ht="24">
      <c r="A800" s="25"/>
    </row>
    <row r="801" ht="24">
      <c r="A801" s="25"/>
    </row>
    <row r="802" ht="24">
      <c r="A802" s="25"/>
    </row>
    <row r="803" ht="24">
      <c r="A803" s="25"/>
    </row>
    <row r="804" ht="24">
      <c r="A804" s="25"/>
    </row>
    <row r="805" ht="24">
      <c r="A805" s="25"/>
    </row>
    <row r="806" ht="24">
      <c r="A806" s="25"/>
    </row>
    <row r="807" ht="24">
      <c r="A807" s="25"/>
    </row>
    <row r="808" ht="24">
      <c r="A808" s="25"/>
    </row>
    <row r="809" ht="24">
      <c r="A809" s="25"/>
    </row>
    <row r="810" ht="24">
      <c r="A810" s="25"/>
    </row>
    <row r="811" ht="24">
      <c r="A811" s="25"/>
    </row>
    <row r="812" ht="24">
      <c r="A812" s="25"/>
    </row>
    <row r="813" ht="24">
      <c r="A813" s="25"/>
    </row>
    <row r="814" ht="24">
      <c r="A814" s="25"/>
    </row>
    <row r="815" ht="24">
      <c r="A815" s="25"/>
    </row>
    <row r="816" ht="24">
      <c r="A816" s="25"/>
    </row>
    <row r="817" ht="24">
      <c r="A817" s="25"/>
    </row>
    <row r="818" ht="24">
      <c r="A818" s="25"/>
    </row>
    <row r="819" ht="24">
      <c r="A819" s="25"/>
    </row>
    <row r="820" ht="24">
      <c r="A820" s="25"/>
    </row>
    <row r="821" ht="24">
      <c r="A821" s="25"/>
    </row>
    <row r="822" ht="24">
      <c r="A822" s="25"/>
    </row>
    <row r="823" ht="24">
      <c r="A823" s="25"/>
    </row>
    <row r="824" ht="24">
      <c r="A824" s="25"/>
    </row>
    <row r="825" ht="24">
      <c r="A825" s="25"/>
    </row>
    <row r="826" ht="24">
      <c r="A826" s="25"/>
    </row>
    <row r="827" ht="24">
      <c r="A827" s="25"/>
    </row>
    <row r="828" ht="24">
      <c r="A828" s="25"/>
    </row>
    <row r="829" ht="24">
      <c r="A829" s="25"/>
    </row>
    <row r="830" ht="24">
      <c r="A830" s="25"/>
    </row>
    <row r="831" ht="24">
      <c r="A831" s="25"/>
    </row>
    <row r="832" ht="24">
      <c r="A832" s="25"/>
    </row>
    <row r="833" ht="24">
      <c r="A833" s="25"/>
    </row>
    <row r="834" ht="24">
      <c r="A834" s="25"/>
    </row>
    <row r="835" ht="24">
      <c r="A835" s="25"/>
    </row>
    <row r="836" ht="24">
      <c r="A836" s="25"/>
    </row>
    <row r="837" ht="24">
      <c r="A837" s="25"/>
    </row>
    <row r="838" ht="24">
      <c r="A838" s="25"/>
    </row>
    <row r="839" ht="24">
      <c r="A839" s="25"/>
    </row>
    <row r="840" ht="24">
      <c r="A840" s="25"/>
    </row>
    <row r="841" ht="24">
      <c r="A841" s="25"/>
    </row>
    <row r="842" ht="24">
      <c r="A842" s="25"/>
    </row>
    <row r="843" ht="24">
      <c r="A843" s="25"/>
    </row>
    <row r="844" ht="24">
      <c r="A844" s="25"/>
    </row>
    <row r="845" ht="24">
      <c r="A845" s="25"/>
    </row>
    <row r="846" ht="24">
      <c r="A846" s="25"/>
    </row>
    <row r="847" ht="24">
      <c r="A847" s="25"/>
    </row>
    <row r="848" ht="24">
      <c r="A848" s="25"/>
    </row>
    <row r="849" ht="24">
      <c r="A849" s="25"/>
    </row>
    <row r="850" ht="24">
      <c r="A850" s="25"/>
    </row>
    <row r="851" ht="24">
      <c r="A851" s="25"/>
    </row>
    <row r="852" ht="24">
      <c r="A852" s="25"/>
    </row>
    <row r="853" ht="24">
      <c r="A853" s="25"/>
    </row>
    <row r="854" ht="24">
      <c r="A854" s="25"/>
    </row>
    <row r="855" ht="24">
      <c r="A855" s="25"/>
    </row>
    <row r="856" ht="24">
      <c r="A856" s="25"/>
    </row>
    <row r="857" ht="24">
      <c r="A857" s="25"/>
    </row>
    <row r="858" ht="24">
      <c r="A858" s="25"/>
    </row>
    <row r="859" ht="24">
      <c r="A859" s="25"/>
    </row>
    <row r="860" ht="24">
      <c r="A860" s="25"/>
    </row>
    <row r="861" ht="24">
      <c r="A861" s="25"/>
    </row>
    <row r="862" ht="24">
      <c r="A862" s="25"/>
    </row>
    <row r="863" ht="24">
      <c r="A863" s="25"/>
    </row>
    <row r="864" ht="24">
      <c r="A864" s="25"/>
    </row>
    <row r="865" ht="24">
      <c r="A865" s="25"/>
    </row>
    <row r="866" ht="24">
      <c r="A866" s="25"/>
    </row>
    <row r="867" ht="24">
      <c r="A867" s="25"/>
    </row>
    <row r="868" ht="24">
      <c r="A868" s="25"/>
    </row>
    <row r="869" ht="24">
      <c r="A869" s="25"/>
    </row>
    <row r="870" ht="24">
      <c r="A870" s="25"/>
    </row>
    <row r="871" ht="24">
      <c r="A871" s="25"/>
    </row>
    <row r="872" ht="24">
      <c r="A872" s="25"/>
    </row>
    <row r="873" ht="24">
      <c r="A873" s="25"/>
    </row>
    <row r="874" ht="24">
      <c r="A874" s="25"/>
    </row>
    <row r="875" ht="24">
      <c r="A875" s="25"/>
    </row>
    <row r="876" ht="24">
      <c r="A876" s="25"/>
    </row>
    <row r="877" ht="24">
      <c r="A877" s="25"/>
    </row>
    <row r="878" ht="24">
      <c r="A878" s="25"/>
    </row>
    <row r="879" ht="24">
      <c r="A879" s="25"/>
    </row>
    <row r="880" ht="24">
      <c r="A880" s="25"/>
    </row>
    <row r="881" ht="24">
      <c r="A881" s="25"/>
    </row>
    <row r="882" ht="24">
      <c r="A882" s="25"/>
    </row>
    <row r="883" ht="24">
      <c r="A883" s="25"/>
    </row>
    <row r="884" ht="24">
      <c r="A884" s="25"/>
    </row>
    <row r="885" ht="24">
      <c r="A885" s="25"/>
    </row>
    <row r="886" ht="24">
      <c r="A886" s="25"/>
    </row>
    <row r="887" ht="24">
      <c r="A887" s="25"/>
    </row>
    <row r="888" ht="24">
      <c r="A888" s="25"/>
    </row>
    <row r="889" ht="24">
      <c r="A889" s="25"/>
    </row>
    <row r="890" ht="24">
      <c r="A890" s="25"/>
    </row>
    <row r="891" ht="24">
      <c r="A891" s="25"/>
    </row>
    <row r="892" ht="24">
      <c r="A892" s="25"/>
    </row>
    <row r="893" ht="24">
      <c r="A893" s="25"/>
    </row>
    <row r="894" ht="24">
      <c r="A894" s="25"/>
    </row>
    <row r="895" ht="24">
      <c r="A895" s="25"/>
    </row>
    <row r="896" ht="24">
      <c r="A896" s="25"/>
    </row>
    <row r="897" ht="24">
      <c r="A897" s="25"/>
    </row>
    <row r="898" ht="24">
      <c r="A898" s="25"/>
    </row>
    <row r="899" ht="24">
      <c r="A899" s="25"/>
    </row>
    <row r="900" ht="24">
      <c r="A900" s="25"/>
    </row>
    <row r="901" ht="24">
      <c r="A901" s="25"/>
    </row>
    <row r="902" ht="24">
      <c r="A902" s="25"/>
    </row>
    <row r="903" ht="24">
      <c r="A903" s="25"/>
    </row>
    <row r="904" ht="24">
      <c r="A904" s="25"/>
    </row>
    <row r="905" ht="24">
      <c r="A905" s="25"/>
    </row>
    <row r="906" ht="24">
      <c r="A906" s="25"/>
    </row>
    <row r="907" ht="24">
      <c r="A907" s="25"/>
    </row>
    <row r="908" ht="24">
      <c r="A908" s="25"/>
    </row>
    <row r="909" ht="24">
      <c r="A909" s="25"/>
    </row>
    <row r="910" ht="24">
      <c r="A910" s="25"/>
    </row>
    <row r="911" ht="24">
      <c r="A911" s="25"/>
    </row>
    <row r="912" ht="24">
      <c r="A912" s="25"/>
    </row>
    <row r="913" ht="24">
      <c r="A913" s="25"/>
    </row>
    <row r="914" ht="24">
      <c r="A914" s="25"/>
    </row>
    <row r="915" ht="24">
      <c r="A915" s="25"/>
    </row>
    <row r="916" ht="24">
      <c r="A916" s="25"/>
    </row>
    <row r="917" ht="24">
      <c r="A917" s="25"/>
    </row>
    <row r="918" ht="24">
      <c r="A918" s="25"/>
    </row>
    <row r="919" ht="24">
      <c r="A919" s="25"/>
    </row>
    <row r="920" ht="24">
      <c r="A920" s="25"/>
    </row>
    <row r="921" ht="24">
      <c r="A921" s="25"/>
    </row>
    <row r="922" ht="24">
      <c r="A922" s="25"/>
    </row>
    <row r="923" ht="24">
      <c r="A923" s="25"/>
    </row>
    <row r="924" ht="24">
      <c r="A924" s="25"/>
    </row>
    <row r="925" ht="24">
      <c r="A925" s="25"/>
    </row>
    <row r="926" ht="24">
      <c r="A926" s="25"/>
    </row>
    <row r="927" ht="24">
      <c r="A927" s="25"/>
    </row>
    <row r="928" ht="24">
      <c r="A928" s="25"/>
    </row>
    <row r="929" ht="24">
      <c r="A929" s="25"/>
    </row>
    <row r="930" ht="24">
      <c r="A930" s="25"/>
    </row>
    <row r="931" ht="24">
      <c r="A931" s="25"/>
    </row>
    <row r="932" ht="24">
      <c r="A932" s="25"/>
    </row>
    <row r="933" ht="24">
      <c r="A933" s="25"/>
    </row>
    <row r="934" ht="24">
      <c r="A934" s="25"/>
    </row>
    <row r="935" ht="24">
      <c r="A935" s="25"/>
    </row>
    <row r="936" ht="24">
      <c r="A936" s="25"/>
    </row>
    <row r="937" ht="24">
      <c r="A937" s="25"/>
    </row>
    <row r="938" ht="24">
      <c r="A938" s="25"/>
    </row>
    <row r="939" ht="24">
      <c r="A939" s="25"/>
    </row>
    <row r="940" ht="24">
      <c r="A940" s="25"/>
    </row>
    <row r="941" ht="24">
      <c r="A941" s="25"/>
    </row>
    <row r="942" ht="24">
      <c r="A942" s="25"/>
    </row>
    <row r="943" ht="24">
      <c r="A943" s="25"/>
    </row>
    <row r="944" ht="24">
      <c r="A944" s="25"/>
    </row>
    <row r="945" ht="24">
      <c r="A945" s="25"/>
    </row>
    <row r="946" ht="24">
      <c r="A946" s="25"/>
    </row>
    <row r="947" ht="24">
      <c r="A947" s="25"/>
    </row>
    <row r="948" ht="24">
      <c r="A948" s="25"/>
    </row>
    <row r="949" ht="24">
      <c r="A949" s="25"/>
    </row>
    <row r="950" ht="24">
      <c r="A950" s="25"/>
    </row>
    <row r="951" ht="24">
      <c r="A951" s="25"/>
    </row>
    <row r="952" ht="24">
      <c r="A952" s="25"/>
    </row>
    <row r="953" ht="24">
      <c r="A953" s="25"/>
    </row>
    <row r="954" ht="24">
      <c r="A954" s="25"/>
    </row>
    <row r="955" ht="24">
      <c r="A955" s="25"/>
    </row>
    <row r="956" ht="24">
      <c r="A956" s="25"/>
    </row>
    <row r="957" ht="24">
      <c r="A957" s="25"/>
    </row>
    <row r="958" ht="24">
      <c r="A958" s="25"/>
    </row>
    <row r="959" ht="24">
      <c r="A959" s="25"/>
    </row>
    <row r="960" ht="24">
      <c r="A960" s="25"/>
    </row>
    <row r="961" ht="24">
      <c r="A961" s="25"/>
    </row>
    <row r="962" ht="24">
      <c r="A962" s="25"/>
    </row>
    <row r="963" ht="24">
      <c r="A963" s="25"/>
    </row>
    <row r="964" ht="24">
      <c r="A964" s="25"/>
    </row>
    <row r="965" ht="24">
      <c r="A965" s="25"/>
    </row>
    <row r="966" ht="24">
      <c r="A966" s="25"/>
    </row>
    <row r="967" ht="24">
      <c r="A967" s="25"/>
    </row>
    <row r="968" ht="24">
      <c r="A968" s="25"/>
    </row>
    <row r="969" ht="24">
      <c r="A969" s="25"/>
    </row>
    <row r="970" ht="24">
      <c r="A970" s="25"/>
    </row>
    <row r="971" ht="24">
      <c r="A971" s="25"/>
    </row>
    <row r="972" ht="24">
      <c r="A972" s="25"/>
    </row>
    <row r="973" ht="24">
      <c r="A973" s="25"/>
    </row>
    <row r="974" ht="24">
      <c r="A974" s="25"/>
    </row>
    <row r="975" ht="24">
      <c r="A975" s="25"/>
    </row>
    <row r="976" ht="24">
      <c r="A976" s="25"/>
    </row>
    <row r="977" ht="24">
      <c r="A977" s="25"/>
    </row>
    <row r="978" ht="24">
      <c r="A978" s="25"/>
    </row>
    <row r="979" ht="24">
      <c r="A979" s="25"/>
    </row>
    <row r="980" ht="24">
      <c r="A980" s="25"/>
    </row>
    <row r="981" ht="24">
      <c r="A981" s="25"/>
    </row>
    <row r="982" ht="24">
      <c r="A982" s="25"/>
    </row>
    <row r="983" ht="24">
      <c r="A983" s="25"/>
    </row>
    <row r="984" ht="24">
      <c r="A984" s="25"/>
    </row>
    <row r="985" ht="24">
      <c r="A985" s="25"/>
    </row>
    <row r="986" ht="24">
      <c r="A986" s="25"/>
    </row>
    <row r="987" ht="24">
      <c r="A987" s="25"/>
    </row>
    <row r="988" ht="24">
      <c r="A988" s="25"/>
    </row>
    <row r="989" ht="24">
      <c r="A989" s="25"/>
    </row>
    <row r="990" ht="24">
      <c r="A990" s="25"/>
    </row>
    <row r="991" ht="24">
      <c r="A991" s="25"/>
    </row>
    <row r="992" ht="24">
      <c r="A992" s="25"/>
    </row>
    <row r="993" ht="24">
      <c r="A993" s="25"/>
    </row>
    <row r="994" ht="24">
      <c r="A994" s="25"/>
    </row>
    <row r="995" ht="24">
      <c r="A995" s="25"/>
    </row>
    <row r="996" ht="24">
      <c r="A996" s="25"/>
    </row>
    <row r="997" ht="24">
      <c r="A997" s="25"/>
    </row>
    <row r="998" ht="24">
      <c r="A998" s="25"/>
    </row>
    <row r="999" ht="24">
      <c r="A999" s="25"/>
    </row>
    <row r="1000" ht="24">
      <c r="A1000" s="25"/>
    </row>
    <row r="1001" ht="24">
      <c r="A1001" s="25"/>
    </row>
    <row r="1002" ht="24">
      <c r="A1002" s="25"/>
    </row>
    <row r="1003" ht="24">
      <c r="A1003" s="25"/>
    </row>
    <row r="1004" ht="24">
      <c r="A1004" s="25"/>
    </row>
    <row r="1005" ht="24">
      <c r="A1005" s="25"/>
    </row>
    <row r="1006" ht="24">
      <c r="A1006" s="25"/>
    </row>
    <row r="1007" ht="24">
      <c r="A1007" s="25"/>
    </row>
    <row r="1008" ht="24">
      <c r="A1008" s="25"/>
    </row>
    <row r="1009" ht="24">
      <c r="A1009" s="25"/>
    </row>
    <row r="1010" ht="24">
      <c r="A1010" s="25"/>
    </row>
    <row r="1011" ht="24">
      <c r="A1011" s="25"/>
    </row>
    <row r="1012" ht="24">
      <c r="A1012" s="25"/>
    </row>
    <row r="1013" ht="24">
      <c r="A1013" s="25"/>
    </row>
    <row r="1014" ht="24">
      <c r="A1014" s="25"/>
    </row>
    <row r="1015" ht="24">
      <c r="A1015" s="25"/>
    </row>
    <row r="1016" ht="24">
      <c r="A1016" s="25"/>
    </row>
    <row r="1017" ht="24">
      <c r="A1017" s="25"/>
    </row>
    <row r="1018" ht="24">
      <c r="A1018" s="25"/>
    </row>
    <row r="1019" ht="24">
      <c r="A1019" s="25"/>
    </row>
    <row r="1020" ht="24">
      <c r="A1020" s="25"/>
    </row>
    <row r="1021" ht="24">
      <c r="A1021" s="25"/>
    </row>
    <row r="1022" ht="24">
      <c r="A1022" s="25"/>
    </row>
    <row r="1023" ht="24">
      <c r="A1023" s="25"/>
    </row>
    <row r="1024" ht="24">
      <c r="A1024" s="25"/>
    </row>
    <row r="1025" ht="24">
      <c r="A1025" s="25"/>
    </row>
    <row r="1026" ht="24">
      <c r="A1026" s="25"/>
    </row>
    <row r="1027" ht="24">
      <c r="A1027" s="25"/>
    </row>
    <row r="1028" ht="24">
      <c r="A1028" s="25"/>
    </row>
    <row r="1029" ht="24">
      <c r="A1029" s="25"/>
    </row>
    <row r="1030" ht="24">
      <c r="A1030" s="25"/>
    </row>
    <row r="1031" ht="24">
      <c r="A1031" s="25"/>
    </row>
    <row r="1032" ht="24">
      <c r="A1032" s="25"/>
    </row>
    <row r="1033" ht="24">
      <c r="A1033" s="25"/>
    </row>
    <row r="1034" ht="24">
      <c r="A1034" s="25"/>
    </row>
    <row r="1035" ht="24">
      <c r="A1035" s="25"/>
    </row>
    <row r="1036" ht="24">
      <c r="A1036" s="25"/>
    </row>
    <row r="1037" ht="24">
      <c r="A1037" s="25"/>
    </row>
    <row r="1038" ht="24">
      <c r="A1038" s="25"/>
    </row>
    <row r="1039" ht="24">
      <c r="A1039" s="25"/>
    </row>
    <row r="1040" ht="24">
      <c r="A1040" s="25"/>
    </row>
    <row r="1041" ht="24">
      <c r="A1041" s="25"/>
    </row>
    <row r="1042" ht="24">
      <c r="A1042" s="25"/>
    </row>
    <row r="1043" ht="24">
      <c r="A1043" s="25"/>
    </row>
    <row r="1044" ht="24">
      <c r="A1044" s="25"/>
    </row>
    <row r="1045" ht="24">
      <c r="A1045" s="25"/>
    </row>
    <row r="1046" ht="24">
      <c r="A1046" s="25"/>
    </row>
    <row r="1047" ht="24">
      <c r="A1047" s="25"/>
    </row>
    <row r="1048" ht="24">
      <c r="A1048" s="25"/>
    </row>
    <row r="1049" ht="24">
      <c r="A1049" s="25"/>
    </row>
    <row r="1050" ht="24">
      <c r="A1050" s="25"/>
    </row>
    <row r="1051" ht="24">
      <c r="A1051" s="25"/>
    </row>
    <row r="1052" ht="24">
      <c r="A1052" s="25"/>
    </row>
    <row r="1053" ht="24">
      <c r="A1053" s="25"/>
    </row>
    <row r="1054" ht="24">
      <c r="A1054" s="25"/>
    </row>
    <row r="1055" ht="24">
      <c r="A1055" s="25"/>
    </row>
    <row r="1056" ht="24">
      <c r="A1056" s="25"/>
    </row>
    <row r="1057" ht="24">
      <c r="A1057" s="25"/>
    </row>
    <row r="1058" ht="24">
      <c r="A1058" s="25"/>
    </row>
    <row r="1059" ht="24">
      <c r="A1059" s="25"/>
    </row>
    <row r="1060" ht="24">
      <c r="A1060" s="25"/>
    </row>
    <row r="1061" ht="24">
      <c r="A1061" s="25"/>
    </row>
    <row r="1062" ht="24">
      <c r="A1062" s="25"/>
    </row>
    <row r="1063" ht="24">
      <c r="A1063" s="25"/>
    </row>
    <row r="1064" ht="24">
      <c r="A1064" s="25"/>
    </row>
    <row r="1065" ht="24">
      <c r="A1065" s="25"/>
    </row>
    <row r="1066" ht="24">
      <c r="A1066" s="25"/>
    </row>
    <row r="1067" ht="24">
      <c r="A1067" s="25"/>
    </row>
    <row r="1068" ht="24">
      <c r="A1068" s="25"/>
    </row>
    <row r="1069" ht="24">
      <c r="A1069" s="25"/>
    </row>
    <row r="1070" ht="24">
      <c r="A1070" s="25"/>
    </row>
    <row r="1071" ht="24">
      <c r="A1071" s="25"/>
    </row>
    <row r="1072" ht="24">
      <c r="A1072" s="25"/>
    </row>
    <row r="1073" ht="24">
      <c r="A1073" s="25"/>
    </row>
    <row r="1074" ht="24">
      <c r="A1074" s="25"/>
    </row>
    <row r="1075" ht="24">
      <c r="A1075" s="25"/>
    </row>
    <row r="1076" ht="24">
      <c r="A1076" s="25"/>
    </row>
    <row r="1077" ht="24">
      <c r="A1077" s="25"/>
    </row>
    <row r="1078" ht="24">
      <c r="A1078" s="25"/>
    </row>
    <row r="1079" ht="24">
      <c r="A1079" s="25"/>
    </row>
    <row r="1080" ht="24">
      <c r="A1080" s="25"/>
    </row>
    <row r="1081" ht="24">
      <c r="A1081" s="25"/>
    </row>
    <row r="1082" ht="24">
      <c r="A1082" s="25"/>
    </row>
    <row r="1083" ht="24">
      <c r="A1083" s="25"/>
    </row>
    <row r="1084" ht="24">
      <c r="A1084" s="25"/>
    </row>
    <row r="1085" ht="24">
      <c r="A1085" s="25"/>
    </row>
    <row r="1086" ht="24">
      <c r="A1086" s="25"/>
    </row>
    <row r="1087" ht="24">
      <c r="A1087" s="25"/>
    </row>
    <row r="1088" ht="24">
      <c r="A1088" s="25"/>
    </row>
    <row r="1089" ht="24">
      <c r="A1089" s="25"/>
    </row>
    <row r="1090" ht="24">
      <c r="A1090" s="25"/>
    </row>
    <row r="1091" ht="24">
      <c r="A1091" s="25"/>
    </row>
    <row r="1092" ht="24">
      <c r="A1092" s="25"/>
    </row>
    <row r="1093" ht="24">
      <c r="A1093" s="25"/>
    </row>
    <row r="1094" ht="24">
      <c r="A1094" s="25"/>
    </row>
    <row r="1095" ht="24">
      <c r="A1095" s="25"/>
    </row>
    <row r="1096" ht="24">
      <c r="A1096" s="25"/>
    </row>
    <row r="1097" ht="24">
      <c r="A1097" s="25"/>
    </row>
    <row r="1098" ht="24">
      <c r="A1098" s="25"/>
    </row>
    <row r="1099" ht="24">
      <c r="A1099" s="25"/>
    </row>
    <row r="1100" ht="24">
      <c r="A1100" s="25"/>
    </row>
    <row r="1101" ht="24">
      <c r="A1101" s="25"/>
    </row>
    <row r="1102" ht="24">
      <c r="A1102" s="25"/>
    </row>
    <row r="1103" ht="24">
      <c r="A1103" s="25"/>
    </row>
    <row r="1104" ht="24">
      <c r="A1104" s="25"/>
    </row>
    <row r="1105" ht="24">
      <c r="A1105" s="25"/>
    </row>
    <row r="1106" ht="24">
      <c r="A1106" s="25"/>
    </row>
    <row r="1107" ht="24">
      <c r="A1107" s="25"/>
    </row>
    <row r="1108" ht="24">
      <c r="A1108" s="25"/>
    </row>
    <row r="1109" ht="24">
      <c r="A1109" s="25"/>
    </row>
    <row r="1110" ht="24">
      <c r="A1110" s="25"/>
    </row>
    <row r="1111" ht="24">
      <c r="A1111" s="25"/>
    </row>
    <row r="1112" ht="24">
      <c r="A1112" s="25"/>
    </row>
    <row r="1113" ht="24">
      <c r="A1113" s="25"/>
    </row>
    <row r="1114" ht="24">
      <c r="A1114" s="25"/>
    </row>
    <row r="1115" ht="24">
      <c r="A1115" s="25"/>
    </row>
    <row r="1116" ht="24">
      <c r="A1116" s="25"/>
    </row>
    <row r="1117" ht="24">
      <c r="A1117" s="25"/>
    </row>
    <row r="1118" ht="24">
      <c r="A1118" s="25"/>
    </row>
    <row r="1119" ht="24">
      <c r="A1119" s="25"/>
    </row>
    <row r="1120" ht="24">
      <c r="A1120" s="25"/>
    </row>
    <row r="1121" ht="24">
      <c r="A1121" s="25"/>
    </row>
    <row r="1122" ht="24">
      <c r="A1122" s="25"/>
    </row>
    <row r="1123" ht="24">
      <c r="A1123" s="25"/>
    </row>
    <row r="1124" ht="24">
      <c r="A1124" s="25"/>
    </row>
    <row r="1125" ht="24">
      <c r="A1125" s="25"/>
    </row>
    <row r="1126" ht="24">
      <c r="A1126" s="25"/>
    </row>
    <row r="1127" ht="24">
      <c r="A1127" s="25"/>
    </row>
    <row r="1128" ht="24">
      <c r="A1128" s="25"/>
    </row>
    <row r="1129" ht="24">
      <c r="A1129" s="25"/>
    </row>
    <row r="1130" ht="24">
      <c r="A1130" s="25"/>
    </row>
    <row r="1131" ht="24">
      <c r="A1131" s="25"/>
    </row>
    <row r="1132" ht="24">
      <c r="A1132" s="25"/>
    </row>
    <row r="1133" ht="24">
      <c r="A1133" s="25"/>
    </row>
    <row r="1134" ht="24">
      <c r="A1134" s="25"/>
    </row>
    <row r="1135" ht="24">
      <c r="A1135" s="25"/>
    </row>
    <row r="1136" ht="24">
      <c r="A1136" s="25"/>
    </row>
    <row r="1137" ht="24">
      <c r="A1137" s="25"/>
    </row>
    <row r="1138" ht="24">
      <c r="A1138" s="25"/>
    </row>
    <row r="1139" ht="24">
      <c r="A1139" s="25"/>
    </row>
    <row r="1140" ht="24">
      <c r="A1140" s="25"/>
    </row>
    <row r="1141" ht="24">
      <c r="A1141" s="25"/>
    </row>
    <row r="1142" ht="24">
      <c r="A1142" s="25"/>
    </row>
    <row r="1143" ht="24">
      <c r="A1143" s="25"/>
    </row>
    <row r="1144" ht="24">
      <c r="A1144" s="25"/>
    </row>
    <row r="1145" ht="24">
      <c r="A1145" s="25"/>
    </row>
    <row r="1146" ht="24">
      <c r="A1146" s="25"/>
    </row>
    <row r="1147" ht="24">
      <c r="A1147" s="25"/>
    </row>
    <row r="1148" ht="24">
      <c r="A1148" s="25"/>
    </row>
    <row r="1149" ht="24">
      <c r="A1149" s="25"/>
    </row>
    <row r="1150" ht="24">
      <c r="A1150" s="25"/>
    </row>
    <row r="1151" ht="24">
      <c r="A1151" s="25"/>
    </row>
    <row r="1152" ht="24">
      <c r="A1152" s="25"/>
    </row>
    <row r="1153" ht="24">
      <c r="A1153" s="25"/>
    </row>
    <row r="1154" ht="24">
      <c r="A1154" s="25"/>
    </row>
    <row r="1155" ht="24">
      <c r="A1155" s="25"/>
    </row>
    <row r="1156" ht="24">
      <c r="A1156" s="25"/>
    </row>
    <row r="1157" ht="24">
      <c r="A1157" s="25"/>
    </row>
    <row r="1158" ht="24">
      <c r="A1158" s="25"/>
    </row>
    <row r="1159" ht="24">
      <c r="A1159" s="25"/>
    </row>
    <row r="1160" ht="24">
      <c r="A1160" s="25"/>
    </row>
    <row r="1161" ht="24">
      <c r="A1161" s="25"/>
    </row>
    <row r="1162" ht="24">
      <c r="A1162" s="25"/>
    </row>
    <row r="1163" ht="24">
      <c r="A1163" s="25"/>
    </row>
    <row r="1164" ht="24">
      <c r="A1164" s="25"/>
    </row>
    <row r="1165" ht="24">
      <c r="A1165" s="25"/>
    </row>
    <row r="1166" ht="24">
      <c r="A1166" s="25"/>
    </row>
    <row r="1167" ht="24">
      <c r="A1167" s="25"/>
    </row>
    <row r="1168" ht="24">
      <c r="A1168" s="25"/>
    </row>
    <row r="1169" ht="24">
      <c r="A1169" s="25"/>
    </row>
    <row r="1170" ht="24">
      <c r="A1170" s="25"/>
    </row>
    <row r="1171" ht="24">
      <c r="A1171" s="25"/>
    </row>
    <row r="1172" ht="24">
      <c r="A1172" s="25"/>
    </row>
    <row r="1173" ht="24">
      <c r="A1173" s="25"/>
    </row>
    <row r="1174" ht="24">
      <c r="A1174" s="25"/>
    </row>
    <row r="1175" ht="24">
      <c r="A1175" s="25"/>
    </row>
    <row r="1176" ht="24">
      <c r="A1176" s="25"/>
    </row>
    <row r="1177" ht="24">
      <c r="A1177" s="25"/>
    </row>
    <row r="1178" ht="24">
      <c r="A1178" s="25"/>
    </row>
    <row r="1179" ht="24">
      <c r="A1179" s="25"/>
    </row>
    <row r="1180" ht="24">
      <c r="A1180" s="25"/>
    </row>
    <row r="1181" ht="24">
      <c r="A1181" s="25"/>
    </row>
    <row r="1182" ht="24">
      <c r="A1182" s="25"/>
    </row>
    <row r="1183" ht="24">
      <c r="A1183" s="25"/>
    </row>
    <row r="1184" ht="24">
      <c r="A1184" s="25"/>
    </row>
    <row r="1185" ht="24">
      <c r="A1185" s="25"/>
    </row>
    <row r="1186" ht="24">
      <c r="A1186" s="25"/>
    </row>
    <row r="1187" ht="24">
      <c r="A1187" s="25"/>
    </row>
    <row r="1188" ht="24">
      <c r="A1188" s="25"/>
    </row>
    <row r="1189" ht="24">
      <c r="A1189" s="25"/>
    </row>
    <row r="1190" ht="24">
      <c r="A1190" s="25"/>
    </row>
    <row r="1191" ht="24">
      <c r="A1191" s="25"/>
    </row>
    <row r="1192" ht="24">
      <c r="A1192" s="25"/>
    </row>
    <row r="1193" ht="24">
      <c r="A1193" s="25"/>
    </row>
    <row r="1194" ht="24">
      <c r="A1194" s="25"/>
    </row>
    <row r="1195" ht="24">
      <c r="A1195" s="25"/>
    </row>
    <row r="1196" ht="24">
      <c r="A1196" s="25"/>
    </row>
    <row r="1197" ht="24">
      <c r="A1197" s="25"/>
    </row>
    <row r="1198" ht="24">
      <c r="A1198" s="25"/>
    </row>
    <row r="1199" ht="24">
      <c r="A1199" s="25"/>
    </row>
    <row r="1200" ht="24">
      <c r="A1200" s="25"/>
    </row>
    <row r="1201" ht="24">
      <c r="A1201" s="25"/>
    </row>
    <row r="1202" ht="24">
      <c r="A1202" s="25"/>
    </row>
    <row r="1203" ht="24">
      <c r="A1203" s="25"/>
    </row>
    <row r="1204" ht="24">
      <c r="A1204" s="25"/>
    </row>
    <row r="1205" ht="24">
      <c r="A1205" s="25"/>
    </row>
    <row r="1206" ht="24">
      <c r="A1206" s="25"/>
    </row>
    <row r="1207" ht="24">
      <c r="A1207" s="25"/>
    </row>
    <row r="1208" ht="24">
      <c r="A1208" s="25"/>
    </row>
    <row r="1209" ht="24">
      <c r="A1209" s="25"/>
    </row>
    <row r="1210" ht="24">
      <c r="A1210" s="25"/>
    </row>
    <row r="1211" ht="24">
      <c r="A1211" s="25"/>
    </row>
    <row r="1212" ht="24">
      <c r="A1212" s="25"/>
    </row>
    <row r="1213" ht="24">
      <c r="A1213" s="25"/>
    </row>
    <row r="1214" ht="24">
      <c r="A1214" s="25"/>
    </row>
    <row r="1215" ht="24">
      <c r="A1215" s="25"/>
    </row>
    <row r="1216" ht="24">
      <c r="A1216" s="25"/>
    </row>
    <row r="1217" ht="24">
      <c r="A1217" s="25"/>
    </row>
    <row r="1218" ht="24">
      <c r="A1218" s="25"/>
    </row>
    <row r="1219" ht="24">
      <c r="A1219" s="25"/>
    </row>
    <row r="1220" ht="24">
      <c r="A1220" s="25"/>
    </row>
    <row r="1221" ht="24">
      <c r="A1221" s="25"/>
    </row>
    <row r="1222" ht="24">
      <c r="A1222" s="25"/>
    </row>
    <row r="1223" ht="24">
      <c r="A1223" s="25"/>
    </row>
    <row r="1224" ht="24">
      <c r="A1224" s="25"/>
    </row>
    <row r="1225" ht="24">
      <c r="A1225" s="25"/>
    </row>
    <row r="1226" ht="24">
      <c r="A1226" s="25"/>
    </row>
    <row r="1227" ht="24">
      <c r="A1227" s="25"/>
    </row>
    <row r="1228" ht="24">
      <c r="A1228" s="25"/>
    </row>
    <row r="1229" ht="24">
      <c r="A1229" s="25"/>
    </row>
    <row r="1230" ht="24">
      <c r="A1230" s="25"/>
    </row>
    <row r="1231" ht="24">
      <c r="A1231" s="25"/>
    </row>
    <row r="1232" ht="24">
      <c r="A1232" s="25"/>
    </row>
    <row r="1233" ht="24">
      <c r="A1233" s="25"/>
    </row>
    <row r="1234" ht="24">
      <c r="A1234" s="25"/>
    </row>
    <row r="1235" ht="24">
      <c r="A1235" s="25"/>
    </row>
    <row r="1236" ht="24">
      <c r="A1236" s="25"/>
    </row>
    <row r="1237" ht="24">
      <c r="A1237" s="25"/>
    </row>
    <row r="1238" ht="24">
      <c r="A1238" s="25"/>
    </row>
    <row r="1239" ht="24">
      <c r="A1239" s="25"/>
    </row>
    <row r="1240" ht="24">
      <c r="A1240" s="25"/>
    </row>
    <row r="1241" ht="24">
      <c r="A1241" s="25"/>
    </row>
    <row r="1242" ht="24">
      <c r="A1242" s="25"/>
    </row>
    <row r="1243" ht="24">
      <c r="A1243" s="25"/>
    </row>
    <row r="1244" ht="24">
      <c r="A1244" s="25"/>
    </row>
    <row r="1245" ht="24">
      <c r="A1245" s="25"/>
    </row>
    <row r="1246" ht="24">
      <c r="A1246" s="25"/>
    </row>
    <row r="1247" ht="24">
      <c r="A1247" s="25"/>
    </row>
    <row r="1248" ht="24">
      <c r="A1248" s="25"/>
    </row>
    <row r="1249" ht="24">
      <c r="A1249" s="25"/>
    </row>
    <row r="1250" ht="24">
      <c r="A1250" s="25"/>
    </row>
    <row r="1251" ht="24">
      <c r="A1251" s="25"/>
    </row>
    <row r="1252" ht="24">
      <c r="A1252" s="25"/>
    </row>
    <row r="1253" ht="24">
      <c r="A1253" s="25"/>
    </row>
    <row r="1254" ht="24">
      <c r="A1254" s="25"/>
    </row>
    <row r="1255" ht="24">
      <c r="A1255" s="25"/>
    </row>
    <row r="1256" ht="24">
      <c r="A1256" s="25"/>
    </row>
    <row r="1257" ht="24">
      <c r="A1257" s="25"/>
    </row>
    <row r="1258" ht="24">
      <c r="A1258" s="25"/>
    </row>
    <row r="1259" ht="24">
      <c r="A1259" s="25"/>
    </row>
    <row r="1260" ht="24">
      <c r="A1260" s="25"/>
    </row>
    <row r="1261" ht="24">
      <c r="A1261" s="25"/>
    </row>
    <row r="1262" ht="24">
      <c r="A1262" s="25"/>
    </row>
    <row r="1263" ht="24">
      <c r="A1263" s="25"/>
    </row>
    <row r="1264" ht="24">
      <c r="A1264" s="25"/>
    </row>
    <row r="1265" ht="24">
      <c r="A1265" s="25"/>
    </row>
    <row r="1266" ht="24">
      <c r="A1266" s="25"/>
    </row>
    <row r="1267" ht="24">
      <c r="A1267" s="25"/>
    </row>
    <row r="1268" ht="24">
      <c r="A1268" s="25"/>
    </row>
    <row r="1269" ht="24">
      <c r="A1269" s="25"/>
    </row>
    <row r="1270" ht="24">
      <c r="A1270" s="25"/>
    </row>
    <row r="1271" ht="24">
      <c r="A1271" s="25"/>
    </row>
    <row r="1272" ht="24">
      <c r="A1272" s="25"/>
    </row>
    <row r="1273" ht="24">
      <c r="A1273" s="25"/>
    </row>
    <row r="1274" ht="24">
      <c r="A1274" s="25"/>
    </row>
    <row r="1275" ht="24">
      <c r="A1275" s="25"/>
    </row>
    <row r="1276" ht="24">
      <c r="A1276" s="25"/>
    </row>
    <row r="1277" ht="24">
      <c r="A1277" s="25"/>
    </row>
    <row r="1278" ht="24">
      <c r="A1278" s="25"/>
    </row>
    <row r="1279" ht="24">
      <c r="A1279" s="25"/>
    </row>
    <row r="1280" ht="24">
      <c r="A1280" s="25"/>
    </row>
    <row r="1281" ht="24">
      <c r="A1281" s="25"/>
    </row>
    <row r="1282" ht="24">
      <c r="A1282" s="25"/>
    </row>
    <row r="1283" ht="24">
      <c r="A1283" s="25"/>
    </row>
    <row r="1284" ht="24">
      <c r="A1284" s="25"/>
    </row>
    <row r="1285" ht="24">
      <c r="A1285" s="25"/>
    </row>
    <row r="1286" ht="24">
      <c r="A1286" s="25"/>
    </row>
    <row r="1287" ht="24">
      <c r="A1287" s="25"/>
    </row>
    <row r="1288" ht="24">
      <c r="A1288" s="25"/>
    </row>
    <row r="1289" ht="24">
      <c r="A1289" s="25"/>
    </row>
    <row r="1290" ht="24">
      <c r="A1290" s="25"/>
    </row>
    <row r="1291" ht="24">
      <c r="A1291" s="25"/>
    </row>
    <row r="1292" ht="24">
      <c r="A1292" s="25"/>
    </row>
    <row r="1293" ht="24">
      <c r="A1293" s="25"/>
    </row>
    <row r="1294" ht="24">
      <c r="A1294" s="25"/>
    </row>
    <row r="1295" ht="24">
      <c r="A1295" s="25"/>
    </row>
    <row r="1296" ht="24">
      <c r="A1296" s="25"/>
    </row>
    <row r="1297" ht="24">
      <c r="A1297" s="25"/>
    </row>
    <row r="1298" ht="24">
      <c r="A1298" s="25"/>
    </row>
    <row r="1299" ht="24">
      <c r="A1299" s="25"/>
    </row>
    <row r="1300" ht="24">
      <c r="A1300" s="25"/>
    </row>
    <row r="1301" ht="24">
      <c r="A1301" s="25"/>
    </row>
    <row r="1302" ht="24">
      <c r="A1302" s="25"/>
    </row>
    <row r="1303" ht="24">
      <c r="A1303" s="25"/>
    </row>
    <row r="1304" ht="24">
      <c r="A1304" s="25"/>
    </row>
    <row r="1305" ht="24">
      <c r="A1305" s="25"/>
    </row>
    <row r="1306" ht="24">
      <c r="A1306" s="25"/>
    </row>
    <row r="1307" ht="24">
      <c r="A1307" s="25"/>
    </row>
    <row r="1308" ht="24">
      <c r="A1308" s="25"/>
    </row>
    <row r="1309" ht="24">
      <c r="A1309" s="25"/>
    </row>
    <row r="1310" ht="24">
      <c r="A1310" s="25"/>
    </row>
    <row r="1311" ht="24">
      <c r="A1311" s="25"/>
    </row>
    <row r="1312" ht="24">
      <c r="A1312" s="25"/>
    </row>
    <row r="1313" ht="24">
      <c r="A1313" s="25"/>
    </row>
    <row r="1314" ht="24">
      <c r="A1314" s="25"/>
    </row>
    <row r="1315" ht="24">
      <c r="A1315" s="25"/>
    </row>
    <row r="1316" ht="24">
      <c r="A1316" s="25"/>
    </row>
    <row r="1317" ht="24">
      <c r="A1317" s="25"/>
    </row>
    <row r="1318" ht="24">
      <c r="A1318" s="25"/>
    </row>
    <row r="1319" ht="24">
      <c r="A1319" s="25"/>
    </row>
    <row r="1320" ht="24">
      <c r="A1320" s="25"/>
    </row>
    <row r="1321" ht="24">
      <c r="A1321" s="25"/>
    </row>
    <row r="1322" ht="24">
      <c r="A1322" s="25"/>
    </row>
    <row r="1323" ht="24">
      <c r="A1323" s="25"/>
    </row>
    <row r="1324" ht="24">
      <c r="A1324" s="25"/>
    </row>
    <row r="1325" ht="24">
      <c r="A1325" s="25"/>
    </row>
    <row r="1326" ht="24">
      <c r="A1326" s="25"/>
    </row>
    <row r="1327" ht="24">
      <c r="A1327" s="25"/>
    </row>
    <row r="1328" ht="24">
      <c r="A1328" s="25"/>
    </row>
    <row r="1329" ht="24">
      <c r="A1329" s="25"/>
    </row>
    <row r="1330" ht="24">
      <c r="A1330" s="25"/>
    </row>
    <row r="1331" ht="24">
      <c r="A1331" s="25"/>
    </row>
    <row r="1332" ht="24">
      <c r="A1332" s="25"/>
    </row>
    <row r="1333" ht="24">
      <c r="A1333" s="25"/>
    </row>
    <row r="1334" ht="24">
      <c r="A1334" s="25"/>
    </row>
    <row r="1335" ht="24">
      <c r="A1335" s="25"/>
    </row>
    <row r="1336" ht="24">
      <c r="A1336" s="25"/>
    </row>
    <row r="1337" ht="24">
      <c r="A1337" s="25"/>
    </row>
    <row r="1338" ht="24">
      <c r="A1338" s="25"/>
    </row>
    <row r="1339" ht="24">
      <c r="A1339" s="25"/>
    </row>
    <row r="1340" ht="24">
      <c r="A1340" s="25"/>
    </row>
    <row r="1341" ht="24">
      <c r="A1341" s="25"/>
    </row>
    <row r="1342" ht="24">
      <c r="A1342" s="25"/>
    </row>
    <row r="1343" ht="24">
      <c r="A1343" s="25"/>
    </row>
    <row r="1344" ht="24">
      <c r="A1344" s="25"/>
    </row>
    <row r="1345" ht="24">
      <c r="A1345" s="25"/>
    </row>
    <row r="1346" ht="24">
      <c r="A1346" s="25"/>
    </row>
    <row r="1347" ht="24">
      <c r="A1347" s="25"/>
    </row>
    <row r="1348" ht="24">
      <c r="A1348" s="25"/>
    </row>
    <row r="1349" ht="24">
      <c r="A1349" s="25"/>
    </row>
    <row r="1350" ht="24">
      <c r="A1350" s="25"/>
    </row>
    <row r="1351" ht="24">
      <c r="A1351" s="25"/>
    </row>
    <row r="1352" ht="24">
      <c r="A1352" s="25"/>
    </row>
    <row r="1353" ht="24">
      <c r="A1353" s="25"/>
    </row>
    <row r="1354" ht="24">
      <c r="A1354" s="25"/>
    </row>
    <row r="1355" ht="24">
      <c r="A1355" s="25"/>
    </row>
    <row r="1356" ht="24">
      <c r="A1356" s="25"/>
    </row>
    <row r="1357" ht="24">
      <c r="A1357" s="25"/>
    </row>
    <row r="1358" ht="24">
      <c r="A1358" s="25"/>
    </row>
    <row r="1359" ht="24">
      <c r="A1359" s="25"/>
    </row>
    <row r="1360" ht="24">
      <c r="A1360" s="25"/>
    </row>
    <row r="1361" ht="24">
      <c r="A1361" s="25"/>
    </row>
    <row r="1362" ht="24">
      <c r="A1362" s="25"/>
    </row>
    <row r="1363" ht="24">
      <c r="A1363" s="25"/>
    </row>
    <row r="1364" ht="24">
      <c r="A1364" s="25"/>
    </row>
    <row r="1365" ht="24">
      <c r="A1365" s="25"/>
    </row>
    <row r="1366" ht="24">
      <c r="A1366" s="25"/>
    </row>
    <row r="1367" ht="24">
      <c r="A1367" s="25"/>
    </row>
    <row r="1368" ht="24">
      <c r="A1368" s="25"/>
    </row>
    <row r="1369" ht="24">
      <c r="A1369" s="25"/>
    </row>
    <row r="1370" ht="24">
      <c r="A1370" s="25"/>
    </row>
    <row r="1371" ht="24">
      <c r="A1371" s="25"/>
    </row>
    <row r="1372" ht="24">
      <c r="A1372" s="25"/>
    </row>
    <row r="1373" ht="24">
      <c r="A1373" s="25"/>
    </row>
    <row r="1374" ht="24">
      <c r="A1374" s="25"/>
    </row>
    <row r="1375" ht="24">
      <c r="A1375" s="25"/>
    </row>
    <row r="1376" ht="24">
      <c r="A1376" s="25"/>
    </row>
    <row r="1377" ht="24">
      <c r="A1377" s="25"/>
    </row>
    <row r="1378" ht="24">
      <c r="A1378" s="25"/>
    </row>
    <row r="1379" ht="24">
      <c r="A1379" s="25"/>
    </row>
    <row r="1380" ht="24">
      <c r="A1380" s="25"/>
    </row>
    <row r="1381" ht="24">
      <c r="A1381" s="25"/>
    </row>
    <row r="1382" ht="24">
      <c r="A1382" s="25"/>
    </row>
    <row r="1383" ht="24">
      <c r="A1383" s="25"/>
    </row>
    <row r="1384" ht="24">
      <c r="A1384" s="25"/>
    </row>
    <row r="1385" ht="24">
      <c r="A1385" s="25"/>
    </row>
    <row r="1386" ht="24">
      <c r="A1386" s="25"/>
    </row>
    <row r="1387" ht="24">
      <c r="A1387" s="25"/>
    </row>
    <row r="1388" ht="24">
      <c r="A1388" s="25"/>
    </row>
    <row r="1389" ht="24">
      <c r="A1389" s="25"/>
    </row>
    <row r="1390" ht="24">
      <c r="A1390" s="25"/>
    </row>
    <row r="1391" ht="24">
      <c r="A1391" s="25"/>
    </row>
    <row r="1392" ht="24">
      <c r="A1392" s="25"/>
    </row>
    <row r="1393" ht="24">
      <c r="A1393" s="25"/>
    </row>
    <row r="1394" ht="24">
      <c r="A1394" s="25"/>
    </row>
    <row r="1395" ht="24">
      <c r="A1395" s="25"/>
    </row>
    <row r="1396" ht="24">
      <c r="A1396" s="25"/>
    </row>
    <row r="1397" ht="24">
      <c r="A1397" s="25"/>
    </row>
    <row r="1398" ht="24">
      <c r="A1398" s="25"/>
    </row>
    <row r="1399" ht="24">
      <c r="A1399" s="25"/>
    </row>
    <row r="1400" ht="24">
      <c r="A1400" s="25"/>
    </row>
    <row r="1401" ht="24">
      <c r="A1401" s="25"/>
    </row>
    <row r="1402" ht="24">
      <c r="A1402" s="25"/>
    </row>
    <row r="1403" ht="24">
      <c r="A1403" s="25"/>
    </row>
    <row r="1404" ht="24">
      <c r="A1404" s="25"/>
    </row>
    <row r="1405" ht="24">
      <c r="A1405" s="25"/>
    </row>
    <row r="1406" ht="24">
      <c r="A1406" s="25"/>
    </row>
    <row r="1407" ht="24">
      <c r="A1407" s="25"/>
    </row>
    <row r="1408" ht="24">
      <c r="A1408" s="25"/>
    </row>
    <row r="1409" ht="24">
      <c r="A1409" s="25"/>
    </row>
    <row r="1410" ht="24">
      <c r="A1410" s="25"/>
    </row>
    <row r="1411" ht="24">
      <c r="A1411" s="25"/>
    </row>
    <row r="1412" ht="24">
      <c r="A1412" s="25"/>
    </row>
    <row r="1413" ht="24">
      <c r="A1413" s="25"/>
    </row>
    <row r="1414" ht="24">
      <c r="A1414" s="25"/>
    </row>
    <row r="1415" ht="24">
      <c r="A1415" s="25"/>
    </row>
    <row r="1416" ht="24">
      <c r="A1416" s="25"/>
    </row>
    <row r="1417" ht="24">
      <c r="A1417" s="25"/>
    </row>
    <row r="1418" ht="24">
      <c r="A1418" s="25"/>
    </row>
    <row r="1419" ht="24">
      <c r="A1419" s="25"/>
    </row>
    <row r="1420" ht="24">
      <c r="A1420" s="25"/>
    </row>
    <row r="1421" ht="24">
      <c r="A1421" s="25"/>
    </row>
    <row r="1422" ht="24">
      <c r="A1422" s="25"/>
    </row>
    <row r="1423" ht="24">
      <c r="A1423" s="25"/>
    </row>
    <row r="1424" ht="24">
      <c r="A1424" s="25"/>
    </row>
    <row r="1425" ht="24">
      <c r="A1425" s="25"/>
    </row>
    <row r="1426" ht="24">
      <c r="A1426" s="25"/>
    </row>
    <row r="1427" ht="24">
      <c r="A1427" s="25"/>
    </row>
    <row r="1428" ht="24">
      <c r="A1428" s="25"/>
    </row>
    <row r="1429" ht="24">
      <c r="A1429" s="25"/>
    </row>
    <row r="1430" ht="24">
      <c r="A1430" s="25"/>
    </row>
    <row r="1431" ht="24">
      <c r="A1431" s="25"/>
    </row>
    <row r="1432" ht="24">
      <c r="A1432" s="25"/>
    </row>
    <row r="1433" ht="24">
      <c r="A1433" s="25"/>
    </row>
    <row r="1434" ht="24">
      <c r="A1434" s="25"/>
    </row>
    <row r="1435" ht="24">
      <c r="A1435" s="25"/>
    </row>
    <row r="1436" ht="24">
      <c r="A1436" s="25"/>
    </row>
    <row r="1437" ht="24">
      <c r="A1437" s="25"/>
    </row>
    <row r="1438" ht="24">
      <c r="A1438" s="25"/>
    </row>
    <row r="1439" ht="24">
      <c r="A1439" s="25"/>
    </row>
    <row r="1440" ht="24">
      <c r="A1440" s="25"/>
    </row>
    <row r="1441" ht="24">
      <c r="A1441" s="25"/>
    </row>
    <row r="1442" ht="24">
      <c r="A1442" s="25"/>
    </row>
    <row r="1443" ht="24">
      <c r="A1443" s="25"/>
    </row>
    <row r="1444" ht="24">
      <c r="A1444" s="25"/>
    </row>
    <row r="1445" ht="24">
      <c r="A1445" s="25"/>
    </row>
    <row r="1446" ht="24">
      <c r="A1446" s="25"/>
    </row>
    <row r="1447" ht="24">
      <c r="A1447" s="25"/>
    </row>
    <row r="1448" ht="24">
      <c r="A1448" s="25"/>
    </row>
    <row r="1449" ht="24">
      <c r="A1449" s="25"/>
    </row>
    <row r="1450" ht="24">
      <c r="A1450" s="25"/>
    </row>
    <row r="1451" ht="24">
      <c r="A1451" s="25"/>
    </row>
    <row r="1452" ht="24">
      <c r="A1452" s="25"/>
    </row>
    <row r="1453" ht="24">
      <c r="A1453" s="25"/>
    </row>
    <row r="1454" ht="24">
      <c r="A1454" s="25"/>
    </row>
    <row r="1455" ht="24">
      <c r="A1455" s="25"/>
    </row>
    <row r="1456" ht="24">
      <c r="A1456" s="25"/>
    </row>
    <row r="1457" ht="24">
      <c r="A1457" s="25"/>
    </row>
    <row r="1458" ht="24">
      <c r="A1458" s="25"/>
    </row>
    <row r="1459" ht="24">
      <c r="A1459" s="25"/>
    </row>
    <row r="1460" ht="24">
      <c r="A1460" s="25"/>
    </row>
    <row r="1461" ht="24">
      <c r="A1461" s="25"/>
    </row>
    <row r="1462" ht="24">
      <c r="A1462" s="25"/>
    </row>
    <row r="1463" ht="24">
      <c r="A1463" s="25"/>
    </row>
    <row r="1464" ht="24">
      <c r="A1464" s="25"/>
    </row>
    <row r="1465" ht="24">
      <c r="A1465" s="25"/>
    </row>
    <row r="1466" ht="24">
      <c r="A1466" s="25"/>
    </row>
    <row r="1467" ht="24">
      <c r="A1467" s="25"/>
    </row>
    <row r="1468" ht="24">
      <c r="A1468" s="25"/>
    </row>
    <row r="1469" ht="24">
      <c r="A1469" s="25"/>
    </row>
    <row r="1470" ht="24">
      <c r="A1470" s="25"/>
    </row>
    <row r="1471" ht="24">
      <c r="A1471" s="25"/>
    </row>
    <row r="1472" ht="24">
      <c r="A1472" s="25"/>
    </row>
    <row r="1473" ht="24">
      <c r="A1473" s="25"/>
    </row>
    <row r="1474" ht="24">
      <c r="A1474" s="25"/>
    </row>
    <row r="1475" ht="24">
      <c r="A1475" s="25"/>
    </row>
    <row r="1476" ht="24">
      <c r="A1476" s="25"/>
    </row>
    <row r="1477" ht="24">
      <c r="A1477" s="25"/>
    </row>
    <row r="1478" ht="24">
      <c r="A1478" s="25"/>
    </row>
    <row r="1479" ht="24">
      <c r="A1479" s="25"/>
    </row>
    <row r="1480" ht="24">
      <c r="A1480" s="25"/>
    </row>
    <row r="1481" ht="24">
      <c r="A1481" s="25"/>
    </row>
    <row r="1482" ht="24">
      <c r="A1482" s="25"/>
    </row>
    <row r="1483" ht="24">
      <c r="A1483" s="25"/>
    </row>
    <row r="1484" ht="24">
      <c r="A1484" s="25"/>
    </row>
    <row r="1485" ht="24">
      <c r="A1485" s="25"/>
    </row>
    <row r="1486" ht="24">
      <c r="A1486" s="25"/>
    </row>
    <row r="1487" ht="24">
      <c r="A1487" s="25"/>
    </row>
    <row r="1488" ht="24">
      <c r="A1488" s="25"/>
    </row>
    <row r="1489" ht="24">
      <c r="A1489" s="25"/>
    </row>
    <row r="1490" ht="24">
      <c r="A1490" s="25"/>
    </row>
    <row r="1491" ht="24">
      <c r="A1491" s="25"/>
    </row>
    <row r="1492" ht="24">
      <c r="A1492" s="25"/>
    </row>
    <row r="1493" ht="24">
      <c r="A1493" s="25"/>
    </row>
    <row r="1494" ht="24">
      <c r="A1494" s="25"/>
    </row>
    <row r="1495" ht="24">
      <c r="A1495" s="25"/>
    </row>
    <row r="1496" ht="24">
      <c r="A1496" s="25"/>
    </row>
    <row r="1497" ht="24">
      <c r="A1497" s="25"/>
    </row>
    <row r="1498" ht="24">
      <c r="A1498" s="25"/>
    </row>
    <row r="1499" ht="24">
      <c r="A1499" s="25"/>
    </row>
    <row r="1500" ht="24">
      <c r="A1500" s="25"/>
    </row>
    <row r="1501" ht="24">
      <c r="A1501" s="25"/>
    </row>
    <row r="1502" ht="24">
      <c r="A1502" s="25"/>
    </row>
    <row r="1503" ht="24">
      <c r="A1503" s="25"/>
    </row>
    <row r="1504" ht="24">
      <c r="A1504" s="25"/>
    </row>
    <row r="1505" ht="24">
      <c r="A1505" s="25"/>
    </row>
    <row r="1506" ht="24">
      <c r="A1506" s="25"/>
    </row>
    <row r="1507" ht="24">
      <c r="A1507" s="25"/>
    </row>
    <row r="1508" ht="24">
      <c r="A1508" s="25"/>
    </row>
    <row r="1509" ht="24">
      <c r="A1509" s="25"/>
    </row>
    <row r="1510" ht="24">
      <c r="A1510" s="25"/>
    </row>
    <row r="1511" ht="24">
      <c r="A1511" s="25"/>
    </row>
    <row r="1512" ht="24">
      <c r="A1512" s="25"/>
    </row>
    <row r="1513" ht="24">
      <c r="A1513" s="25"/>
    </row>
    <row r="1514" ht="24">
      <c r="A1514" s="25"/>
    </row>
    <row r="1515" ht="24">
      <c r="A1515" s="25"/>
    </row>
    <row r="1516" ht="24">
      <c r="A1516" s="25"/>
    </row>
    <row r="1517" ht="24">
      <c r="A1517" s="25"/>
    </row>
    <row r="1518" ht="24">
      <c r="A1518" s="25"/>
    </row>
    <row r="1519" ht="24">
      <c r="A1519" s="25"/>
    </row>
    <row r="1520" ht="24">
      <c r="A1520" s="25"/>
    </row>
    <row r="1521" ht="24">
      <c r="A1521" s="25"/>
    </row>
    <row r="1522" ht="24">
      <c r="A1522" s="25"/>
    </row>
    <row r="1523" ht="24">
      <c r="A1523" s="25"/>
    </row>
    <row r="1524" ht="24">
      <c r="A1524" s="25"/>
    </row>
    <row r="1525" ht="24">
      <c r="A1525" s="25"/>
    </row>
    <row r="1526" ht="24">
      <c r="A1526" s="25"/>
    </row>
    <row r="1527" ht="24">
      <c r="A1527" s="25"/>
    </row>
    <row r="1528" ht="24">
      <c r="A1528" s="25"/>
    </row>
    <row r="1529" ht="24">
      <c r="A1529" s="25"/>
    </row>
    <row r="1530" ht="24">
      <c r="A1530" s="25"/>
    </row>
    <row r="1531" ht="24">
      <c r="A1531" s="25"/>
    </row>
    <row r="1532" ht="24">
      <c r="A1532" s="25"/>
    </row>
    <row r="1533" ht="24">
      <c r="A1533" s="25"/>
    </row>
    <row r="1534" ht="24">
      <c r="A1534" s="25"/>
    </row>
    <row r="1535" ht="24">
      <c r="A1535" s="25"/>
    </row>
    <row r="1536" ht="24">
      <c r="A1536" s="25"/>
    </row>
    <row r="1537" ht="24">
      <c r="A1537" s="25"/>
    </row>
    <row r="1538" ht="24">
      <c r="A1538" s="25"/>
    </row>
    <row r="1539" ht="24">
      <c r="A1539" s="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39"/>
  <sheetViews>
    <sheetView zoomScale="160" zoomScaleNormal="160" zoomScalePageLayoutView="0" workbookViewId="0" topLeftCell="V1">
      <pane ySplit="1" topLeftCell="A2" activePane="bottomLeft" state="frozen"/>
      <selection pane="topLeft" activeCell="O1" sqref="O1"/>
      <selection pane="bottomLeft" activeCell="AG111" sqref="AG111"/>
    </sheetView>
  </sheetViews>
  <sheetFormatPr defaultColWidth="9.140625" defaultRowHeight="21.75"/>
  <cols>
    <col min="1" max="1" width="6.8515625" style="23" bestFit="1" customWidth="1"/>
    <col min="2" max="2" width="8.57421875" style="22" bestFit="1" customWidth="1"/>
    <col min="3" max="3" width="8.8515625" style="22" bestFit="1" customWidth="1"/>
    <col min="4" max="4" width="7.28125" style="22" bestFit="1" customWidth="1"/>
    <col min="5" max="5" width="10.57421875" style="22" bestFit="1" customWidth="1"/>
    <col min="6" max="6" width="9.28125" style="22" bestFit="1" customWidth="1"/>
    <col min="7" max="7" width="9.8515625" style="22" customWidth="1"/>
    <col min="8" max="8" width="7.140625" style="22" customWidth="1"/>
    <col min="9" max="9" width="11.57421875" style="22" customWidth="1"/>
    <col min="10" max="10" width="8.00390625" style="22" customWidth="1"/>
    <col min="11" max="11" width="11.28125" style="22" customWidth="1"/>
    <col min="12" max="12" width="12.421875" style="22" customWidth="1"/>
    <col min="13" max="13" width="9.00390625" style="22" customWidth="1"/>
    <col min="14" max="14" width="10.421875" style="22" customWidth="1"/>
    <col min="15" max="15" width="5.28125" style="22" customWidth="1"/>
    <col min="16" max="16" width="6.7109375" style="119" customWidth="1"/>
    <col min="17" max="17" width="9.28125" style="35" customWidth="1"/>
    <col min="18" max="19" width="4.8515625" style="22" bestFit="1" customWidth="1"/>
    <col min="20" max="28" width="5.140625" style="22" customWidth="1"/>
    <col min="29" max="33" width="5.140625" style="23" customWidth="1"/>
    <col min="34" max="35" width="5.28125" style="23" customWidth="1"/>
    <col min="36" max="37" width="4.8515625" style="23" bestFit="1" customWidth="1"/>
    <col min="38" max="38" width="6.00390625" style="23" customWidth="1"/>
    <col min="39" max="40" width="4.421875" style="24" customWidth="1"/>
    <col min="41" max="16384" width="9.140625" style="24" customWidth="1"/>
  </cols>
  <sheetData>
    <row r="1" spans="1:40" s="18" customFormat="1" ht="24">
      <c r="A1" s="11" t="s">
        <v>0</v>
      </c>
      <c r="B1" s="12" t="s">
        <v>6</v>
      </c>
      <c r="C1" s="12" t="s">
        <v>7</v>
      </c>
      <c r="D1" s="12" t="s">
        <v>28</v>
      </c>
      <c r="E1" s="12" t="s">
        <v>62</v>
      </c>
      <c r="F1" s="12" t="s">
        <v>9</v>
      </c>
      <c r="G1" s="12" t="s">
        <v>11</v>
      </c>
      <c r="H1" s="12" t="s">
        <v>118</v>
      </c>
      <c r="I1" s="12" t="s">
        <v>63</v>
      </c>
      <c r="J1" s="12" t="s">
        <v>55</v>
      </c>
      <c r="K1" s="12" t="s">
        <v>1</v>
      </c>
      <c r="L1" s="12" t="s">
        <v>34</v>
      </c>
      <c r="M1" s="12" t="s">
        <v>56</v>
      </c>
      <c r="N1" s="12" t="s">
        <v>3</v>
      </c>
      <c r="O1" s="12" t="s">
        <v>2</v>
      </c>
      <c r="P1" s="116" t="s">
        <v>117</v>
      </c>
      <c r="Q1" s="13" t="s">
        <v>29</v>
      </c>
      <c r="R1" s="14">
        <v>1.1</v>
      </c>
      <c r="S1" s="14">
        <v>1.2</v>
      </c>
      <c r="T1" s="14">
        <v>1.3</v>
      </c>
      <c r="U1" s="15">
        <v>2.1</v>
      </c>
      <c r="V1" s="15">
        <v>2.2</v>
      </c>
      <c r="W1" s="16">
        <v>3.1</v>
      </c>
      <c r="X1" s="16">
        <v>3.2</v>
      </c>
      <c r="Y1" s="16">
        <v>3.3</v>
      </c>
      <c r="Z1" s="16">
        <v>3.4</v>
      </c>
      <c r="AA1" s="16">
        <v>3.5</v>
      </c>
      <c r="AB1" s="16">
        <v>3.6</v>
      </c>
      <c r="AC1" s="17" t="s">
        <v>64</v>
      </c>
      <c r="AD1" s="17" t="s">
        <v>65</v>
      </c>
      <c r="AE1" s="17" t="s">
        <v>66</v>
      </c>
      <c r="AF1" s="17" t="s">
        <v>67</v>
      </c>
      <c r="AG1" s="17" t="s">
        <v>68</v>
      </c>
      <c r="AH1" s="17" t="s">
        <v>69</v>
      </c>
      <c r="AI1" s="17" t="s">
        <v>70</v>
      </c>
      <c r="AJ1" s="17">
        <v>4.2</v>
      </c>
      <c r="AK1" s="113">
        <v>5.1</v>
      </c>
      <c r="AL1" s="115">
        <v>5.2</v>
      </c>
      <c r="AM1" s="114">
        <v>5.3</v>
      </c>
      <c r="AN1" s="114">
        <v>5.4</v>
      </c>
    </row>
    <row r="2" spans="1:40" ht="24">
      <c r="A2" s="19">
        <v>1</v>
      </c>
      <c r="B2" s="20">
        <v>1</v>
      </c>
      <c r="C2" s="20">
        <v>28</v>
      </c>
      <c r="D2" s="21">
        <f>IF(C2&gt;50,4,IF(C2&gt;40,3,IF(C2&gt;30,2,IF(C2&gt;0,1,IF(C2=0,5)))))</f>
        <v>1</v>
      </c>
      <c r="E2" s="21">
        <v>3</v>
      </c>
      <c r="F2" s="20">
        <v>1</v>
      </c>
      <c r="G2" s="20" t="s">
        <v>71</v>
      </c>
      <c r="H2" s="20"/>
      <c r="I2" s="20">
        <v>2</v>
      </c>
      <c r="J2" s="20">
        <v>1</v>
      </c>
      <c r="K2" s="20">
        <v>2</v>
      </c>
      <c r="L2" s="20">
        <v>3</v>
      </c>
      <c r="M2" s="20">
        <v>4</v>
      </c>
      <c r="N2" s="20"/>
      <c r="O2" s="20"/>
      <c r="P2" s="117"/>
      <c r="Q2" s="21">
        <f>IF(P2&gt;50,6,IF(P2&gt;40,5,IF(P2&gt;30,4,IF(P2&gt;20,3,IF(P2&gt;10,2,IF(P2&gt;=1,1,IF(P2=0,7)))))))</f>
        <v>7</v>
      </c>
      <c r="R2" s="22">
        <v>4</v>
      </c>
      <c r="S2" s="22">
        <v>4</v>
      </c>
      <c r="T2" s="22">
        <v>3</v>
      </c>
      <c r="U2" s="22">
        <v>4</v>
      </c>
      <c r="V2" s="22">
        <v>4</v>
      </c>
      <c r="W2" s="22">
        <v>4</v>
      </c>
      <c r="X2" s="22">
        <v>3</v>
      </c>
      <c r="Y2" s="22">
        <v>4</v>
      </c>
      <c r="Z2" s="22">
        <v>3</v>
      </c>
      <c r="AA2" s="22">
        <v>4</v>
      </c>
      <c r="AB2" s="22">
        <v>4</v>
      </c>
      <c r="AC2" s="23">
        <v>4</v>
      </c>
      <c r="AD2" s="23">
        <v>4</v>
      </c>
      <c r="AE2" s="23">
        <v>4</v>
      </c>
      <c r="AF2" s="23">
        <v>4</v>
      </c>
      <c r="AG2" s="23">
        <v>4</v>
      </c>
      <c r="AH2" s="23">
        <v>4</v>
      </c>
      <c r="AI2" s="23">
        <v>4</v>
      </c>
      <c r="AJ2" s="23">
        <v>5</v>
      </c>
      <c r="AK2" s="23">
        <v>4</v>
      </c>
      <c r="AL2" s="23">
        <v>4</v>
      </c>
      <c r="AM2" s="24">
        <v>4</v>
      </c>
      <c r="AN2" s="24">
        <v>4</v>
      </c>
    </row>
    <row r="3" spans="1:40" ht="24">
      <c r="A3" s="19">
        <v>2</v>
      </c>
      <c r="B3" s="20">
        <v>2</v>
      </c>
      <c r="C3" s="20">
        <v>29</v>
      </c>
      <c r="D3" s="21">
        <f>IF(C3&gt;50,4,IF(C3&gt;40,3,IF(C3&gt;30,2,IF(C3&gt;0,1,IF(C3=0,5)))))</f>
        <v>1</v>
      </c>
      <c r="E3" s="21">
        <v>6</v>
      </c>
      <c r="F3" s="20">
        <v>1</v>
      </c>
      <c r="G3" s="20" t="s">
        <v>71</v>
      </c>
      <c r="H3" s="20"/>
      <c r="I3" s="20">
        <v>2</v>
      </c>
      <c r="J3" s="20"/>
      <c r="K3" s="20"/>
      <c r="L3" s="20"/>
      <c r="M3" s="20"/>
      <c r="N3" s="20"/>
      <c r="O3" s="20"/>
      <c r="P3" s="117"/>
      <c r="Q3" s="21">
        <f>IF(P3&gt;50,6,IF(P3&gt;40,5,IF(P3&gt;30,4,IF(P3&gt;20,3,IF(P3&gt;10,2,IF(P3&gt;=1,1,IF(P3=0,7)))))))</f>
        <v>7</v>
      </c>
      <c r="R3" s="22">
        <v>4</v>
      </c>
      <c r="S3" s="22">
        <v>5</v>
      </c>
      <c r="T3" s="22">
        <v>5</v>
      </c>
      <c r="U3" s="22">
        <v>5</v>
      </c>
      <c r="V3" s="22">
        <v>5</v>
      </c>
      <c r="W3" s="22">
        <v>5</v>
      </c>
      <c r="X3" s="22">
        <v>5</v>
      </c>
      <c r="Y3" s="22">
        <v>5</v>
      </c>
      <c r="Z3" s="22">
        <v>5</v>
      </c>
      <c r="AA3" s="22">
        <v>5</v>
      </c>
      <c r="AB3" s="22">
        <v>5</v>
      </c>
      <c r="AC3" s="23">
        <v>5</v>
      </c>
      <c r="AD3" s="23">
        <v>5</v>
      </c>
      <c r="AE3" s="23">
        <v>5</v>
      </c>
      <c r="AF3" s="23">
        <v>5</v>
      </c>
      <c r="AG3" s="23">
        <v>5</v>
      </c>
      <c r="AH3" s="23">
        <v>5</v>
      </c>
      <c r="AI3" s="23">
        <v>5</v>
      </c>
      <c r="AJ3" s="23">
        <v>5</v>
      </c>
      <c r="AK3" s="23">
        <v>4</v>
      </c>
      <c r="AL3" s="23">
        <v>4</v>
      </c>
      <c r="AM3" s="24">
        <v>4</v>
      </c>
      <c r="AN3" s="24">
        <v>4</v>
      </c>
    </row>
    <row r="4" spans="1:40" ht="24">
      <c r="A4" s="19">
        <v>3</v>
      </c>
      <c r="B4" s="20">
        <v>2</v>
      </c>
      <c r="C4" s="20">
        <v>28</v>
      </c>
      <c r="D4" s="21">
        <f>IF(C4&gt;50,4,IF(C4&gt;40,3,IF(C4&gt;30,2,IF(C4&gt;0,1,IF(C4=0,5)))))</f>
        <v>1</v>
      </c>
      <c r="E4" s="21">
        <v>2</v>
      </c>
      <c r="F4" s="20">
        <v>1</v>
      </c>
      <c r="G4" s="20" t="s">
        <v>71</v>
      </c>
      <c r="H4" s="20"/>
      <c r="I4" s="20"/>
      <c r="J4" s="20">
        <v>1</v>
      </c>
      <c r="K4" s="20"/>
      <c r="L4" s="20"/>
      <c r="M4" s="20"/>
      <c r="N4" s="20"/>
      <c r="O4" s="20"/>
      <c r="P4" s="117">
        <v>7</v>
      </c>
      <c r="Q4" s="21">
        <f>IF(P4&gt;50,6,IF(P4&gt;40,5,IF(P4&gt;30,4,IF(P4&gt;20,3,IF(P4&gt;10,2,IF(P4&gt;=1,1,IF(P4=0,7)))))))</f>
        <v>1</v>
      </c>
      <c r="R4" s="22">
        <v>4</v>
      </c>
      <c r="S4" s="22">
        <v>4</v>
      </c>
      <c r="T4" s="22">
        <v>3</v>
      </c>
      <c r="U4" s="22">
        <v>4</v>
      </c>
      <c r="V4" s="22">
        <v>4</v>
      </c>
      <c r="W4" s="22">
        <v>4</v>
      </c>
      <c r="X4" s="22">
        <v>5</v>
      </c>
      <c r="Y4" s="22">
        <v>5</v>
      </c>
      <c r="Z4" s="22">
        <v>4</v>
      </c>
      <c r="AA4" s="22">
        <v>4</v>
      </c>
      <c r="AB4" s="22">
        <v>4</v>
      </c>
      <c r="AC4" s="23">
        <v>5</v>
      </c>
      <c r="AD4" s="23">
        <v>5</v>
      </c>
      <c r="AE4" s="23">
        <v>5</v>
      </c>
      <c r="AF4" s="23">
        <v>5</v>
      </c>
      <c r="AG4" s="23">
        <v>5</v>
      </c>
      <c r="AH4" s="23">
        <v>5</v>
      </c>
      <c r="AI4" s="23">
        <v>5</v>
      </c>
      <c r="AJ4" s="23">
        <v>5</v>
      </c>
      <c r="AK4" s="23">
        <v>4</v>
      </c>
      <c r="AL4" s="23">
        <v>4</v>
      </c>
      <c r="AM4" s="24">
        <v>4</v>
      </c>
      <c r="AN4" s="24">
        <v>4</v>
      </c>
    </row>
    <row r="5" spans="1:40" ht="24">
      <c r="A5" s="19">
        <v>4</v>
      </c>
      <c r="B5" s="20">
        <v>2</v>
      </c>
      <c r="C5" s="20">
        <v>27</v>
      </c>
      <c r="D5" s="21">
        <f aca="true" t="shared" si="0" ref="D5:D31">IF(C5&gt;50,4,IF(C5&gt;40,3,IF(C5&gt;30,2,IF(C5&gt;0,1,IF(C5=0,5)))))</f>
        <v>1</v>
      </c>
      <c r="E5" s="21">
        <v>2</v>
      </c>
      <c r="F5" s="20">
        <v>1</v>
      </c>
      <c r="G5" s="20"/>
      <c r="H5" s="20"/>
      <c r="I5" s="20">
        <v>2</v>
      </c>
      <c r="J5" s="20"/>
      <c r="K5" s="20">
        <v>1</v>
      </c>
      <c r="L5" s="20"/>
      <c r="M5" s="20"/>
      <c r="N5" s="20"/>
      <c r="O5" s="20"/>
      <c r="P5" s="117">
        <v>7</v>
      </c>
      <c r="Q5" s="21">
        <f aca="true" t="shared" si="1" ref="Q5:Q31">IF(P5&gt;50,6,IF(P5&gt;40,5,IF(P5&gt;30,4,IF(P5&gt;20,3,IF(P5&gt;10,2,IF(P5&gt;=1,1,IF(P5=0,7)))))))</f>
        <v>1</v>
      </c>
      <c r="R5" s="22">
        <v>4</v>
      </c>
      <c r="S5" s="22">
        <v>4</v>
      </c>
      <c r="T5" s="22">
        <v>3</v>
      </c>
      <c r="U5" s="22">
        <v>5</v>
      </c>
      <c r="V5" s="22">
        <v>5</v>
      </c>
      <c r="W5" s="22">
        <v>5</v>
      </c>
      <c r="X5" s="22">
        <v>5</v>
      </c>
      <c r="Y5" s="22">
        <v>5</v>
      </c>
      <c r="Z5" s="22">
        <v>5</v>
      </c>
      <c r="AA5" s="22">
        <v>5</v>
      </c>
      <c r="AB5" s="22">
        <v>5</v>
      </c>
      <c r="AC5" s="23">
        <v>4</v>
      </c>
      <c r="AD5" s="23">
        <v>4</v>
      </c>
      <c r="AE5" s="23">
        <v>4</v>
      </c>
      <c r="AF5" s="23">
        <v>4</v>
      </c>
      <c r="AG5" s="23">
        <v>4</v>
      </c>
      <c r="AH5" s="23">
        <v>4</v>
      </c>
      <c r="AI5" s="23">
        <v>4</v>
      </c>
      <c r="AJ5" s="23">
        <v>4</v>
      </c>
      <c r="AK5" s="23">
        <v>4</v>
      </c>
      <c r="AL5" s="23">
        <v>4</v>
      </c>
      <c r="AM5" s="24">
        <v>4</v>
      </c>
      <c r="AN5" s="24">
        <v>4</v>
      </c>
    </row>
    <row r="6" spans="1:40" ht="24">
      <c r="A6" s="19">
        <v>5</v>
      </c>
      <c r="B6" s="20">
        <v>2</v>
      </c>
      <c r="C6" s="20">
        <v>34</v>
      </c>
      <c r="D6" s="21">
        <f t="shared" si="0"/>
        <v>2</v>
      </c>
      <c r="E6" s="21">
        <v>9</v>
      </c>
      <c r="F6" s="20">
        <v>2</v>
      </c>
      <c r="G6" s="20" t="s">
        <v>79</v>
      </c>
      <c r="H6" s="20"/>
      <c r="I6" s="20">
        <v>2</v>
      </c>
      <c r="J6" s="20">
        <v>1</v>
      </c>
      <c r="K6" s="20">
        <v>2</v>
      </c>
      <c r="L6" s="20">
        <v>3</v>
      </c>
      <c r="M6" s="20"/>
      <c r="N6" s="20"/>
      <c r="O6" s="20"/>
      <c r="P6" s="117">
        <v>15</v>
      </c>
      <c r="Q6" s="21">
        <f t="shared" si="1"/>
        <v>2</v>
      </c>
      <c r="R6" s="22">
        <v>4</v>
      </c>
      <c r="S6" s="22">
        <v>4</v>
      </c>
      <c r="T6" s="22">
        <v>4</v>
      </c>
      <c r="U6" s="22">
        <v>4</v>
      </c>
      <c r="V6" s="22">
        <v>4</v>
      </c>
      <c r="W6" s="22">
        <v>4</v>
      </c>
      <c r="X6" s="22">
        <v>4</v>
      </c>
      <c r="Y6" s="22">
        <v>4</v>
      </c>
      <c r="Z6" s="22">
        <v>4</v>
      </c>
      <c r="AA6" s="22">
        <v>4</v>
      </c>
      <c r="AB6" s="22">
        <v>4</v>
      </c>
      <c r="AC6" s="23">
        <v>5</v>
      </c>
      <c r="AD6" s="23">
        <v>5</v>
      </c>
      <c r="AE6" s="23">
        <v>5</v>
      </c>
      <c r="AF6" s="23">
        <v>5</v>
      </c>
      <c r="AG6" s="23">
        <v>5</v>
      </c>
      <c r="AH6" s="23">
        <v>5</v>
      </c>
      <c r="AI6" s="23">
        <v>5</v>
      </c>
      <c r="AJ6" s="23">
        <v>5</v>
      </c>
      <c r="AK6" s="23">
        <v>5</v>
      </c>
      <c r="AL6" s="23">
        <v>5</v>
      </c>
      <c r="AM6" s="24">
        <v>5</v>
      </c>
      <c r="AN6" s="24">
        <v>5</v>
      </c>
    </row>
    <row r="7" spans="1:40" ht="24">
      <c r="A7" s="19">
        <v>6</v>
      </c>
      <c r="B7" s="20">
        <v>2</v>
      </c>
      <c r="C7" s="20">
        <v>33</v>
      </c>
      <c r="D7" s="21">
        <f t="shared" si="0"/>
        <v>2</v>
      </c>
      <c r="E7" s="21">
        <v>9</v>
      </c>
      <c r="F7" s="20">
        <v>2</v>
      </c>
      <c r="G7" s="20" t="s">
        <v>79</v>
      </c>
      <c r="H7" s="20"/>
      <c r="I7" s="20">
        <v>2</v>
      </c>
      <c r="J7" s="20">
        <v>1</v>
      </c>
      <c r="K7" s="20"/>
      <c r="L7" s="20"/>
      <c r="M7" s="20"/>
      <c r="N7" s="20"/>
      <c r="O7" s="20"/>
      <c r="P7" s="117">
        <v>15</v>
      </c>
      <c r="Q7" s="21">
        <f t="shared" si="1"/>
        <v>2</v>
      </c>
      <c r="R7" s="22">
        <v>4</v>
      </c>
      <c r="S7" s="22">
        <v>4</v>
      </c>
      <c r="T7" s="22">
        <v>4</v>
      </c>
      <c r="U7" s="22">
        <v>4</v>
      </c>
      <c r="V7" s="22">
        <v>4</v>
      </c>
      <c r="W7" s="22">
        <v>4</v>
      </c>
      <c r="X7" s="22">
        <v>4</v>
      </c>
      <c r="Y7" s="22">
        <v>4</v>
      </c>
      <c r="Z7" s="22">
        <v>3</v>
      </c>
      <c r="AA7" s="22">
        <v>4</v>
      </c>
      <c r="AB7" s="22">
        <v>4</v>
      </c>
      <c r="AC7" s="23">
        <v>4</v>
      </c>
      <c r="AD7" s="23">
        <v>4</v>
      </c>
      <c r="AE7" s="23">
        <v>4</v>
      </c>
      <c r="AF7" s="23">
        <v>4</v>
      </c>
      <c r="AG7" s="23">
        <v>4</v>
      </c>
      <c r="AH7" s="23">
        <v>4</v>
      </c>
      <c r="AI7" s="23">
        <v>4</v>
      </c>
      <c r="AJ7" s="23">
        <v>4</v>
      </c>
      <c r="AK7" s="23">
        <v>4</v>
      </c>
      <c r="AL7" s="23">
        <v>4</v>
      </c>
      <c r="AM7" s="24">
        <v>4</v>
      </c>
      <c r="AN7" s="24">
        <v>4</v>
      </c>
    </row>
    <row r="8" spans="1:40" ht="24">
      <c r="A8" s="19">
        <v>7</v>
      </c>
      <c r="B8" s="20">
        <v>2</v>
      </c>
      <c r="C8" s="20">
        <v>33</v>
      </c>
      <c r="D8" s="21">
        <f t="shared" si="0"/>
        <v>2</v>
      </c>
      <c r="E8" s="21">
        <v>2</v>
      </c>
      <c r="F8" s="20">
        <v>2</v>
      </c>
      <c r="G8" s="20" t="s">
        <v>80</v>
      </c>
      <c r="H8" s="20"/>
      <c r="I8" s="20">
        <v>2</v>
      </c>
      <c r="J8" s="20">
        <v>2</v>
      </c>
      <c r="K8" s="20"/>
      <c r="L8" s="20">
        <v>1</v>
      </c>
      <c r="M8" s="20"/>
      <c r="N8" s="20">
        <v>3</v>
      </c>
      <c r="O8" s="20"/>
      <c r="P8" s="117">
        <v>15</v>
      </c>
      <c r="Q8" s="21">
        <f t="shared" si="1"/>
        <v>2</v>
      </c>
      <c r="R8" s="22">
        <v>5</v>
      </c>
      <c r="S8" s="22">
        <v>5</v>
      </c>
      <c r="T8" s="22">
        <v>5</v>
      </c>
      <c r="U8" s="22">
        <v>5</v>
      </c>
      <c r="V8" s="22">
        <v>5</v>
      </c>
      <c r="W8" s="22">
        <v>5</v>
      </c>
      <c r="X8" s="22">
        <v>5</v>
      </c>
      <c r="Y8" s="22">
        <v>5</v>
      </c>
      <c r="Z8" s="22">
        <v>5</v>
      </c>
      <c r="AA8" s="22">
        <v>5</v>
      </c>
      <c r="AB8" s="22">
        <v>5</v>
      </c>
      <c r="AC8" s="23">
        <v>5</v>
      </c>
      <c r="AD8" s="23">
        <v>5</v>
      </c>
      <c r="AE8" s="23">
        <v>5</v>
      </c>
      <c r="AF8" s="23">
        <v>5</v>
      </c>
      <c r="AG8" s="23">
        <v>5</v>
      </c>
      <c r="AH8" s="23">
        <v>5</v>
      </c>
      <c r="AI8" s="23">
        <v>5</v>
      </c>
      <c r="AJ8" s="23">
        <v>5</v>
      </c>
      <c r="AK8" s="23">
        <v>5</v>
      </c>
      <c r="AL8" s="23">
        <v>5</v>
      </c>
      <c r="AM8" s="24">
        <v>5</v>
      </c>
      <c r="AN8" s="24">
        <v>5</v>
      </c>
    </row>
    <row r="9" spans="1:40" ht="24">
      <c r="A9" s="19">
        <v>8</v>
      </c>
      <c r="B9" s="20">
        <v>1</v>
      </c>
      <c r="C9" s="20">
        <v>23</v>
      </c>
      <c r="D9" s="21">
        <f t="shared" si="0"/>
        <v>1</v>
      </c>
      <c r="E9" s="21">
        <v>1</v>
      </c>
      <c r="F9" s="20">
        <v>1</v>
      </c>
      <c r="G9" s="20" t="s">
        <v>81</v>
      </c>
      <c r="H9" s="20"/>
      <c r="I9" s="20">
        <v>2</v>
      </c>
      <c r="J9" s="20">
        <v>1</v>
      </c>
      <c r="K9" s="20"/>
      <c r="L9" s="20"/>
      <c r="M9" s="20"/>
      <c r="N9" s="20"/>
      <c r="O9" s="20"/>
      <c r="P9" s="117">
        <v>7</v>
      </c>
      <c r="Q9" s="21">
        <f t="shared" si="1"/>
        <v>1</v>
      </c>
      <c r="R9" s="22">
        <v>4</v>
      </c>
      <c r="S9" s="22">
        <v>5</v>
      </c>
      <c r="T9" s="22">
        <v>4</v>
      </c>
      <c r="U9" s="22">
        <v>4</v>
      </c>
      <c r="V9" s="22">
        <v>5</v>
      </c>
      <c r="W9" s="22">
        <v>5</v>
      </c>
      <c r="X9" s="22">
        <v>5</v>
      </c>
      <c r="Y9" s="22">
        <v>5</v>
      </c>
      <c r="Z9" s="22">
        <v>4</v>
      </c>
      <c r="AA9" s="22">
        <v>4</v>
      </c>
      <c r="AB9" s="22">
        <v>4</v>
      </c>
      <c r="AC9" s="23">
        <v>5</v>
      </c>
      <c r="AD9" s="23">
        <v>5</v>
      </c>
      <c r="AE9" s="23">
        <v>5</v>
      </c>
      <c r="AF9" s="23">
        <v>5</v>
      </c>
      <c r="AG9" s="23">
        <v>5</v>
      </c>
      <c r="AH9" s="23">
        <v>5</v>
      </c>
      <c r="AI9" s="23">
        <v>5</v>
      </c>
      <c r="AJ9" s="23">
        <v>5</v>
      </c>
      <c r="AK9" s="23">
        <v>5</v>
      </c>
      <c r="AL9" s="23">
        <v>5</v>
      </c>
      <c r="AM9" s="24">
        <v>5</v>
      </c>
      <c r="AN9" s="24">
        <v>5</v>
      </c>
    </row>
    <row r="10" spans="1:40" ht="24">
      <c r="A10" s="19">
        <v>9</v>
      </c>
      <c r="B10" s="20">
        <v>2</v>
      </c>
      <c r="C10" s="20">
        <v>33</v>
      </c>
      <c r="D10" s="21">
        <f t="shared" si="0"/>
        <v>2</v>
      </c>
      <c r="E10" s="21">
        <v>5</v>
      </c>
      <c r="F10" s="20">
        <v>2</v>
      </c>
      <c r="G10" s="20" t="s">
        <v>80</v>
      </c>
      <c r="H10" s="20"/>
      <c r="I10" s="20">
        <v>2</v>
      </c>
      <c r="J10" s="20"/>
      <c r="K10" s="20"/>
      <c r="L10" s="20">
        <v>1</v>
      </c>
      <c r="M10" s="20"/>
      <c r="N10" s="20"/>
      <c r="O10" s="20"/>
      <c r="P10" s="117">
        <v>15</v>
      </c>
      <c r="Q10" s="21">
        <f t="shared" si="1"/>
        <v>2</v>
      </c>
      <c r="R10" s="22">
        <v>5</v>
      </c>
      <c r="S10" s="22">
        <v>4</v>
      </c>
      <c r="T10" s="22">
        <v>4</v>
      </c>
      <c r="U10" s="22">
        <v>5</v>
      </c>
      <c r="V10" s="22">
        <v>5</v>
      </c>
      <c r="W10" s="22">
        <v>5</v>
      </c>
      <c r="X10" s="22">
        <v>5</v>
      </c>
      <c r="Y10" s="22">
        <v>5</v>
      </c>
      <c r="Z10" s="22">
        <v>5</v>
      </c>
      <c r="AA10" s="22">
        <v>5</v>
      </c>
      <c r="AB10" s="22">
        <v>5</v>
      </c>
      <c r="AC10" s="23">
        <v>5</v>
      </c>
      <c r="AD10" s="23">
        <v>5</v>
      </c>
      <c r="AE10" s="23">
        <v>5</v>
      </c>
      <c r="AF10" s="23">
        <v>5</v>
      </c>
      <c r="AG10" s="23">
        <v>5</v>
      </c>
      <c r="AH10" s="23">
        <v>5</v>
      </c>
      <c r="AI10" s="23">
        <v>5</v>
      </c>
      <c r="AJ10" s="23">
        <v>5</v>
      </c>
      <c r="AK10" s="23">
        <v>5</v>
      </c>
      <c r="AL10" s="23">
        <v>5</v>
      </c>
      <c r="AM10" s="24">
        <v>5</v>
      </c>
      <c r="AN10" s="24">
        <v>5</v>
      </c>
    </row>
    <row r="11" spans="1:40" ht="24">
      <c r="A11" s="19">
        <v>10</v>
      </c>
      <c r="B11" s="20">
        <v>2</v>
      </c>
      <c r="C11" s="20">
        <v>30</v>
      </c>
      <c r="D11" s="21">
        <f t="shared" si="0"/>
        <v>1</v>
      </c>
      <c r="E11" s="21">
        <v>1</v>
      </c>
      <c r="F11" s="20">
        <v>1</v>
      </c>
      <c r="G11" s="20"/>
      <c r="H11" s="20"/>
      <c r="I11" s="20">
        <v>1</v>
      </c>
      <c r="J11" s="20">
        <v>1</v>
      </c>
      <c r="K11" s="20"/>
      <c r="L11" s="20"/>
      <c r="M11" s="20"/>
      <c r="N11" s="20"/>
      <c r="O11" s="20"/>
      <c r="P11" s="117">
        <v>12</v>
      </c>
      <c r="Q11" s="21">
        <f t="shared" si="1"/>
        <v>2</v>
      </c>
      <c r="R11" s="22">
        <v>5</v>
      </c>
      <c r="S11" s="22">
        <v>5</v>
      </c>
      <c r="T11" s="22">
        <v>5</v>
      </c>
      <c r="U11" s="22">
        <v>5</v>
      </c>
      <c r="V11" s="22">
        <v>5</v>
      </c>
      <c r="W11" s="22">
        <v>4</v>
      </c>
      <c r="X11" s="22">
        <v>4</v>
      </c>
      <c r="Y11" s="22">
        <v>5</v>
      </c>
      <c r="Z11" s="22">
        <v>4</v>
      </c>
      <c r="AA11" s="22">
        <v>4</v>
      </c>
      <c r="AB11" s="22">
        <v>5</v>
      </c>
      <c r="AC11" s="23">
        <v>5</v>
      </c>
      <c r="AD11" s="23">
        <v>5</v>
      </c>
      <c r="AE11" s="23">
        <v>5</v>
      </c>
      <c r="AF11" s="23">
        <v>5</v>
      </c>
      <c r="AG11" s="23">
        <v>5</v>
      </c>
      <c r="AH11" s="23">
        <v>5</v>
      </c>
      <c r="AI11" s="23">
        <v>5</v>
      </c>
      <c r="AJ11" s="23">
        <v>5</v>
      </c>
      <c r="AK11" s="23">
        <v>4</v>
      </c>
      <c r="AL11" s="23">
        <v>4</v>
      </c>
      <c r="AM11" s="24">
        <v>4</v>
      </c>
      <c r="AN11" s="24">
        <v>4</v>
      </c>
    </row>
    <row r="12" spans="1:40" ht="24">
      <c r="A12" s="19">
        <v>11</v>
      </c>
      <c r="B12" s="20">
        <v>2</v>
      </c>
      <c r="C12" s="20">
        <v>3</v>
      </c>
      <c r="D12" s="21">
        <f t="shared" si="0"/>
        <v>1</v>
      </c>
      <c r="E12" s="21">
        <v>1</v>
      </c>
      <c r="F12" s="20">
        <v>1</v>
      </c>
      <c r="G12" s="20" t="s">
        <v>82</v>
      </c>
      <c r="H12" s="20"/>
      <c r="I12" s="20">
        <v>2</v>
      </c>
      <c r="J12" s="20"/>
      <c r="K12" s="20"/>
      <c r="L12" s="20"/>
      <c r="M12" s="20"/>
      <c r="N12" s="20"/>
      <c r="O12" s="20"/>
      <c r="P12" s="117">
        <v>10</v>
      </c>
      <c r="Q12" s="21">
        <f t="shared" si="1"/>
        <v>1</v>
      </c>
      <c r="R12" s="22">
        <v>4</v>
      </c>
      <c r="S12" s="22">
        <v>3</v>
      </c>
      <c r="T12" s="22">
        <v>3</v>
      </c>
      <c r="U12" s="22">
        <v>4</v>
      </c>
      <c r="V12" s="22">
        <v>4</v>
      </c>
      <c r="W12" s="22">
        <v>4</v>
      </c>
      <c r="X12" s="22">
        <v>4</v>
      </c>
      <c r="Y12" s="22">
        <v>4</v>
      </c>
      <c r="Z12" s="22">
        <v>4</v>
      </c>
      <c r="AA12" s="22">
        <v>4</v>
      </c>
      <c r="AB12" s="22">
        <v>3</v>
      </c>
      <c r="AC12" s="23">
        <v>4</v>
      </c>
      <c r="AD12" s="23">
        <v>4</v>
      </c>
      <c r="AE12" s="23">
        <v>4</v>
      </c>
      <c r="AF12" s="23">
        <v>3</v>
      </c>
      <c r="AG12" s="23">
        <v>4</v>
      </c>
      <c r="AH12" s="23">
        <v>4</v>
      </c>
      <c r="AI12" s="23">
        <v>4</v>
      </c>
      <c r="AJ12" s="23">
        <v>3</v>
      </c>
      <c r="AK12" s="23">
        <v>3</v>
      </c>
      <c r="AL12" s="23">
        <v>3</v>
      </c>
      <c r="AM12" s="24">
        <v>3</v>
      </c>
      <c r="AN12" s="24">
        <v>3</v>
      </c>
    </row>
    <row r="13" spans="1:40" ht="24">
      <c r="A13" s="19">
        <v>12</v>
      </c>
      <c r="B13" s="20">
        <v>2</v>
      </c>
      <c r="C13" s="20">
        <v>26</v>
      </c>
      <c r="D13" s="21">
        <f t="shared" si="0"/>
        <v>1</v>
      </c>
      <c r="E13" s="21">
        <v>2</v>
      </c>
      <c r="F13" s="20">
        <v>2</v>
      </c>
      <c r="G13" s="20" t="s">
        <v>79</v>
      </c>
      <c r="H13" s="20"/>
      <c r="I13" s="20">
        <v>2</v>
      </c>
      <c r="J13" s="20"/>
      <c r="K13" s="20">
        <v>1</v>
      </c>
      <c r="L13" s="20"/>
      <c r="M13" s="20"/>
      <c r="N13" s="20"/>
      <c r="O13" s="20"/>
      <c r="P13" s="117">
        <v>7</v>
      </c>
      <c r="Q13" s="21">
        <f t="shared" si="1"/>
        <v>1</v>
      </c>
      <c r="R13" s="22">
        <v>5</v>
      </c>
      <c r="S13" s="22">
        <v>5</v>
      </c>
      <c r="T13" s="22">
        <v>5</v>
      </c>
      <c r="U13" s="22">
        <v>5</v>
      </c>
      <c r="V13" s="22">
        <v>5</v>
      </c>
      <c r="W13" s="22">
        <v>5</v>
      </c>
      <c r="X13" s="22">
        <v>5</v>
      </c>
      <c r="Y13" s="22">
        <v>5</v>
      </c>
      <c r="Z13" s="22">
        <v>5</v>
      </c>
      <c r="AA13" s="22">
        <v>5</v>
      </c>
      <c r="AB13" s="22">
        <v>5</v>
      </c>
      <c r="AC13" s="22">
        <v>5</v>
      </c>
      <c r="AD13" s="22">
        <v>5</v>
      </c>
      <c r="AE13" s="22">
        <v>5</v>
      </c>
      <c r="AF13" s="22">
        <v>5</v>
      </c>
      <c r="AG13" s="22">
        <v>5</v>
      </c>
      <c r="AH13" s="22">
        <v>5</v>
      </c>
      <c r="AI13" s="22">
        <v>5</v>
      </c>
      <c r="AJ13" s="22">
        <v>4</v>
      </c>
      <c r="AK13" s="22">
        <v>4</v>
      </c>
      <c r="AL13" s="22">
        <v>4</v>
      </c>
      <c r="AM13" s="24">
        <v>5</v>
      </c>
      <c r="AN13" s="24">
        <v>5</v>
      </c>
    </row>
    <row r="14" spans="1:40" ht="24">
      <c r="A14" s="19">
        <v>13</v>
      </c>
      <c r="B14" s="20">
        <v>2</v>
      </c>
      <c r="C14" s="20">
        <v>28</v>
      </c>
      <c r="D14" s="21">
        <f t="shared" si="0"/>
        <v>1</v>
      </c>
      <c r="E14" s="21">
        <v>4</v>
      </c>
      <c r="F14" s="20">
        <v>1</v>
      </c>
      <c r="G14" s="20" t="s">
        <v>83</v>
      </c>
      <c r="H14" s="20"/>
      <c r="I14" s="20">
        <v>2</v>
      </c>
      <c r="J14" s="20"/>
      <c r="K14" s="20">
        <v>1</v>
      </c>
      <c r="L14" s="20"/>
      <c r="M14" s="20"/>
      <c r="N14" s="20"/>
      <c r="O14" s="20"/>
      <c r="P14" s="117">
        <v>7</v>
      </c>
      <c r="Q14" s="21">
        <f t="shared" si="1"/>
        <v>1</v>
      </c>
      <c r="R14" s="22">
        <v>3</v>
      </c>
      <c r="S14" s="22">
        <v>3</v>
      </c>
      <c r="T14" s="22">
        <v>3</v>
      </c>
      <c r="U14" s="22">
        <v>4</v>
      </c>
      <c r="V14" s="22">
        <v>4</v>
      </c>
      <c r="W14" s="22">
        <v>5</v>
      </c>
      <c r="X14" s="22">
        <v>5</v>
      </c>
      <c r="Y14" s="22">
        <v>5</v>
      </c>
      <c r="Z14" s="22">
        <v>5</v>
      </c>
      <c r="AA14" s="22">
        <v>5</v>
      </c>
      <c r="AB14" s="22">
        <v>3</v>
      </c>
      <c r="AC14" s="23">
        <v>5</v>
      </c>
      <c r="AD14" s="23">
        <v>5</v>
      </c>
      <c r="AE14" s="23">
        <v>5</v>
      </c>
      <c r="AF14" s="23">
        <v>5</v>
      </c>
      <c r="AG14" s="23">
        <v>5</v>
      </c>
      <c r="AH14" s="23">
        <v>5</v>
      </c>
      <c r="AI14" s="23">
        <v>5</v>
      </c>
      <c r="AJ14" s="23">
        <v>4</v>
      </c>
      <c r="AK14" s="23">
        <v>4</v>
      </c>
      <c r="AL14" s="23">
        <v>4</v>
      </c>
      <c r="AM14" s="24">
        <v>5</v>
      </c>
      <c r="AN14" s="24">
        <v>3</v>
      </c>
    </row>
    <row r="15" spans="1:40" ht="24">
      <c r="A15" s="19">
        <v>14</v>
      </c>
      <c r="B15" s="20">
        <v>2</v>
      </c>
      <c r="C15" s="20">
        <v>26</v>
      </c>
      <c r="D15" s="21">
        <f t="shared" si="0"/>
        <v>1</v>
      </c>
      <c r="E15" s="21">
        <v>3</v>
      </c>
      <c r="F15" s="20">
        <v>1</v>
      </c>
      <c r="G15" s="20" t="s">
        <v>84</v>
      </c>
      <c r="H15" s="20"/>
      <c r="I15" s="20">
        <v>2</v>
      </c>
      <c r="J15" s="20"/>
      <c r="K15" s="20">
        <v>1</v>
      </c>
      <c r="L15" s="20"/>
      <c r="M15" s="20"/>
      <c r="N15" s="20"/>
      <c r="O15" s="20"/>
      <c r="P15" s="117">
        <v>20</v>
      </c>
      <c r="Q15" s="21">
        <f t="shared" si="1"/>
        <v>2</v>
      </c>
      <c r="R15" s="22">
        <v>4</v>
      </c>
      <c r="S15" s="22">
        <v>4</v>
      </c>
      <c r="T15" s="22">
        <v>3</v>
      </c>
      <c r="U15" s="22">
        <v>5</v>
      </c>
      <c r="V15" s="22">
        <v>5</v>
      </c>
      <c r="W15" s="22">
        <v>5</v>
      </c>
      <c r="X15" s="22">
        <v>5</v>
      </c>
      <c r="Y15" s="22">
        <v>5</v>
      </c>
      <c r="Z15" s="22">
        <v>4</v>
      </c>
      <c r="AA15" s="22">
        <v>5</v>
      </c>
      <c r="AB15" s="22">
        <v>5</v>
      </c>
      <c r="AC15" s="23">
        <v>4</v>
      </c>
      <c r="AD15" s="23">
        <v>4</v>
      </c>
      <c r="AE15" s="23">
        <v>4</v>
      </c>
      <c r="AF15" s="23">
        <v>4</v>
      </c>
      <c r="AG15" s="23">
        <v>4</v>
      </c>
      <c r="AH15" s="23">
        <v>4</v>
      </c>
      <c r="AI15" s="23">
        <v>4</v>
      </c>
      <c r="AJ15" s="23">
        <v>5</v>
      </c>
      <c r="AK15" s="23">
        <v>4</v>
      </c>
      <c r="AL15" s="23">
        <v>4</v>
      </c>
      <c r="AM15" s="24">
        <v>4</v>
      </c>
      <c r="AN15" s="24">
        <v>4</v>
      </c>
    </row>
    <row r="16" spans="1:40" ht="24">
      <c r="A16" s="19">
        <v>15</v>
      </c>
      <c r="B16" s="20">
        <v>2</v>
      </c>
      <c r="C16" s="20">
        <v>26</v>
      </c>
      <c r="D16" s="21">
        <f t="shared" si="0"/>
        <v>1</v>
      </c>
      <c r="E16" s="21">
        <v>2</v>
      </c>
      <c r="F16" s="20">
        <v>1</v>
      </c>
      <c r="G16" s="20" t="s">
        <v>71</v>
      </c>
      <c r="H16" s="20"/>
      <c r="I16" s="20">
        <v>2</v>
      </c>
      <c r="J16" s="20">
        <v>1</v>
      </c>
      <c r="K16" s="20"/>
      <c r="L16" s="20"/>
      <c r="M16" s="20"/>
      <c r="N16" s="20"/>
      <c r="O16" s="20"/>
      <c r="P16" s="117">
        <v>12</v>
      </c>
      <c r="Q16" s="21">
        <f t="shared" si="1"/>
        <v>2</v>
      </c>
      <c r="R16" s="22">
        <v>5</v>
      </c>
      <c r="S16" s="22">
        <v>5</v>
      </c>
      <c r="T16" s="22">
        <v>4</v>
      </c>
      <c r="U16" s="22">
        <v>5</v>
      </c>
      <c r="V16" s="22">
        <v>5</v>
      </c>
      <c r="W16" s="22">
        <v>5</v>
      </c>
      <c r="X16" s="22">
        <v>4</v>
      </c>
      <c r="Y16" s="22">
        <v>5</v>
      </c>
      <c r="Z16" s="22">
        <v>5</v>
      </c>
      <c r="AA16" s="22">
        <v>5</v>
      </c>
      <c r="AB16" s="22">
        <v>5</v>
      </c>
      <c r="AC16" s="23">
        <v>4</v>
      </c>
      <c r="AD16" s="23">
        <v>4</v>
      </c>
      <c r="AE16" s="23">
        <v>4</v>
      </c>
      <c r="AF16" s="23">
        <v>5</v>
      </c>
      <c r="AG16" s="23">
        <v>4</v>
      </c>
      <c r="AH16" s="23">
        <v>4</v>
      </c>
      <c r="AI16" s="23">
        <v>4</v>
      </c>
      <c r="AJ16" s="23">
        <v>5</v>
      </c>
      <c r="AK16" s="23">
        <v>4</v>
      </c>
      <c r="AL16" s="23">
        <v>4</v>
      </c>
      <c r="AM16" s="24">
        <v>4</v>
      </c>
      <c r="AN16" s="24">
        <v>4</v>
      </c>
    </row>
    <row r="17" spans="1:40" ht="24">
      <c r="A17" s="19">
        <v>16</v>
      </c>
      <c r="B17" s="20">
        <v>2</v>
      </c>
      <c r="C17" s="20">
        <v>46</v>
      </c>
      <c r="D17" s="21">
        <f t="shared" si="0"/>
        <v>3</v>
      </c>
      <c r="E17" s="21">
        <v>18</v>
      </c>
      <c r="F17" s="20">
        <v>1</v>
      </c>
      <c r="G17" s="20" t="s">
        <v>84</v>
      </c>
      <c r="H17" s="20"/>
      <c r="I17" s="20"/>
      <c r="J17" s="20">
        <v>3</v>
      </c>
      <c r="K17" s="20">
        <v>1</v>
      </c>
      <c r="L17" s="20">
        <v>2</v>
      </c>
      <c r="M17" s="20">
        <v>4</v>
      </c>
      <c r="N17" s="20"/>
      <c r="O17" s="20"/>
      <c r="P17" s="117">
        <v>15</v>
      </c>
      <c r="Q17" s="21">
        <f t="shared" si="1"/>
        <v>2</v>
      </c>
      <c r="R17" s="22">
        <v>5</v>
      </c>
      <c r="S17" s="22">
        <v>4</v>
      </c>
      <c r="T17" s="22">
        <v>4</v>
      </c>
      <c r="U17" s="22">
        <v>5</v>
      </c>
      <c r="V17" s="22">
        <v>5</v>
      </c>
      <c r="W17" s="22">
        <v>5</v>
      </c>
      <c r="X17" s="22">
        <v>4</v>
      </c>
      <c r="Y17" s="22">
        <v>5</v>
      </c>
      <c r="Z17" s="22">
        <v>5</v>
      </c>
      <c r="AA17" s="22">
        <v>5</v>
      </c>
      <c r="AB17" s="22">
        <v>5</v>
      </c>
      <c r="AC17" s="23">
        <v>5</v>
      </c>
      <c r="AD17" s="23">
        <v>5</v>
      </c>
      <c r="AE17" s="23">
        <v>5</v>
      </c>
      <c r="AF17" s="23">
        <v>5</v>
      </c>
      <c r="AG17" s="23">
        <v>5</v>
      </c>
      <c r="AH17" s="23">
        <v>5</v>
      </c>
      <c r="AI17" s="23">
        <v>5</v>
      </c>
      <c r="AJ17" s="23">
        <v>4</v>
      </c>
      <c r="AK17" s="23">
        <v>5</v>
      </c>
      <c r="AL17" s="23">
        <v>5</v>
      </c>
      <c r="AM17" s="24">
        <v>5</v>
      </c>
      <c r="AN17" s="24">
        <v>5</v>
      </c>
    </row>
    <row r="18" spans="1:40" ht="24">
      <c r="A18" s="19">
        <v>17</v>
      </c>
      <c r="B18" s="20">
        <v>2</v>
      </c>
      <c r="C18" s="20">
        <v>26</v>
      </c>
      <c r="D18" s="21">
        <f t="shared" si="0"/>
        <v>1</v>
      </c>
      <c r="E18" s="21">
        <v>1</v>
      </c>
      <c r="F18" s="20">
        <v>1</v>
      </c>
      <c r="G18" s="20" t="s">
        <v>82</v>
      </c>
      <c r="H18" s="20"/>
      <c r="I18" s="20">
        <v>2</v>
      </c>
      <c r="J18" s="20">
        <v>1</v>
      </c>
      <c r="K18" s="20"/>
      <c r="L18" s="20">
        <v>2</v>
      </c>
      <c r="M18" s="20"/>
      <c r="N18" s="20"/>
      <c r="O18" s="20"/>
      <c r="P18" s="117">
        <v>17</v>
      </c>
      <c r="Q18" s="21">
        <f t="shared" si="1"/>
        <v>2</v>
      </c>
      <c r="R18" s="22">
        <v>4</v>
      </c>
      <c r="S18" s="22">
        <v>3</v>
      </c>
      <c r="T18" s="22">
        <v>3</v>
      </c>
      <c r="U18" s="22">
        <v>4</v>
      </c>
      <c r="V18" s="22">
        <v>3</v>
      </c>
      <c r="W18" s="22">
        <v>4</v>
      </c>
      <c r="X18" s="22">
        <v>4</v>
      </c>
      <c r="Y18" s="22">
        <v>4</v>
      </c>
      <c r="Z18" s="22">
        <v>4</v>
      </c>
      <c r="AA18" s="22">
        <v>4</v>
      </c>
      <c r="AB18" s="22">
        <v>4</v>
      </c>
      <c r="AC18" s="23">
        <v>4</v>
      </c>
      <c r="AD18" s="23">
        <v>4</v>
      </c>
      <c r="AE18" s="23">
        <v>4</v>
      </c>
      <c r="AF18" s="23">
        <v>4</v>
      </c>
      <c r="AG18" s="23">
        <v>4</v>
      </c>
      <c r="AH18" s="23">
        <v>4</v>
      </c>
      <c r="AI18" s="23">
        <v>4</v>
      </c>
      <c r="AJ18" s="23">
        <v>4</v>
      </c>
      <c r="AK18" s="23">
        <v>5</v>
      </c>
      <c r="AL18" s="23">
        <v>4</v>
      </c>
      <c r="AM18" s="24">
        <v>4</v>
      </c>
      <c r="AN18" s="24">
        <v>4</v>
      </c>
    </row>
    <row r="19" spans="1:40" ht="24">
      <c r="A19" s="19">
        <v>18</v>
      </c>
      <c r="B19" s="20">
        <v>2</v>
      </c>
      <c r="C19" s="20">
        <v>29</v>
      </c>
      <c r="D19" s="21">
        <f t="shared" si="0"/>
        <v>1</v>
      </c>
      <c r="E19" s="21">
        <v>1</v>
      </c>
      <c r="F19" s="20">
        <v>1</v>
      </c>
      <c r="G19" s="20" t="s">
        <v>85</v>
      </c>
      <c r="H19" s="20">
        <v>1</v>
      </c>
      <c r="I19" s="20"/>
      <c r="J19" s="20">
        <v>1</v>
      </c>
      <c r="K19" s="20">
        <v>2</v>
      </c>
      <c r="L19" s="20">
        <v>3</v>
      </c>
      <c r="M19" s="20"/>
      <c r="N19" s="20"/>
      <c r="O19" s="20"/>
      <c r="P19" s="117"/>
      <c r="Q19" s="21">
        <f t="shared" si="1"/>
        <v>7</v>
      </c>
      <c r="R19" s="22">
        <v>5</v>
      </c>
      <c r="S19" s="22">
        <v>4</v>
      </c>
      <c r="T19" s="22">
        <v>5</v>
      </c>
      <c r="U19" s="22">
        <v>5</v>
      </c>
      <c r="V19" s="22">
        <v>5</v>
      </c>
      <c r="W19" s="22">
        <v>5</v>
      </c>
      <c r="X19" s="22">
        <v>5</v>
      </c>
      <c r="Y19" s="22">
        <v>5</v>
      </c>
      <c r="Z19" s="22">
        <v>5</v>
      </c>
      <c r="AA19" s="22">
        <v>5</v>
      </c>
      <c r="AB19" s="22">
        <v>5</v>
      </c>
      <c r="AC19" s="22">
        <v>5</v>
      </c>
      <c r="AD19" s="22">
        <v>5</v>
      </c>
      <c r="AE19" s="22">
        <v>5</v>
      </c>
      <c r="AF19" s="22">
        <v>5</v>
      </c>
      <c r="AG19" s="22">
        <v>5</v>
      </c>
      <c r="AH19" s="22">
        <v>5</v>
      </c>
      <c r="AI19" s="22">
        <v>5</v>
      </c>
      <c r="AJ19" s="22">
        <v>5</v>
      </c>
      <c r="AK19" s="22">
        <v>5</v>
      </c>
      <c r="AL19" s="22">
        <v>5</v>
      </c>
      <c r="AM19" s="22">
        <v>5</v>
      </c>
      <c r="AN19" s="22">
        <v>5</v>
      </c>
    </row>
    <row r="20" spans="1:40" ht="24">
      <c r="A20" s="19">
        <v>19</v>
      </c>
      <c r="B20" s="20">
        <v>1</v>
      </c>
      <c r="C20" s="20">
        <v>27</v>
      </c>
      <c r="D20" s="21">
        <f t="shared" si="0"/>
        <v>1</v>
      </c>
      <c r="E20" s="21">
        <v>3</v>
      </c>
      <c r="F20" s="20">
        <v>1</v>
      </c>
      <c r="G20" s="20" t="s">
        <v>82</v>
      </c>
      <c r="H20" s="20"/>
      <c r="I20" s="20">
        <v>2</v>
      </c>
      <c r="J20" s="20">
        <v>1</v>
      </c>
      <c r="K20" s="20">
        <v>2</v>
      </c>
      <c r="L20" s="20">
        <v>3</v>
      </c>
      <c r="M20" s="20"/>
      <c r="N20" s="20"/>
      <c r="O20" s="20"/>
      <c r="P20" s="117">
        <v>10</v>
      </c>
      <c r="Q20" s="21">
        <f t="shared" si="1"/>
        <v>1</v>
      </c>
      <c r="R20" s="22">
        <v>4</v>
      </c>
      <c r="S20" s="22">
        <v>4</v>
      </c>
      <c r="T20" s="22">
        <v>3</v>
      </c>
      <c r="U20" s="22">
        <v>4</v>
      </c>
      <c r="V20" s="22">
        <v>5</v>
      </c>
      <c r="W20" s="22">
        <v>5</v>
      </c>
      <c r="X20" s="22">
        <v>5</v>
      </c>
      <c r="Y20" s="22">
        <v>5</v>
      </c>
      <c r="Z20" s="22">
        <v>5</v>
      </c>
      <c r="AA20" s="22">
        <v>5</v>
      </c>
      <c r="AB20" s="22">
        <v>5</v>
      </c>
      <c r="AC20" s="22">
        <v>5</v>
      </c>
      <c r="AD20" s="22">
        <v>5</v>
      </c>
      <c r="AE20" s="22">
        <v>5</v>
      </c>
      <c r="AF20" s="22">
        <v>5</v>
      </c>
      <c r="AG20" s="22">
        <v>5</v>
      </c>
      <c r="AH20" s="22">
        <v>5</v>
      </c>
      <c r="AI20" s="22">
        <v>5</v>
      </c>
      <c r="AJ20" s="22">
        <v>5</v>
      </c>
      <c r="AK20" s="23">
        <v>5</v>
      </c>
      <c r="AL20" s="23">
        <v>4</v>
      </c>
      <c r="AM20" s="24">
        <v>5</v>
      </c>
      <c r="AN20" s="24">
        <v>5</v>
      </c>
    </row>
    <row r="21" spans="1:40" ht="24">
      <c r="A21" s="19">
        <v>20</v>
      </c>
      <c r="B21" s="20">
        <v>2</v>
      </c>
      <c r="C21" s="20">
        <v>23</v>
      </c>
      <c r="D21" s="21">
        <f t="shared" si="0"/>
        <v>1</v>
      </c>
      <c r="E21" s="21">
        <v>5</v>
      </c>
      <c r="F21" s="20">
        <v>1</v>
      </c>
      <c r="G21" s="20" t="s">
        <v>82</v>
      </c>
      <c r="H21" s="20">
        <v>1</v>
      </c>
      <c r="I21" s="20">
        <v>2</v>
      </c>
      <c r="J21" s="20">
        <v>2</v>
      </c>
      <c r="K21" s="20"/>
      <c r="L21" s="20">
        <v>1</v>
      </c>
      <c r="M21" s="20">
        <v>3</v>
      </c>
      <c r="N21" s="20"/>
      <c r="O21" s="20"/>
      <c r="P21" s="117"/>
      <c r="Q21" s="21">
        <f t="shared" si="1"/>
        <v>7</v>
      </c>
      <c r="R21" s="22">
        <v>4</v>
      </c>
      <c r="S21" s="22">
        <v>4</v>
      </c>
      <c r="T21" s="22">
        <v>3</v>
      </c>
      <c r="U21" s="22">
        <v>5</v>
      </c>
      <c r="V21" s="22">
        <v>4</v>
      </c>
      <c r="W21" s="22">
        <v>4</v>
      </c>
      <c r="X21" s="22">
        <v>4</v>
      </c>
      <c r="Y21" s="22">
        <v>5</v>
      </c>
      <c r="Z21" s="22">
        <v>5</v>
      </c>
      <c r="AA21" s="22">
        <v>5</v>
      </c>
      <c r="AB21" s="22">
        <v>4</v>
      </c>
      <c r="AC21" s="23">
        <v>5</v>
      </c>
      <c r="AD21" s="23">
        <v>5</v>
      </c>
      <c r="AE21" s="23">
        <v>5</v>
      </c>
      <c r="AF21" s="23">
        <v>5</v>
      </c>
      <c r="AG21" s="23">
        <v>5</v>
      </c>
      <c r="AH21" s="23">
        <v>5</v>
      </c>
      <c r="AI21" s="23">
        <v>5</v>
      </c>
      <c r="AJ21" s="23">
        <v>5</v>
      </c>
      <c r="AK21" s="23">
        <v>5</v>
      </c>
      <c r="AL21" s="23">
        <v>5</v>
      </c>
      <c r="AM21" s="23">
        <v>5</v>
      </c>
      <c r="AN21" s="23">
        <v>5</v>
      </c>
    </row>
    <row r="22" spans="1:40" ht="24">
      <c r="A22" s="19">
        <v>21</v>
      </c>
      <c r="B22" s="20">
        <v>2</v>
      </c>
      <c r="C22" s="20">
        <v>32</v>
      </c>
      <c r="D22" s="21">
        <f t="shared" si="0"/>
        <v>2</v>
      </c>
      <c r="E22" s="21">
        <v>7</v>
      </c>
      <c r="F22" s="20">
        <v>1</v>
      </c>
      <c r="G22" s="20" t="s">
        <v>82</v>
      </c>
      <c r="H22" s="20"/>
      <c r="I22" s="20">
        <v>2</v>
      </c>
      <c r="J22" s="20"/>
      <c r="K22" s="20">
        <v>2</v>
      </c>
      <c r="L22" s="20">
        <v>1</v>
      </c>
      <c r="M22" s="20"/>
      <c r="N22" s="20"/>
      <c r="O22" s="20"/>
      <c r="P22" s="117"/>
      <c r="Q22" s="21">
        <f t="shared" si="1"/>
        <v>7</v>
      </c>
      <c r="R22" s="22">
        <v>7</v>
      </c>
      <c r="S22" s="22">
        <v>4</v>
      </c>
      <c r="T22" s="22">
        <v>4</v>
      </c>
      <c r="U22" s="22">
        <v>3</v>
      </c>
      <c r="V22" s="22">
        <v>5</v>
      </c>
      <c r="W22" s="22">
        <v>4</v>
      </c>
      <c r="X22" s="22">
        <v>4</v>
      </c>
      <c r="Y22" s="22">
        <v>4</v>
      </c>
      <c r="Z22" s="22">
        <v>4</v>
      </c>
      <c r="AA22" s="22">
        <v>4</v>
      </c>
      <c r="AB22" s="22">
        <v>4</v>
      </c>
      <c r="AC22" s="22">
        <v>4</v>
      </c>
      <c r="AD22" s="22">
        <v>4</v>
      </c>
      <c r="AE22" s="22">
        <v>4</v>
      </c>
      <c r="AF22" s="22">
        <v>4</v>
      </c>
      <c r="AG22" s="22">
        <v>4</v>
      </c>
      <c r="AH22" s="22">
        <v>4</v>
      </c>
      <c r="AI22" s="22">
        <v>4</v>
      </c>
      <c r="AJ22" s="22">
        <v>4</v>
      </c>
      <c r="AK22" s="22">
        <v>4</v>
      </c>
      <c r="AL22" s="22">
        <v>3</v>
      </c>
      <c r="AM22" s="22">
        <v>4</v>
      </c>
      <c r="AN22" s="22">
        <v>4</v>
      </c>
    </row>
    <row r="23" spans="1:40" ht="24">
      <c r="A23" s="19">
        <v>22</v>
      </c>
      <c r="B23" s="20">
        <v>2</v>
      </c>
      <c r="C23" s="20">
        <v>27</v>
      </c>
      <c r="D23" s="21">
        <f t="shared" si="0"/>
        <v>1</v>
      </c>
      <c r="E23" s="21">
        <v>3</v>
      </c>
      <c r="F23" s="20">
        <v>1</v>
      </c>
      <c r="G23" s="20" t="s">
        <v>84</v>
      </c>
      <c r="H23" s="20"/>
      <c r="I23" s="20">
        <v>2</v>
      </c>
      <c r="J23" s="20">
        <v>1</v>
      </c>
      <c r="K23" s="20">
        <v>2</v>
      </c>
      <c r="L23" s="20"/>
      <c r="M23" s="20"/>
      <c r="N23" s="20"/>
      <c r="O23" s="20">
        <v>3</v>
      </c>
      <c r="P23" s="117"/>
      <c r="Q23" s="21">
        <f t="shared" si="1"/>
        <v>7</v>
      </c>
      <c r="R23" s="22">
        <v>4</v>
      </c>
      <c r="S23" s="22">
        <v>4</v>
      </c>
      <c r="T23" s="22">
        <v>3</v>
      </c>
      <c r="U23" s="22">
        <v>4</v>
      </c>
      <c r="V23" s="22">
        <v>4</v>
      </c>
      <c r="W23" s="22">
        <v>4</v>
      </c>
      <c r="X23" s="22">
        <v>4</v>
      </c>
      <c r="Y23" s="22">
        <v>4</v>
      </c>
      <c r="Z23" s="22">
        <v>4</v>
      </c>
      <c r="AA23" s="22">
        <v>4</v>
      </c>
      <c r="AB23" s="22">
        <v>4</v>
      </c>
      <c r="AC23" s="22">
        <v>4</v>
      </c>
      <c r="AD23" s="22">
        <v>4</v>
      </c>
      <c r="AE23" s="22">
        <v>4</v>
      </c>
      <c r="AF23" s="22">
        <v>4</v>
      </c>
      <c r="AG23" s="22">
        <v>4</v>
      </c>
      <c r="AH23" s="22">
        <v>4</v>
      </c>
      <c r="AI23" s="22">
        <v>4</v>
      </c>
      <c r="AJ23" s="22">
        <v>4</v>
      </c>
      <c r="AK23" s="22">
        <v>4</v>
      </c>
      <c r="AL23" s="22">
        <v>4</v>
      </c>
      <c r="AM23" s="22">
        <v>4</v>
      </c>
      <c r="AN23" s="22">
        <v>4</v>
      </c>
    </row>
    <row r="24" spans="1:40" ht="24">
      <c r="A24" s="19">
        <v>23</v>
      </c>
      <c r="B24" s="20">
        <v>2</v>
      </c>
      <c r="C24" s="20">
        <v>36</v>
      </c>
      <c r="D24" s="21">
        <f t="shared" si="0"/>
        <v>2</v>
      </c>
      <c r="E24" s="21">
        <v>6</v>
      </c>
      <c r="F24" s="20">
        <v>1</v>
      </c>
      <c r="G24" s="20" t="s">
        <v>84</v>
      </c>
      <c r="H24" s="20"/>
      <c r="I24" s="20">
        <v>2</v>
      </c>
      <c r="J24" s="20">
        <v>3</v>
      </c>
      <c r="K24" s="20">
        <v>1</v>
      </c>
      <c r="L24" s="20">
        <v>2</v>
      </c>
      <c r="M24" s="20"/>
      <c r="N24" s="20"/>
      <c r="O24" s="20"/>
      <c r="P24" s="117">
        <v>7</v>
      </c>
      <c r="Q24" s="21">
        <f t="shared" si="1"/>
        <v>1</v>
      </c>
      <c r="R24" s="22">
        <v>4</v>
      </c>
      <c r="S24" s="22">
        <v>4</v>
      </c>
      <c r="T24" s="22">
        <v>3</v>
      </c>
      <c r="U24" s="22">
        <v>4</v>
      </c>
      <c r="V24" s="22">
        <v>4</v>
      </c>
      <c r="W24" s="22">
        <v>4</v>
      </c>
      <c r="X24" s="22">
        <v>4</v>
      </c>
      <c r="Y24" s="22">
        <v>4</v>
      </c>
      <c r="Z24" s="22">
        <v>4</v>
      </c>
      <c r="AA24" s="22">
        <v>4</v>
      </c>
      <c r="AB24" s="22">
        <v>4</v>
      </c>
      <c r="AC24" s="22">
        <v>4</v>
      </c>
      <c r="AD24" s="22">
        <v>4</v>
      </c>
      <c r="AE24" s="22">
        <v>4</v>
      </c>
      <c r="AF24" s="22">
        <v>4</v>
      </c>
      <c r="AG24" s="22">
        <v>4</v>
      </c>
      <c r="AH24" s="22">
        <v>4</v>
      </c>
      <c r="AI24" s="22">
        <v>4</v>
      </c>
      <c r="AJ24" s="22">
        <v>4</v>
      </c>
      <c r="AK24" s="22">
        <v>4</v>
      </c>
      <c r="AL24" s="22">
        <v>4</v>
      </c>
      <c r="AM24" s="22">
        <v>4</v>
      </c>
      <c r="AN24" s="22">
        <v>4</v>
      </c>
    </row>
    <row r="25" spans="1:40" ht="24">
      <c r="A25" s="19">
        <v>24</v>
      </c>
      <c r="B25" s="20">
        <v>1</v>
      </c>
      <c r="C25" s="20">
        <v>26</v>
      </c>
      <c r="D25" s="21">
        <f t="shared" si="0"/>
        <v>1</v>
      </c>
      <c r="E25" s="21">
        <v>1</v>
      </c>
      <c r="F25" s="20">
        <v>2</v>
      </c>
      <c r="G25" s="20" t="s">
        <v>79</v>
      </c>
      <c r="H25" s="20"/>
      <c r="I25" s="20"/>
      <c r="J25" s="20">
        <v>2</v>
      </c>
      <c r="K25" s="20"/>
      <c r="L25" s="20">
        <v>1</v>
      </c>
      <c r="M25" s="20"/>
      <c r="N25" s="20"/>
      <c r="O25" s="20"/>
      <c r="P25" s="117">
        <v>10</v>
      </c>
      <c r="Q25" s="21">
        <f t="shared" si="1"/>
        <v>1</v>
      </c>
      <c r="R25" s="22">
        <v>5</v>
      </c>
      <c r="S25" s="22">
        <v>5</v>
      </c>
      <c r="T25" s="22">
        <v>5</v>
      </c>
      <c r="U25" s="22">
        <v>5</v>
      </c>
      <c r="V25" s="22">
        <v>5</v>
      </c>
      <c r="W25" s="22">
        <v>5</v>
      </c>
      <c r="X25" s="22">
        <v>4</v>
      </c>
      <c r="Y25" s="22">
        <v>4</v>
      </c>
      <c r="Z25" s="22">
        <v>5</v>
      </c>
      <c r="AA25" s="22">
        <v>4</v>
      </c>
      <c r="AB25" s="22">
        <v>5</v>
      </c>
      <c r="AC25" s="23">
        <v>5</v>
      </c>
      <c r="AD25" s="23">
        <v>5</v>
      </c>
      <c r="AE25" s="23">
        <v>5</v>
      </c>
      <c r="AF25" s="23">
        <v>5</v>
      </c>
      <c r="AG25" s="23">
        <v>5</v>
      </c>
      <c r="AH25" s="23">
        <v>5</v>
      </c>
      <c r="AI25" s="23">
        <v>5</v>
      </c>
      <c r="AJ25" s="23">
        <v>5</v>
      </c>
      <c r="AK25" s="23">
        <v>5</v>
      </c>
      <c r="AL25" s="23">
        <v>5</v>
      </c>
      <c r="AM25" s="23">
        <v>5</v>
      </c>
      <c r="AN25" s="23">
        <v>5</v>
      </c>
    </row>
    <row r="26" spans="1:40" ht="24">
      <c r="A26" s="19">
        <v>25</v>
      </c>
      <c r="B26" s="20">
        <v>1</v>
      </c>
      <c r="C26" s="20">
        <v>26</v>
      </c>
      <c r="D26" s="21">
        <f t="shared" si="0"/>
        <v>1</v>
      </c>
      <c r="E26" s="21">
        <v>2</v>
      </c>
      <c r="F26" s="20">
        <v>1</v>
      </c>
      <c r="G26" s="20" t="s">
        <v>82</v>
      </c>
      <c r="H26" s="20">
        <v>1</v>
      </c>
      <c r="I26" s="20"/>
      <c r="J26" s="20"/>
      <c r="K26" s="20">
        <v>1</v>
      </c>
      <c r="L26" s="20"/>
      <c r="M26" s="20"/>
      <c r="N26" s="20"/>
      <c r="O26" s="20"/>
      <c r="P26" s="117">
        <v>5</v>
      </c>
      <c r="Q26" s="21">
        <f t="shared" si="1"/>
        <v>1</v>
      </c>
      <c r="R26" s="22">
        <v>4</v>
      </c>
      <c r="S26" s="22">
        <v>4</v>
      </c>
      <c r="T26" s="22">
        <v>4</v>
      </c>
      <c r="U26" s="22">
        <v>4</v>
      </c>
      <c r="V26" s="22">
        <v>4</v>
      </c>
      <c r="W26" s="22">
        <v>4</v>
      </c>
      <c r="X26" s="22">
        <v>3</v>
      </c>
      <c r="Y26" s="22">
        <v>4</v>
      </c>
      <c r="Z26" s="22">
        <v>3</v>
      </c>
      <c r="AA26" s="22">
        <v>4</v>
      </c>
      <c r="AB26" s="22">
        <v>4</v>
      </c>
      <c r="AC26" s="23">
        <v>4</v>
      </c>
      <c r="AD26" s="23">
        <v>4</v>
      </c>
      <c r="AE26" s="23">
        <v>4</v>
      </c>
      <c r="AF26" s="23">
        <v>4</v>
      </c>
      <c r="AG26" s="23">
        <v>4</v>
      </c>
      <c r="AH26" s="23">
        <v>4</v>
      </c>
      <c r="AI26" s="23">
        <v>4</v>
      </c>
      <c r="AJ26" s="23">
        <v>5</v>
      </c>
      <c r="AK26" s="23">
        <v>4</v>
      </c>
      <c r="AL26" s="23">
        <v>4</v>
      </c>
      <c r="AM26" s="24">
        <v>4</v>
      </c>
      <c r="AN26" s="24">
        <v>4</v>
      </c>
    </row>
    <row r="27" spans="1:40" ht="24">
      <c r="A27" s="19">
        <v>26</v>
      </c>
      <c r="B27" s="20">
        <v>2</v>
      </c>
      <c r="C27" s="20">
        <v>29</v>
      </c>
      <c r="D27" s="21">
        <f t="shared" si="0"/>
        <v>1</v>
      </c>
      <c r="E27" s="21">
        <v>6</v>
      </c>
      <c r="F27" s="20">
        <v>1</v>
      </c>
      <c r="G27" s="20" t="s">
        <v>71</v>
      </c>
      <c r="H27" s="20"/>
      <c r="I27" s="20">
        <v>2</v>
      </c>
      <c r="J27" s="20">
        <v>3</v>
      </c>
      <c r="K27" s="20">
        <v>2</v>
      </c>
      <c r="L27" s="20">
        <v>1</v>
      </c>
      <c r="M27" s="20"/>
      <c r="N27" s="20"/>
      <c r="O27" s="20"/>
      <c r="P27" s="117">
        <v>17</v>
      </c>
      <c r="Q27" s="21">
        <f t="shared" si="1"/>
        <v>2</v>
      </c>
      <c r="R27" s="22">
        <v>5</v>
      </c>
      <c r="S27" s="22">
        <v>4</v>
      </c>
      <c r="T27" s="22">
        <v>3</v>
      </c>
      <c r="U27" s="22">
        <v>4</v>
      </c>
      <c r="V27" s="22">
        <v>4</v>
      </c>
      <c r="W27" s="22">
        <v>4</v>
      </c>
      <c r="X27" s="22">
        <v>4</v>
      </c>
      <c r="Y27" s="22">
        <v>4</v>
      </c>
      <c r="Z27" s="22">
        <v>4</v>
      </c>
      <c r="AA27" s="22">
        <v>4</v>
      </c>
      <c r="AB27" s="22">
        <v>3</v>
      </c>
      <c r="AC27" s="23">
        <v>4</v>
      </c>
      <c r="AD27" s="23">
        <v>4</v>
      </c>
      <c r="AE27" s="23">
        <v>4</v>
      </c>
      <c r="AF27" s="23">
        <v>4</v>
      </c>
      <c r="AG27" s="23">
        <v>4</v>
      </c>
      <c r="AH27" s="23">
        <v>4</v>
      </c>
      <c r="AI27" s="23">
        <v>4</v>
      </c>
      <c r="AJ27" s="23">
        <v>4</v>
      </c>
      <c r="AK27" s="23">
        <v>5</v>
      </c>
      <c r="AL27" s="23">
        <v>5</v>
      </c>
      <c r="AM27" s="24">
        <v>5</v>
      </c>
      <c r="AN27" s="24">
        <v>5</v>
      </c>
    </row>
    <row r="28" spans="1:40" ht="24">
      <c r="A28" s="19">
        <v>27</v>
      </c>
      <c r="B28" s="20">
        <v>2</v>
      </c>
      <c r="C28" s="20">
        <v>44</v>
      </c>
      <c r="D28" s="21">
        <f t="shared" si="0"/>
        <v>3</v>
      </c>
      <c r="E28" s="21">
        <v>19</v>
      </c>
      <c r="F28" s="20">
        <v>1</v>
      </c>
      <c r="G28" s="20" t="s">
        <v>82</v>
      </c>
      <c r="H28" s="20"/>
      <c r="I28" s="20">
        <v>2</v>
      </c>
      <c r="J28" s="20">
        <v>2</v>
      </c>
      <c r="K28" s="20">
        <v>1</v>
      </c>
      <c r="L28" s="20">
        <v>3</v>
      </c>
      <c r="M28" s="20"/>
      <c r="N28" s="20"/>
      <c r="O28" s="20"/>
      <c r="P28" s="117">
        <v>10</v>
      </c>
      <c r="Q28" s="21">
        <f t="shared" si="1"/>
        <v>1</v>
      </c>
      <c r="R28" s="22">
        <v>4</v>
      </c>
      <c r="S28" s="22">
        <v>3</v>
      </c>
      <c r="T28" s="22">
        <v>2</v>
      </c>
      <c r="U28" s="22">
        <v>4</v>
      </c>
      <c r="V28" s="22">
        <v>4</v>
      </c>
      <c r="W28" s="22">
        <v>4</v>
      </c>
      <c r="X28" s="22">
        <v>5</v>
      </c>
      <c r="Y28" s="22">
        <v>4</v>
      </c>
      <c r="Z28" s="22">
        <v>4</v>
      </c>
      <c r="AA28" s="22">
        <v>4</v>
      </c>
      <c r="AB28" s="22">
        <v>4</v>
      </c>
      <c r="AC28" s="23">
        <v>5</v>
      </c>
      <c r="AD28" s="23">
        <v>5</v>
      </c>
      <c r="AE28" s="23">
        <v>5</v>
      </c>
      <c r="AF28" s="23">
        <v>5</v>
      </c>
      <c r="AG28" s="23">
        <v>5</v>
      </c>
      <c r="AH28" s="23">
        <v>5</v>
      </c>
      <c r="AI28" s="23">
        <v>4</v>
      </c>
      <c r="AJ28" s="23">
        <v>5</v>
      </c>
      <c r="AK28" s="23">
        <v>4</v>
      </c>
      <c r="AL28" s="23">
        <v>4</v>
      </c>
      <c r="AM28" s="24">
        <v>4</v>
      </c>
      <c r="AN28" s="24">
        <v>4</v>
      </c>
    </row>
    <row r="29" spans="1:40" ht="24">
      <c r="A29" s="19">
        <v>28</v>
      </c>
      <c r="B29" s="20">
        <v>2</v>
      </c>
      <c r="C29" s="20">
        <v>26</v>
      </c>
      <c r="D29" s="21">
        <f t="shared" si="0"/>
        <v>1</v>
      </c>
      <c r="E29" s="21" t="s">
        <v>87</v>
      </c>
      <c r="F29" s="20">
        <v>2</v>
      </c>
      <c r="G29" s="20" t="s">
        <v>80</v>
      </c>
      <c r="H29" s="20"/>
      <c r="I29" s="20">
        <v>2</v>
      </c>
      <c r="J29" s="20"/>
      <c r="K29" s="20">
        <v>1</v>
      </c>
      <c r="L29" s="20"/>
      <c r="M29" s="20"/>
      <c r="N29" s="20"/>
      <c r="O29" s="20"/>
      <c r="P29" s="117">
        <v>16</v>
      </c>
      <c r="Q29" s="21">
        <f t="shared" si="1"/>
        <v>2</v>
      </c>
      <c r="R29" s="22">
        <v>4</v>
      </c>
      <c r="S29" s="22">
        <v>4</v>
      </c>
      <c r="T29" s="22">
        <v>4</v>
      </c>
      <c r="U29" s="22">
        <v>4</v>
      </c>
      <c r="V29" s="22">
        <v>5</v>
      </c>
      <c r="W29" s="22">
        <v>4</v>
      </c>
      <c r="X29" s="22">
        <v>4</v>
      </c>
      <c r="Y29" s="22">
        <v>4</v>
      </c>
      <c r="Z29" s="22">
        <v>4</v>
      </c>
      <c r="AA29" s="22">
        <v>5</v>
      </c>
      <c r="AB29" s="22">
        <v>4</v>
      </c>
      <c r="AC29" s="23">
        <v>4</v>
      </c>
      <c r="AD29" s="23">
        <v>4</v>
      </c>
      <c r="AE29" s="23">
        <v>4</v>
      </c>
      <c r="AF29" s="23">
        <v>4</v>
      </c>
      <c r="AG29" s="23">
        <v>4</v>
      </c>
      <c r="AH29" s="23">
        <v>5</v>
      </c>
      <c r="AI29" s="23">
        <v>4</v>
      </c>
      <c r="AJ29" s="23">
        <v>4</v>
      </c>
      <c r="AK29" s="23">
        <v>4</v>
      </c>
      <c r="AL29" s="23">
        <v>4</v>
      </c>
      <c r="AM29" s="24">
        <v>4</v>
      </c>
      <c r="AN29" s="24">
        <v>4</v>
      </c>
    </row>
    <row r="30" spans="1:40" ht="24">
      <c r="A30" s="19">
        <v>29</v>
      </c>
      <c r="B30" s="20">
        <v>1</v>
      </c>
      <c r="C30" s="20">
        <v>3</v>
      </c>
      <c r="D30" s="21">
        <f t="shared" si="0"/>
        <v>1</v>
      </c>
      <c r="E30" s="21">
        <v>5</v>
      </c>
      <c r="F30" s="20">
        <v>1</v>
      </c>
      <c r="G30" s="20" t="s">
        <v>81</v>
      </c>
      <c r="H30" s="20"/>
      <c r="I30" s="20"/>
      <c r="J30" s="20">
        <v>2</v>
      </c>
      <c r="K30" s="20">
        <v>1</v>
      </c>
      <c r="L30" s="20">
        <v>3</v>
      </c>
      <c r="M30" s="20"/>
      <c r="N30" s="20"/>
      <c r="O30" s="20"/>
      <c r="P30" s="117">
        <v>30</v>
      </c>
      <c r="Q30" s="21">
        <f t="shared" si="1"/>
        <v>3</v>
      </c>
      <c r="R30" s="22">
        <v>5</v>
      </c>
      <c r="S30" s="22">
        <v>5</v>
      </c>
      <c r="T30" s="22">
        <v>5</v>
      </c>
      <c r="U30" s="22">
        <v>5</v>
      </c>
      <c r="V30" s="22">
        <v>5</v>
      </c>
      <c r="W30" s="22">
        <v>5</v>
      </c>
      <c r="X30" s="22">
        <v>5</v>
      </c>
      <c r="Y30" s="22">
        <v>5</v>
      </c>
      <c r="Z30" s="22">
        <v>5</v>
      </c>
      <c r="AA30" s="22">
        <v>5</v>
      </c>
      <c r="AB30" s="22">
        <v>4</v>
      </c>
      <c r="AC30" s="23">
        <v>5</v>
      </c>
      <c r="AD30" s="23">
        <v>5</v>
      </c>
      <c r="AE30" s="23">
        <v>5</v>
      </c>
      <c r="AF30" s="23">
        <v>5</v>
      </c>
      <c r="AG30" s="23">
        <v>5</v>
      </c>
      <c r="AH30" s="23">
        <v>5</v>
      </c>
      <c r="AI30" s="23">
        <v>5</v>
      </c>
      <c r="AJ30" s="23">
        <v>5</v>
      </c>
      <c r="AK30" s="23">
        <v>4</v>
      </c>
      <c r="AL30" s="23">
        <v>4</v>
      </c>
      <c r="AM30" s="24">
        <v>4</v>
      </c>
      <c r="AN30" s="24">
        <v>4</v>
      </c>
    </row>
    <row r="31" spans="1:40" ht="24">
      <c r="A31" s="19">
        <v>30</v>
      </c>
      <c r="B31" s="20">
        <v>2</v>
      </c>
      <c r="C31" s="20">
        <v>26</v>
      </c>
      <c r="D31" s="21">
        <f t="shared" si="0"/>
        <v>1</v>
      </c>
      <c r="E31" s="21">
        <v>2</v>
      </c>
      <c r="F31" s="20">
        <v>1</v>
      </c>
      <c r="G31" s="20" t="s">
        <v>82</v>
      </c>
      <c r="H31" s="20">
        <v>1</v>
      </c>
      <c r="I31" s="20"/>
      <c r="J31" s="20"/>
      <c r="K31" s="20">
        <v>2</v>
      </c>
      <c r="L31" s="20">
        <v>1</v>
      </c>
      <c r="M31" s="20"/>
      <c r="N31" s="20"/>
      <c r="O31" s="20"/>
      <c r="P31" s="117">
        <v>5</v>
      </c>
      <c r="Q31" s="21">
        <f t="shared" si="1"/>
        <v>1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22">
        <v>4</v>
      </c>
      <c r="X31" s="22">
        <v>4</v>
      </c>
      <c r="Y31" s="22">
        <v>4</v>
      </c>
      <c r="Z31" s="22">
        <v>4</v>
      </c>
      <c r="AA31" s="22">
        <v>4</v>
      </c>
      <c r="AB31" s="22">
        <v>4</v>
      </c>
      <c r="AC31" s="22">
        <v>4</v>
      </c>
      <c r="AD31" s="22">
        <v>4</v>
      </c>
      <c r="AE31" s="22">
        <v>4</v>
      </c>
      <c r="AF31" s="22">
        <v>4</v>
      </c>
      <c r="AG31" s="22">
        <v>4</v>
      </c>
      <c r="AH31" s="22">
        <v>4</v>
      </c>
      <c r="AI31" s="22">
        <v>4</v>
      </c>
      <c r="AJ31" s="22">
        <v>4</v>
      </c>
      <c r="AK31" s="23">
        <v>5</v>
      </c>
      <c r="AL31" s="23">
        <v>5</v>
      </c>
      <c r="AM31" s="24">
        <v>5</v>
      </c>
      <c r="AN31" s="24">
        <v>5</v>
      </c>
    </row>
    <row r="32" spans="1:40" ht="24">
      <c r="A32" s="19">
        <v>31</v>
      </c>
      <c r="B32" s="20">
        <v>2</v>
      </c>
      <c r="C32" s="20">
        <v>27</v>
      </c>
      <c r="D32" s="21">
        <f aca="true" t="shared" si="2" ref="D32:D73">IF(C32&gt;50,4,IF(C32&gt;40,3,IF(C32&gt;30,2,IF(C32&gt;0,1,IF(C32=0,5)))))</f>
        <v>1</v>
      </c>
      <c r="E32" s="21">
        <v>3</v>
      </c>
      <c r="F32" s="20">
        <v>1</v>
      </c>
      <c r="G32" s="20" t="s">
        <v>82</v>
      </c>
      <c r="H32" s="20"/>
      <c r="I32" s="20">
        <v>2</v>
      </c>
      <c r="J32" s="20">
        <v>2</v>
      </c>
      <c r="K32" s="20"/>
      <c r="L32" s="20">
        <v>1</v>
      </c>
      <c r="M32" s="20"/>
      <c r="N32" s="20"/>
      <c r="O32" s="20"/>
      <c r="P32" s="117">
        <v>16</v>
      </c>
      <c r="Q32" s="21">
        <f aca="true" t="shared" si="3" ref="Q32:Q73">IF(P32&gt;50,6,IF(P32&gt;40,5,IF(P32&gt;30,4,IF(P32&gt;20,3,IF(P32&gt;10,2,IF(P32&gt;=1,1,IF(P32=0,7)))))))</f>
        <v>2</v>
      </c>
      <c r="R32" s="22">
        <v>5</v>
      </c>
      <c r="S32" s="22">
        <v>4</v>
      </c>
      <c r="T32" s="22">
        <v>4</v>
      </c>
      <c r="U32" s="22">
        <v>5</v>
      </c>
      <c r="V32" s="22">
        <v>5</v>
      </c>
      <c r="W32" s="22">
        <v>5</v>
      </c>
      <c r="X32" s="22">
        <v>4</v>
      </c>
      <c r="Y32" s="22">
        <v>5</v>
      </c>
      <c r="Z32" s="22">
        <v>5</v>
      </c>
      <c r="AA32" s="22">
        <v>5</v>
      </c>
      <c r="AB32" s="22">
        <v>5</v>
      </c>
      <c r="AC32" s="22">
        <v>5</v>
      </c>
      <c r="AD32" s="22">
        <v>5</v>
      </c>
      <c r="AE32" s="22">
        <v>5</v>
      </c>
      <c r="AF32" s="22">
        <v>5</v>
      </c>
      <c r="AG32" s="22">
        <v>5</v>
      </c>
      <c r="AH32" s="22">
        <v>5</v>
      </c>
      <c r="AI32" s="22">
        <v>5</v>
      </c>
      <c r="AJ32" s="22">
        <v>5</v>
      </c>
      <c r="AK32" s="23">
        <v>4</v>
      </c>
      <c r="AL32" s="23">
        <v>4</v>
      </c>
      <c r="AM32" s="24">
        <v>4</v>
      </c>
      <c r="AN32" s="24">
        <v>4</v>
      </c>
    </row>
    <row r="33" spans="1:40" ht="24">
      <c r="A33" s="19">
        <v>32</v>
      </c>
      <c r="B33" s="20">
        <v>2</v>
      </c>
      <c r="C33" s="20">
        <v>27</v>
      </c>
      <c r="D33" s="21">
        <f t="shared" si="2"/>
        <v>1</v>
      </c>
      <c r="E33" s="21" t="s">
        <v>88</v>
      </c>
      <c r="F33" s="20">
        <v>1</v>
      </c>
      <c r="G33" s="20" t="s">
        <v>84</v>
      </c>
      <c r="H33" s="20"/>
      <c r="I33" s="20">
        <v>2</v>
      </c>
      <c r="J33" s="20"/>
      <c r="K33" s="20">
        <v>1</v>
      </c>
      <c r="L33" s="20">
        <v>2</v>
      </c>
      <c r="M33" s="20"/>
      <c r="N33" s="20"/>
      <c r="O33" s="20"/>
      <c r="P33" s="117">
        <v>15</v>
      </c>
      <c r="Q33" s="21">
        <f t="shared" si="3"/>
        <v>2</v>
      </c>
      <c r="R33" s="22">
        <v>4</v>
      </c>
      <c r="S33" s="22">
        <v>4</v>
      </c>
      <c r="T33" s="22">
        <v>4</v>
      </c>
      <c r="U33" s="22">
        <v>4</v>
      </c>
      <c r="V33" s="22">
        <v>4</v>
      </c>
      <c r="W33" s="22">
        <v>4</v>
      </c>
      <c r="X33" s="22">
        <v>4</v>
      </c>
      <c r="Y33" s="22">
        <v>4</v>
      </c>
      <c r="Z33" s="22">
        <v>4</v>
      </c>
      <c r="AA33" s="22">
        <v>4</v>
      </c>
      <c r="AB33" s="22">
        <v>4</v>
      </c>
      <c r="AC33" s="22">
        <v>4</v>
      </c>
      <c r="AD33" s="22">
        <v>4</v>
      </c>
      <c r="AE33" s="22">
        <v>4</v>
      </c>
      <c r="AF33" s="23">
        <v>5</v>
      </c>
      <c r="AG33" s="23">
        <v>4</v>
      </c>
      <c r="AH33" s="23">
        <v>4</v>
      </c>
      <c r="AI33" s="23">
        <v>5</v>
      </c>
      <c r="AJ33" s="23">
        <v>4</v>
      </c>
      <c r="AK33" s="23">
        <v>4</v>
      </c>
      <c r="AL33" s="23">
        <v>4</v>
      </c>
      <c r="AM33" s="24">
        <v>4</v>
      </c>
      <c r="AN33" s="24">
        <v>4</v>
      </c>
    </row>
    <row r="34" spans="1:40" ht="24">
      <c r="A34" s="19">
        <v>33</v>
      </c>
      <c r="B34" s="20">
        <v>2</v>
      </c>
      <c r="C34" s="20">
        <v>26</v>
      </c>
      <c r="D34" s="21">
        <f t="shared" si="2"/>
        <v>1</v>
      </c>
      <c r="E34" s="21">
        <v>3</v>
      </c>
      <c r="F34" s="20">
        <v>1</v>
      </c>
      <c r="G34" s="20" t="s">
        <v>84</v>
      </c>
      <c r="H34" s="20"/>
      <c r="I34" s="20">
        <v>2</v>
      </c>
      <c r="J34" s="20"/>
      <c r="K34" s="20">
        <v>1</v>
      </c>
      <c r="L34" s="20"/>
      <c r="M34" s="20"/>
      <c r="N34" s="20"/>
      <c r="O34" s="20"/>
      <c r="P34" s="117">
        <v>20</v>
      </c>
      <c r="Q34" s="21">
        <f t="shared" si="3"/>
        <v>2</v>
      </c>
      <c r="R34" s="22">
        <v>4</v>
      </c>
      <c r="S34" s="22">
        <v>4</v>
      </c>
      <c r="T34" s="22">
        <v>3</v>
      </c>
      <c r="U34" s="22">
        <v>4</v>
      </c>
      <c r="V34" s="22">
        <v>4</v>
      </c>
      <c r="W34" s="22">
        <v>5</v>
      </c>
      <c r="X34" s="22">
        <v>5</v>
      </c>
      <c r="Y34" s="22">
        <v>4</v>
      </c>
      <c r="Z34" s="22">
        <v>3</v>
      </c>
      <c r="AA34" s="22">
        <v>3</v>
      </c>
      <c r="AB34" s="22">
        <v>3</v>
      </c>
      <c r="AC34" s="23">
        <v>4</v>
      </c>
      <c r="AD34" s="23">
        <v>4</v>
      </c>
      <c r="AE34" s="23">
        <v>4</v>
      </c>
      <c r="AF34" s="23">
        <v>4</v>
      </c>
      <c r="AG34" s="23">
        <v>4</v>
      </c>
      <c r="AH34" s="23">
        <v>4</v>
      </c>
      <c r="AI34" s="23">
        <v>4</v>
      </c>
      <c r="AJ34" s="23">
        <v>4</v>
      </c>
      <c r="AK34" s="23">
        <v>4</v>
      </c>
      <c r="AL34" s="23">
        <v>4</v>
      </c>
      <c r="AM34" s="23">
        <v>4</v>
      </c>
      <c r="AN34" s="23">
        <v>4</v>
      </c>
    </row>
    <row r="35" spans="1:40" ht="24">
      <c r="A35" s="19">
        <v>34</v>
      </c>
      <c r="B35" s="20">
        <v>2</v>
      </c>
      <c r="C35" s="20">
        <v>30</v>
      </c>
      <c r="D35" s="21">
        <f t="shared" si="2"/>
        <v>1</v>
      </c>
      <c r="E35" s="21">
        <v>4</v>
      </c>
      <c r="F35" s="20">
        <v>1</v>
      </c>
      <c r="G35" s="20" t="s">
        <v>71</v>
      </c>
      <c r="H35" s="20"/>
      <c r="I35" s="20">
        <v>2</v>
      </c>
      <c r="J35" s="20">
        <v>3</v>
      </c>
      <c r="K35" s="20">
        <v>1</v>
      </c>
      <c r="L35" s="20">
        <v>2</v>
      </c>
      <c r="M35" s="20">
        <v>4</v>
      </c>
      <c r="N35" s="20"/>
      <c r="O35" s="20"/>
      <c r="P35" s="117">
        <v>10</v>
      </c>
      <c r="Q35" s="21">
        <f t="shared" si="3"/>
        <v>1</v>
      </c>
      <c r="R35" s="22">
        <v>5</v>
      </c>
      <c r="S35" s="22">
        <v>5</v>
      </c>
      <c r="T35" s="22">
        <v>4</v>
      </c>
      <c r="U35" s="22">
        <v>5</v>
      </c>
      <c r="V35" s="22">
        <v>5</v>
      </c>
      <c r="W35" s="22">
        <v>5</v>
      </c>
      <c r="X35" s="22">
        <v>5</v>
      </c>
      <c r="Y35" s="22">
        <v>5</v>
      </c>
      <c r="Z35" s="22">
        <v>5</v>
      </c>
      <c r="AA35" s="22">
        <v>5</v>
      </c>
      <c r="AB35" s="22">
        <v>4</v>
      </c>
      <c r="AC35" s="23">
        <v>5</v>
      </c>
      <c r="AD35" s="23">
        <v>5</v>
      </c>
      <c r="AE35" s="23">
        <v>5</v>
      </c>
      <c r="AF35" s="23">
        <v>5</v>
      </c>
      <c r="AG35" s="23">
        <v>5</v>
      </c>
      <c r="AH35" s="23">
        <v>5</v>
      </c>
      <c r="AI35" s="23">
        <v>5</v>
      </c>
      <c r="AJ35" s="23">
        <v>5</v>
      </c>
      <c r="AK35" s="23">
        <v>4</v>
      </c>
      <c r="AL35" s="23">
        <v>4</v>
      </c>
      <c r="AM35" s="24">
        <v>4</v>
      </c>
      <c r="AN35" s="24">
        <v>4</v>
      </c>
    </row>
    <row r="36" spans="1:40" ht="24">
      <c r="A36" s="19">
        <v>35</v>
      </c>
      <c r="B36" s="20">
        <v>2</v>
      </c>
      <c r="C36" s="20">
        <v>38</v>
      </c>
      <c r="D36" s="21">
        <f t="shared" si="2"/>
        <v>2</v>
      </c>
      <c r="E36" s="21">
        <v>13</v>
      </c>
      <c r="F36" s="20">
        <v>1</v>
      </c>
      <c r="G36" s="20" t="s">
        <v>84</v>
      </c>
      <c r="H36" s="20"/>
      <c r="I36" s="20">
        <v>2</v>
      </c>
      <c r="J36" s="20">
        <v>1</v>
      </c>
      <c r="K36" s="20"/>
      <c r="L36" s="20">
        <v>2</v>
      </c>
      <c r="M36" s="20"/>
      <c r="N36" s="20"/>
      <c r="O36" s="20"/>
      <c r="P36" s="117">
        <v>10</v>
      </c>
      <c r="Q36" s="21">
        <f t="shared" si="3"/>
        <v>1</v>
      </c>
      <c r="R36" s="22">
        <v>4</v>
      </c>
      <c r="S36" s="22">
        <v>4</v>
      </c>
      <c r="T36" s="22">
        <v>4</v>
      </c>
      <c r="U36" s="22">
        <v>5</v>
      </c>
      <c r="V36" s="22">
        <v>4</v>
      </c>
      <c r="W36" s="22">
        <v>5</v>
      </c>
      <c r="X36" s="22">
        <v>5</v>
      </c>
      <c r="Y36" s="22">
        <v>4</v>
      </c>
      <c r="Z36" s="22">
        <v>4</v>
      </c>
      <c r="AA36" s="22">
        <v>5</v>
      </c>
      <c r="AB36" s="22">
        <v>5</v>
      </c>
      <c r="AC36" s="23">
        <v>4</v>
      </c>
      <c r="AD36" s="23">
        <v>4</v>
      </c>
      <c r="AE36" s="23">
        <v>4</v>
      </c>
      <c r="AF36" s="23">
        <v>4</v>
      </c>
      <c r="AG36" s="23">
        <v>4</v>
      </c>
      <c r="AH36" s="23">
        <v>4</v>
      </c>
      <c r="AI36" s="23">
        <v>4</v>
      </c>
      <c r="AJ36" s="23">
        <v>4</v>
      </c>
      <c r="AK36" s="23">
        <v>5</v>
      </c>
      <c r="AL36" s="23">
        <v>4</v>
      </c>
      <c r="AM36" s="24">
        <v>4</v>
      </c>
      <c r="AN36" s="24">
        <v>4</v>
      </c>
    </row>
    <row r="37" spans="1:40" ht="24">
      <c r="A37" s="19">
        <v>36</v>
      </c>
      <c r="B37" s="20">
        <v>2</v>
      </c>
      <c r="C37" s="20">
        <v>38</v>
      </c>
      <c r="D37" s="21">
        <f t="shared" si="2"/>
        <v>2</v>
      </c>
      <c r="E37" s="21">
        <v>5</v>
      </c>
      <c r="F37" s="20">
        <v>1</v>
      </c>
      <c r="G37" s="20" t="s">
        <v>84</v>
      </c>
      <c r="H37" s="20"/>
      <c r="I37" s="20">
        <v>2</v>
      </c>
      <c r="J37" s="20">
        <v>1</v>
      </c>
      <c r="K37" s="20"/>
      <c r="L37" s="20"/>
      <c r="M37" s="20"/>
      <c r="N37" s="20"/>
      <c r="O37" s="20"/>
      <c r="P37" s="117">
        <v>14</v>
      </c>
      <c r="Q37" s="21">
        <f t="shared" si="3"/>
        <v>2</v>
      </c>
      <c r="R37" s="22">
        <v>5</v>
      </c>
      <c r="S37" s="22">
        <v>5</v>
      </c>
      <c r="T37" s="22">
        <v>4</v>
      </c>
      <c r="U37" s="22">
        <v>5</v>
      </c>
      <c r="V37" s="22">
        <v>5</v>
      </c>
      <c r="W37" s="22">
        <v>5</v>
      </c>
      <c r="X37" s="22">
        <v>5</v>
      </c>
      <c r="Y37" s="22">
        <v>5</v>
      </c>
      <c r="Z37" s="22">
        <v>5</v>
      </c>
      <c r="AA37" s="22">
        <v>5</v>
      </c>
      <c r="AB37" s="22">
        <v>5</v>
      </c>
      <c r="AC37" s="22">
        <v>5</v>
      </c>
      <c r="AD37" s="22">
        <v>5</v>
      </c>
      <c r="AE37" s="22">
        <v>5</v>
      </c>
      <c r="AF37" s="22">
        <v>5</v>
      </c>
      <c r="AG37" s="22">
        <v>5</v>
      </c>
      <c r="AH37" s="22">
        <v>5</v>
      </c>
      <c r="AI37" s="22">
        <v>5</v>
      </c>
      <c r="AJ37" s="22">
        <v>5</v>
      </c>
      <c r="AK37" s="22">
        <v>5</v>
      </c>
      <c r="AL37" s="22">
        <v>5</v>
      </c>
      <c r="AM37" s="22">
        <v>5</v>
      </c>
      <c r="AN37" s="22">
        <v>5</v>
      </c>
    </row>
    <row r="38" spans="1:40" ht="24">
      <c r="A38" s="19">
        <v>37</v>
      </c>
      <c r="B38" s="20">
        <v>2</v>
      </c>
      <c r="C38" s="20">
        <v>39</v>
      </c>
      <c r="D38" s="21">
        <f t="shared" si="2"/>
        <v>2</v>
      </c>
      <c r="E38" s="21">
        <v>9</v>
      </c>
      <c r="F38" s="20">
        <v>2</v>
      </c>
      <c r="G38" s="20" t="s">
        <v>79</v>
      </c>
      <c r="H38" s="20"/>
      <c r="I38" s="20">
        <v>2</v>
      </c>
      <c r="J38" s="20">
        <v>1</v>
      </c>
      <c r="K38" s="20"/>
      <c r="L38" s="20"/>
      <c r="M38" s="20"/>
      <c r="N38" s="20"/>
      <c r="O38" s="20"/>
      <c r="P38" s="117">
        <v>10</v>
      </c>
      <c r="Q38" s="21">
        <f t="shared" si="3"/>
        <v>1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3</v>
      </c>
      <c r="Y38" s="22">
        <v>5</v>
      </c>
      <c r="Z38" s="22">
        <v>5</v>
      </c>
      <c r="AA38" s="22">
        <v>3</v>
      </c>
      <c r="AB38" s="22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</row>
    <row r="39" spans="1:40" ht="24">
      <c r="A39" s="19">
        <v>38</v>
      </c>
      <c r="B39" s="20">
        <v>2</v>
      </c>
      <c r="C39" s="20">
        <v>26</v>
      </c>
      <c r="D39" s="21">
        <f t="shared" si="2"/>
        <v>1</v>
      </c>
      <c r="E39" s="21">
        <v>1</v>
      </c>
      <c r="F39" s="20">
        <v>1</v>
      </c>
      <c r="G39" s="20" t="s">
        <v>82</v>
      </c>
      <c r="H39" s="20"/>
      <c r="I39" s="20"/>
      <c r="J39" s="20"/>
      <c r="K39" s="20">
        <v>1</v>
      </c>
      <c r="L39" s="20"/>
      <c r="M39" s="20"/>
      <c r="N39" s="20"/>
      <c r="O39" s="20"/>
      <c r="P39" s="117">
        <v>15</v>
      </c>
      <c r="Q39" s="21">
        <f t="shared" si="3"/>
        <v>2</v>
      </c>
      <c r="R39" s="22">
        <v>4</v>
      </c>
      <c r="S39" s="22">
        <v>3</v>
      </c>
      <c r="T39" s="22">
        <v>4</v>
      </c>
      <c r="U39" s="22">
        <v>4</v>
      </c>
      <c r="V39" s="22">
        <v>4</v>
      </c>
      <c r="W39" s="22">
        <v>4</v>
      </c>
      <c r="X39" s="22">
        <v>4</v>
      </c>
      <c r="Y39" s="22">
        <v>4</v>
      </c>
      <c r="Z39" s="22">
        <v>3</v>
      </c>
      <c r="AA39" s="22">
        <v>4</v>
      </c>
      <c r="AB39" s="22">
        <v>3</v>
      </c>
      <c r="AC39" s="23">
        <v>4</v>
      </c>
      <c r="AD39" s="23">
        <v>4</v>
      </c>
      <c r="AE39" s="23">
        <v>4</v>
      </c>
      <c r="AF39" s="23">
        <v>4</v>
      </c>
      <c r="AG39" s="23">
        <v>4</v>
      </c>
      <c r="AH39" s="23">
        <v>4</v>
      </c>
      <c r="AI39" s="23">
        <v>4</v>
      </c>
      <c r="AJ39" s="23">
        <v>4</v>
      </c>
      <c r="AK39" s="23">
        <v>4</v>
      </c>
      <c r="AL39" s="23">
        <v>4</v>
      </c>
      <c r="AM39" s="23">
        <v>4</v>
      </c>
      <c r="AN39" s="23">
        <v>4</v>
      </c>
    </row>
    <row r="40" spans="1:40" ht="24">
      <c r="A40" s="19">
        <v>39</v>
      </c>
      <c r="B40" s="20">
        <v>2</v>
      </c>
      <c r="C40" s="20">
        <v>25</v>
      </c>
      <c r="D40" s="21">
        <f t="shared" si="2"/>
        <v>1</v>
      </c>
      <c r="E40" s="21">
        <v>1</v>
      </c>
      <c r="F40" s="20">
        <v>1</v>
      </c>
      <c r="G40" s="20" t="s">
        <v>82</v>
      </c>
      <c r="H40" s="20">
        <v>1</v>
      </c>
      <c r="I40" s="20">
        <v>3</v>
      </c>
      <c r="J40" s="20"/>
      <c r="K40" s="20">
        <v>1</v>
      </c>
      <c r="L40" s="20">
        <v>2</v>
      </c>
      <c r="M40" s="20"/>
      <c r="N40" s="20"/>
      <c r="O40" s="20"/>
      <c r="P40" s="117">
        <v>14</v>
      </c>
      <c r="Q40" s="21">
        <f t="shared" si="3"/>
        <v>2</v>
      </c>
      <c r="R40" s="22">
        <v>4</v>
      </c>
      <c r="S40" s="22">
        <v>5</v>
      </c>
      <c r="T40" s="22">
        <v>4</v>
      </c>
      <c r="U40" s="22">
        <v>3</v>
      </c>
      <c r="V40" s="22">
        <v>3</v>
      </c>
      <c r="W40" s="22">
        <v>4</v>
      </c>
      <c r="X40" s="22">
        <v>3</v>
      </c>
      <c r="Y40" s="22">
        <v>4</v>
      </c>
      <c r="Z40" s="22">
        <v>3</v>
      </c>
      <c r="AA40" s="22">
        <v>4</v>
      </c>
      <c r="AB40" s="22">
        <v>4</v>
      </c>
      <c r="AC40" s="23">
        <v>4</v>
      </c>
      <c r="AD40" s="23">
        <v>5</v>
      </c>
      <c r="AE40" s="23">
        <v>4</v>
      </c>
      <c r="AF40" s="23">
        <v>4</v>
      </c>
      <c r="AG40" s="23">
        <v>4</v>
      </c>
      <c r="AH40" s="23">
        <v>4</v>
      </c>
      <c r="AI40" s="23">
        <v>4</v>
      </c>
      <c r="AJ40" s="23">
        <v>5</v>
      </c>
      <c r="AK40" s="23">
        <v>4</v>
      </c>
      <c r="AL40" s="23">
        <v>3</v>
      </c>
      <c r="AM40" s="24">
        <v>3</v>
      </c>
      <c r="AN40" s="24">
        <v>3</v>
      </c>
    </row>
    <row r="41" spans="1:40" ht="24">
      <c r="A41" s="19">
        <v>40</v>
      </c>
      <c r="B41" s="20">
        <v>2</v>
      </c>
      <c r="C41" s="20">
        <v>30</v>
      </c>
      <c r="D41" s="21">
        <f t="shared" si="2"/>
        <v>1</v>
      </c>
      <c r="E41" s="21">
        <v>2</v>
      </c>
      <c r="F41" s="20">
        <v>2</v>
      </c>
      <c r="G41" s="20" t="s">
        <v>79</v>
      </c>
      <c r="H41" s="20"/>
      <c r="I41" s="20"/>
      <c r="J41" s="20"/>
      <c r="K41" s="20">
        <v>1</v>
      </c>
      <c r="L41" s="20">
        <v>2</v>
      </c>
      <c r="M41" s="20"/>
      <c r="N41" s="20"/>
      <c r="O41" s="20"/>
      <c r="P41" s="117"/>
      <c r="Q41" s="21">
        <f t="shared" si="3"/>
        <v>7</v>
      </c>
      <c r="R41" s="22">
        <v>5</v>
      </c>
      <c r="S41" s="22">
        <v>5</v>
      </c>
      <c r="T41" s="22">
        <v>4</v>
      </c>
      <c r="U41" s="22">
        <v>5</v>
      </c>
      <c r="V41" s="22">
        <v>5</v>
      </c>
      <c r="W41" s="22">
        <v>5</v>
      </c>
      <c r="X41" s="22">
        <v>5</v>
      </c>
      <c r="Y41" s="22">
        <v>5</v>
      </c>
      <c r="Z41" s="22">
        <v>5</v>
      </c>
      <c r="AA41" s="22">
        <v>5</v>
      </c>
      <c r="AB41" s="22">
        <v>5</v>
      </c>
      <c r="AC41" s="23">
        <v>5</v>
      </c>
      <c r="AD41" s="23">
        <v>5</v>
      </c>
      <c r="AE41" s="23">
        <v>5</v>
      </c>
      <c r="AF41" s="23">
        <v>5</v>
      </c>
      <c r="AG41" s="23">
        <v>5</v>
      </c>
      <c r="AH41" s="23">
        <v>5</v>
      </c>
      <c r="AI41" s="23">
        <v>5</v>
      </c>
      <c r="AJ41" s="23">
        <v>5</v>
      </c>
      <c r="AK41" s="23">
        <v>5</v>
      </c>
      <c r="AL41" s="23">
        <v>5</v>
      </c>
      <c r="AM41" s="23">
        <v>5</v>
      </c>
      <c r="AN41" s="23">
        <v>5</v>
      </c>
    </row>
    <row r="42" spans="1:40" ht="24">
      <c r="A42" s="19">
        <v>41</v>
      </c>
      <c r="B42" s="20">
        <v>2</v>
      </c>
      <c r="C42" s="20">
        <v>26</v>
      </c>
      <c r="D42" s="21">
        <f t="shared" si="2"/>
        <v>1</v>
      </c>
      <c r="E42" s="21">
        <v>3</v>
      </c>
      <c r="F42" s="20">
        <v>1</v>
      </c>
      <c r="G42" s="20" t="s">
        <v>82</v>
      </c>
      <c r="H42" s="20"/>
      <c r="I42" s="20">
        <v>2</v>
      </c>
      <c r="J42" s="20">
        <v>1</v>
      </c>
      <c r="K42" s="20">
        <v>2</v>
      </c>
      <c r="L42" s="20">
        <v>5</v>
      </c>
      <c r="M42" s="20">
        <v>4</v>
      </c>
      <c r="N42" s="20">
        <v>3</v>
      </c>
      <c r="O42" s="20"/>
      <c r="P42" s="117">
        <v>14</v>
      </c>
      <c r="Q42" s="21">
        <f t="shared" si="3"/>
        <v>2</v>
      </c>
      <c r="R42" s="22">
        <v>5</v>
      </c>
      <c r="S42" s="22">
        <v>3</v>
      </c>
      <c r="T42" s="22">
        <v>3</v>
      </c>
      <c r="U42" s="22">
        <v>4</v>
      </c>
      <c r="V42" s="22">
        <v>4</v>
      </c>
      <c r="W42" s="22">
        <v>2</v>
      </c>
      <c r="X42" s="22">
        <v>4</v>
      </c>
      <c r="Y42" s="22">
        <v>4</v>
      </c>
      <c r="Z42" s="22">
        <v>4</v>
      </c>
      <c r="AA42" s="22">
        <v>4</v>
      </c>
      <c r="AB42" s="22">
        <v>5</v>
      </c>
      <c r="AC42" s="23">
        <v>4</v>
      </c>
      <c r="AD42" s="23">
        <v>4</v>
      </c>
      <c r="AE42" s="23">
        <v>4</v>
      </c>
      <c r="AF42" s="23">
        <v>4</v>
      </c>
      <c r="AG42" s="23">
        <v>4</v>
      </c>
      <c r="AH42" s="23">
        <v>4</v>
      </c>
      <c r="AI42" s="23">
        <v>4</v>
      </c>
      <c r="AJ42" s="23">
        <v>4</v>
      </c>
      <c r="AK42" s="23">
        <v>4</v>
      </c>
      <c r="AL42" s="23">
        <v>4</v>
      </c>
      <c r="AM42" s="23">
        <v>4</v>
      </c>
      <c r="AN42" s="23">
        <v>4</v>
      </c>
    </row>
    <row r="43" spans="1:40" ht="24">
      <c r="A43" s="19">
        <v>42</v>
      </c>
      <c r="B43" s="20">
        <v>2</v>
      </c>
      <c r="C43" s="20">
        <v>25</v>
      </c>
      <c r="D43" s="21">
        <f t="shared" si="2"/>
        <v>1</v>
      </c>
      <c r="E43" s="21">
        <v>2</v>
      </c>
      <c r="F43" s="20">
        <v>1</v>
      </c>
      <c r="G43" s="20" t="s">
        <v>84</v>
      </c>
      <c r="H43" s="20"/>
      <c r="I43" s="20">
        <v>2</v>
      </c>
      <c r="J43" s="20"/>
      <c r="K43" s="20">
        <v>1</v>
      </c>
      <c r="L43" s="20">
        <v>2</v>
      </c>
      <c r="M43" s="20"/>
      <c r="N43" s="20"/>
      <c r="O43" s="20"/>
      <c r="P43" s="117">
        <v>10</v>
      </c>
      <c r="Q43" s="21">
        <f t="shared" si="3"/>
        <v>1</v>
      </c>
      <c r="R43" s="22">
        <v>5</v>
      </c>
      <c r="S43" s="22">
        <v>4</v>
      </c>
      <c r="T43" s="22">
        <v>4</v>
      </c>
      <c r="U43" s="22">
        <v>5</v>
      </c>
      <c r="V43" s="22">
        <v>5</v>
      </c>
      <c r="W43" s="22">
        <v>3</v>
      </c>
      <c r="X43" s="22">
        <v>3</v>
      </c>
      <c r="Y43" s="22">
        <v>4</v>
      </c>
      <c r="Z43" s="22">
        <v>4</v>
      </c>
      <c r="AA43" s="22">
        <v>4</v>
      </c>
      <c r="AB43" s="22">
        <v>3</v>
      </c>
      <c r="AC43" s="23">
        <v>4</v>
      </c>
      <c r="AD43" s="23">
        <v>4</v>
      </c>
      <c r="AE43" s="23">
        <v>4</v>
      </c>
      <c r="AF43" s="23">
        <v>4</v>
      </c>
      <c r="AG43" s="23">
        <v>4</v>
      </c>
      <c r="AH43" s="23">
        <v>4</v>
      </c>
      <c r="AI43" s="23">
        <v>4</v>
      </c>
      <c r="AJ43" s="23">
        <v>4</v>
      </c>
      <c r="AK43" s="23">
        <v>5</v>
      </c>
      <c r="AL43" s="23">
        <v>5</v>
      </c>
      <c r="AM43" s="24">
        <v>5</v>
      </c>
      <c r="AN43" s="24">
        <v>4</v>
      </c>
    </row>
    <row r="44" spans="1:40" ht="24">
      <c r="A44" s="19">
        <v>43</v>
      </c>
      <c r="B44" s="20">
        <v>2</v>
      </c>
      <c r="C44" s="20">
        <v>26</v>
      </c>
      <c r="D44" s="21">
        <f t="shared" si="2"/>
        <v>1</v>
      </c>
      <c r="E44" s="21">
        <v>3</v>
      </c>
      <c r="F44" s="20">
        <v>1</v>
      </c>
      <c r="G44" s="20" t="s">
        <v>84</v>
      </c>
      <c r="H44" s="20"/>
      <c r="I44" s="20">
        <v>2</v>
      </c>
      <c r="J44" s="20">
        <v>3</v>
      </c>
      <c r="K44" s="20">
        <v>1</v>
      </c>
      <c r="L44" s="20">
        <v>2</v>
      </c>
      <c r="M44" s="20">
        <v>4</v>
      </c>
      <c r="N44" s="20">
        <v>5</v>
      </c>
      <c r="O44" s="20"/>
      <c r="P44" s="117">
        <v>10</v>
      </c>
      <c r="Q44" s="21">
        <f t="shared" si="3"/>
        <v>1</v>
      </c>
      <c r="R44" s="22">
        <v>4</v>
      </c>
      <c r="S44" s="22">
        <v>3</v>
      </c>
      <c r="T44" s="22">
        <v>3</v>
      </c>
      <c r="U44" s="22">
        <v>4</v>
      </c>
      <c r="V44" s="22">
        <v>4</v>
      </c>
      <c r="W44" s="22">
        <v>3</v>
      </c>
      <c r="X44" s="22">
        <v>4</v>
      </c>
      <c r="Y44" s="22">
        <v>4</v>
      </c>
      <c r="Z44" s="22">
        <v>4</v>
      </c>
      <c r="AA44" s="22">
        <v>4</v>
      </c>
      <c r="AB44" s="22">
        <v>4</v>
      </c>
      <c r="AC44" s="23">
        <v>4</v>
      </c>
      <c r="AD44" s="23">
        <v>4</v>
      </c>
      <c r="AE44" s="23">
        <v>4</v>
      </c>
      <c r="AF44" s="23">
        <v>4</v>
      </c>
      <c r="AG44" s="23">
        <v>4</v>
      </c>
      <c r="AH44" s="23">
        <v>4</v>
      </c>
      <c r="AI44" s="23">
        <v>5</v>
      </c>
      <c r="AJ44" s="23">
        <v>4</v>
      </c>
      <c r="AK44" s="23">
        <v>4</v>
      </c>
      <c r="AL44" s="23">
        <v>4</v>
      </c>
      <c r="AM44" s="24">
        <v>4</v>
      </c>
      <c r="AN44" s="24">
        <v>4</v>
      </c>
    </row>
    <row r="45" spans="1:40" ht="24">
      <c r="A45" s="19">
        <v>44</v>
      </c>
      <c r="B45" s="20">
        <v>2</v>
      </c>
      <c r="C45" s="20">
        <v>42</v>
      </c>
      <c r="D45" s="21">
        <f t="shared" si="2"/>
        <v>3</v>
      </c>
      <c r="E45" s="21">
        <v>17</v>
      </c>
      <c r="F45" s="20">
        <v>1</v>
      </c>
      <c r="G45" s="20"/>
      <c r="H45" s="20"/>
      <c r="I45" s="20">
        <v>2</v>
      </c>
      <c r="J45" s="20">
        <v>1</v>
      </c>
      <c r="K45" s="20"/>
      <c r="L45" s="20"/>
      <c r="M45" s="20"/>
      <c r="N45" s="20"/>
      <c r="O45" s="20"/>
      <c r="P45" s="117"/>
      <c r="Q45" s="21">
        <f t="shared" si="3"/>
        <v>7</v>
      </c>
      <c r="R45" s="22">
        <v>4</v>
      </c>
      <c r="S45" s="22">
        <v>4</v>
      </c>
      <c r="T45" s="22">
        <v>3</v>
      </c>
      <c r="U45" s="22">
        <v>4</v>
      </c>
      <c r="V45" s="22">
        <v>4</v>
      </c>
      <c r="W45" s="22">
        <v>4</v>
      </c>
      <c r="X45" s="22">
        <v>4</v>
      </c>
      <c r="Y45" s="22">
        <v>4</v>
      </c>
      <c r="Z45" s="22">
        <v>3</v>
      </c>
      <c r="AA45" s="22">
        <v>4</v>
      </c>
      <c r="AB45" s="22">
        <v>4</v>
      </c>
      <c r="AC45" s="23">
        <v>4</v>
      </c>
      <c r="AD45" s="23">
        <v>4</v>
      </c>
      <c r="AE45" s="23">
        <v>4</v>
      </c>
      <c r="AF45" s="23">
        <v>4</v>
      </c>
      <c r="AG45" s="23">
        <v>4</v>
      </c>
      <c r="AH45" s="23">
        <v>4</v>
      </c>
      <c r="AI45" s="23">
        <v>4</v>
      </c>
      <c r="AJ45" s="23">
        <v>4</v>
      </c>
      <c r="AK45" s="23">
        <v>4</v>
      </c>
      <c r="AL45" s="23">
        <v>3</v>
      </c>
      <c r="AM45" s="24">
        <v>4</v>
      </c>
      <c r="AN45" s="24">
        <v>4</v>
      </c>
    </row>
    <row r="46" spans="1:40" ht="24">
      <c r="A46" s="19">
        <v>45</v>
      </c>
      <c r="B46" s="20">
        <v>2</v>
      </c>
      <c r="C46" s="20">
        <v>26</v>
      </c>
      <c r="D46" s="21">
        <f t="shared" si="2"/>
        <v>1</v>
      </c>
      <c r="E46" s="21">
        <v>1</v>
      </c>
      <c r="F46" s="20">
        <v>1</v>
      </c>
      <c r="G46" s="20" t="s">
        <v>83</v>
      </c>
      <c r="H46" s="20"/>
      <c r="I46" s="20">
        <v>2</v>
      </c>
      <c r="J46" s="20"/>
      <c r="K46" s="20"/>
      <c r="L46" s="20">
        <v>1</v>
      </c>
      <c r="M46" s="20"/>
      <c r="N46" s="20"/>
      <c r="O46" s="20"/>
      <c r="P46" s="117">
        <v>22</v>
      </c>
      <c r="Q46" s="21">
        <f t="shared" si="3"/>
        <v>3</v>
      </c>
      <c r="R46" s="22">
        <v>4</v>
      </c>
      <c r="S46" s="22">
        <v>4</v>
      </c>
      <c r="T46" s="22">
        <v>3</v>
      </c>
      <c r="U46" s="22">
        <v>4</v>
      </c>
      <c r="V46" s="22">
        <v>4</v>
      </c>
      <c r="W46" s="22">
        <v>4</v>
      </c>
      <c r="X46" s="22">
        <v>3</v>
      </c>
      <c r="Y46" s="22">
        <v>5</v>
      </c>
      <c r="Z46" s="22">
        <v>5</v>
      </c>
      <c r="AA46" s="22">
        <v>4</v>
      </c>
      <c r="AB46" s="22">
        <v>4</v>
      </c>
      <c r="AC46" s="23">
        <v>4</v>
      </c>
      <c r="AD46" s="23">
        <v>4</v>
      </c>
      <c r="AE46" s="23">
        <v>4</v>
      </c>
      <c r="AF46" s="23">
        <v>4</v>
      </c>
      <c r="AG46" s="23">
        <v>4</v>
      </c>
      <c r="AH46" s="23">
        <v>4</v>
      </c>
      <c r="AI46" s="23">
        <v>4</v>
      </c>
      <c r="AJ46" s="23">
        <v>4</v>
      </c>
      <c r="AK46" s="23">
        <v>4</v>
      </c>
      <c r="AL46" s="23">
        <v>4</v>
      </c>
      <c r="AM46" s="23">
        <v>4</v>
      </c>
      <c r="AN46" s="23">
        <v>4</v>
      </c>
    </row>
    <row r="47" spans="1:40" ht="24">
      <c r="A47" s="19">
        <v>46</v>
      </c>
      <c r="B47" s="20">
        <v>2</v>
      </c>
      <c r="C47" s="20">
        <v>51</v>
      </c>
      <c r="D47" s="21">
        <f t="shared" si="2"/>
        <v>4</v>
      </c>
      <c r="E47" s="21"/>
      <c r="F47" s="20">
        <v>2</v>
      </c>
      <c r="G47" s="20" t="s">
        <v>80</v>
      </c>
      <c r="H47" s="20"/>
      <c r="I47" s="20"/>
      <c r="J47" s="20"/>
      <c r="K47" s="20">
        <v>1</v>
      </c>
      <c r="L47" s="20"/>
      <c r="M47" s="20"/>
      <c r="N47" s="20"/>
      <c r="O47" s="20"/>
      <c r="P47" s="117">
        <v>4</v>
      </c>
      <c r="Q47" s="21">
        <f t="shared" si="3"/>
        <v>1</v>
      </c>
      <c r="R47" s="22">
        <v>4</v>
      </c>
      <c r="S47" s="22">
        <v>4</v>
      </c>
      <c r="T47" s="22">
        <v>5</v>
      </c>
      <c r="U47" s="22">
        <v>5</v>
      </c>
      <c r="V47" s="22">
        <v>4</v>
      </c>
      <c r="W47" s="22">
        <v>5</v>
      </c>
      <c r="X47" s="22">
        <v>5</v>
      </c>
      <c r="Y47" s="22">
        <v>5</v>
      </c>
      <c r="Z47" s="22">
        <v>5</v>
      </c>
      <c r="AA47" s="22">
        <v>4</v>
      </c>
      <c r="AB47" s="22">
        <v>4</v>
      </c>
      <c r="AC47" s="22">
        <v>4</v>
      </c>
      <c r="AD47" s="22">
        <v>4</v>
      </c>
      <c r="AE47" s="22">
        <v>4</v>
      </c>
      <c r="AF47" s="22">
        <v>4</v>
      </c>
      <c r="AG47" s="22">
        <v>4</v>
      </c>
      <c r="AH47" s="22">
        <v>4</v>
      </c>
      <c r="AI47" s="22">
        <v>4</v>
      </c>
      <c r="AJ47" s="22">
        <v>4</v>
      </c>
      <c r="AK47" s="22">
        <v>5</v>
      </c>
      <c r="AL47" s="23">
        <v>5</v>
      </c>
      <c r="AM47" s="24">
        <v>5</v>
      </c>
      <c r="AN47" s="24">
        <v>4</v>
      </c>
    </row>
    <row r="48" spans="1:40" ht="24">
      <c r="A48" s="19">
        <v>47</v>
      </c>
      <c r="B48" s="20">
        <v>2</v>
      </c>
      <c r="C48" s="20">
        <v>33</v>
      </c>
      <c r="D48" s="21">
        <f t="shared" si="2"/>
        <v>2</v>
      </c>
      <c r="E48" s="21">
        <v>3</v>
      </c>
      <c r="F48" s="20">
        <v>1</v>
      </c>
      <c r="G48" s="20" t="s">
        <v>84</v>
      </c>
      <c r="H48" s="20"/>
      <c r="I48" s="20">
        <v>2</v>
      </c>
      <c r="J48" s="20">
        <v>1</v>
      </c>
      <c r="K48" s="20">
        <v>2</v>
      </c>
      <c r="L48" s="20">
        <v>3</v>
      </c>
      <c r="M48" s="20"/>
      <c r="N48" s="20"/>
      <c r="O48" s="20"/>
      <c r="P48" s="117">
        <v>15</v>
      </c>
      <c r="Q48" s="21">
        <f t="shared" si="3"/>
        <v>2</v>
      </c>
      <c r="R48" s="22">
        <v>5</v>
      </c>
      <c r="S48" s="22">
        <v>3</v>
      </c>
      <c r="T48" s="22">
        <v>3</v>
      </c>
      <c r="U48" s="22">
        <v>4</v>
      </c>
      <c r="V48" s="22">
        <v>4</v>
      </c>
      <c r="W48" s="22">
        <v>4</v>
      </c>
      <c r="X48" s="22">
        <v>5</v>
      </c>
      <c r="Y48" s="22">
        <v>5</v>
      </c>
      <c r="Z48" s="22">
        <v>5</v>
      </c>
      <c r="AA48" s="22">
        <v>5</v>
      </c>
      <c r="AB48" s="22">
        <v>4</v>
      </c>
      <c r="AC48" s="23">
        <v>4</v>
      </c>
      <c r="AD48" s="23">
        <v>4</v>
      </c>
      <c r="AE48" s="23">
        <v>4</v>
      </c>
      <c r="AF48" s="23">
        <v>4</v>
      </c>
      <c r="AG48" s="23">
        <v>4</v>
      </c>
      <c r="AH48" s="23">
        <v>4</v>
      </c>
      <c r="AI48" s="23">
        <v>4</v>
      </c>
      <c r="AJ48" s="23">
        <v>5</v>
      </c>
      <c r="AK48" s="23">
        <v>5</v>
      </c>
      <c r="AL48" s="23">
        <v>5</v>
      </c>
      <c r="AM48" s="24">
        <v>5</v>
      </c>
      <c r="AN48" s="24">
        <v>4</v>
      </c>
    </row>
    <row r="49" spans="1:40" ht="24">
      <c r="A49" s="19">
        <v>48</v>
      </c>
      <c r="B49" s="20">
        <v>2</v>
      </c>
      <c r="C49" s="20">
        <v>37</v>
      </c>
      <c r="D49" s="21">
        <f t="shared" si="2"/>
        <v>2</v>
      </c>
      <c r="E49" s="21">
        <v>1</v>
      </c>
      <c r="F49" s="20">
        <v>1</v>
      </c>
      <c r="G49" s="20" t="s">
        <v>82</v>
      </c>
      <c r="H49" s="20"/>
      <c r="I49" s="20">
        <v>2</v>
      </c>
      <c r="J49" s="20"/>
      <c r="K49" s="20"/>
      <c r="L49" s="20">
        <v>1</v>
      </c>
      <c r="M49" s="20"/>
      <c r="N49" s="20"/>
      <c r="O49" s="20"/>
      <c r="P49" s="117">
        <v>20</v>
      </c>
      <c r="Q49" s="21">
        <f t="shared" si="3"/>
        <v>2</v>
      </c>
      <c r="R49" s="22">
        <v>5</v>
      </c>
      <c r="S49" s="22">
        <v>4</v>
      </c>
      <c r="T49" s="22">
        <v>4</v>
      </c>
      <c r="U49" s="22">
        <v>5</v>
      </c>
      <c r="V49" s="22">
        <v>4</v>
      </c>
      <c r="W49" s="22">
        <v>5</v>
      </c>
      <c r="X49" s="22">
        <v>5</v>
      </c>
      <c r="Y49" s="22">
        <v>5</v>
      </c>
      <c r="Z49" s="22">
        <v>4</v>
      </c>
      <c r="AA49" s="22">
        <v>5</v>
      </c>
      <c r="AB49" s="22">
        <v>5</v>
      </c>
      <c r="AC49" s="23">
        <v>4</v>
      </c>
      <c r="AD49" s="23">
        <v>4</v>
      </c>
      <c r="AE49" s="23">
        <v>3</v>
      </c>
      <c r="AF49" s="23">
        <v>3</v>
      </c>
      <c r="AG49" s="23">
        <v>3</v>
      </c>
      <c r="AH49" s="23">
        <v>5</v>
      </c>
      <c r="AI49" s="23">
        <v>3</v>
      </c>
      <c r="AJ49" s="23">
        <v>4</v>
      </c>
      <c r="AK49" s="23">
        <v>4</v>
      </c>
      <c r="AL49" s="23">
        <v>4</v>
      </c>
      <c r="AM49" s="24">
        <v>4</v>
      </c>
      <c r="AN49" s="24">
        <v>4</v>
      </c>
    </row>
    <row r="50" spans="1:40" ht="24">
      <c r="A50" s="19">
        <v>49</v>
      </c>
      <c r="B50" s="20">
        <v>2</v>
      </c>
      <c r="C50" s="20">
        <v>29</v>
      </c>
      <c r="D50" s="21">
        <f t="shared" si="2"/>
        <v>1</v>
      </c>
      <c r="E50" s="21">
        <v>2</v>
      </c>
      <c r="F50" s="20">
        <v>1</v>
      </c>
      <c r="G50" s="20" t="s">
        <v>82</v>
      </c>
      <c r="H50" s="20"/>
      <c r="I50" s="20">
        <v>2</v>
      </c>
      <c r="J50" s="20">
        <v>1</v>
      </c>
      <c r="K50" s="20">
        <v>3</v>
      </c>
      <c r="L50" s="20">
        <v>2</v>
      </c>
      <c r="M50" s="20">
        <v>4</v>
      </c>
      <c r="N50" s="20">
        <v>5</v>
      </c>
      <c r="O50" s="20"/>
      <c r="P50" s="117">
        <v>15</v>
      </c>
      <c r="Q50" s="21">
        <f t="shared" si="3"/>
        <v>2</v>
      </c>
      <c r="R50" s="22">
        <v>5</v>
      </c>
      <c r="S50" s="22">
        <v>4</v>
      </c>
      <c r="T50" s="22">
        <v>4</v>
      </c>
      <c r="U50" s="22">
        <v>5</v>
      </c>
      <c r="V50" s="22">
        <v>5</v>
      </c>
      <c r="W50" s="22">
        <v>5</v>
      </c>
      <c r="X50" s="22">
        <v>5</v>
      </c>
      <c r="Y50" s="22">
        <v>5</v>
      </c>
      <c r="Z50" s="22">
        <v>5</v>
      </c>
      <c r="AA50" s="22">
        <v>5</v>
      </c>
      <c r="AB50" s="22">
        <v>5</v>
      </c>
      <c r="AC50" s="22">
        <v>5</v>
      </c>
      <c r="AD50" s="22">
        <v>5</v>
      </c>
      <c r="AE50" s="22">
        <v>5</v>
      </c>
      <c r="AF50" s="22">
        <v>5</v>
      </c>
      <c r="AG50" s="22">
        <v>5</v>
      </c>
      <c r="AH50" s="22">
        <v>5</v>
      </c>
      <c r="AI50" s="22">
        <v>5</v>
      </c>
      <c r="AJ50" s="22">
        <v>5</v>
      </c>
      <c r="AK50" s="22">
        <v>5</v>
      </c>
      <c r="AL50" s="22">
        <v>5</v>
      </c>
      <c r="AM50" s="22">
        <v>5</v>
      </c>
      <c r="AN50" s="22">
        <v>5</v>
      </c>
    </row>
    <row r="51" spans="1:40" ht="24">
      <c r="A51" s="19">
        <v>50</v>
      </c>
      <c r="B51" s="20">
        <v>2</v>
      </c>
      <c r="C51" s="20">
        <v>39</v>
      </c>
      <c r="D51" s="21">
        <f t="shared" si="2"/>
        <v>2</v>
      </c>
      <c r="E51" s="21">
        <v>17</v>
      </c>
      <c r="F51" s="20">
        <v>1</v>
      </c>
      <c r="G51" s="20"/>
      <c r="H51" s="20"/>
      <c r="I51" s="20"/>
      <c r="J51" s="20">
        <v>3</v>
      </c>
      <c r="K51" s="20">
        <v>1</v>
      </c>
      <c r="L51" s="20">
        <v>2</v>
      </c>
      <c r="M51" s="20">
        <v>5</v>
      </c>
      <c r="N51" s="20">
        <v>4</v>
      </c>
      <c r="O51" s="20"/>
      <c r="P51" s="117">
        <v>15</v>
      </c>
      <c r="Q51" s="21">
        <f t="shared" si="3"/>
        <v>2</v>
      </c>
      <c r="R51" s="22">
        <v>5</v>
      </c>
      <c r="S51" s="22">
        <v>4</v>
      </c>
      <c r="T51" s="22">
        <v>4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  <c r="Z51" s="22">
        <v>5</v>
      </c>
      <c r="AA51" s="22">
        <v>5</v>
      </c>
      <c r="AB51" s="22">
        <v>5</v>
      </c>
      <c r="AC51" s="22">
        <v>5</v>
      </c>
      <c r="AD51" s="22">
        <v>5</v>
      </c>
      <c r="AE51" s="22">
        <v>5</v>
      </c>
      <c r="AF51" s="22">
        <v>5</v>
      </c>
      <c r="AG51" s="22">
        <v>5</v>
      </c>
      <c r="AH51" s="22">
        <v>5</v>
      </c>
      <c r="AI51" s="22">
        <v>5</v>
      </c>
      <c r="AJ51" s="22">
        <v>5</v>
      </c>
      <c r="AK51" s="22">
        <v>5</v>
      </c>
      <c r="AL51" s="22">
        <v>5</v>
      </c>
      <c r="AM51" s="22">
        <v>5</v>
      </c>
      <c r="AN51" s="22">
        <v>5</v>
      </c>
    </row>
    <row r="52" spans="1:40" ht="24">
      <c r="A52" s="19">
        <v>51</v>
      </c>
      <c r="B52" s="20">
        <v>2</v>
      </c>
      <c r="C52" s="20">
        <v>29</v>
      </c>
      <c r="D52" s="21">
        <f t="shared" si="2"/>
        <v>1</v>
      </c>
      <c r="E52" s="21">
        <v>4</v>
      </c>
      <c r="F52" s="20">
        <v>2</v>
      </c>
      <c r="G52" s="20" t="s">
        <v>79</v>
      </c>
      <c r="H52" s="20"/>
      <c r="I52" s="20"/>
      <c r="J52" s="20">
        <v>1</v>
      </c>
      <c r="K52" s="20"/>
      <c r="L52" s="20"/>
      <c r="M52" s="20">
        <v>2</v>
      </c>
      <c r="N52" s="20"/>
      <c r="O52" s="20"/>
      <c r="P52" s="117">
        <v>3</v>
      </c>
      <c r="Q52" s="21">
        <f t="shared" si="3"/>
        <v>1</v>
      </c>
      <c r="R52" s="22">
        <v>4</v>
      </c>
      <c r="S52" s="22">
        <v>4</v>
      </c>
      <c r="T52" s="22">
        <v>4</v>
      </c>
      <c r="U52" s="22">
        <v>4</v>
      </c>
      <c r="V52" s="22">
        <v>4</v>
      </c>
      <c r="W52" s="22">
        <v>4</v>
      </c>
      <c r="X52" s="22">
        <v>4</v>
      </c>
      <c r="Y52" s="22">
        <v>4</v>
      </c>
      <c r="Z52" s="22">
        <v>4</v>
      </c>
      <c r="AA52" s="22">
        <v>4</v>
      </c>
      <c r="AB52" s="22">
        <v>4</v>
      </c>
      <c r="AC52" s="22">
        <v>4</v>
      </c>
      <c r="AD52" s="22">
        <v>4</v>
      </c>
      <c r="AE52" s="22">
        <v>4</v>
      </c>
      <c r="AF52" s="22">
        <v>4</v>
      </c>
      <c r="AG52" s="22">
        <v>4</v>
      </c>
      <c r="AH52" s="22">
        <v>4</v>
      </c>
      <c r="AI52" s="22">
        <v>4</v>
      </c>
      <c r="AJ52" s="22">
        <v>4</v>
      </c>
      <c r="AK52" s="22">
        <v>4</v>
      </c>
      <c r="AL52" s="22">
        <v>4</v>
      </c>
      <c r="AM52" s="22">
        <v>4</v>
      </c>
      <c r="AN52" s="22">
        <v>4</v>
      </c>
    </row>
    <row r="53" spans="1:40" ht="24">
      <c r="A53" s="19">
        <v>52</v>
      </c>
      <c r="B53" s="20">
        <v>2</v>
      </c>
      <c r="C53" s="20">
        <v>29</v>
      </c>
      <c r="D53" s="21">
        <f t="shared" si="2"/>
        <v>1</v>
      </c>
      <c r="E53" s="21" t="s">
        <v>87</v>
      </c>
      <c r="F53" s="20">
        <v>1</v>
      </c>
      <c r="G53" s="20" t="s">
        <v>82</v>
      </c>
      <c r="H53" s="20"/>
      <c r="I53" s="20">
        <v>2</v>
      </c>
      <c r="J53" s="20">
        <v>1</v>
      </c>
      <c r="K53" s="20">
        <v>2</v>
      </c>
      <c r="L53" s="20">
        <v>3</v>
      </c>
      <c r="M53" s="20"/>
      <c r="N53" s="20"/>
      <c r="O53" s="20"/>
      <c r="P53" s="117">
        <v>7</v>
      </c>
      <c r="Q53" s="21">
        <f t="shared" si="3"/>
        <v>1</v>
      </c>
      <c r="R53" s="22">
        <v>5</v>
      </c>
      <c r="S53" s="22">
        <v>5</v>
      </c>
      <c r="T53" s="22">
        <v>4</v>
      </c>
      <c r="U53" s="22">
        <v>5</v>
      </c>
      <c r="V53" s="22">
        <v>5</v>
      </c>
      <c r="W53" s="22">
        <v>5</v>
      </c>
      <c r="X53" s="22">
        <v>5</v>
      </c>
      <c r="Y53" s="22">
        <v>5</v>
      </c>
      <c r="Z53" s="22">
        <v>5</v>
      </c>
      <c r="AA53" s="22">
        <v>5</v>
      </c>
      <c r="AB53" s="22">
        <v>4</v>
      </c>
      <c r="AC53" s="23">
        <v>5</v>
      </c>
      <c r="AD53" s="23">
        <v>5</v>
      </c>
      <c r="AE53" s="23">
        <v>5</v>
      </c>
      <c r="AF53" s="23">
        <v>5</v>
      </c>
      <c r="AG53" s="23">
        <v>5</v>
      </c>
      <c r="AH53" s="23">
        <v>5</v>
      </c>
      <c r="AI53" s="23">
        <v>4</v>
      </c>
      <c r="AJ53" s="23">
        <v>5</v>
      </c>
      <c r="AK53" s="23">
        <v>5</v>
      </c>
      <c r="AL53" s="23">
        <v>5</v>
      </c>
      <c r="AM53" s="24">
        <v>5</v>
      </c>
      <c r="AN53" s="24">
        <v>4</v>
      </c>
    </row>
    <row r="54" spans="1:40" ht="24">
      <c r="A54" s="19">
        <v>53</v>
      </c>
      <c r="B54" s="20">
        <v>2</v>
      </c>
      <c r="C54" s="20">
        <v>32</v>
      </c>
      <c r="D54" s="21">
        <f t="shared" si="2"/>
        <v>2</v>
      </c>
      <c r="E54" s="21" t="s">
        <v>92</v>
      </c>
      <c r="F54" s="20">
        <v>1</v>
      </c>
      <c r="G54" s="20" t="s">
        <v>71</v>
      </c>
      <c r="H54" s="20"/>
      <c r="I54" s="20">
        <v>2</v>
      </c>
      <c r="J54" s="20">
        <v>1</v>
      </c>
      <c r="K54" s="20">
        <v>3</v>
      </c>
      <c r="L54" s="20">
        <v>2</v>
      </c>
      <c r="M54" s="20">
        <v>5</v>
      </c>
      <c r="N54" s="20">
        <v>4</v>
      </c>
      <c r="O54" s="20"/>
      <c r="P54" s="117">
        <v>12</v>
      </c>
      <c r="Q54" s="21">
        <f t="shared" si="3"/>
        <v>2</v>
      </c>
      <c r="R54" s="22">
        <v>4</v>
      </c>
      <c r="S54" s="22">
        <v>3</v>
      </c>
      <c r="T54" s="22">
        <v>3</v>
      </c>
      <c r="U54" s="22">
        <v>4</v>
      </c>
      <c r="V54" s="22">
        <v>4</v>
      </c>
      <c r="W54" s="22">
        <v>4</v>
      </c>
      <c r="X54" s="22">
        <v>4</v>
      </c>
      <c r="Y54" s="22">
        <v>5</v>
      </c>
      <c r="Z54" s="22">
        <v>4</v>
      </c>
      <c r="AA54" s="22">
        <v>5</v>
      </c>
      <c r="AB54" s="22">
        <v>2</v>
      </c>
      <c r="AC54" s="23">
        <v>4</v>
      </c>
      <c r="AD54" s="23">
        <v>4</v>
      </c>
      <c r="AE54" s="23">
        <v>4</v>
      </c>
      <c r="AF54" s="23">
        <v>4</v>
      </c>
      <c r="AG54" s="23">
        <v>4</v>
      </c>
      <c r="AH54" s="23">
        <v>4</v>
      </c>
      <c r="AI54" s="23">
        <v>4</v>
      </c>
      <c r="AJ54" s="23">
        <v>4</v>
      </c>
      <c r="AK54" s="23">
        <v>5</v>
      </c>
      <c r="AL54" s="23">
        <v>4</v>
      </c>
      <c r="AM54" s="24">
        <v>5</v>
      </c>
      <c r="AN54" s="24">
        <v>4</v>
      </c>
    </row>
    <row r="55" spans="1:40" ht="24">
      <c r="A55" s="19">
        <v>54</v>
      </c>
      <c r="B55" s="20">
        <v>2</v>
      </c>
      <c r="C55" s="20">
        <v>28</v>
      </c>
      <c r="D55" s="21">
        <f t="shared" si="2"/>
        <v>1</v>
      </c>
      <c r="E55" s="21">
        <v>1</v>
      </c>
      <c r="F55" s="20">
        <v>1</v>
      </c>
      <c r="G55" s="20" t="s">
        <v>82</v>
      </c>
      <c r="H55" s="20"/>
      <c r="I55" s="20"/>
      <c r="J55" s="20"/>
      <c r="K55" s="20"/>
      <c r="L55" s="20">
        <v>1</v>
      </c>
      <c r="M55" s="20"/>
      <c r="N55" s="20"/>
      <c r="O55" s="20"/>
      <c r="P55" s="117">
        <v>5</v>
      </c>
      <c r="Q55" s="21">
        <f t="shared" si="3"/>
        <v>1</v>
      </c>
      <c r="R55" s="22">
        <v>4</v>
      </c>
      <c r="S55" s="22">
        <v>4</v>
      </c>
      <c r="T55" s="22">
        <v>3</v>
      </c>
      <c r="U55" s="22">
        <v>4</v>
      </c>
      <c r="V55" s="22">
        <v>4</v>
      </c>
      <c r="W55" s="22">
        <v>4</v>
      </c>
      <c r="X55" s="22">
        <v>4</v>
      </c>
      <c r="Y55" s="22">
        <v>4</v>
      </c>
      <c r="Z55" s="22">
        <v>4</v>
      </c>
      <c r="AA55" s="22">
        <v>5</v>
      </c>
      <c r="AB55" s="22">
        <v>4</v>
      </c>
      <c r="AC55" s="23">
        <v>4</v>
      </c>
      <c r="AD55" s="23">
        <v>5</v>
      </c>
      <c r="AE55" s="23">
        <v>4</v>
      </c>
      <c r="AF55" s="23">
        <v>4</v>
      </c>
      <c r="AG55" s="23">
        <v>4</v>
      </c>
      <c r="AH55" s="23">
        <v>4</v>
      </c>
      <c r="AI55" s="23">
        <v>5</v>
      </c>
      <c r="AJ55" s="23">
        <v>4</v>
      </c>
      <c r="AK55" s="23">
        <v>5</v>
      </c>
      <c r="AL55" s="23">
        <v>5</v>
      </c>
      <c r="AM55" s="24">
        <v>5</v>
      </c>
      <c r="AN55" s="24">
        <v>5</v>
      </c>
    </row>
    <row r="56" spans="1:40" ht="24">
      <c r="A56" s="19">
        <v>55</v>
      </c>
      <c r="B56" s="20">
        <v>2</v>
      </c>
      <c r="C56" s="20">
        <v>26</v>
      </c>
      <c r="D56" s="21">
        <f t="shared" si="2"/>
        <v>1</v>
      </c>
      <c r="E56" s="21">
        <v>2</v>
      </c>
      <c r="F56" s="20">
        <v>1</v>
      </c>
      <c r="G56" s="20" t="s">
        <v>84</v>
      </c>
      <c r="H56" s="20">
        <v>1</v>
      </c>
      <c r="I56" s="20"/>
      <c r="J56" s="20">
        <v>1</v>
      </c>
      <c r="K56" s="20"/>
      <c r="L56" s="20">
        <v>2</v>
      </c>
      <c r="M56" s="20"/>
      <c r="N56" s="20"/>
      <c r="O56" s="20"/>
      <c r="P56" s="117">
        <v>14</v>
      </c>
      <c r="Q56" s="21">
        <f t="shared" si="3"/>
        <v>2</v>
      </c>
      <c r="R56" s="22">
        <v>4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2">
        <v>4</v>
      </c>
      <c r="Y56" s="22">
        <v>4</v>
      </c>
      <c r="Z56" s="22">
        <v>4</v>
      </c>
      <c r="AA56" s="22">
        <v>4</v>
      </c>
      <c r="AB56" s="22">
        <v>4</v>
      </c>
      <c r="AC56" s="22">
        <v>4</v>
      </c>
      <c r="AD56" s="22">
        <v>4</v>
      </c>
      <c r="AE56" s="22">
        <v>4</v>
      </c>
      <c r="AF56" s="22">
        <v>4</v>
      </c>
      <c r="AG56" s="22">
        <v>4</v>
      </c>
      <c r="AH56" s="22">
        <v>4</v>
      </c>
      <c r="AI56" s="22">
        <v>4</v>
      </c>
      <c r="AJ56" s="22">
        <v>4</v>
      </c>
      <c r="AK56" s="22">
        <v>4</v>
      </c>
      <c r="AL56" s="22">
        <v>4</v>
      </c>
      <c r="AM56" s="22">
        <v>4</v>
      </c>
      <c r="AN56" s="22">
        <v>4</v>
      </c>
    </row>
    <row r="57" spans="1:40" ht="24">
      <c r="A57" s="19">
        <v>56</v>
      </c>
      <c r="B57" s="20">
        <v>2</v>
      </c>
      <c r="C57" s="20">
        <v>29</v>
      </c>
      <c r="D57" s="21">
        <f t="shared" si="2"/>
        <v>1</v>
      </c>
      <c r="E57" s="21">
        <v>3</v>
      </c>
      <c r="F57" s="20">
        <v>1</v>
      </c>
      <c r="G57" s="20" t="s">
        <v>82</v>
      </c>
      <c r="H57" s="20"/>
      <c r="I57" s="20">
        <v>2</v>
      </c>
      <c r="J57" s="20"/>
      <c r="K57" s="20"/>
      <c r="L57" s="20">
        <v>1</v>
      </c>
      <c r="M57" s="20"/>
      <c r="N57" s="20"/>
      <c r="O57" s="20"/>
      <c r="P57" s="117">
        <v>7</v>
      </c>
      <c r="Q57" s="21">
        <f t="shared" si="3"/>
        <v>1</v>
      </c>
      <c r="R57" s="22">
        <v>5</v>
      </c>
      <c r="S57" s="22">
        <v>4</v>
      </c>
      <c r="T57" s="22">
        <v>4</v>
      </c>
      <c r="U57" s="22">
        <v>5</v>
      </c>
      <c r="V57" s="22">
        <v>5</v>
      </c>
      <c r="W57" s="22">
        <v>4</v>
      </c>
      <c r="X57" s="22">
        <v>4</v>
      </c>
      <c r="Y57" s="22">
        <v>4</v>
      </c>
      <c r="Z57" s="22">
        <v>4</v>
      </c>
      <c r="AA57" s="22">
        <v>5</v>
      </c>
      <c r="AB57" s="22">
        <v>4</v>
      </c>
      <c r="AC57" s="23">
        <v>5</v>
      </c>
      <c r="AD57" s="23">
        <v>5</v>
      </c>
      <c r="AE57" s="23">
        <v>5</v>
      </c>
      <c r="AF57" s="23">
        <v>5</v>
      </c>
      <c r="AG57" s="23">
        <v>5</v>
      </c>
      <c r="AH57" s="23">
        <v>5</v>
      </c>
      <c r="AI57" s="23">
        <v>5</v>
      </c>
      <c r="AJ57" s="23">
        <v>5</v>
      </c>
      <c r="AK57" s="23">
        <v>5</v>
      </c>
      <c r="AL57" s="23">
        <v>5</v>
      </c>
      <c r="AM57" s="23">
        <v>5</v>
      </c>
      <c r="AN57" s="23">
        <v>5</v>
      </c>
    </row>
    <row r="58" spans="1:40" ht="24">
      <c r="A58" s="19">
        <v>57</v>
      </c>
      <c r="B58" s="20">
        <v>2</v>
      </c>
      <c r="C58" s="20">
        <v>26</v>
      </c>
      <c r="D58" s="21">
        <f t="shared" si="2"/>
        <v>1</v>
      </c>
      <c r="E58" s="21">
        <v>3</v>
      </c>
      <c r="F58" s="20">
        <v>1</v>
      </c>
      <c r="G58" s="20" t="s">
        <v>84</v>
      </c>
      <c r="H58" s="20">
        <v>1</v>
      </c>
      <c r="I58" s="20"/>
      <c r="J58" s="20">
        <v>5</v>
      </c>
      <c r="K58" s="20">
        <v>2</v>
      </c>
      <c r="L58" s="20">
        <v>4</v>
      </c>
      <c r="M58" s="20">
        <v>1</v>
      </c>
      <c r="N58" s="20">
        <v>3</v>
      </c>
      <c r="O58" s="20"/>
      <c r="P58" s="117">
        <v>3</v>
      </c>
      <c r="Q58" s="21">
        <f t="shared" si="3"/>
        <v>1</v>
      </c>
      <c r="R58" s="22">
        <v>4</v>
      </c>
      <c r="S58" s="22">
        <v>4</v>
      </c>
      <c r="T58" s="22">
        <v>4</v>
      </c>
      <c r="U58" s="22">
        <v>4</v>
      </c>
      <c r="V58" s="22">
        <v>4</v>
      </c>
      <c r="W58" s="22">
        <v>4</v>
      </c>
      <c r="X58" s="22">
        <v>4</v>
      </c>
      <c r="Y58" s="22">
        <v>4</v>
      </c>
      <c r="Z58" s="22">
        <v>4</v>
      </c>
      <c r="AA58" s="22">
        <v>4</v>
      </c>
      <c r="AB58" s="22">
        <v>4</v>
      </c>
      <c r="AC58" s="22">
        <v>4</v>
      </c>
      <c r="AD58" s="22">
        <v>4</v>
      </c>
      <c r="AE58" s="22">
        <v>4</v>
      </c>
      <c r="AF58" s="22">
        <v>4</v>
      </c>
      <c r="AG58" s="22">
        <v>4</v>
      </c>
      <c r="AH58" s="22">
        <v>4</v>
      </c>
      <c r="AI58" s="22">
        <v>4</v>
      </c>
      <c r="AJ58" s="22">
        <v>4</v>
      </c>
      <c r="AK58" s="22">
        <v>4</v>
      </c>
      <c r="AL58" s="22">
        <v>4</v>
      </c>
      <c r="AM58" s="22">
        <v>4</v>
      </c>
      <c r="AN58" s="22">
        <v>4</v>
      </c>
    </row>
    <row r="59" spans="1:40" ht="24">
      <c r="A59" s="19">
        <v>58</v>
      </c>
      <c r="B59" s="20">
        <v>1</v>
      </c>
      <c r="C59" s="20">
        <v>28</v>
      </c>
      <c r="D59" s="21">
        <f t="shared" si="2"/>
        <v>1</v>
      </c>
      <c r="E59" s="21">
        <v>3</v>
      </c>
      <c r="F59" s="20">
        <v>1</v>
      </c>
      <c r="G59" s="20" t="s">
        <v>82</v>
      </c>
      <c r="H59" s="20"/>
      <c r="I59" s="20"/>
      <c r="J59" s="20"/>
      <c r="K59" s="20"/>
      <c r="L59" s="20"/>
      <c r="M59" s="20">
        <v>1</v>
      </c>
      <c r="N59" s="20"/>
      <c r="O59" s="20"/>
      <c r="P59" s="117">
        <v>7</v>
      </c>
      <c r="Q59" s="21">
        <f t="shared" si="3"/>
        <v>1</v>
      </c>
      <c r="R59" s="22">
        <v>5</v>
      </c>
      <c r="S59" s="22">
        <v>4</v>
      </c>
      <c r="T59" s="22">
        <v>4</v>
      </c>
      <c r="U59" s="22">
        <v>5</v>
      </c>
      <c r="V59" s="22">
        <v>5</v>
      </c>
      <c r="W59" s="22">
        <v>4</v>
      </c>
      <c r="X59" s="22">
        <v>4</v>
      </c>
      <c r="Y59" s="22">
        <v>4</v>
      </c>
      <c r="Z59" s="22">
        <v>4</v>
      </c>
      <c r="AA59" s="22">
        <v>5</v>
      </c>
      <c r="AB59" s="22">
        <v>3</v>
      </c>
      <c r="AC59" s="23">
        <v>5</v>
      </c>
      <c r="AD59" s="23">
        <v>5</v>
      </c>
      <c r="AE59" s="23">
        <v>5</v>
      </c>
      <c r="AF59" s="23">
        <v>5</v>
      </c>
      <c r="AG59" s="23">
        <v>5</v>
      </c>
      <c r="AH59" s="23">
        <v>5</v>
      </c>
      <c r="AI59" s="23">
        <v>5</v>
      </c>
      <c r="AJ59" s="23">
        <v>5</v>
      </c>
      <c r="AK59" s="23">
        <v>5</v>
      </c>
      <c r="AL59" s="23">
        <v>5</v>
      </c>
      <c r="AM59" s="23">
        <v>5</v>
      </c>
      <c r="AN59" s="23">
        <v>5</v>
      </c>
    </row>
    <row r="60" spans="1:40" ht="24">
      <c r="A60" s="19">
        <v>59</v>
      </c>
      <c r="B60" s="20">
        <v>2</v>
      </c>
      <c r="C60" s="20">
        <v>26</v>
      </c>
      <c r="D60" s="21">
        <f t="shared" si="2"/>
        <v>1</v>
      </c>
      <c r="E60" s="21">
        <v>3</v>
      </c>
      <c r="F60" s="20">
        <v>1</v>
      </c>
      <c r="G60" s="20" t="s">
        <v>84</v>
      </c>
      <c r="H60" s="20">
        <v>1</v>
      </c>
      <c r="I60" s="20"/>
      <c r="J60" s="20"/>
      <c r="K60" s="20">
        <v>1</v>
      </c>
      <c r="L60" s="20">
        <v>2</v>
      </c>
      <c r="M60" s="20"/>
      <c r="N60" s="20"/>
      <c r="O60" s="20"/>
      <c r="P60" s="117">
        <v>14</v>
      </c>
      <c r="Q60" s="21">
        <f t="shared" si="3"/>
        <v>2</v>
      </c>
      <c r="R60" s="22">
        <v>4</v>
      </c>
      <c r="S60" s="22">
        <v>4</v>
      </c>
      <c r="T60" s="22">
        <v>4</v>
      </c>
      <c r="U60" s="22">
        <v>5</v>
      </c>
      <c r="V60" s="22">
        <v>5</v>
      </c>
      <c r="W60" s="22">
        <v>4</v>
      </c>
      <c r="X60" s="22">
        <v>4</v>
      </c>
      <c r="Y60" s="22">
        <v>4</v>
      </c>
      <c r="Z60" s="22">
        <v>4</v>
      </c>
      <c r="AA60" s="22">
        <v>5</v>
      </c>
      <c r="AB60" s="22">
        <v>5</v>
      </c>
      <c r="AC60" s="23">
        <v>4</v>
      </c>
      <c r="AD60" s="23">
        <v>5</v>
      </c>
      <c r="AE60" s="23">
        <v>5</v>
      </c>
      <c r="AF60" s="23">
        <v>5</v>
      </c>
      <c r="AG60" s="23">
        <v>5</v>
      </c>
      <c r="AH60" s="23">
        <v>5</v>
      </c>
      <c r="AI60" s="23">
        <v>5</v>
      </c>
      <c r="AJ60" s="23">
        <v>5</v>
      </c>
      <c r="AK60" s="23">
        <v>5</v>
      </c>
      <c r="AL60" s="23">
        <v>5</v>
      </c>
      <c r="AM60" s="23">
        <v>5</v>
      </c>
      <c r="AN60" s="23">
        <v>5</v>
      </c>
    </row>
    <row r="61" spans="1:40" ht="24">
      <c r="A61" s="19">
        <v>60</v>
      </c>
      <c r="B61" s="20">
        <v>2</v>
      </c>
      <c r="C61" s="20">
        <v>26</v>
      </c>
      <c r="D61" s="21">
        <f t="shared" si="2"/>
        <v>1</v>
      </c>
      <c r="E61" s="21">
        <v>1</v>
      </c>
      <c r="F61" s="20">
        <v>2</v>
      </c>
      <c r="G61" s="20" t="s">
        <v>79</v>
      </c>
      <c r="H61" s="20"/>
      <c r="I61" s="20">
        <v>2</v>
      </c>
      <c r="J61" s="20">
        <v>1</v>
      </c>
      <c r="K61" s="20">
        <v>3</v>
      </c>
      <c r="L61" s="20">
        <v>2</v>
      </c>
      <c r="M61" s="20"/>
      <c r="N61" s="20"/>
      <c r="O61" s="20"/>
      <c r="P61" s="117">
        <v>7</v>
      </c>
      <c r="Q61" s="21">
        <f t="shared" si="3"/>
        <v>1</v>
      </c>
      <c r="R61" s="22">
        <v>5</v>
      </c>
      <c r="S61" s="22">
        <v>4</v>
      </c>
      <c r="T61" s="22">
        <v>3</v>
      </c>
      <c r="U61" s="22">
        <v>4</v>
      </c>
      <c r="V61" s="22">
        <v>5</v>
      </c>
      <c r="W61" s="22">
        <v>5</v>
      </c>
      <c r="X61" s="22">
        <v>5</v>
      </c>
      <c r="Y61" s="22">
        <v>5</v>
      </c>
      <c r="Z61" s="22">
        <v>5</v>
      </c>
      <c r="AA61" s="22">
        <v>5</v>
      </c>
      <c r="AB61" s="22">
        <v>5</v>
      </c>
      <c r="AC61" s="23">
        <v>5</v>
      </c>
      <c r="AD61" s="23">
        <v>4</v>
      </c>
      <c r="AE61" s="23">
        <v>4</v>
      </c>
      <c r="AF61" s="23">
        <v>4</v>
      </c>
      <c r="AG61" s="23">
        <v>4</v>
      </c>
      <c r="AH61" s="23">
        <v>5</v>
      </c>
      <c r="AI61" s="23">
        <v>5</v>
      </c>
      <c r="AJ61" s="23">
        <v>5</v>
      </c>
      <c r="AK61" s="23">
        <v>4</v>
      </c>
      <c r="AL61" s="23">
        <v>3</v>
      </c>
      <c r="AM61" s="24">
        <v>4</v>
      </c>
      <c r="AN61" s="24">
        <v>4</v>
      </c>
    </row>
    <row r="62" spans="1:40" ht="24">
      <c r="A62" s="19">
        <v>61</v>
      </c>
      <c r="B62" s="20">
        <v>2</v>
      </c>
      <c r="C62" s="20">
        <v>32</v>
      </c>
      <c r="D62" s="21">
        <f t="shared" si="2"/>
        <v>2</v>
      </c>
      <c r="E62" s="21">
        <v>6</v>
      </c>
      <c r="F62" s="20">
        <v>1</v>
      </c>
      <c r="G62" s="20"/>
      <c r="H62" s="20"/>
      <c r="I62" s="20">
        <v>2</v>
      </c>
      <c r="J62" s="20">
        <v>4</v>
      </c>
      <c r="K62" s="20">
        <v>1</v>
      </c>
      <c r="L62" s="20">
        <v>2</v>
      </c>
      <c r="M62" s="20">
        <v>3</v>
      </c>
      <c r="N62" s="20"/>
      <c r="O62" s="20"/>
      <c r="P62" s="117">
        <v>30</v>
      </c>
      <c r="Q62" s="21">
        <f t="shared" si="3"/>
        <v>3</v>
      </c>
      <c r="R62" s="22">
        <v>5</v>
      </c>
      <c r="S62" s="22">
        <v>4</v>
      </c>
      <c r="T62" s="22">
        <v>4</v>
      </c>
      <c r="U62" s="22">
        <v>5</v>
      </c>
      <c r="V62" s="22">
        <v>5</v>
      </c>
      <c r="W62" s="22">
        <v>5</v>
      </c>
      <c r="X62" s="22">
        <v>4</v>
      </c>
      <c r="Y62" s="22">
        <v>5</v>
      </c>
      <c r="Z62" s="22">
        <v>5</v>
      </c>
      <c r="AA62" s="22">
        <v>5</v>
      </c>
      <c r="AB62" s="22">
        <v>5</v>
      </c>
      <c r="AC62" s="23">
        <v>5</v>
      </c>
      <c r="AD62" s="23">
        <v>5</v>
      </c>
      <c r="AE62" s="23">
        <v>5</v>
      </c>
      <c r="AF62" s="23">
        <v>5</v>
      </c>
      <c r="AG62" s="23">
        <v>5</v>
      </c>
      <c r="AH62" s="23">
        <v>5</v>
      </c>
      <c r="AI62" s="23">
        <v>4</v>
      </c>
      <c r="AJ62" s="23">
        <v>4</v>
      </c>
      <c r="AK62" s="23">
        <v>5</v>
      </c>
      <c r="AL62" s="23">
        <v>5</v>
      </c>
      <c r="AM62" s="24">
        <v>4</v>
      </c>
      <c r="AN62" s="24">
        <v>4</v>
      </c>
    </row>
    <row r="63" spans="1:40" ht="24">
      <c r="A63" s="19">
        <v>62</v>
      </c>
      <c r="B63" s="20">
        <v>1</v>
      </c>
      <c r="C63" s="20">
        <v>39</v>
      </c>
      <c r="D63" s="21">
        <f t="shared" si="2"/>
        <v>2</v>
      </c>
      <c r="E63" s="21">
        <v>9</v>
      </c>
      <c r="F63" s="20">
        <v>2</v>
      </c>
      <c r="G63" s="20" t="s">
        <v>79</v>
      </c>
      <c r="H63" s="20"/>
      <c r="I63" s="20">
        <v>2</v>
      </c>
      <c r="J63" s="20">
        <v>2</v>
      </c>
      <c r="K63" s="20">
        <v>1</v>
      </c>
      <c r="L63" s="20"/>
      <c r="M63" s="20"/>
      <c r="N63" s="20"/>
      <c r="O63" s="20"/>
      <c r="P63" s="117">
        <v>15</v>
      </c>
      <c r="Q63" s="21">
        <f t="shared" si="3"/>
        <v>2</v>
      </c>
      <c r="R63" s="22">
        <v>4</v>
      </c>
      <c r="S63" s="22">
        <v>3</v>
      </c>
      <c r="T63" s="22">
        <v>4</v>
      </c>
      <c r="U63" s="22">
        <v>4</v>
      </c>
      <c r="V63" s="22">
        <v>4</v>
      </c>
      <c r="W63" s="22">
        <v>4</v>
      </c>
      <c r="X63" s="22">
        <v>4</v>
      </c>
      <c r="Y63" s="22">
        <v>4</v>
      </c>
      <c r="Z63" s="22">
        <v>4</v>
      </c>
      <c r="AA63" s="22">
        <v>4</v>
      </c>
      <c r="AB63" s="22">
        <v>3</v>
      </c>
      <c r="AC63" s="23">
        <v>4</v>
      </c>
      <c r="AD63" s="23">
        <v>4</v>
      </c>
      <c r="AE63" s="23">
        <v>4</v>
      </c>
      <c r="AF63" s="23">
        <v>4</v>
      </c>
      <c r="AG63" s="23">
        <v>4</v>
      </c>
      <c r="AH63" s="23">
        <v>4</v>
      </c>
      <c r="AI63" s="23">
        <v>4</v>
      </c>
      <c r="AJ63" s="23">
        <v>5</v>
      </c>
      <c r="AK63" s="23">
        <v>5</v>
      </c>
      <c r="AL63" s="23">
        <v>4</v>
      </c>
      <c r="AM63" s="24">
        <v>4</v>
      </c>
      <c r="AN63" s="24">
        <v>4</v>
      </c>
    </row>
    <row r="64" spans="1:40" ht="24">
      <c r="A64" s="19">
        <v>63</v>
      </c>
      <c r="B64" s="20">
        <v>2</v>
      </c>
      <c r="C64" s="20">
        <v>25</v>
      </c>
      <c r="D64" s="21">
        <f t="shared" si="2"/>
        <v>1</v>
      </c>
      <c r="E64" s="21" t="s">
        <v>88</v>
      </c>
      <c r="F64" s="20">
        <v>1</v>
      </c>
      <c r="G64" s="20" t="s">
        <v>82</v>
      </c>
      <c r="H64" s="20"/>
      <c r="I64" s="20">
        <v>2</v>
      </c>
      <c r="J64" s="20">
        <v>3</v>
      </c>
      <c r="K64" s="20">
        <v>1</v>
      </c>
      <c r="L64" s="20">
        <v>2</v>
      </c>
      <c r="M64" s="20">
        <v>4</v>
      </c>
      <c r="N64" s="20"/>
      <c r="O64" s="20"/>
      <c r="P64" s="117">
        <v>30</v>
      </c>
      <c r="Q64" s="21">
        <f t="shared" si="3"/>
        <v>3</v>
      </c>
      <c r="R64" s="22">
        <v>4</v>
      </c>
      <c r="S64" s="22">
        <v>4</v>
      </c>
      <c r="T64" s="22">
        <v>4</v>
      </c>
      <c r="U64" s="22">
        <v>4</v>
      </c>
      <c r="V64" s="22">
        <v>4</v>
      </c>
      <c r="W64" s="22">
        <v>4</v>
      </c>
      <c r="X64" s="22">
        <v>3</v>
      </c>
      <c r="Y64" s="22">
        <v>4</v>
      </c>
      <c r="Z64" s="22">
        <v>3</v>
      </c>
      <c r="AA64" s="22">
        <v>4</v>
      </c>
      <c r="AB64" s="22">
        <v>2</v>
      </c>
      <c r="AC64" s="23">
        <v>4</v>
      </c>
      <c r="AD64" s="23">
        <v>4</v>
      </c>
      <c r="AE64" s="23">
        <v>5</v>
      </c>
      <c r="AF64" s="23">
        <v>4</v>
      </c>
      <c r="AG64" s="23">
        <v>4</v>
      </c>
      <c r="AH64" s="23">
        <v>4</v>
      </c>
      <c r="AI64" s="23">
        <v>4</v>
      </c>
      <c r="AJ64" s="23">
        <v>4</v>
      </c>
      <c r="AK64" s="23">
        <v>4</v>
      </c>
      <c r="AL64" s="23">
        <v>4</v>
      </c>
      <c r="AM64" s="24">
        <v>4</v>
      </c>
      <c r="AN64" s="24">
        <v>4</v>
      </c>
    </row>
    <row r="65" spans="1:40" ht="24">
      <c r="A65" s="19">
        <v>64</v>
      </c>
      <c r="B65" s="20">
        <v>2</v>
      </c>
      <c r="C65" s="20">
        <v>31</v>
      </c>
      <c r="D65" s="21">
        <f t="shared" si="2"/>
        <v>2</v>
      </c>
      <c r="E65" s="21">
        <v>3</v>
      </c>
      <c r="F65" s="20">
        <v>2</v>
      </c>
      <c r="G65" s="20" t="s">
        <v>79</v>
      </c>
      <c r="H65" s="20"/>
      <c r="I65" s="20">
        <v>2</v>
      </c>
      <c r="J65" s="20">
        <v>1</v>
      </c>
      <c r="K65" s="20"/>
      <c r="L65" s="20"/>
      <c r="M65" s="20"/>
      <c r="N65" s="20"/>
      <c r="O65" s="20"/>
      <c r="P65" s="117">
        <v>14</v>
      </c>
      <c r="Q65" s="21">
        <f t="shared" si="3"/>
        <v>2</v>
      </c>
      <c r="R65" s="22">
        <v>4</v>
      </c>
      <c r="S65" s="22">
        <v>4</v>
      </c>
      <c r="T65" s="22">
        <v>4</v>
      </c>
      <c r="U65" s="22">
        <v>4</v>
      </c>
      <c r="V65" s="22">
        <v>4</v>
      </c>
      <c r="W65" s="22">
        <v>4</v>
      </c>
      <c r="X65" s="22">
        <v>4</v>
      </c>
      <c r="Y65" s="22">
        <v>5</v>
      </c>
      <c r="Z65" s="22">
        <v>4</v>
      </c>
      <c r="AA65" s="22">
        <v>4</v>
      </c>
      <c r="AB65" s="22">
        <v>4</v>
      </c>
      <c r="AC65" s="23">
        <v>4</v>
      </c>
      <c r="AD65" s="23">
        <v>4</v>
      </c>
      <c r="AE65" s="23">
        <v>4</v>
      </c>
      <c r="AF65" s="23">
        <v>4</v>
      </c>
      <c r="AG65" s="23">
        <v>4</v>
      </c>
      <c r="AH65" s="23">
        <v>5</v>
      </c>
      <c r="AI65" s="23">
        <v>4</v>
      </c>
      <c r="AJ65" s="23">
        <v>5</v>
      </c>
      <c r="AK65" s="23">
        <v>4</v>
      </c>
      <c r="AL65" s="23">
        <v>4</v>
      </c>
      <c r="AM65" s="24">
        <v>4</v>
      </c>
      <c r="AN65" s="24">
        <v>4</v>
      </c>
    </row>
    <row r="66" spans="1:40" ht="24">
      <c r="A66" s="19">
        <v>65</v>
      </c>
      <c r="B66" s="20">
        <v>2</v>
      </c>
      <c r="C66" s="20">
        <v>24</v>
      </c>
      <c r="D66" s="21">
        <f t="shared" si="2"/>
        <v>1</v>
      </c>
      <c r="E66" s="21">
        <v>1</v>
      </c>
      <c r="F66" s="20">
        <v>2</v>
      </c>
      <c r="G66" s="20" t="s">
        <v>79</v>
      </c>
      <c r="H66" s="20"/>
      <c r="I66" s="20"/>
      <c r="J66" s="20"/>
      <c r="K66" s="20">
        <v>1</v>
      </c>
      <c r="L66" s="20">
        <v>2</v>
      </c>
      <c r="M66" s="20"/>
      <c r="N66" s="20"/>
      <c r="O66" s="20"/>
      <c r="P66" s="117">
        <v>2</v>
      </c>
      <c r="Q66" s="21">
        <f t="shared" si="3"/>
        <v>1</v>
      </c>
      <c r="R66" s="22">
        <v>4</v>
      </c>
      <c r="S66" s="22">
        <v>3</v>
      </c>
      <c r="T66" s="22">
        <v>4</v>
      </c>
      <c r="U66" s="22">
        <v>3</v>
      </c>
      <c r="V66" s="22">
        <v>3</v>
      </c>
      <c r="W66" s="22">
        <v>3</v>
      </c>
      <c r="X66" s="22">
        <v>4</v>
      </c>
      <c r="Y66" s="22">
        <v>4</v>
      </c>
      <c r="Z66" s="22">
        <v>4</v>
      </c>
      <c r="AA66" s="22">
        <v>4</v>
      </c>
      <c r="AB66" s="22">
        <v>3</v>
      </c>
      <c r="AC66" s="23">
        <v>4</v>
      </c>
      <c r="AD66" s="23">
        <v>4</v>
      </c>
      <c r="AE66" s="23">
        <v>4</v>
      </c>
      <c r="AF66" s="23">
        <v>4</v>
      </c>
      <c r="AG66" s="23">
        <v>4</v>
      </c>
      <c r="AH66" s="23">
        <v>4</v>
      </c>
      <c r="AI66" s="23">
        <v>4</v>
      </c>
      <c r="AJ66" s="23">
        <v>4</v>
      </c>
      <c r="AK66" s="23">
        <v>4</v>
      </c>
      <c r="AL66" s="23">
        <v>4</v>
      </c>
      <c r="AM66" s="24">
        <v>3</v>
      </c>
      <c r="AN66" s="24">
        <v>4</v>
      </c>
    </row>
    <row r="67" spans="1:40" ht="24">
      <c r="A67" s="19">
        <v>66</v>
      </c>
      <c r="B67" s="20">
        <v>1</v>
      </c>
      <c r="C67" s="20">
        <v>29</v>
      </c>
      <c r="D67" s="21">
        <f t="shared" si="2"/>
        <v>1</v>
      </c>
      <c r="E67" s="21">
        <v>3</v>
      </c>
      <c r="F67" s="20">
        <v>1</v>
      </c>
      <c r="G67" s="20"/>
      <c r="H67" s="20"/>
      <c r="I67" s="20">
        <v>2</v>
      </c>
      <c r="J67" s="20">
        <v>1</v>
      </c>
      <c r="K67" s="20"/>
      <c r="L67" s="20"/>
      <c r="M67" s="20"/>
      <c r="N67" s="20"/>
      <c r="O67" s="20"/>
      <c r="P67" s="117"/>
      <c r="Q67" s="21">
        <f t="shared" si="3"/>
        <v>7</v>
      </c>
      <c r="R67" s="22">
        <v>5</v>
      </c>
      <c r="S67" s="22">
        <v>4</v>
      </c>
      <c r="T67" s="22">
        <v>4</v>
      </c>
      <c r="U67" s="22">
        <v>5</v>
      </c>
      <c r="V67" s="22">
        <v>5</v>
      </c>
      <c r="W67" s="22">
        <v>5</v>
      </c>
      <c r="X67" s="22">
        <v>5</v>
      </c>
      <c r="Y67" s="22">
        <v>5</v>
      </c>
      <c r="Z67" s="22">
        <v>5</v>
      </c>
      <c r="AA67" s="22">
        <v>5</v>
      </c>
      <c r="AB67" s="22">
        <v>5</v>
      </c>
      <c r="AC67" s="22">
        <v>5</v>
      </c>
      <c r="AD67" s="22">
        <v>5</v>
      </c>
      <c r="AE67" s="22">
        <v>5</v>
      </c>
      <c r="AF67" s="22">
        <v>5</v>
      </c>
      <c r="AG67" s="22">
        <v>5</v>
      </c>
      <c r="AH67" s="22">
        <v>5</v>
      </c>
      <c r="AI67" s="22">
        <v>5</v>
      </c>
      <c r="AJ67" s="22">
        <v>5</v>
      </c>
      <c r="AK67" s="22">
        <v>5</v>
      </c>
      <c r="AL67" s="22">
        <v>5</v>
      </c>
      <c r="AM67" s="22">
        <v>5</v>
      </c>
      <c r="AN67" s="22">
        <v>5</v>
      </c>
    </row>
    <row r="68" spans="1:40" ht="24">
      <c r="A68" s="19">
        <v>67</v>
      </c>
      <c r="B68" s="20">
        <v>2</v>
      </c>
      <c r="C68" s="20">
        <v>26</v>
      </c>
      <c r="D68" s="21">
        <f t="shared" si="2"/>
        <v>1</v>
      </c>
      <c r="E68" s="21">
        <v>2</v>
      </c>
      <c r="F68" s="20">
        <v>1</v>
      </c>
      <c r="G68" s="20" t="s">
        <v>71</v>
      </c>
      <c r="H68" s="20"/>
      <c r="I68" s="20">
        <v>2</v>
      </c>
      <c r="J68" s="20">
        <v>2</v>
      </c>
      <c r="K68" s="20"/>
      <c r="L68" s="20">
        <v>1</v>
      </c>
      <c r="M68" s="20"/>
      <c r="N68" s="20"/>
      <c r="O68" s="20"/>
      <c r="P68" s="117">
        <v>15</v>
      </c>
      <c r="Q68" s="21">
        <f t="shared" si="3"/>
        <v>2</v>
      </c>
      <c r="R68" s="22">
        <v>4</v>
      </c>
      <c r="S68" s="22">
        <v>3</v>
      </c>
      <c r="T68" s="22">
        <v>4</v>
      </c>
      <c r="U68" s="22">
        <v>4</v>
      </c>
      <c r="V68" s="22">
        <v>4</v>
      </c>
      <c r="W68" s="22">
        <v>3</v>
      </c>
      <c r="X68" s="22">
        <v>3</v>
      </c>
      <c r="Y68" s="22">
        <v>4</v>
      </c>
      <c r="Z68" s="22">
        <v>3</v>
      </c>
      <c r="AA68" s="22">
        <v>3</v>
      </c>
      <c r="AB68" s="22">
        <v>4</v>
      </c>
      <c r="AC68" s="23">
        <v>4</v>
      </c>
      <c r="AD68" s="23">
        <v>4</v>
      </c>
      <c r="AE68" s="23">
        <v>4</v>
      </c>
      <c r="AF68" s="23">
        <v>4</v>
      </c>
      <c r="AG68" s="23">
        <v>4</v>
      </c>
      <c r="AH68" s="23">
        <v>4</v>
      </c>
      <c r="AI68" s="23">
        <v>4</v>
      </c>
      <c r="AJ68" s="23">
        <v>4</v>
      </c>
      <c r="AK68" s="23">
        <v>4</v>
      </c>
      <c r="AL68" s="23">
        <v>4</v>
      </c>
      <c r="AM68" s="23">
        <v>4</v>
      </c>
      <c r="AN68" s="23">
        <v>4</v>
      </c>
    </row>
    <row r="69" spans="1:40" ht="24">
      <c r="A69" s="19">
        <v>68</v>
      </c>
      <c r="B69" s="20">
        <v>2</v>
      </c>
      <c r="C69" s="20">
        <v>25</v>
      </c>
      <c r="D69" s="21">
        <f t="shared" si="2"/>
        <v>1</v>
      </c>
      <c r="E69" s="21" t="s">
        <v>98</v>
      </c>
      <c r="F69" s="20">
        <v>2</v>
      </c>
      <c r="G69" s="20" t="s">
        <v>79</v>
      </c>
      <c r="H69" s="20"/>
      <c r="I69" s="20">
        <v>2</v>
      </c>
      <c r="J69" s="20">
        <v>1</v>
      </c>
      <c r="K69" s="20"/>
      <c r="L69" s="20">
        <v>2</v>
      </c>
      <c r="M69" s="20"/>
      <c r="N69" s="20"/>
      <c r="O69" s="20"/>
      <c r="P69" s="117">
        <v>7</v>
      </c>
      <c r="Q69" s="21">
        <f t="shared" si="3"/>
        <v>1</v>
      </c>
      <c r="R69" s="22">
        <v>5</v>
      </c>
      <c r="S69" s="22">
        <v>5</v>
      </c>
      <c r="T69" s="22">
        <v>5</v>
      </c>
      <c r="U69" s="22">
        <v>4</v>
      </c>
      <c r="V69" s="22">
        <v>5</v>
      </c>
      <c r="W69" s="22">
        <v>5</v>
      </c>
      <c r="X69" s="22">
        <v>5</v>
      </c>
      <c r="Y69" s="22">
        <v>5</v>
      </c>
      <c r="Z69" s="22">
        <v>5</v>
      </c>
      <c r="AA69" s="22">
        <v>5</v>
      </c>
      <c r="AB69" s="22">
        <v>5</v>
      </c>
      <c r="AC69" s="22">
        <v>5</v>
      </c>
      <c r="AD69" s="22">
        <v>5</v>
      </c>
      <c r="AE69" s="22">
        <v>5</v>
      </c>
      <c r="AF69" s="22">
        <v>5</v>
      </c>
      <c r="AG69" s="22">
        <v>5</v>
      </c>
      <c r="AH69" s="22">
        <v>5</v>
      </c>
      <c r="AI69" s="22">
        <v>5</v>
      </c>
      <c r="AJ69" s="22">
        <v>5</v>
      </c>
      <c r="AK69" s="22">
        <v>5</v>
      </c>
      <c r="AL69" s="22">
        <v>5</v>
      </c>
      <c r="AM69" s="22">
        <v>5</v>
      </c>
      <c r="AN69" s="22">
        <v>5</v>
      </c>
    </row>
    <row r="70" spans="1:40" ht="24">
      <c r="A70" s="19">
        <v>69</v>
      </c>
      <c r="B70" s="20">
        <v>2</v>
      </c>
      <c r="C70" s="20">
        <v>30</v>
      </c>
      <c r="D70" s="21">
        <f t="shared" si="2"/>
        <v>1</v>
      </c>
      <c r="E70" s="21">
        <v>2</v>
      </c>
      <c r="F70" s="20">
        <v>1</v>
      </c>
      <c r="G70" s="20" t="s">
        <v>84</v>
      </c>
      <c r="H70" s="20"/>
      <c r="I70" s="20">
        <v>2</v>
      </c>
      <c r="J70" s="20">
        <v>1</v>
      </c>
      <c r="K70" s="20">
        <v>2</v>
      </c>
      <c r="L70" s="20"/>
      <c r="M70" s="20"/>
      <c r="N70" s="20"/>
      <c r="O70" s="20"/>
      <c r="P70" s="117">
        <v>10</v>
      </c>
      <c r="Q70" s="21">
        <f t="shared" si="3"/>
        <v>1</v>
      </c>
      <c r="R70" s="22">
        <v>5</v>
      </c>
      <c r="S70" s="22">
        <v>5</v>
      </c>
      <c r="T70" s="22">
        <v>5</v>
      </c>
      <c r="U70" s="22">
        <v>5</v>
      </c>
      <c r="V70" s="22">
        <v>5</v>
      </c>
      <c r="W70" s="22">
        <v>5</v>
      </c>
      <c r="X70" s="22">
        <v>4</v>
      </c>
      <c r="Y70" s="22">
        <v>5</v>
      </c>
      <c r="Z70" s="22">
        <v>4</v>
      </c>
      <c r="AA70" s="22">
        <v>5</v>
      </c>
      <c r="AB70" s="22">
        <v>5</v>
      </c>
      <c r="AC70" s="22">
        <v>5</v>
      </c>
      <c r="AD70" s="22">
        <v>5</v>
      </c>
      <c r="AE70" s="22">
        <v>5</v>
      </c>
      <c r="AF70" s="22">
        <v>5</v>
      </c>
      <c r="AG70" s="22">
        <v>5</v>
      </c>
      <c r="AH70" s="22">
        <v>5</v>
      </c>
      <c r="AI70" s="22">
        <v>5</v>
      </c>
      <c r="AJ70" s="22">
        <v>5</v>
      </c>
      <c r="AK70" s="23">
        <v>5</v>
      </c>
      <c r="AL70" s="23">
        <v>4</v>
      </c>
      <c r="AM70" s="24">
        <v>5</v>
      </c>
      <c r="AN70" s="24">
        <v>5</v>
      </c>
    </row>
    <row r="71" spans="1:40" ht="24">
      <c r="A71" s="19">
        <v>70</v>
      </c>
      <c r="B71" s="20">
        <v>2</v>
      </c>
      <c r="C71" s="20">
        <v>35</v>
      </c>
      <c r="D71" s="21">
        <f t="shared" si="2"/>
        <v>2</v>
      </c>
      <c r="E71" s="21">
        <v>7</v>
      </c>
      <c r="F71" s="20">
        <v>1</v>
      </c>
      <c r="G71" s="20" t="s">
        <v>71</v>
      </c>
      <c r="H71" s="20"/>
      <c r="I71" s="20">
        <v>2</v>
      </c>
      <c r="J71" s="20">
        <v>1</v>
      </c>
      <c r="K71" s="20"/>
      <c r="L71" s="20">
        <v>2</v>
      </c>
      <c r="M71" s="20"/>
      <c r="N71" s="20"/>
      <c r="O71" s="20"/>
      <c r="P71" s="117">
        <v>10</v>
      </c>
      <c r="Q71" s="21">
        <f t="shared" si="3"/>
        <v>1</v>
      </c>
      <c r="R71" s="22">
        <v>5</v>
      </c>
      <c r="S71" s="22">
        <v>4</v>
      </c>
      <c r="T71" s="22">
        <v>4</v>
      </c>
      <c r="U71" s="22">
        <v>5</v>
      </c>
      <c r="V71" s="22">
        <v>5</v>
      </c>
      <c r="W71" s="22">
        <v>5</v>
      </c>
      <c r="X71" s="22">
        <v>4</v>
      </c>
      <c r="Y71" s="22">
        <v>4</v>
      </c>
      <c r="Z71" s="22">
        <v>4</v>
      </c>
      <c r="AA71" s="22">
        <v>4</v>
      </c>
      <c r="AB71" s="22">
        <v>4</v>
      </c>
      <c r="AC71" s="22">
        <v>4</v>
      </c>
      <c r="AD71" s="22">
        <v>4</v>
      </c>
      <c r="AE71" s="22">
        <v>4</v>
      </c>
      <c r="AF71" s="22">
        <v>4</v>
      </c>
      <c r="AG71" s="22">
        <v>4</v>
      </c>
      <c r="AH71" s="22">
        <v>4</v>
      </c>
      <c r="AI71" s="22">
        <v>4</v>
      </c>
      <c r="AJ71" s="22">
        <v>4</v>
      </c>
      <c r="AK71" s="22">
        <v>4</v>
      </c>
      <c r="AL71" s="22">
        <v>4</v>
      </c>
      <c r="AM71" s="22">
        <v>4</v>
      </c>
      <c r="AN71" s="22">
        <v>4</v>
      </c>
    </row>
    <row r="72" spans="1:40" ht="24">
      <c r="A72" s="19">
        <v>71</v>
      </c>
      <c r="B72" s="20">
        <v>1</v>
      </c>
      <c r="C72" s="20">
        <v>25</v>
      </c>
      <c r="D72" s="21">
        <f t="shared" si="2"/>
        <v>1</v>
      </c>
      <c r="E72" s="21">
        <v>3</v>
      </c>
      <c r="F72" s="20">
        <v>1</v>
      </c>
      <c r="G72" s="20" t="s">
        <v>81</v>
      </c>
      <c r="H72" s="20"/>
      <c r="I72" s="20">
        <v>2</v>
      </c>
      <c r="J72" s="20"/>
      <c r="K72" s="20"/>
      <c r="L72" s="20">
        <v>1</v>
      </c>
      <c r="M72" s="20"/>
      <c r="N72" s="20"/>
      <c r="O72" s="20"/>
      <c r="P72" s="117">
        <v>10</v>
      </c>
      <c r="Q72" s="21">
        <f t="shared" si="3"/>
        <v>1</v>
      </c>
      <c r="R72" s="22">
        <v>4</v>
      </c>
      <c r="S72" s="22">
        <v>1</v>
      </c>
      <c r="T72" s="22">
        <v>1</v>
      </c>
      <c r="U72" s="22">
        <v>5</v>
      </c>
      <c r="V72" s="22">
        <v>5</v>
      </c>
      <c r="W72" s="22">
        <v>2</v>
      </c>
      <c r="X72" s="22">
        <v>3</v>
      </c>
      <c r="Y72" s="22">
        <v>4</v>
      </c>
      <c r="Z72" s="22">
        <v>4</v>
      </c>
      <c r="AA72" s="22">
        <v>4</v>
      </c>
      <c r="AB72" s="22">
        <v>3</v>
      </c>
      <c r="AC72" s="23">
        <v>3</v>
      </c>
      <c r="AD72" s="23">
        <v>3</v>
      </c>
      <c r="AE72" s="23">
        <v>3</v>
      </c>
      <c r="AF72" s="23">
        <v>3</v>
      </c>
      <c r="AG72" s="23">
        <v>3</v>
      </c>
      <c r="AH72" s="23">
        <v>3</v>
      </c>
      <c r="AI72" s="23">
        <v>3</v>
      </c>
      <c r="AJ72" s="23">
        <v>2</v>
      </c>
      <c r="AK72" s="23">
        <v>4</v>
      </c>
      <c r="AL72" s="23">
        <v>4</v>
      </c>
      <c r="AM72" s="24">
        <v>4</v>
      </c>
      <c r="AN72" s="24">
        <v>3</v>
      </c>
    </row>
    <row r="73" spans="1:40" ht="24">
      <c r="A73" s="19">
        <v>72</v>
      </c>
      <c r="B73" s="20">
        <v>1</v>
      </c>
      <c r="C73" s="20">
        <v>32</v>
      </c>
      <c r="D73" s="21">
        <f t="shared" si="2"/>
        <v>2</v>
      </c>
      <c r="E73" s="21">
        <v>7</v>
      </c>
      <c r="F73" s="20">
        <v>2</v>
      </c>
      <c r="G73" s="20" t="s">
        <v>79</v>
      </c>
      <c r="H73" s="20"/>
      <c r="I73" s="20">
        <v>2</v>
      </c>
      <c r="J73" s="20">
        <v>2</v>
      </c>
      <c r="K73" s="20"/>
      <c r="L73" s="20">
        <v>1</v>
      </c>
      <c r="M73" s="20">
        <v>3</v>
      </c>
      <c r="N73" s="20"/>
      <c r="O73" s="20"/>
      <c r="P73" s="117"/>
      <c r="Q73" s="21">
        <f t="shared" si="3"/>
        <v>7</v>
      </c>
      <c r="R73" s="22">
        <v>5</v>
      </c>
      <c r="S73" s="22">
        <v>4</v>
      </c>
      <c r="T73" s="22">
        <v>4</v>
      </c>
      <c r="U73" s="22">
        <v>4</v>
      </c>
      <c r="V73" s="22">
        <v>4</v>
      </c>
      <c r="W73" s="22">
        <v>3</v>
      </c>
      <c r="X73" s="22">
        <v>4</v>
      </c>
      <c r="Y73" s="22">
        <v>4</v>
      </c>
      <c r="Z73" s="22">
        <v>5</v>
      </c>
      <c r="AA73" s="22">
        <v>5</v>
      </c>
      <c r="AB73" s="22">
        <v>5</v>
      </c>
      <c r="AC73" s="22">
        <v>5</v>
      </c>
      <c r="AD73" s="22">
        <v>5</v>
      </c>
      <c r="AE73" s="22">
        <v>5</v>
      </c>
      <c r="AF73" s="22">
        <v>5</v>
      </c>
      <c r="AG73" s="22">
        <v>5</v>
      </c>
      <c r="AH73" s="22">
        <v>5</v>
      </c>
      <c r="AI73" s="22">
        <v>5</v>
      </c>
      <c r="AJ73" s="22">
        <v>5</v>
      </c>
      <c r="AK73" s="23">
        <v>4</v>
      </c>
      <c r="AL73" s="23">
        <v>4</v>
      </c>
      <c r="AM73" s="24">
        <v>4</v>
      </c>
      <c r="AN73" s="24">
        <v>4</v>
      </c>
    </row>
    <row r="74" spans="1:40" ht="24">
      <c r="A74" s="19">
        <v>73</v>
      </c>
      <c r="B74" s="20">
        <v>2</v>
      </c>
      <c r="C74" s="20">
        <v>30</v>
      </c>
      <c r="D74" s="21">
        <f aca="true" t="shared" si="4" ref="D74:D109">IF(C74&gt;50,4,IF(C74&gt;40,3,IF(C74&gt;30,2,IF(C74&gt;0,1,IF(C74=0,5)))))</f>
        <v>1</v>
      </c>
      <c r="E74" s="21">
        <v>3</v>
      </c>
      <c r="F74" s="20">
        <v>1</v>
      </c>
      <c r="G74" s="20" t="s">
        <v>82</v>
      </c>
      <c r="H74" s="20"/>
      <c r="I74" s="20">
        <v>2</v>
      </c>
      <c r="J74" s="20"/>
      <c r="K74" s="20">
        <v>1</v>
      </c>
      <c r="L74" s="20"/>
      <c r="M74" s="20">
        <v>2</v>
      </c>
      <c r="N74" s="20"/>
      <c r="O74" s="20"/>
      <c r="P74" s="117"/>
      <c r="Q74" s="21">
        <f aca="true" t="shared" si="5" ref="Q74:Q109">IF(P74&gt;50,6,IF(P74&gt;40,5,IF(P74&gt;30,4,IF(P74&gt;20,3,IF(P74&gt;10,2,IF(P74&gt;=1,1,IF(P74=0,7)))))))</f>
        <v>7</v>
      </c>
      <c r="R74" s="22">
        <v>4</v>
      </c>
      <c r="S74" s="22">
        <v>5</v>
      </c>
      <c r="T74" s="22">
        <v>4</v>
      </c>
      <c r="U74" s="22">
        <v>4</v>
      </c>
      <c r="V74" s="22">
        <v>5</v>
      </c>
      <c r="W74" s="22">
        <v>5</v>
      </c>
      <c r="X74" s="22">
        <v>4</v>
      </c>
      <c r="Y74" s="22">
        <v>4</v>
      </c>
      <c r="Z74" s="22">
        <v>4</v>
      </c>
      <c r="AA74" s="22">
        <v>5</v>
      </c>
      <c r="AB74" s="22">
        <v>4</v>
      </c>
      <c r="AC74" s="23">
        <v>4</v>
      </c>
      <c r="AD74" s="23">
        <v>4</v>
      </c>
      <c r="AE74" s="23">
        <v>4</v>
      </c>
      <c r="AF74" s="23">
        <v>4</v>
      </c>
      <c r="AG74" s="23">
        <v>4</v>
      </c>
      <c r="AH74" s="23">
        <v>5</v>
      </c>
      <c r="AI74" s="23">
        <v>4</v>
      </c>
      <c r="AJ74" s="23">
        <v>5</v>
      </c>
      <c r="AK74" s="23">
        <v>4</v>
      </c>
      <c r="AL74" s="23">
        <v>4</v>
      </c>
      <c r="AM74" s="24">
        <v>4</v>
      </c>
      <c r="AN74" s="24">
        <v>4</v>
      </c>
    </row>
    <row r="75" spans="1:40" ht="24">
      <c r="A75" s="19">
        <v>74</v>
      </c>
      <c r="B75" s="20">
        <v>2</v>
      </c>
      <c r="C75" s="20">
        <v>28</v>
      </c>
      <c r="D75" s="21">
        <f t="shared" si="4"/>
        <v>1</v>
      </c>
      <c r="E75" s="21">
        <v>2</v>
      </c>
      <c r="F75" s="20">
        <v>1</v>
      </c>
      <c r="G75" s="20" t="s">
        <v>84</v>
      </c>
      <c r="H75" s="20"/>
      <c r="I75" s="20">
        <v>2</v>
      </c>
      <c r="J75" s="20">
        <v>1</v>
      </c>
      <c r="K75" s="20">
        <v>2</v>
      </c>
      <c r="L75" s="20">
        <v>3</v>
      </c>
      <c r="M75" s="20">
        <v>4</v>
      </c>
      <c r="N75" s="20"/>
      <c r="O75" s="20"/>
      <c r="P75" s="117">
        <v>20</v>
      </c>
      <c r="Q75" s="21">
        <f t="shared" si="5"/>
        <v>2</v>
      </c>
      <c r="R75" s="22">
        <v>5</v>
      </c>
      <c r="S75" s="22">
        <v>3</v>
      </c>
      <c r="T75" s="22">
        <v>2</v>
      </c>
      <c r="U75" s="22">
        <v>4</v>
      </c>
      <c r="V75" s="22">
        <v>5</v>
      </c>
      <c r="W75" s="22">
        <v>4</v>
      </c>
      <c r="X75" s="22">
        <v>4</v>
      </c>
      <c r="Y75" s="22">
        <v>4</v>
      </c>
      <c r="Z75" s="22">
        <v>4</v>
      </c>
      <c r="AA75" s="22">
        <v>4</v>
      </c>
      <c r="AB75" s="22">
        <v>4</v>
      </c>
      <c r="AC75" s="22">
        <v>4</v>
      </c>
      <c r="AD75" s="23">
        <v>5</v>
      </c>
      <c r="AE75" s="23">
        <v>4</v>
      </c>
      <c r="AF75" s="23">
        <v>4</v>
      </c>
      <c r="AG75" s="23">
        <v>4</v>
      </c>
      <c r="AH75" s="23">
        <v>4</v>
      </c>
      <c r="AI75" s="23">
        <v>4</v>
      </c>
      <c r="AJ75" s="23">
        <v>4</v>
      </c>
      <c r="AK75" s="23">
        <v>4</v>
      </c>
      <c r="AL75" s="23">
        <v>3</v>
      </c>
      <c r="AM75" s="24">
        <v>4</v>
      </c>
      <c r="AN75" s="24">
        <v>3</v>
      </c>
    </row>
    <row r="76" spans="1:40" ht="24">
      <c r="A76" s="19">
        <v>75</v>
      </c>
      <c r="B76" s="20">
        <v>1</v>
      </c>
      <c r="C76" s="20">
        <v>33</v>
      </c>
      <c r="D76" s="21">
        <f t="shared" si="4"/>
        <v>2</v>
      </c>
      <c r="E76" s="21">
        <v>5</v>
      </c>
      <c r="F76" s="20">
        <v>2</v>
      </c>
      <c r="G76" s="20" t="s">
        <v>79</v>
      </c>
      <c r="H76" s="20"/>
      <c r="I76" s="20">
        <v>2</v>
      </c>
      <c r="J76" s="20">
        <v>2</v>
      </c>
      <c r="K76" s="20"/>
      <c r="L76" s="20">
        <v>1</v>
      </c>
      <c r="M76" s="20">
        <v>3</v>
      </c>
      <c r="N76" s="20"/>
      <c r="O76" s="20"/>
      <c r="P76" s="117">
        <v>25</v>
      </c>
      <c r="Q76" s="21">
        <f t="shared" si="5"/>
        <v>3</v>
      </c>
      <c r="R76" s="22">
        <v>4</v>
      </c>
      <c r="S76" s="22">
        <v>3</v>
      </c>
      <c r="T76" s="22">
        <v>3</v>
      </c>
      <c r="U76" s="22">
        <v>4</v>
      </c>
      <c r="V76" s="22">
        <v>4</v>
      </c>
      <c r="W76" s="22">
        <v>5</v>
      </c>
      <c r="X76" s="22">
        <v>5</v>
      </c>
      <c r="Y76" s="22">
        <v>5</v>
      </c>
      <c r="Z76" s="22">
        <v>5</v>
      </c>
      <c r="AA76" s="22">
        <v>5</v>
      </c>
      <c r="AB76" s="22">
        <v>4</v>
      </c>
      <c r="AC76" s="23">
        <v>5</v>
      </c>
      <c r="AD76" s="23">
        <v>5</v>
      </c>
      <c r="AE76" s="23">
        <v>5</v>
      </c>
      <c r="AF76" s="23">
        <v>5</v>
      </c>
      <c r="AG76" s="23">
        <v>4</v>
      </c>
      <c r="AH76" s="23">
        <v>4</v>
      </c>
      <c r="AI76" s="23">
        <v>5</v>
      </c>
      <c r="AJ76" s="23">
        <v>5</v>
      </c>
      <c r="AK76" s="23">
        <v>5</v>
      </c>
      <c r="AL76" s="23">
        <v>4</v>
      </c>
      <c r="AM76" s="24">
        <v>5</v>
      </c>
      <c r="AN76" s="24">
        <v>5</v>
      </c>
    </row>
    <row r="77" spans="1:40" ht="24">
      <c r="A77" s="19">
        <v>76</v>
      </c>
      <c r="B77" s="20">
        <v>2</v>
      </c>
      <c r="C77" s="20">
        <v>25</v>
      </c>
      <c r="D77" s="21">
        <f t="shared" si="4"/>
        <v>1</v>
      </c>
      <c r="E77" s="21"/>
      <c r="F77" s="20">
        <v>1</v>
      </c>
      <c r="G77" s="20" t="s">
        <v>82</v>
      </c>
      <c r="H77" s="20">
        <v>1</v>
      </c>
      <c r="I77" s="20"/>
      <c r="J77" s="20"/>
      <c r="K77" s="20">
        <v>1</v>
      </c>
      <c r="L77" s="20">
        <v>2</v>
      </c>
      <c r="M77" s="20"/>
      <c r="N77" s="20"/>
      <c r="O77" s="20"/>
      <c r="P77" s="117">
        <v>20</v>
      </c>
      <c r="Q77" s="21">
        <f t="shared" si="5"/>
        <v>2</v>
      </c>
      <c r="R77" s="22">
        <v>5</v>
      </c>
      <c r="S77" s="22">
        <v>5</v>
      </c>
      <c r="T77" s="22">
        <v>4</v>
      </c>
      <c r="U77" s="22">
        <v>5</v>
      </c>
      <c r="V77" s="22">
        <v>4</v>
      </c>
      <c r="W77" s="22">
        <v>4</v>
      </c>
      <c r="X77" s="22">
        <v>5</v>
      </c>
      <c r="Y77" s="22">
        <v>4</v>
      </c>
      <c r="Z77" s="22">
        <v>4</v>
      </c>
      <c r="AA77" s="22">
        <v>4</v>
      </c>
      <c r="AB77" s="22">
        <v>4</v>
      </c>
      <c r="AC77" s="23">
        <v>4</v>
      </c>
      <c r="AD77" s="23">
        <v>4</v>
      </c>
      <c r="AE77" s="23">
        <v>4</v>
      </c>
      <c r="AF77" s="23">
        <v>5</v>
      </c>
      <c r="AG77" s="23">
        <v>4</v>
      </c>
      <c r="AH77" s="23">
        <v>5</v>
      </c>
      <c r="AI77" s="23">
        <v>4</v>
      </c>
      <c r="AJ77" s="23">
        <v>5</v>
      </c>
      <c r="AK77" s="23">
        <v>4</v>
      </c>
      <c r="AL77" s="23">
        <v>5</v>
      </c>
      <c r="AM77" s="24">
        <v>5</v>
      </c>
      <c r="AN77" s="24">
        <v>5</v>
      </c>
    </row>
    <row r="78" spans="1:40" ht="24">
      <c r="A78" s="19">
        <v>77</v>
      </c>
      <c r="B78" s="20">
        <v>2</v>
      </c>
      <c r="C78" s="20">
        <v>32</v>
      </c>
      <c r="D78" s="21">
        <f t="shared" si="4"/>
        <v>2</v>
      </c>
      <c r="E78" s="21">
        <v>8</v>
      </c>
      <c r="F78" s="20">
        <v>1</v>
      </c>
      <c r="G78" s="20"/>
      <c r="H78" s="20">
        <v>1</v>
      </c>
      <c r="I78" s="20"/>
      <c r="J78" s="20">
        <v>2</v>
      </c>
      <c r="K78" s="20">
        <v>1</v>
      </c>
      <c r="L78" s="20">
        <v>3</v>
      </c>
      <c r="M78" s="20"/>
      <c r="N78" s="20"/>
      <c r="O78" s="20"/>
      <c r="P78" s="117">
        <v>16</v>
      </c>
      <c r="Q78" s="21">
        <f t="shared" si="5"/>
        <v>2</v>
      </c>
      <c r="R78" s="22">
        <v>5</v>
      </c>
      <c r="S78" s="22">
        <v>5</v>
      </c>
      <c r="T78" s="22">
        <v>4</v>
      </c>
      <c r="U78" s="22">
        <v>5</v>
      </c>
      <c r="V78" s="22">
        <v>5</v>
      </c>
      <c r="W78" s="22">
        <v>5</v>
      </c>
      <c r="X78" s="22">
        <v>5</v>
      </c>
      <c r="Y78" s="22">
        <v>5</v>
      </c>
      <c r="Z78" s="22">
        <v>5</v>
      </c>
      <c r="AA78" s="22">
        <v>5</v>
      </c>
      <c r="AB78" s="22">
        <v>5</v>
      </c>
      <c r="AC78" s="22">
        <v>5</v>
      </c>
      <c r="AD78" s="22">
        <v>5</v>
      </c>
      <c r="AE78" s="22">
        <v>5</v>
      </c>
      <c r="AF78" s="22">
        <v>5</v>
      </c>
      <c r="AG78" s="22">
        <v>5</v>
      </c>
      <c r="AH78" s="22">
        <v>5</v>
      </c>
      <c r="AI78" s="22">
        <v>5</v>
      </c>
      <c r="AJ78" s="22">
        <v>5</v>
      </c>
      <c r="AK78" s="22">
        <v>5</v>
      </c>
      <c r="AL78" s="22">
        <v>5</v>
      </c>
      <c r="AM78" s="22">
        <v>5</v>
      </c>
      <c r="AN78" s="22">
        <v>5</v>
      </c>
    </row>
    <row r="79" spans="1:40" ht="24">
      <c r="A79" s="19">
        <v>78</v>
      </c>
      <c r="B79" s="20">
        <v>2</v>
      </c>
      <c r="C79" s="20">
        <v>26</v>
      </c>
      <c r="D79" s="21">
        <f t="shared" si="4"/>
        <v>1</v>
      </c>
      <c r="E79" s="21">
        <v>3</v>
      </c>
      <c r="F79" s="20">
        <v>1</v>
      </c>
      <c r="G79" s="20" t="s">
        <v>81</v>
      </c>
      <c r="H79" s="20"/>
      <c r="I79" s="20">
        <v>2</v>
      </c>
      <c r="J79" s="20">
        <v>2</v>
      </c>
      <c r="K79" s="20">
        <v>1</v>
      </c>
      <c r="L79" s="20">
        <v>3</v>
      </c>
      <c r="M79" s="20"/>
      <c r="N79" s="20"/>
      <c r="O79" s="20"/>
      <c r="P79" s="117">
        <v>14</v>
      </c>
      <c r="Q79" s="21">
        <f t="shared" si="5"/>
        <v>2</v>
      </c>
      <c r="R79" s="22">
        <v>5</v>
      </c>
      <c r="S79" s="22">
        <v>5</v>
      </c>
      <c r="T79" s="22">
        <v>5</v>
      </c>
      <c r="U79" s="22">
        <v>5</v>
      </c>
      <c r="V79" s="22">
        <v>5</v>
      </c>
      <c r="W79" s="22">
        <v>5</v>
      </c>
      <c r="X79" s="22">
        <v>5</v>
      </c>
      <c r="Y79" s="22">
        <v>5</v>
      </c>
      <c r="Z79" s="22">
        <v>5</v>
      </c>
      <c r="AA79" s="22">
        <v>5</v>
      </c>
      <c r="AB79" s="22">
        <v>3</v>
      </c>
      <c r="AC79" s="23">
        <v>5</v>
      </c>
      <c r="AD79" s="23">
        <v>5</v>
      </c>
      <c r="AE79" s="23">
        <v>5</v>
      </c>
      <c r="AF79" s="23">
        <v>5</v>
      </c>
      <c r="AG79" s="23">
        <v>5</v>
      </c>
      <c r="AH79" s="23">
        <v>5</v>
      </c>
      <c r="AI79" s="23">
        <v>5</v>
      </c>
      <c r="AJ79" s="23">
        <v>5</v>
      </c>
      <c r="AK79" s="23">
        <v>5</v>
      </c>
      <c r="AL79" s="23">
        <v>5</v>
      </c>
      <c r="AM79" s="23">
        <v>5</v>
      </c>
      <c r="AN79" s="23">
        <v>5</v>
      </c>
    </row>
    <row r="80" spans="1:40" ht="24">
      <c r="A80" s="19">
        <v>79</v>
      </c>
      <c r="B80" s="20">
        <v>2</v>
      </c>
      <c r="C80" s="20">
        <v>29</v>
      </c>
      <c r="D80" s="21">
        <f t="shared" si="4"/>
        <v>1</v>
      </c>
      <c r="E80" s="21">
        <v>3</v>
      </c>
      <c r="F80" s="20">
        <v>1</v>
      </c>
      <c r="G80" s="20" t="s">
        <v>84</v>
      </c>
      <c r="H80" s="20">
        <v>1</v>
      </c>
      <c r="I80" s="20"/>
      <c r="J80" s="20"/>
      <c r="K80" s="20"/>
      <c r="L80" s="20">
        <v>1</v>
      </c>
      <c r="M80" s="20"/>
      <c r="N80" s="20"/>
      <c r="O80" s="20"/>
      <c r="P80" s="117">
        <v>10</v>
      </c>
      <c r="Q80" s="21">
        <f t="shared" si="5"/>
        <v>1</v>
      </c>
      <c r="R80" s="22">
        <v>4</v>
      </c>
      <c r="S80" s="22">
        <v>4</v>
      </c>
      <c r="T80" s="22">
        <v>4</v>
      </c>
      <c r="U80" s="22">
        <v>4</v>
      </c>
      <c r="V80" s="22">
        <v>4</v>
      </c>
      <c r="W80" s="22">
        <v>4</v>
      </c>
      <c r="X80" s="22">
        <v>4</v>
      </c>
      <c r="Y80" s="22">
        <v>4</v>
      </c>
      <c r="Z80" s="22">
        <v>4</v>
      </c>
      <c r="AA80" s="22">
        <v>4</v>
      </c>
      <c r="AB80" s="22">
        <v>4</v>
      </c>
      <c r="AC80" s="22">
        <v>4</v>
      </c>
      <c r="AD80" s="22">
        <v>4</v>
      </c>
      <c r="AE80" s="22">
        <v>4</v>
      </c>
      <c r="AF80" s="22">
        <v>4</v>
      </c>
      <c r="AG80" s="22">
        <v>4</v>
      </c>
      <c r="AH80" s="22">
        <v>4</v>
      </c>
      <c r="AI80" s="22">
        <v>4</v>
      </c>
      <c r="AJ80" s="23">
        <v>5</v>
      </c>
      <c r="AK80" s="23">
        <v>4</v>
      </c>
      <c r="AL80" s="23">
        <v>3</v>
      </c>
      <c r="AM80" s="24">
        <v>4</v>
      </c>
      <c r="AN80" s="24">
        <v>3</v>
      </c>
    </row>
    <row r="81" spans="1:40" ht="24">
      <c r="A81" s="19">
        <v>80</v>
      </c>
      <c r="B81" s="20">
        <v>2</v>
      </c>
      <c r="C81" s="20">
        <v>25</v>
      </c>
      <c r="D81" s="21">
        <f t="shared" si="4"/>
        <v>1</v>
      </c>
      <c r="E81" s="21">
        <v>1</v>
      </c>
      <c r="F81" s="20">
        <v>1</v>
      </c>
      <c r="G81" s="20" t="s">
        <v>71</v>
      </c>
      <c r="H81" s="20"/>
      <c r="I81" s="20">
        <v>2</v>
      </c>
      <c r="J81" s="20">
        <v>1</v>
      </c>
      <c r="K81" s="20">
        <v>3</v>
      </c>
      <c r="L81" s="20">
        <v>2</v>
      </c>
      <c r="M81" s="20"/>
      <c r="N81" s="20"/>
      <c r="O81" s="20"/>
      <c r="P81" s="117">
        <v>10</v>
      </c>
      <c r="Q81" s="21">
        <f t="shared" si="5"/>
        <v>1</v>
      </c>
      <c r="R81" s="22">
        <v>5</v>
      </c>
      <c r="S81" s="22">
        <v>5</v>
      </c>
      <c r="T81" s="22">
        <v>4</v>
      </c>
      <c r="U81" s="22">
        <v>4</v>
      </c>
      <c r="V81" s="22">
        <v>4</v>
      </c>
      <c r="W81" s="22">
        <v>4</v>
      </c>
      <c r="X81" s="22">
        <v>4</v>
      </c>
      <c r="Y81" s="22">
        <v>4</v>
      </c>
      <c r="Z81" s="22">
        <v>4</v>
      </c>
      <c r="AA81" s="22">
        <v>4</v>
      </c>
      <c r="AB81" s="22">
        <v>4</v>
      </c>
      <c r="AC81" s="22">
        <v>4</v>
      </c>
      <c r="AD81" s="22">
        <v>4</v>
      </c>
      <c r="AE81" s="22">
        <v>4</v>
      </c>
      <c r="AF81" s="22">
        <v>4</v>
      </c>
      <c r="AG81" s="22">
        <v>4</v>
      </c>
      <c r="AH81" s="22">
        <v>4</v>
      </c>
      <c r="AI81" s="22">
        <v>4</v>
      </c>
      <c r="AJ81" s="22">
        <v>4</v>
      </c>
      <c r="AK81" s="22">
        <v>4</v>
      </c>
      <c r="AL81" s="22">
        <v>4</v>
      </c>
      <c r="AM81" s="22">
        <v>4</v>
      </c>
      <c r="AN81" s="22">
        <v>4</v>
      </c>
    </row>
    <row r="82" spans="1:40" ht="24">
      <c r="A82" s="19">
        <v>81</v>
      </c>
      <c r="B82" s="20">
        <v>2</v>
      </c>
      <c r="C82" s="20">
        <v>29</v>
      </c>
      <c r="D82" s="21">
        <f t="shared" si="4"/>
        <v>1</v>
      </c>
      <c r="E82" s="21">
        <v>1</v>
      </c>
      <c r="F82" s="20">
        <v>2</v>
      </c>
      <c r="G82" s="20" t="s">
        <v>79</v>
      </c>
      <c r="H82" s="20"/>
      <c r="I82" s="20">
        <v>2</v>
      </c>
      <c r="J82" s="20">
        <v>1</v>
      </c>
      <c r="K82" s="20"/>
      <c r="L82" s="20"/>
      <c r="M82" s="20"/>
      <c r="N82" s="20"/>
      <c r="O82" s="20"/>
      <c r="P82" s="117">
        <v>10</v>
      </c>
      <c r="Q82" s="21">
        <f t="shared" si="5"/>
        <v>1</v>
      </c>
      <c r="R82" s="22">
        <v>3</v>
      </c>
      <c r="S82" s="22">
        <v>3</v>
      </c>
      <c r="T82" s="22">
        <v>3</v>
      </c>
      <c r="U82" s="22">
        <v>4</v>
      </c>
      <c r="V82" s="22">
        <v>4</v>
      </c>
      <c r="W82" s="22">
        <v>4</v>
      </c>
      <c r="X82" s="22">
        <v>3</v>
      </c>
      <c r="Y82" s="22">
        <v>4</v>
      </c>
      <c r="Z82" s="22">
        <v>4</v>
      </c>
      <c r="AA82" s="22">
        <v>4</v>
      </c>
      <c r="AB82" s="22">
        <v>4</v>
      </c>
      <c r="AC82" s="23">
        <v>5</v>
      </c>
      <c r="AD82" s="23">
        <v>5</v>
      </c>
      <c r="AE82" s="23">
        <v>5</v>
      </c>
      <c r="AF82" s="23">
        <v>5</v>
      </c>
      <c r="AG82" s="23">
        <v>5</v>
      </c>
      <c r="AH82" s="23">
        <v>5</v>
      </c>
      <c r="AI82" s="23">
        <v>5</v>
      </c>
      <c r="AJ82" s="23">
        <v>5</v>
      </c>
      <c r="AK82" s="23">
        <v>4</v>
      </c>
      <c r="AL82" s="23">
        <v>4</v>
      </c>
      <c r="AM82" s="24">
        <v>4</v>
      </c>
      <c r="AN82" s="24">
        <v>3</v>
      </c>
    </row>
    <row r="83" spans="1:40" ht="24">
      <c r="A83" s="19">
        <v>82</v>
      </c>
      <c r="B83" s="20">
        <v>2</v>
      </c>
      <c r="C83" s="20">
        <v>31</v>
      </c>
      <c r="D83" s="21">
        <f t="shared" si="4"/>
        <v>2</v>
      </c>
      <c r="E83" s="21">
        <v>1</v>
      </c>
      <c r="F83" s="20">
        <v>1</v>
      </c>
      <c r="G83" s="20" t="s">
        <v>71</v>
      </c>
      <c r="H83" s="20"/>
      <c r="I83" s="20"/>
      <c r="J83" s="20"/>
      <c r="K83" s="20">
        <v>1</v>
      </c>
      <c r="L83" s="20"/>
      <c r="M83" s="20">
        <v>2</v>
      </c>
      <c r="N83" s="20"/>
      <c r="O83" s="20"/>
      <c r="P83" s="117"/>
      <c r="Q83" s="21">
        <f t="shared" si="5"/>
        <v>7</v>
      </c>
      <c r="R83" s="22">
        <v>4</v>
      </c>
      <c r="S83" s="22">
        <v>4</v>
      </c>
      <c r="T83" s="22">
        <v>4</v>
      </c>
      <c r="U83" s="22">
        <v>4</v>
      </c>
      <c r="V83" s="22">
        <v>4</v>
      </c>
      <c r="W83" s="22">
        <v>4</v>
      </c>
      <c r="X83" s="22">
        <v>4</v>
      </c>
      <c r="Y83" s="22">
        <v>4</v>
      </c>
      <c r="Z83" s="22">
        <v>4</v>
      </c>
      <c r="AA83" s="22">
        <v>4</v>
      </c>
      <c r="AB83" s="22">
        <v>4</v>
      </c>
      <c r="AC83" s="22">
        <v>4</v>
      </c>
      <c r="AD83" s="22">
        <v>4</v>
      </c>
      <c r="AE83" s="22">
        <v>4</v>
      </c>
      <c r="AF83" s="22">
        <v>4</v>
      </c>
      <c r="AG83" s="22">
        <v>4</v>
      </c>
      <c r="AH83" s="22">
        <v>4</v>
      </c>
      <c r="AI83" s="22">
        <v>4</v>
      </c>
      <c r="AJ83" s="22">
        <v>4</v>
      </c>
      <c r="AK83" s="22">
        <v>4</v>
      </c>
      <c r="AL83" s="22">
        <v>4</v>
      </c>
      <c r="AM83" s="22">
        <v>4</v>
      </c>
      <c r="AN83" s="22">
        <v>4</v>
      </c>
    </row>
    <row r="84" spans="1:40" ht="24">
      <c r="A84" s="19">
        <v>83</v>
      </c>
      <c r="B84" s="20">
        <v>2</v>
      </c>
      <c r="C84" s="20">
        <v>29</v>
      </c>
      <c r="D84" s="21">
        <f t="shared" si="4"/>
        <v>1</v>
      </c>
      <c r="E84" s="21">
        <v>1</v>
      </c>
      <c r="F84" s="20">
        <v>1</v>
      </c>
      <c r="G84" s="20" t="s">
        <v>71</v>
      </c>
      <c r="H84" s="20"/>
      <c r="I84" s="20">
        <v>2</v>
      </c>
      <c r="J84" s="20">
        <v>3</v>
      </c>
      <c r="K84" s="20">
        <v>4</v>
      </c>
      <c r="L84" s="20">
        <v>1</v>
      </c>
      <c r="M84" s="20">
        <v>2</v>
      </c>
      <c r="N84" s="20"/>
      <c r="O84" s="20"/>
      <c r="P84" s="117">
        <v>10</v>
      </c>
      <c r="Q84" s="21">
        <f t="shared" si="5"/>
        <v>1</v>
      </c>
      <c r="R84" s="22">
        <v>5</v>
      </c>
      <c r="S84" s="22">
        <v>5</v>
      </c>
      <c r="T84" s="22">
        <v>4</v>
      </c>
      <c r="U84" s="22">
        <v>5</v>
      </c>
      <c r="V84" s="22">
        <v>5</v>
      </c>
      <c r="W84" s="22">
        <v>5</v>
      </c>
      <c r="X84" s="22">
        <v>5</v>
      </c>
      <c r="Y84" s="22">
        <v>5</v>
      </c>
      <c r="Z84" s="22">
        <v>5</v>
      </c>
      <c r="AA84" s="22">
        <v>5</v>
      </c>
      <c r="AB84" s="22">
        <v>4</v>
      </c>
      <c r="AC84" s="23">
        <v>5</v>
      </c>
      <c r="AD84" s="23">
        <v>5</v>
      </c>
      <c r="AE84" s="23">
        <v>5</v>
      </c>
      <c r="AF84" s="23">
        <v>5</v>
      </c>
      <c r="AG84" s="23">
        <v>5</v>
      </c>
      <c r="AH84" s="23">
        <v>5</v>
      </c>
      <c r="AI84" s="23">
        <v>5</v>
      </c>
      <c r="AJ84" s="23">
        <v>5</v>
      </c>
      <c r="AK84" s="23">
        <v>5</v>
      </c>
      <c r="AL84" s="23">
        <v>5</v>
      </c>
      <c r="AM84" s="23">
        <v>5</v>
      </c>
      <c r="AN84" s="23">
        <v>5</v>
      </c>
    </row>
    <row r="85" spans="1:40" ht="24">
      <c r="A85" s="19">
        <v>84</v>
      </c>
      <c r="B85" s="20">
        <v>2</v>
      </c>
      <c r="C85" s="20">
        <v>27</v>
      </c>
      <c r="D85" s="21">
        <f t="shared" si="4"/>
        <v>1</v>
      </c>
      <c r="E85" s="21">
        <v>3</v>
      </c>
      <c r="F85" s="20">
        <v>2</v>
      </c>
      <c r="G85" s="20" t="s">
        <v>79</v>
      </c>
      <c r="H85" s="20"/>
      <c r="I85" s="20">
        <v>2</v>
      </c>
      <c r="J85" s="20">
        <v>1</v>
      </c>
      <c r="K85" s="20">
        <v>2</v>
      </c>
      <c r="L85" s="20"/>
      <c r="M85" s="20"/>
      <c r="N85" s="20"/>
      <c r="O85" s="20"/>
      <c r="P85" s="117">
        <v>16</v>
      </c>
      <c r="Q85" s="21">
        <f t="shared" si="5"/>
        <v>2</v>
      </c>
      <c r="R85" s="22">
        <v>4</v>
      </c>
      <c r="S85" s="22">
        <v>3</v>
      </c>
      <c r="T85" s="22">
        <v>3</v>
      </c>
      <c r="U85" s="22">
        <v>4</v>
      </c>
      <c r="V85" s="22">
        <v>4</v>
      </c>
      <c r="W85" s="22">
        <v>5</v>
      </c>
      <c r="X85" s="22">
        <v>4</v>
      </c>
      <c r="Y85" s="22">
        <v>5</v>
      </c>
      <c r="Z85" s="22">
        <v>5</v>
      </c>
      <c r="AA85" s="22">
        <v>5</v>
      </c>
      <c r="AB85" s="22">
        <v>4</v>
      </c>
      <c r="AC85" s="23">
        <v>4</v>
      </c>
      <c r="AD85" s="23">
        <v>4</v>
      </c>
      <c r="AE85" s="23">
        <v>4</v>
      </c>
      <c r="AF85" s="23">
        <v>4</v>
      </c>
      <c r="AG85" s="23">
        <v>4</v>
      </c>
      <c r="AH85" s="23">
        <v>4</v>
      </c>
      <c r="AI85" s="23">
        <v>4</v>
      </c>
      <c r="AJ85" s="23">
        <v>4</v>
      </c>
      <c r="AK85" s="23">
        <v>5</v>
      </c>
      <c r="AL85" s="23">
        <v>5</v>
      </c>
      <c r="AM85" s="24">
        <v>5</v>
      </c>
      <c r="AN85" s="24">
        <v>4</v>
      </c>
    </row>
    <row r="86" spans="1:40" ht="24">
      <c r="A86" s="19">
        <v>85</v>
      </c>
      <c r="B86" s="20">
        <v>2</v>
      </c>
      <c r="C86" s="20">
        <v>37</v>
      </c>
      <c r="D86" s="21">
        <f t="shared" si="4"/>
        <v>2</v>
      </c>
      <c r="E86" s="21">
        <v>10</v>
      </c>
      <c r="F86" s="20">
        <v>2</v>
      </c>
      <c r="G86" s="20" t="s">
        <v>79</v>
      </c>
      <c r="H86" s="20"/>
      <c r="I86" s="20">
        <v>2</v>
      </c>
      <c r="J86" s="20">
        <v>1</v>
      </c>
      <c r="K86" s="20">
        <v>2</v>
      </c>
      <c r="L86" s="20">
        <v>3</v>
      </c>
      <c r="M86" s="20"/>
      <c r="N86" s="20"/>
      <c r="O86" s="20"/>
      <c r="P86" s="117"/>
      <c r="Q86" s="21">
        <f t="shared" si="5"/>
        <v>7</v>
      </c>
      <c r="R86" s="22">
        <v>5</v>
      </c>
      <c r="S86" s="22">
        <v>4</v>
      </c>
      <c r="T86" s="22">
        <v>3</v>
      </c>
      <c r="U86" s="22">
        <v>5</v>
      </c>
      <c r="V86" s="22">
        <v>4</v>
      </c>
      <c r="W86" s="22">
        <v>4</v>
      </c>
      <c r="X86" s="22">
        <v>3</v>
      </c>
      <c r="Y86" s="22">
        <v>5</v>
      </c>
      <c r="Z86" s="22">
        <v>4</v>
      </c>
      <c r="AA86" s="22">
        <v>5</v>
      </c>
      <c r="AB86" s="22">
        <v>4</v>
      </c>
      <c r="AC86" s="23">
        <v>5</v>
      </c>
      <c r="AD86" s="23">
        <v>5</v>
      </c>
      <c r="AE86" s="23">
        <v>5</v>
      </c>
      <c r="AF86" s="23">
        <v>5</v>
      </c>
      <c r="AG86" s="23">
        <v>5</v>
      </c>
      <c r="AH86" s="23">
        <v>5</v>
      </c>
      <c r="AI86" s="23">
        <v>5</v>
      </c>
      <c r="AJ86" s="23">
        <v>5</v>
      </c>
      <c r="AK86" s="23">
        <v>5</v>
      </c>
      <c r="AL86" s="23">
        <v>5</v>
      </c>
      <c r="AM86" s="23">
        <v>5</v>
      </c>
      <c r="AN86" s="23">
        <v>5</v>
      </c>
    </row>
    <row r="87" spans="1:40" ht="24">
      <c r="A87" s="19">
        <v>86</v>
      </c>
      <c r="B87" s="20">
        <v>2</v>
      </c>
      <c r="C87" s="20">
        <v>40</v>
      </c>
      <c r="D87" s="21">
        <f t="shared" si="4"/>
        <v>2</v>
      </c>
      <c r="E87" s="21">
        <v>5</v>
      </c>
      <c r="F87" s="20">
        <v>2</v>
      </c>
      <c r="G87" s="20" t="s">
        <v>80</v>
      </c>
      <c r="H87" s="20"/>
      <c r="I87" s="20">
        <v>2</v>
      </c>
      <c r="J87" s="20"/>
      <c r="K87" s="20"/>
      <c r="L87" s="20">
        <v>1</v>
      </c>
      <c r="M87" s="20"/>
      <c r="N87" s="20"/>
      <c r="O87" s="20"/>
      <c r="P87" s="117">
        <v>7</v>
      </c>
      <c r="Q87" s="21">
        <f t="shared" si="5"/>
        <v>1</v>
      </c>
      <c r="R87" s="22">
        <v>4</v>
      </c>
      <c r="S87" s="22">
        <v>3</v>
      </c>
      <c r="T87" s="22">
        <v>4</v>
      </c>
      <c r="U87" s="22">
        <v>4</v>
      </c>
      <c r="V87" s="22">
        <v>4</v>
      </c>
      <c r="W87" s="22">
        <v>5</v>
      </c>
      <c r="X87" s="22">
        <v>5</v>
      </c>
      <c r="Y87" s="22">
        <v>5</v>
      </c>
      <c r="Z87" s="22">
        <v>5</v>
      </c>
      <c r="AA87" s="22">
        <v>5</v>
      </c>
      <c r="AB87" s="22">
        <v>5</v>
      </c>
      <c r="AC87" s="23">
        <v>4</v>
      </c>
      <c r="AD87" s="23">
        <v>4</v>
      </c>
      <c r="AE87" s="23">
        <v>4</v>
      </c>
      <c r="AF87" s="23">
        <v>4</v>
      </c>
      <c r="AG87" s="23">
        <v>4</v>
      </c>
      <c r="AH87" s="23">
        <v>4</v>
      </c>
      <c r="AI87" s="23">
        <v>4</v>
      </c>
      <c r="AJ87" s="23">
        <v>4</v>
      </c>
      <c r="AK87" s="23">
        <v>4</v>
      </c>
      <c r="AL87" s="23">
        <v>4</v>
      </c>
      <c r="AM87" s="23">
        <v>4</v>
      </c>
      <c r="AN87" s="23">
        <v>4</v>
      </c>
    </row>
    <row r="88" spans="1:40" ht="24">
      <c r="A88" s="19">
        <v>87</v>
      </c>
      <c r="B88" s="20">
        <v>2</v>
      </c>
      <c r="C88" s="20">
        <v>30</v>
      </c>
      <c r="D88" s="21">
        <f t="shared" si="4"/>
        <v>1</v>
      </c>
      <c r="E88" s="21">
        <v>1</v>
      </c>
      <c r="F88" s="20">
        <v>1</v>
      </c>
      <c r="G88" s="20" t="s">
        <v>85</v>
      </c>
      <c r="H88" s="20"/>
      <c r="I88" s="20">
        <v>2</v>
      </c>
      <c r="J88" s="20">
        <v>1</v>
      </c>
      <c r="K88" s="20">
        <v>2</v>
      </c>
      <c r="L88" s="20">
        <v>3</v>
      </c>
      <c r="M88" s="20"/>
      <c r="N88" s="20"/>
      <c r="O88" s="20"/>
      <c r="P88" s="117">
        <v>16</v>
      </c>
      <c r="Q88" s="21">
        <f t="shared" si="5"/>
        <v>2</v>
      </c>
      <c r="R88" s="22">
        <v>4</v>
      </c>
      <c r="S88" s="22">
        <v>4</v>
      </c>
      <c r="T88" s="22">
        <v>3</v>
      </c>
      <c r="U88" s="22">
        <v>4</v>
      </c>
      <c r="V88" s="22">
        <v>4</v>
      </c>
      <c r="W88" s="22">
        <v>5</v>
      </c>
      <c r="X88" s="22">
        <v>5</v>
      </c>
      <c r="Y88" s="22">
        <v>5</v>
      </c>
      <c r="Z88" s="22">
        <v>5</v>
      </c>
      <c r="AA88" s="22">
        <v>5</v>
      </c>
      <c r="AB88" s="22">
        <v>5</v>
      </c>
      <c r="AC88" s="23">
        <v>4</v>
      </c>
      <c r="AD88" s="23">
        <v>4</v>
      </c>
      <c r="AE88" s="23">
        <v>5</v>
      </c>
      <c r="AF88" s="23">
        <v>3</v>
      </c>
      <c r="AG88" s="23">
        <v>3</v>
      </c>
      <c r="AH88" s="23">
        <v>4</v>
      </c>
      <c r="AI88" s="23">
        <v>3</v>
      </c>
      <c r="AJ88" s="23">
        <v>5</v>
      </c>
      <c r="AK88" s="23">
        <v>5</v>
      </c>
      <c r="AL88" s="23">
        <v>5</v>
      </c>
      <c r="AM88" s="24">
        <v>5</v>
      </c>
      <c r="AN88" s="24">
        <v>5</v>
      </c>
    </row>
    <row r="89" spans="1:40" ht="24">
      <c r="A89" s="19">
        <v>88</v>
      </c>
      <c r="B89" s="20">
        <v>2</v>
      </c>
      <c r="C89" s="20">
        <v>27</v>
      </c>
      <c r="D89" s="21">
        <f t="shared" si="4"/>
        <v>1</v>
      </c>
      <c r="E89" s="21">
        <v>1</v>
      </c>
      <c r="F89" s="20">
        <v>2</v>
      </c>
      <c r="G89" s="20" t="s">
        <v>79</v>
      </c>
      <c r="H89" s="20"/>
      <c r="I89" s="20">
        <v>2</v>
      </c>
      <c r="J89" s="20">
        <v>1</v>
      </c>
      <c r="K89" s="20"/>
      <c r="L89" s="20"/>
      <c r="M89" s="20"/>
      <c r="N89" s="20"/>
      <c r="O89" s="20"/>
      <c r="P89" s="117">
        <v>12</v>
      </c>
      <c r="Q89" s="21">
        <f t="shared" si="5"/>
        <v>2</v>
      </c>
      <c r="R89" s="22">
        <v>5</v>
      </c>
      <c r="S89" s="22">
        <v>5</v>
      </c>
      <c r="T89" s="22">
        <v>5</v>
      </c>
      <c r="U89" s="22">
        <v>5</v>
      </c>
      <c r="V89" s="22">
        <v>5</v>
      </c>
      <c r="W89" s="22">
        <v>5</v>
      </c>
      <c r="X89" s="22">
        <v>5</v>
      </c>
      <c r="Y89" s="22">
        <v>5</v>
      </c>
      <c r="Z89" s="22">
        <v>5</v>
      </c>
      <c r="AA89" s="22">
        <v>5</v>
      </c>
      <c r="AB89" s="22">
        <v>5</v>
      </c>
      <c r="AC89" s="22">
        <v>5</v>
      </c>
      <c r="AD89" s="22">
        <v>5</v>
      </c>
      <c r="AE89" s="22">
        <v>5</v>
      </c>
      <c r="AF89" s="22">
        <v>5</v>
      </c>
      <c r="AG89" s="22">
        <v>5</v>
      </c>
      <c r="AH89" s="22">
        <v>5</v>
      </c>
      <c r="AI89" s="22">
        <v>5</v>
      </c>
      <c r="AJ89" s="22">
        <v>5</v>
      </c>
      <c r="AK89" s="22">
        <v>5</v>
      </c>
      <c r="AL89" s="22">
        <v>5</v>
      </c>
      <c r="AM89" s="22">
        <v>5</v>
      </c>
      <c r="AN89" s="22">
        <v>5</v>
      </c>
    </row>
    <row r="90" spans="1:40" ht="24">
      <c r="A90" s="19">
        <v>89</v>
      </c>
      <c r="B90" s="20">
        <v>2</v>
      </c>
      <c r="C90" s="20">
        <v>32</v>
      </c>
      <c r="D90" s="21">
        <f t="shared" si="4"/>
        <v>2</v>
      </c>
      <c r="E90" s="21">
        <v>7</v>
      </c>
      <c r="F90" s="20">
        <v>1</v>
      </c>
      <c r="G90" s="20"/>
      <c r="H90" s="20"/>
      <c r="I90" s="20">
        <v>2</v>
      </c>
      <c r="J90" s="20">
        <v>1</v>
      </c>
      <c r="K90" s="20"/>
      <c r="L90" s="20">
        <v>2</v>
      </c>
      <c r="M90" s="20">
        <v>3</v>
      </c>
      <c r="N90" s="20"/>
      <c r="O90" s="20"/>
      <c r="P90" s="117">
        <v>12</v>
      </c>
      <c r="Q90" s="21">
        <f t="shared" si="5"/>
        <v>2</v>
      </c>
      <c r="R90" s="22">
        <v>4</v>
      </c>
      <c r="S90" s="22">
        <v>3</v>
      </c>
      <c r="T90" s="22">
        <v>3</v>
      </c>
      <c r="U90" s="22">
        <v>4</v>
      </c>
      <c r="V90" s="22">
        <v>4</v>
      </c>
      <c r="W90" s="22">
        <v>4</v>
      </c>
      <c r="X90" s="22">
        <v>4</v>
      </c>
      <c r="Y90" s="22">
        <v>4</v>
      </c>
      <c r="Z90" s="22">
        <v>3</v>
      </c>
      <c r="AA90" s="22">
        <v>4</v>
      </c>
      <c r="AB90" s="22">
        <v>4</v>
      </c>
      <c r="AC90" s="23">
        <v>4</v>
      </c>
      <c r="AD90" s="23">
        <v>4</v>
      </c>
      <c r="AE90" s="23">
        <v>3</v>
      </c>
      <c r="AF90" s="23">
        <v>3</v>
      </c>
      <c r="AG90" s="23">
        <v>3</v>
      </c>
      <c r="AH90" s="23">
        <v>5</v>
      </c>
      <c r="AI90" s="23">
        <v>4</v>
      </c>
      <c r="AJ90" s="23">
        <v>4</v>
      </c>
      <c r="AK90" s="23">
        <v>4</v>
      </c>
      <c r="AL90" s="23">
        <v>4</v>
      </c>
      <c r="AM90" s="24">
        <v>4</v>
      </c>
      <c r="AN90" s="24">
        <v>4</v>
      </c>
    </row>
    <row r="91" spans="1:40" ht="24">
      <c r="A91" s="19">
        <v>90</v>
      </c>
      <c r="B91" s="20">
        <v>2</v>
      </c>
      <c r="C91" s="20">
        <v>26</v>
      </c>
      <c r="D91" s="21">
        <f t="shared" si="4"/>
        <v>1</v>
      </c>
      <c r="E91" s="21">
        <v>3</v>
      </c>
      <c r="F91" s="20">
        <v>1</v>
      </c>
      <c r="G91" s="20" t="s">
        <v>81</v>
      </c>
      <c r="H91" s="20">
        <v>1</v>
      </c>
      <c r="I91" s="20"/>
      <c r="J91" s="20"/>
      <c r="K91" s="20">
        <v>1</v>
      </c>
      <c r="L91" s="20"/>
      <c r="M91" s="20"/>
      <c r="N91" s="20"/>
      <c r="O91" s="20"/>
      <c r="P91" s="117">
        <v>1</v>
      </c>
      <c r="Q91" s="21">
        <f t="shared" si="5"/>
        <v>1</v>
      </c>
      <c r="R91" s="22">
        <v>5</v>
      </c>
      <c r="S91" s="22">
        <v>4</v>
      </c>
      <c r="T91" s="22">
        <v>3</v>
      </c>
      <c r="U91" s="22">
        <v>4</v>
      </c>
      <c r="V91" s="22">
        <v>4</v>
      </c>
      <c r="W91" s="22">
        <v>5</v>
      </c>
      <c r="X91" s="22">
        <v>3</v>
      </c>
      <c r="Y91" s="22">
        <v>5</v>
      </c>
      <c r="Z91" s="22">
        <v>5</v>
      </c>
      <c r="AA91" s="22">
        <v>5</v>
      </c>
      <c r="AB91" s="22">
        <v>5</v>
      </c>
      <c r="AC91" s="23">
        <v>4</v>
      </c>
      <c r="AD91" s="23">
        <v>4</v>
      </c>
      <c r="AE91" s="23">
        <v>5</v>
      </c>
      <c r="AF91" s="23">
        <v>4</v>
      </c>
      <c r="AG91" s="23">
        <v>4</v>
      </c>
      <c r="AH91" s="23">
        <v>5</v>
      </c>
      <c r="AI91" s="23">
        <v>4</v>
      </c>
      <c r="AJ91" s="23">
        <v>4</v>
      </c>
      <c r="AK91" s="23">
        <v>4</v>
      </c>
      <c r="AL91" s="23">
        <v>3</v>
      </c>
      <c r="AM91" s="24">
        <v>4</v>
      </c>
      <c r="AN91" s="24">
        <v>4</v>
      </c>
    </row>
    <row r="92" spans="1:40" ht="24">
      <c r="A92" s="19">
        <v>91</v>
      </c>
      <c r="B92" s="20">
        <v>2</v>
      </c>
      <c r="C92" s="20">
        <v>25</v>
      </c>
      <c r="D92" s="21">
        <f t="shared" si="4"/>
        <v>1</v>
      </c>
      <c r="E92" s="21">
        <v>1</v>
      </c>
      <c r="F92" s="20">
        <v>1</v>
      </c>
      <c r="G92" s="20" t="s">
        <v>71</v>
      </c>
      <c r="H92" s="20"/>
      <c r="I92" s="20">
        <v>2</v>
      </c>
      <c r="J92" s="20"/>
      <c r="K92" s="20">
        <v>1</v>
      </c>
      <c r="L92" s="20">
        <v>2</v>
      </c>
      <c r="M92" s="20"/>
      <c r="N92" s="20"/>
      <c r="O92" s="20"/>
      <c r="P92" s="117"/>
      <c r="Q92" s="21">
        <f t="shared" si="5"/>
        <v>7</v>
      </c>
      <c r="R92" s="22">
        <v>4</v>
      </c>
      <c r="S92" s="22">
        <v>5</v>
      </c>
      <c r="T92" s="22">
        <v>3</v>
      </c>
      <c r="U92" s="22">
        <v>5</v>
      </c>
      <c r="V92" s="22">
        <v>5</v>
      </c>
      <c r="W92" s="22">
        <v>4</v>
      </c>
      <c r="X92" s="22">
        <v>3</v>
      </c>
      <c r="Y92" s="22">
        <v>2</v>
      </c>
      <c r="Z92" s="22">
        <v>3</v>
      </c>
      <c r="AA92" s="22">
        <v>4</v>
      </c>
      <c r="AB92" s="22">
        <v>4</v>
      </c>
      <c r="AC92" s="23">
        <v>4</v>
      </c>
      <c r="AD92" s="23">
        <v>4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5</v>
      </c>
      <c r="AK92" s="23">
        <v>5</v>
      </c>
      <c r="AL92" s="23">
        <v>5</v>
      </c>
      <c r="AM92" s="24">
        <v>5</v>
      </c>
      <c r="AN92" s="24">
        <v>5</v>
      </c>
    </row>
    <row r="93" spans="1:40" ht="24">
      <c r="A93" s="19">
        <v>92</v>
      </c>
      <c r="B93" s="20">
        <v>2</v>
      </c>
      <c r="C93" s="20">
        <v>26</v>
      </c>
      <c r="D93" s="21">
        <f t="shared" si="4"/>
        <v>1</v>
      </c>
      <c r="E93" s="21">
        <v>2</v>
      </c>
      <c r="F93" s="20">
        <v>1</v>
      </c>
      <c r="G93" s="20" t="s">
        <v>71</v>
      </c>
      <c r="H93" s="20"/>
      <c r="I93" s="20">
        <v>2</v>
      </c>
      <c r="J93" s="20"/>
      <c r="K93" s="20">
        <v>1</v>
      </c>
      <c r="L93" s="20"/>
      <c r="M93" s="20"/>
      <c r="N93" s="20"/>
      <c r="O93" s="20"/>
      <c r="P93" s="117">
        <v>10</v>
      </c>
      <c r="Q93" s="21">
        <f t="shared" si="5"/>
        <v>1</v>
      </c>
      <c r="R93" s="22">
        <v>4</v>
      </c>
      <c r="S93" s="22">
        <v>3</v>
      </c>
      <c r="T93" s="22">
        <v>3</v>
      </c>
      <c r="U93" s="22">
        <v>4</v>
      </c>
      <c r="V93" s="22">
        <v>4</v>
      </c>
      <c r="W93" s="22">
        <v>4</v>
      </c>
      <c r="X93" s="22">
        <v>4</v>
      </c>
      <c r="Y93" s="22">
        <v>4</v>
      </c>
      <c r="Z93" s="22">
        <v>3</v>
      </c>
      <c r="AA93" s="22">
        <v>4</v>
      </c>
      <c r="AB93" s="22">
        <v>4</v>
      </c>
      <c r="AC93" s="22">
        <v>4</v>
      </c>
      <c r="AD93" s="22">
        <v>4</v>
      </c>
      <c r="AE93" s="22">
        <v>4</v>
      </c>
      <c r="AF93" s="22">
        <v>4</v>
      </c>
      <c r="AG93" s="22">
        <v>4</v>
      </c>
      <c r="AH93" s="22">
        <v>4</v>
      </c>
      <c r="AI93" s="22">
        <v>4</v>
      </c>
      <c r="AJ93" s="22">
        <v>4</v>
      </c>
      <c r="AK93" s="22">
        <v>4</v>
      </c>
      <c r="AL93" s="22">
        <v>4</v>
      </c>
      <c r="AM93" s="22">
        <v>4</v>
      </c>
      <c r="AN93" s="22">
        <v>4</v>
      </c>
    </row>
    <row r="94" spans="1:40" ht="24">
      <c r="A94" s="19">
        <v>93</v>
      </c>
      <c r="B94" s="20">
        <v>2</v>
      </c>
      <c r="C94" s="20">
        <v>30</v>
      </c>
      <c r="D94" s="21">
        <f t="shared" si="4"/>
        <v>1</v>
      </c>
      <c r="E94" s="21">
        <v>3</v>
      </c>
      <c r="F94" s="20">
        <v>2</v>
      </c>
      <c r="G94" s="20" t="s">
        <v>79</v>
      </c>
      <c r="H94" s="20"/>
      <c r="I94" s="20">
        <v>2</v>
      </c>
      <c r="J94" s="20">
        <v>1</v>
      </c>
      <c r="K94" s="20"/>
      <c r="L94" s="20"/>
      <c r="M94" s="20"/>
      <c r="N94" s="20"/>
      <c r="O94" s="20"/>
      <c r="P94" s="117">
        <v>14</v>
      </c>
      <c r="Q94" s="21">
        <f t="shared" si="5"/>
        <v>2</v>
      </c>
      <c r="R94" s="22">
        <v>4</v>
      </c>
      <c r="S94" s="22">
        <v>4</v>
      </c>
      <c r="T94" s="22">
        <v>4</v>
      </c>
      <c r="U94" s="22">
        <v>4</v>
      </c>
      <c r="V94" s="22">
        <v>4</v>
      </c>
      <c r="W94" s="22">
        <v>4</v>
      </c>
      <c r="X94" s="22">
        <v>4</v>
      </c>
      <c r="Y94" s="22">
        <v>4</v>
      </c>
      <c r="Z94" s="22">
        <v>4</v>
      </c>
      <c r="AA94" s="22">
        <v>4</v>
      </c>
      <c r="AB94" s="22">
        <v>4</v>
      </c>
      <c r="AC94" s="22">
        <v>4</v>
      </c>
      <c r="AD94" s="22">
        <v>4</v>
      </c>
      <c r="AE94" s="22">
        <v>4</v>
      </c>
      <c r="AF94" s="22">
        <v>4</v>
      </c>
      <c r="AG94" s="22">
        <v>4</v>
      </c>
      <c r="AH94" s="22">
        <v>4</v>
      </c>
      <c r="AI94" s="22">
        <v>4</v>
      </c>
      <c r="AJ94" s="22">
        <v>4</v>
      </c>
      <c r="AK94" s="22">
        <v>4</v>
      </c>
      <c r="AL94" s="22">
        <v>4</v>
      </c>
      <c r="AM94" s="22">
        <v>4</v>
      </c>
      <c r="AN94" s="22">
        <v>4</v>
      </c>
    </row>
    <row r="95" spans="1:40" ht="24">
      <c r="A95" s="19">
        <v>94</v>
      </c>
      <c r="B95" s="20">
        <v>2</v>
      </c>
      <c r="C95" s="20">
        <v>30</v>
      </c>
      <c r="D95" s="21">
        <f t="shared" si="4"/>
        <v>1</v>
      </c>
      <c r="E95" s="21">
        <v>5</v>
      </c>
      <c r="F95" s="20">
        <v>1</v>
      </c>
      <c r="G95" s="20"/>
      <c r="H95" s="20"/>
      <c r="I95" s="20">
        <v>2</v>
      </c>
      <c r="J95" s="20">
        <v>1</v>
      </c>
      <c r="K95" s="20">
        <v>2</v>
      </c>
      <c r="L95" s="20">
        <v>3</v>
      </c>
      <c r="M95" s="20"/>
      <c r="N95" s="20"/>
      <c r="O95" s="20"/>
      <c r="P95" s="117"/>
      <c r="Q95" s="21">
        <f t="shared" si="5"/>
        <v>7</v>
      </c>
      <c r="R95" s="22">
        <v>4</v>
      </c>
      <c r="S95" s="22">
        <v>3</v>
      </c>
      <c r="T95" s="22">
        <v>3</v>
      </c>
      <c r="U95" s="22">
        <v>4</v>
      </c>
      <c r="V95" s="22">
        <v>4</v>
      </c>
      <c r="W95" s="22">
        <v>4</v>
      </c>
      <c r="X95" s="22">
        <v>4</v>
      </c>
      <c r="Y95" s="22">
        <v>4</v>
      </c>
      <c r="Z95" s="22">
        <v>4</v>
      </c>
      <c r="AA95" s="22">
        <v>4</v>
      </c>
      <c r="AB95" s="22">
        <v>4</v>
      </c>
      <c r="AC95" s="23">
        <v>5</v>
      </c>
      <c r="AD95" s="23">
        <v>5</v>
      </c>
      <c r="AE95" s="23">
        <v>5</v>
      </c>
      <c r="AF95" s="23">
        <v>5</v>
      </c>
      <c r="AG95" s="23">
        <v>5</v>
      </c>
      <c r="AH95" s="23">
        <v>5</v>
      </c>
      <c r="AI95" s="23">
        <v>5</v>
      </c>
      <c r="AJ95" s="23">
        <v>5</v>
      </c>
      <c r="AK95" s="23">
        <v>5</v>
      </c>
      <c r="AL95" s="23">
        <v>5</v>
      </c>
      <c r="AM95" s="23">
        <v>5</v>
      </c>
      <c r="AN95" s="23">
        <v>5</v>
      </c>
    </row>
    <row r="96" spans="1:40" ht="24">
      <c r="A96" s="19">
        <v>95</v>
      </c>
      <c r="B96" s="20">
        <v>2</v>
      </c>
      <c r="C96" s="20">
        <v>28</v>
      </c>
      <c r="D96" s="21">
        <f t="shared" si="4"/>
        <v>1</v>
      </c>
      <c r="E96" s="21">
        <v>5</v>
      </c>
      <c r="F96" s="20">
        <v>1</v>
      </c>
      <c r="G96" s="20" t="s">
        <v>84</v>
      </c>
      <c r="H96" s="20">
        <v>1</v>
      </c>
      <c r="I96" s="20"/>
      <c r="J96" s="20">
        <v>1</v>
      </c>
      <c r="K96" s="20"/>
      <c r="L96" s="20">
        <v>2</v>
      </c>
      <c r="M96" s="20"/>
      <c r="N96" s="20"/>
      <c r="O96" s="20"/>
      <c r="P96" s="117">
        <v>15</v>
      </c>
      <c r="Q96" s="21">
        <f t="shared" si="5"/>
        <v>2</v>
      </c>
      <c r="R96" s="22">
        <v>5</v>
      </c>
      <c r="S96" s="22">
        <v>5</v>
      </c>
      <c r="T96" s="22">
        <v>4</v>
      </c>
      <c r="U96" s="22">
        <v>4</v>
      </c>
      <c r="V96" s="22">
        <v>4</v>
      </c>
      <c r="W96" s="22">
        <v>5</v>
      </c>
      <c r="X96" s="22">
        <v>5</v>
      </c>
      <c r="Y96" s="22">
        <v>5</v>
      </c>
      <c r="Z96" s="22">
        <v>5</v>
      </c>
      <c r="AA96" s="22">
        <v>5</v>
      </c>
      <c r="AB96" s="22">
        <v>5</v>
      </c>
      <c r="AC96" s="22">
        <v>5</v>
      </c>
      <c r="AD96" s="22">
        <v>5</v>
      </c>
      <c r="AE96" s="22">
        <v>5</v>
      </c>
      <c r="AF96" s="22">
        <v>5</v>
      </c>
      <c r="AG96" s="22">
        <v>5</v>
      </c>
      <c r="AH96" s="22">
        <v>5</v>
      </c>
      <c r="AI96" s="22">
        <v>5</v>
      </c>
      <c r="AJ96" s="22">
        <v>5</v>
      </c>
      <c r="AK96" s="22">
        <v>5</v>
      </c>
      <c r="AL96" s="22">
        <v>5</v>
      </c>
      <c r="AM96" s="22">
        <v>5</v>
      </c>
      <c r="AN96" s="22">
        <v>5</v>
      </c>
    </row>
    <row r="97" spans="1:40" ht="24">
      <c r="A97" s="19">
        <v>96</v>
      </c>
      <c r="B97" s="20">
        <v>2</v>
      </c>
      <c r="C97" s="20">
        <v>27</v>
      </c>
      <c r="D97" s="21">
        <f t="shared" si="4"/>
        <v>1</v>
      </c>
      <c r="E97" s="21">
        <v>4</v>
      </c>
      <c r="F97" s="20">
        <v>1</v>
      </c>
      <c r="G97" s="20" t="s">
        <v>84</v>
      </c>
      <c r="H97" s="20"/>
      <c r="I97" s="20">
        <v>2</v>
      </c>
      <c r="J97" s="20">
        <v>2</v>
      </c>
      <c r="K97" s="20">
        <v>1</v>
      </c>
      <c r="L97" s="20"/>
      <c r="M97" s="20"/>
      <c r="N97" s="20"/>
      <c r="O97" s="20"/>
      <c r="P97" s="117">
        <v>7</v>
      </c>
      <c r="Q97" s="21">
        <f t="shared" si="5"/>
        <v>1</v>
      </c>
      <c r="R97" s="22">
        <v>4</v>
      </c>
      <c r="S97" s="22">
        <v>3</v>
      </c>
      <c r="T97" s="22">
        <v>3</v>
      </c>
      <c r="U97" s="22">
        <v>5</v>
      </c>
      <c r="V97" s="22">
        <v>5</v>
      </c>
      <c r="W97" s="22">
        <v>5</v>
      </c>
      <c r="X97" s="22">
        <v>4</v>
      </c>
      <c r="Y97" s="22">
        <v>4</v>
      </c>
      <c r="Z97" s="22">
        <v>4</v>
      </c>
      <c r="AA97" s="22">
        <v>4</v>
      </c>
      <c r="AB97" s="22">
        <v>4</v>
      </c>
      <c r="AC97" s="23">
        <v>4</v>
      </c>
      <c r="AD97" s="23">
        <v>4</v>
      </c>
      <c r="AE97" s="23">
        <v>5</v>
      </c>
      <c r="AF97" s="23">
        <v>4</v>
      </c>
      <c r="AG97" s="23">
        <v>4</v>
      </c>
      <c r="AH97" s="23">
        <v>5</v>
      </c>
      <c r="AI97" s="23">
        <v>5</v>
      </c>
      <c r="AJ97" s="23">
        <v>4</v>
      </c>
      <c r="AK97" s="23">
        <v>4</v>
      </c>
      <c r="AL97" s="23">
        <v>4</v>
      </c>
      <c r="AM97" s="24">
        <v>4</v>
      </c>
      <c r="AN97" s="24">
        <v>3</v>
      </c>
    </row>
    <row r="98" spans="1:40" ht="24">
      <c r="A98" s="19">
        <v>97</v>
      </c>
      <c r="B98" s="20">
        <v>2</v>
      </c>
      <c r="C98" s="20">
        <v>26</v>
      </c>
      <c r="D98" s="21">
        <f t="shared" si="4"/>
        <v>1</v>
      </c>
      <c r="E98" s="21">
        <v>2</v>
      </c>
      <c r="F98" s="20">
        <v>1</v>
      </c>
      <c r="G98" s="20" t="s">
        <v>81</v>
      </c>
      <c r="H98" s="20"/>
      <c r="I98" s="20">
        <v>2</v>
      </c>
      <c r="J98" s="20">
        <v>1</v>
      </c>
      <c r="K98" s="20"/>
      <c r="L98" s="20"/>
      <c r="M98" s="20"/>
      <c r="N98" s="20"/>
      <c r="O98" s="20"/>
      <c r="P98" s="117"/>
      <c r="Q98" s="21">
        <f t="shared" si="5"/>
        <v>7</v>
      </c>
      <c r="R98" s="22">
        <v>4</v>
      </c>
      <c r="S98" s="22">
        <v>4</v>
      </c>
      <c r="T98" s="22">
        <v>3</v>
      </c>
      <c r="U98" s="22">
        <v>4</v>
      </c>
      <c r="V98" s="22">
        <v>4</v>
      </c>
      <c r="W98" s="22">
        <v>4</v>
      </c>
      <c r="X98" s="22">
        <v>4</v>
      </c>
      <c r="Y98" s="22">
        <v>4</v>
      </c>
      <c r="Z98" s="22">
        <v>4</v>
      </c>
      <c r="AA98" s="22">
        <v>4</v>
      </c>
      <c r="AB98" s="22">
        <v>3</v>
      </c>
      <c r="AC98" s="23">
        <v>5</v>
      </c>
      <c r="AD98" s="23">
        <v>4</v>
      </c>
      <c r="AE98" s="23">
        <v>4</v>
      </c>
      <c r="AF98" s="23">
        <v>4</v>
      </c>
      <c r="AG98" s="23">
        <v>4</v>
      </c>
      <c r="AH98" s="23">
        <v>4</v>
      </c>
      <c r="AI98" s="23">
        <v>4</v>
      </c>
      <c r="AJ98" s="23">
        <v>5</v>
      </c>
      <c r="AK98" s="23">
        <v>4</v>
      </c>
      <c r="AL98" s="23">
        <v>4</v>
      </c>
      <c r="AM98" s="24">
        <v>4</v>
      </c>
      <c r="AN98" s="24">
        <v>4</v>
      </c>
    </row>
    <row r="99" spans="1:40" ht="24">
      <c r="A99" s="19">
        <v>98</v>
      </c>
      <c r="B99" s="20">
        <v>2</v>
      </c>
      <c r="C99" s="20">
        <v>36</v>
      </c>
      <c r="D99" s="21">
        <f t="shared" si="4"/>
        <v>2</v>
      </c>
      <c r="E99" s="21">
        <v>10</v>
      </c>
      <c r="F99" s="20">
        <v>1</v>
      </c>
      <c r="G99" s="20" t="s">
        <v>71</v>
      </c>
      <c r="H99" s="20"/>
      <c r="I99" s="20">
        <v>2</v>
      </c>
      <c r="J99" s="20">
        <v>1</v>
      </c>
      <c r="K99" s="20">
        <v>2</v>
      </c>
      <c r="L99" s="20"/>
      <c r="M99" s="20"/>
      <c r="N99" s="20"/>
      <c r="O99" s="20"/>
      <c r="P99" s="117">
        <v>15</v>
      </c>
      <c r="Q99" s="21">
        <f t="shared" si="5"/>
        <v>2</v>
      </c>
      <c r="R99" s="22">
        <v>4</v>
      </c>
      <c r="S99" s="22">
        <v>4</v>
      </c>
      <c r="T99" s="22">
        <v>4</v>
      </c>
      <c r="U99" s="22">
        <v>4</v>
      </c>
      <c r="V99" s="22">
        <v>4</v>
      </c>
      <c r="W99" s="22">
        <v>4</v>
      </c>
      <c r="X99" s="22">
        <v>4</v>
      </c>
      <c r="Y99" s="22">
        <v>4</v>
      </c>
      <c r="Z99" s="22">
        <v>4</v>
      </c>
      <c r="AA99" s="22">
        <v>4</v>
      </c>
      <c r="AB99" s="22">
        <v>3</v>
      </c>
      <c r="AC99" s="23">
        <v>4</v>
      </c>
      <c r="AD99" s="23">
        <v>4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5</v>
      </c>
      <c r="AK99" s="23">
        <v>4</v>
      </c>
      <c r="AL99" s="23">
        <v>4</v>
      </c>
      <c r="AM99" s="23">
        <v>4</v>
      </c>
      <c r="AN99" s="23">
        <v>4</v>
      </c>
    </row>
    <row r="100" spans="1:40" ht="24">
      <c r="A100" s="19">
        <v>99</v>
      </c>
      <c r="B100" s="20">
        <v>2</v>
      </c>
      <c r="C100" s="20">
        <v>29</v>
      </c>
      <c r="D100" s="21">
        <f t="shared" si="4"/>
        <v>1</v>
      </c>
      <c r="E100" s="21">
        <v>3</v>
      </c>
      <c r="F100" s="20">
        <v>1</v>
      </c>
      <c r="G100" s="20" t="s">
        <v>112</v>
      </c>
      <c r="H100" s="20"/>
      <c r="I100" s="20">
        <v>2</v>
      </c>
      <c r="J100" s="20"/>
      <c r="K100" s="20">
        <v>1</v>
      </c>
      <c r="L100" s="20"/>
      <c r="M100" s="20">
        <v>2</v>
      </c>
      <c r="N100" s="20"/>
      <c r="O100" s="20"/>
      <c r="P100" s="117">
        <v>30</v>
      </c>
      <c r="Q100" s="21">
        <f t="shared" si="5"/>
        <v>3</v>
      </c>
      <c r="R100" s="22">
        <v>4</v>
      </c>
      <c r="S100" s="22">
        <v>2</v>
      </c>
      <c r="T100" s="22">
        <v>2</v>
      </c>
      <c r="U100" s="22">
        <v>4</v>
      </c>
      <c r="V100" s="22">
        <v>4</v>
      </c>
      <c r="W100" s="22">
        <v>4</v>
      </c>
      <c r="X100" s="22">
        <v>4</v>
      </c>
      <c r="Y100" s="22">
        <v>4</v>
      </c>
      <c r="Z100" s="22">
        <v>3</v>
      </c>
      <c r="AA100" s="22">
        <v>4</v>
      </c>
      <c r="AB100" s="22">
        <v>4</v>
      </c>
      <c r="AC100" s="23">
        <v>4</v>
      </c>
      <c r="AD100" s="23">
        <v>4</v>
      </c>
      <c r="AE100" s="23">
        <v>4</v>
      </c>
      <c r="AF100" s="23">
        <v>4</v>
      </c>
      <c r="AG100" s="23">
        <v>4</v>
      </c>
      <c r="AH100" s="23">
        <v>4</v>
      </c>
      <c r="AI100" s="23">
        <v>4</v>
      </c>
      <c r="AJ100" s="23">
        <v>4</v>
      </c>
      <c r="AK100" s="23">
        <v>4</v>
      </c>
      <c r="AL100" s="23">
        <v>4</v>
      </c>
      <c r="AM100" s="23">
        <v>4</v>
      </c>
      <c r="AN100" s="23">
        <v>4</v>
      </c>
    </row>
    <row r="101" spans="1:40" ht="24">
      <c r="A101" s="19">
        <v>100</v>
      </c>
      <c r="B101" s="20">
        <v>2</v>
      </c>
      <c r="C101" s="20">
        <v>37</v>
      </c>
      <c r="D101" s="21">
        <f t="shared" si="4"/>
        <v>2</v>
      </c>
      <c r="E101" s="21">
        <v>8</v>
      </c>
      <c r="F101" s="20">
        <v>2</v>
      </c>
      <c r="G101" s="20" t="s">
        <v>80</v>
      </c>
      <c r="H101" s="20"/>
      <c r="I101" s="20">
        <v>2</v>
      </c>
      <c r="J101" s="20">
        <v>1</v>
      </c>
      <c r="K101" s="20">
        <v>3</v>
      </c>
      <c r="L101" s="20">
        <v>2</v>
      </c>
      <c r="M101" s="20">
        <v>4</v>
      </c>
      <c r="N101" s="20"/>
      <c r="O101" s="20"/>
      <c r="P101" s="117">
        <v>25</v>
      </c>
      <c r="Q101" s="21">
        <f t="shared" si="5"/>
        <v>3</v>
      </c>
      <c r="R101" s="22">
        <v>5</v>
      </c>
      <c r="S101" s="22">
        <v>4</v>
      </c>
      <c r="T101" s="22">
        <v>4</v>
      </c>
      <c r="U101" s="22">
        <v>4</v>
      </c>
      <c r="V101" s="22">
        <v>4</v>
      </c>
      <c r="W101" s="22">
        <v>4</v>
      </c>
      <c r="X101" s="22">
        <v>4</v>
      </c>
      <c r="Y101" s="22">
        <v>4</v>
      </c>
      <c r="Z101" s="22">
        <v>4</v>
      </c>
      <c r="AA101" s="22">
        <v>4</v>
      </c>
      <c r="AB101" s="22">
        <v>4</v>
      </c>
      <c r="AC101" s="22">
        <v>4</v>
      </c>
      <c r="AD101" s="22">
        <v>4</v>
      </c>
      <c r="AE101" s="22">
        <v>4</v>
      </c>
      <c r="AF101" s="22">
        <v>4</v>
      </c>
      <c r="AG101" s="22">
        <v>4</v>
      </c>
      <c r="AH101" s="22">
        <v>4</v>
      </c>
      <c r="AI101" s="22">
        <v>4</v>
      </c>
      <c r="AJ101" s="22">
        <v>4</v>
      </c>
      <c r="AK101" s="22">
        <v>4</v>
      </c>
      <c r="AL101" s="22">
        <v>4</v>
      </c>
      <c r="AM101" s="22">
        <v>4</v>
      </c>
      <c r="AN101" s="22">
        <v>4</v>
      </c>
    </row>
    <row r="102" spans="1:40" ht="24">
      <c r="A102" s="19">
        <v>101</v>
      </c>
      <c r="B102" s="20">
        <v>2</v>
      </c>
      <c r="C102" s="20">
        <v>28</v>
      </c>
      <c r="D102" s="21">
        <f t="shared" si="4"/>
        <v>1</v>
      </c>
      <c r="E102" s="21">
        <v>4</v>
      </c>
      <c r="F102" s="20">
        <v>1</v>
      </c>
      <c r="G102" s="20" t="s">
        <v>84</v>
      </c>
      <c r="H102" s="20"/>
      <c r="I102" s="20">
        <v>2</v>
      </c>
      <c r="J102" s="20"/>
      <c r="K102" s="20">
        <v>2</v>
      </c>
      <c r="L102" s="20">
        <v>3</v>
      </c>
      <c r="M102" s="20">
        <v>1</v>
      </c>
      <c r="N102" s="20"/>
      <c r="O102" s="20"/>
      <c r="P102" s="117">
        <v>30</v>
      </c>
      <c r="Q102" s="21">
        <f t="shared" si="5"/>
        <v>3</v>
      </c>
      <c r="R102" s="22">
        <v>5</v>
      </c>
      <c r="S102" s="22">
        <v>5</v>
      </c>
      <c r="T102" s="22">
        <v>5</v>
      </c>
      <c r="U102" s="22">
        <v>5</v>
      </c>
      <c r="V102" s="22">
        <v>5</v>
      </c>
      <c r="W102" s="22">
        <v>5</v>
      </c>
      <c r="X102" s="22">
        <v>5</v>
      </c>
      <c r="Y102" s="22">
        <v>5</v>
      </c>
      <c r="Z102" s="22">
        <v>5</v>
      </c>
      <c r="AA102" s="22">
        <v>5</v>
      </c>
      <c r="AB102" s="22">
        <v>5</v>
      </c>
      <c r="AC102" s="23">
        <v>5</v>
      </c>
      <c r="AD102" s="23">
        <v>4</v>
      </c>
      <c r="AE102" s="23">
        <v>4</v>
      </c>
      <c r="AF102" s="23">
        <v>4</v>
      </c>
      <c r="AG102" s="23">
        <v>4</v>
      </c>
      <c r="AH102" s="23">
        <v>5</v>
      </c>
      <c r="AI102" s="23">
        <v>5</v>
      </c>
      <c r="AJ102" s="23">
        <v>5</v>
      </c>
      <c r="AK102" s="23">
        <v>5</v>
      </c>
      <c r="AL102" s="23">
        <v>5</v>
      </c>
      <c r="AM102" s="23">
        <v>5</v>
      </c>
      <c r="AN102" s="23">
        <v>5</v>
      </c>
    </row>
    <row r="103" spans="1:40" ht="24">
      <c r="A103" s="19">
        <v>102</v>
      </c>
      <c r="B103" s="20">
        <v>2</v>
      </c>
      <c r="C103" s="20">
        <v>27</v>
      </c>
      <c r="D103" s="21">
        <f t="shared" si="4"/>
        <v>1</v>
      </c>
      <c r="E103" s="21">
        <v>4</v>
      </c>
      <c r="F103" s="20">
        <v>1</v>
      </c>
      <c r="G103" s="20" t="s">
        <v>84</v>
      </c>
      <c r="H103" s="20">
        <v>1</v>
      </c>
      <c r="I103" s="20"/>
      <c r="J103" s="20">
        <v>1</v>
      </c>
      <c r="K103" s="20">
        <v>2</v>
      </c>
      <c r="L103" s="20"/>
      <c r="M103" s="20"/>
      <c r="N103" s="20"/>
      <c r="O103" s="20"/>
      <c r="P103" s="117">
        <v>11</v>
      </c>
      <c r="Q103" s="21">
        <f t="shared" si="5"/>
        <v>2</v>
      </c>
      <c r="R103" s="22">
        <v>5</v>
      </c>
      <c r="S103" s="22">
        <v>3</v>
      </c>
      <c r="T103" s="22">
        <v>4</v>
      </c>
      <c r="U103" s="22">
        <v>5</v>
      </c>
      <c r="V103" s="22">
        <v>5</v>
      </c>
      <c r="W103" s="22">
        <v>4</v>
      </c>
      <c r="X103" s="22">
        <v>4</v>
      </c>
      <c r="Y103" s="22">
        <v>5</v>
      </c>
      <c r="Z103" s="22">
        <v>5</v>
      </c>
      <c r="AA103" s="22">
        <v>5</v>
      </c>
      <c r="AB103" s="22">
        <v>5</v>
      </c>
      <c r="AC103" s="23">
        <v>4</v>
      </c>
      <c r="AD103" s="23">
        <v>5</v>
      </c>
      <c r="AE103" s="23">
        <v>5</v>
      </c>
      <c r="AF103" s="23">
        <v>4</v>
      </c>
      <c r="AG103" s="23">
        <v>5</v>
      </c>
      <c r="AH103" s="23">
        <v>5</v>
      </c>
      <c r="AI103" s="23">
        <v>4</v>
      </c>
      <c r="AJ103" s="23">
        <v>4</v>
      </c>
      <c r="AK103" s="23">
        <v>4</v>
      </c>
      <c r="AL103" s="23">
        <v>4</v>
      </c>
      <c r="AM103" s="24">
        <v>4</v>
      </c>
      <c r="AN103" s="24">
        <v>4</v>
      </c>
    </row>
    <row r="104" spans="1:40" ht="24">
      <c r="A104" s="19">
        <v>103</v>
      </c>
      <c r="B104" s="20">
        <v>2</v>
      </c>
      <c r="C104" s="20">
        <v>32</v>
      </c>
      <c r="D104" s="21">
        <f t="shared" si="4"/>
        <v>2</v>
      </c>
      <c r="E104" s="21">
        <v>8</v>
      </c>
      <c r="F104" s="20">
        <v>1</v>
      </c>
      <c r="G104" s="20" t="s">
        <v>84</v>
      </c>
      <c r="H104" s="20"/>
      <c r="I104" s="20">
        <v>2</v>
      </c>
      <c r="J104" s="20"/>
      <c r="K104" s="20"/>
      <c r="L104" s="20">
        <v>1</v>
      </c>
      <c r="M104" s="20"/>
      <c r="N104" s="20"/>
      <c r="O104" s="20"/>
      <c r="P104" s="117">
        <v>10</v>
      </c>
      <c r="Q104" s="21">
        <f t="shared" si="5"/>
        <v>1</v>
      </c>
      <c r="R104" s="22">
        <v>5</v>
      </c>
      <c r="S104" s="22">
        <v>4</v>
      </c>
      <c r="T104" s="22">
        <v>4</v>
      </c>
      <c r="U104" s="22">
        <v>5</v>
      </c>
      <c r="V104" s="22">
        <v>5</v>
      </c>
      <c r="W104" s="22">
        <v>5</v>
      </c>
      <c r="X104" s="22">
        <v>5</v>
      </c>
      <c r="Y104" s="22">
        <v>5</v>
      </c>
      <c r="Z104" s="22">
        <v>5</v>
      </c>
      <c r="AA104" s="22">
        <v>5</v>
      </c>
      <c r="AB104" s="22">
        <v>4</v>
      </c>
      <c r="AC104" s="23">
        <v>5</v>
      </c>
      <c r="AD104" s="23">
        <v>5</v>
      </c>
      <c r="AE104" s="23">
        <v>5</v>
      </c>
      <c r="AF104" s="23">
        <v>5</v>
      </c>
      <c r="AG104" s="23">
        <v>5</v>
      </c>
      <c r="AH104" s="23">
        <v>5</v>
      </c>
      <c r="AI104" s="23">
        <v>5</v>
      </c>
      <c r="AJ104" s="23">
        <v>5</v>
      </c>
      <c r="AK104" s="23">
        <v>5</v>
      </c>
      <c r="AL104" s="23">
        <v>5</v>
      </c>
      <c r="AM104" s="24">
        <v>4</v>
      </c>
      <c r="AN104" s="24">
        <v>5</v>
      </c>
    </row>
    <row r="105" spans="1:40" ht="24">
      <c r="A105" s="19">
        <v>104</v>
      </c>
      <c r="B105" s="20">
        <v>1</v>
      </c>
      <c r="C105" s="20">
        <v>33</v>
      </c>
      <c r="D105" s="21">
        <f t="shared" si="4"/>
        <v>2</v>
      </c>
      <c r="E105" s="21"/>
      <c r="F105" s="20">
        <v>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117"/>
      <c r="Q105" s="21">
        <f t="shared" si="5"/>
        <v>7</v>
      </c>
      <c r="R105" s="22">
        <v>5</v>
      </c>
      <c r="S105" s="22">
        <v>5</v>
      </c>
      <c r="T105" s="22">
        <v>5</v>
      </c>
      <c r="U105" s="22">
        <v>5</v>
      </c>
      <c r="V105" s="22">
        <v>5</v>
      </c>
      <c r="W105" s="22">
        <v>5</v>
      </c>
      <c r="X105" s="22">
        <v>5</v>
      </c>
      <c r="Y105" s="22">
        <v>5</v>
      </c>
      <c r="Z105" s="22">
        <v>5</v>
      </c>
      <c r="AA105" s="22">
        <v>5</v>
      </c>
      <c r="AB105" s="22">
        <v>5</v>
      </c>
      <c r="AC105" s="22">
        <v>5</v>
      </c>
      <c r="AD105" s="22">
        <v>5</v>
      </c>
      <c r="AE105" s="22">
        <v>5</v>
      </c>
      <c r="AF105" s="22">
        <v>5</v>
      </c>
      <c r="AG105" s="22">
        <v>5</v>
      </c>
      <c r="AH105" s="22">
        <v>5</v>
      </c>
      <c r="AI105" s="22">
        <v>5</v>
      </c>
      <c r="AJ105" s="22">
        <v>5</v>
      </c>
      <c r="AK105" s="22">
        <v>5</v>
      </c>
      <c r="AL105" s="22">
        <v>5</v>
      </c>
      <c r="AM105" s="22">
        <v>5</v>
      </c>
      <c r="AN105" s="22">
        <v>5</v>
      </c>
    </row>
    <row r="106" spans="1:40" ht="24">
      <c r="A106" s="19">
        <v>105</v>
      </c>
      <c r="B106" s="20">
        <v>2</v>
      </c>
      <c r="C106" s="20">
        <v>34</v>
      </c>
      <c r="D106" s="21">
        <f t="shared" si="4"/>
        <v>2</v>
      </c>
      <c r="E106" s="21">
        <v>2</v>
      </c>
      <c r="F106" s="20">
        <v>1</v>
      </c>
      <c r="G106" s="20" t="s">
        <v>71</v>
      </c>
      <c r="H106" s="20"/>
      <c r="I106" s="20">
        <v>2</v>
      </c>
      <c r="J106" s="20">
        <v>1</v>
      </c>
      <c r="K106" s="20">
        <v>2</v>
      </c>
      <c r="L106" s="20">
        <v>3</v>
      </c>
      <c r="M106" s="20"/>
      <c r="N106" s="20"/>
      <c r="O106" s="20"/>
      <c r="P106" s="117">
        <v>20</v>
      </c>
      <c r="Q106" s="21">
        <f t="shared" si="5"/>
        <v>2</v>
      </c>
      <c r="R106" s="22">
        <v>4</v>
      </c>
      <c r="S106" s="22">
        <v>3</v>
      </c>
      <c r="T106" s="22">
        <v>3</v>
      </c>
      <c r="U106" s="22">
        <v>4</v>
      </c>
      <c r="V106" s="22">
        <v>4</v>
      </c>
      <c r="W106" s="22">
        <v>4</v>
      </c>
      <c r="X106" s="22">
        <v>4</v>
      </c>
      <c r="Y106" s="22">
        <v>4</v>
      </c>
      <c r="Z106" s="22">
        <v>4</v>
      </c>
      <c r="AA106" s="22">
        <v>4</v>
      </c>
      <c r="AB106" s="22">
        <v>3</v>
      </c>
      <c r="AC106" s="23">
        <v>4</v>
      </c>
      <c r="AD106" s="23">
        <v>4</v>
      </c>
      <c r="AE106" s="23">
        <v>4</v>
      </c>
      <c r="AF106" s="23">
        <v>4</v>
      </c>
      <c r="AG106" s="23">
        <v>4</v>
      </c>
      <c r="AH106" s="23">
        <v>4</v>
      </c>
      <c r="AI106" s="23">
        <v>4</v>
      </c>
      <c r="AJ106" s="23">
        <v>4</v>
      </c>
      <c r="AK106" s="23">
        <v>4</v>
      </c>
      <c r="AL106" s="23">
        <v>3</v>
      </c>
      <c r="AM106" s="24">
        <v>4</v>
      </c>
      <c r="AN106" s="24">
        <v>3</v>
      </c>
    </row>
    <row r="107" spans="1:40" ht="24">
      <c r="A107" s="19">
        <v>106</v>
      </c>
      <c r="B107" s="20">
        <v>2</v>
      </c>
      <c r="C107" s="20">
        <v>25</v>
      </c>
      <c r="D107" s="21">
        <f t="shared" si="4"/>
        <v>1</v>
      </c>
      <c r="E107" s="21">
        <v>2</v>
      </c>
      <c r="F107" s="20">
        <v>1</v>
      </c>
      <c r="G107" s="20" t="s">
        <v>82</v>
      </c>
      <c r="H107" s="20"/>
      <c r="I107" s="20">
        <v>2</v>
      </c>
      <c r="J107" s="20"/>
      <c r="K107" s="20">
        <v>1</v>
      </c>
      <c r="L107" s="20"/>
      <c r="M107" s="20"/>
      <c r="N107" s="20"/>
      <c r="O107" s="20"/>
      <c r="P107" s="117">
        <v>7</v>
      </c>
      <c r="Q107" s="21">
        <f t="shared" si="5"/>
        <v>1</v>
      </c>
      <c r="R107" s="22">
        <v>4</v>
      </c>
      <c r="S107" s="22">
        <v>3</v>
      </c>
      <c r="T107" s="22">
        <v>3</v>
      </c>
      <c r="U107" s="22">
        <v>4</v>
      </c>
      <c r="V107" s="22">
        <v>3</v>
      </c>
      <c r="W107" s="22">
        <v>5</v>
      </c>
      <c r="X107" s="22">
        <v>5</v>
      </c>
      <c r="Y107" s="22">
        <v>5</v>
      </c>
      <c r="Z107" s="22">
        <v>3</v>
      </c>
      <c r="AA107" s="22">
        <v>5</v>
      </c>
      <c r="AB107" s="22">
        <v>4</v>
      </c>
      <c r="AC107" s="23">
        <v>4</v>
      </c>
      <c r="AD107" s="23">
        <v>4</v>
      </c>
      <c r="AE107" s="23">
        <v>4</v>
      </c>
      <c r="AF107" s="23">
        <v>4</v>
      </c>
      <c r="AG107" s="23">
        <v>4</v>
      </c>
      <c r="AH107" s="23">
        <v>5</v>
      </c>
      <c r="AI107" s="23">
        <v>4</v>
      </c>
      <c r="AJ107" s="23">
        <v>4</v>
      </c>
      <c r="AK107" s="23">
        <v>5</v>
      </c>
      <c r="AL107" s="23">
        <v>4</v>
      </c>
      <c r="AM107" s="24">
        <v>4</v>
      </c>
      <c r="AN107" s="24">
        <v>4</v>
      </c>
    </row>
    <row r="108" spans="1:40" ht="24">
      <c r="A108" s="19">
        <v>107</v>
      </c>
      <c r="B108" s="20">
        <v>2</v>
      </c>
      <c r="C108" s="20">
        <v>31</v>
      </c>
      <c r="D108" s="21">
        <f t="shared" si="4"/>
        <v>2</v>
      </c>
      <c r="E108" s="21">
        <v>1</v>
      </c>
      <c r="F108" s="20">
        <v>1</v>
      </c>
      <c r="G108" s="20" t="s">
        <v>82</v>
      </c>
      <c r="H108" s="20"/>
      <c r="I108" s="20">
        <v>2</v>
      </c>
      <c r="J108" s="20"/>
      <c r="K108" s="20">
        <v>1</v>
      </c>
      <c r="L108" s="20">
        <v>2</v>
      </c>
      <c r="M108" s="20"/>
      <c r="N108" s="20"/>
      <c r="O108" s="20"/>
      <c r="P108" s="117"/>
      <c r="Q108" s="21">
        <f t="shared" si="5"/>
        <v>7</v>
      </c>
      <c r="R108" s="22">
        <v>4</v>
      </c>
      <c r="S108" s="22">
        <v>4</v>
      </c>
      <c r="T108" s="22">
        <v>4</v>
      </c>
      <c r="U108" s="22">
        <v>4</v>
      </c>
      <c r="V108" s="22">
        <v>4</v>
      </c>
      <c r="W108" s="22">
        <v>3</v>
      </c>
      <c r="X108" s="22">
        <v>4</v>
      </c>
      <c r="Y108" s="22">
        <v>4</v>
      </c>
      <c r="Z108" s="22">
        <v>3</v>
      </c>
      <c r="AA108" s="22">
        <v>4</v>
      </c>
      <c r="AB108" s="22">
        <v>3</v>
      </c>
      <c r="AC108" s="23">
        <v>4</v>
      </c>
      <c r="AD108" s="23">
        <v>4</v>
      </c>
      <c r="AE108" s="23">
        <v>4</v>
      </c>
      <c r="AF108" s="23">
        <v>4</v>
      </c>
      <c r="AG108" s="23">
        <v>4</v>
      </c>
      <c r="AH108" s="23">
        <v>4</v>
      </c>
      <c r="AI108" s="23">
        <v>4</v>
      </c>
      <c r="AJ108" s="23">
        <v>4</v>
      </c>
      <c r="AK108" s="23">
        <v>3</v>
      </c>
      <c r="AL108" s="23">
        <v>3</v>
      </c>
      <c r="AM108" s="24">
        <v>3</v>
      </c>
      <c r="AN108" s="24">
        <v>3</v>
      </c>
    </row>
    <row r="109" spans="1:40" ht="24">
      <c r="A109" s="19">
        <v>108</v>
      </c>
      <c r="B109" s="20">
        <v>2</v>
      </c>
      <c r="C109" s="20">
        <v>27</v>
      </c>
      <c r="D109" s="21">
        <f t="shared" si="4"/>
        <v>1</v>
      </c>
      <c r="E109" s="21">
        <v>3</v>
      </c>
      <c r="F109" s="20">
        <v>1</v>
      </c>
      <c r="G109" s="20" t="s">
        <v>71</v>
      </c>
      <c r="H109" s="20"/>
      <c r="I109" s="20">
        <v>2</v>
      </c>
      <c r="J109" s="20">
        <v>1</v>
      </c>
      <c r="K109" s="20">
        <v>3</v>
      </c>
      <c r="L109" s="20">
        <v>2</v>
      </c>
      <c r="M109" s="20">
        <v>4</v>
      </c>
      <c r="N109" s="20"/>
      <c r="O109" s="20"/>
      <c r="P109" s="117"/>
      <c r="Q109" s="21">
        <f t="shared" si="5"/>
        <v>7</v>
      </c>
      <c r="R109" s="22">
        <v>5</v>
      </c>
      <c r="S109" s="22">
        <v>5</v>
      </c>
      <c r="T109" s="22">
        <v>5</v>
      </c>
      <c r="U109" s="22">
        <v>5</v>
      </c>
      <c r="V109" s="22">
        <v>5</v>
      </c>
      <c r="W109" s="22">
        <v>5</v>
      </c>
      <c r="X109" s="22">
        <v>5</v>
      </c>
      <c r="Y109" s="22">
        <v>5</v>
      </c>
      <c r="Z109" s="22">
        <v>5</v>
      </c>
      <c r="AA109" s="22">
        <v>5</v>
      </c>
      <c r="AB109" s="22">
        <v>5</v>
      </c>
      <c r="AC109" s="22">
        <v>5</v>
      </c>
      <c r="AD109" s="22">
        <v>5</v>
      </c>
      <c r="AE109" s="22">
        <v>5</v>
      </c>
      <c r="AF109" s="22">
        <v>5</v>
      </c>
      <c r="AG109" s="22">
        <v>5</v>
      </c>
      <c r="AH109" s="22">
        <v>5</v>
      </c>
      <c r="AI109" s="22">
        <v>5</v>
      </c>
      <c r="AJ109" s="22">
        <v>5</v>
      </c>
      <c r="AK109" s="22">
        <v>5</v>
      </c>
      <c r="AL109" s="22">
        <v>4</v>
      </c>
      <c r="AM109" s="22">
        <v>5</v>
      </c>
      <c r="AN109" s="22">
        <v>5</v>
      </c>
    </row>
    <row r="110" spans="1:17" ht="24">
      <c r="A110" s="1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17"/>
      <c r="Q110" s="26"/>
    </row>
    <row r="111" spans="1:40" ht="24">
      <c r="A111" s="27" t="s">
        <v>12</v>
      </c>
      <c r="B111" s="25">
        <f>COUNTIF(B2:B110,1)</f>
        <v>13</v>
      </c>
      <c r="C111" s="25"/>
      <c r="D111" s="25" t="s">
        <v>32</v>
      </c>
      <c r="E111" s="25"/>
      <c r="F111" s="25">
        <f>COUNTIF(F2:F109,1)</f>
        <v>82</v>
      </c>
      <c r="G111" s="25"/>
      <c r="H111" s="25"/>
      <c r="I111" s="25"/>
      <c r="J111" s="25">
        <f aca="true" t="shared" si="6" ref="J111:O111">COUNTIF(J2:J109,1)</f>
        <v>45</v>
      </c>
      <c r="K111" s="25">
        <f t="shared" si="6"/>
        <v>37</v>
      </c>
      <c r="L111" s="25">
        <f t="shared" si="6"/>
        <v>20</v>
      </c>
      <c r="M111" s="25">
        <f t="shared" si="6"/>
        <v>3</v>
      </c>
      <c r="N111" s="25">
        <f t="shared" si="6"/>
        <v>0</v>
      </c>
      <c r="O111" s="25">
        <f t="shared" si="6"/>
        <v>0</v>
      </c>
      <c r="P111" s="118"/>
      <c r="Q111" s="28"/>
      <c r="R111" s="29">
        <f>AVERAGE(R2:R109)</f>
        <v>4.444444444444445</v>
      </c>
      <c r="S111" s="29">
        <f>AVERAGE(S2:S109)</f>
        <v>3.990740740740741</v>
      </c>
      <c r="T111" s="29">
        <f aca="true" t="shared" si="7" ref="T111:AN111">AVERAGE(T2:T109)</f>
        <v>3.740740740740741</v>
      </c>
      <c r="U111" s="30">
        <f t="shared" si="7"/>
        <v>4.398148148148148</v>
      </c>
      <c r="V111" s="30">
        <f t="shared" si="7"/>
        <v>4.407407407407407</v>
      </c>
      <c r="W111" s="30">
        <f t="shared" si="7"/>
        <v>4.361111111111111</v>
      </c>
      <c r="X111" s="30">
        <f t="shared" si="7"/>
        <v>4.2592592592592595</v>
      </c>
      <c r="Y111" s="30">
        <f t="shared" si="7"/>
        <v>4.462962962962963</v>
      </c>
      <c r="Z111" s="30">
        <f t="shared" si="7"/>
        <v>4.268518518518518</v>
      </c>
      <c r="AA111" s="30">
        <f t="shared" si="7"/>
        <v>4.462962962962963</v>
      </c>
      <c r="AB111" s="30">
        <f t="shared" si="7"/>
        <v>4.175925925925926</v>
      </c>
      <c r="AC111" s="31">
        <f t="shared" si="7"/>
        <v>4.416666666666667</v>
      </c>
      <c r="AD111" s="31">
        <f t="shared" si="7"/>
        <v>4.435185185185185</v>
      </c>
      <c r="AE111" s="31">
        <f t="shared" si="7"/>
        <v>4.425925925925926</v>
      </c>
      <c r="AF111" s="31">
        <f t="shared" si="7"/>
        <v>4.388888888888889</v>
      </c>
      <c r="AG111" s="31">
        <f t="shared" si="7"/>
        <v>4.37037037037037</v>
      </c>
      <c r="AH111" s="31">
        <f t="shared" si="7"/>
        <v>4.5</v>
      </c>
      <c r="AI111" s="31">
        <f t="shared" si="7"/>
        <v>4.407407407407407</v>
      </c>
      <c r="AJ111" s="31">
        <f t="shared" si="7"/>
        <v>4.5</v>
      </c>
      <c r="AK111" s="31">
        <f t="shared" si="7"/>
        <v>4.425925925925926</v>
      </c>
      <c r="AL111" s="31">
        <f t="shared" si="7"/>
        <v>4.277777777777778</v>
      </c>
      <c r="AM111" s="31">
        <f t="shared" si="7"/>
        <v>4.37962962962963</v>
      </c>
      <c r="AN111" s="31">
        <f t="shared" si="7"/>
        <v>4.268518518518518</v>
      </c>
    </row>
    <row r="112" spans="1:40" ht="24">
      <c r="A112" s="27" t="s">
        <v>13</v>
      </c>
      <c r="B112" s="25">
        <f>COUNTIF(B2:B109,2)</f>
        <v>95</v>
      </c>
      <c r="C112" s="25"/>
      <c r="D112" s="25" t="s">
        <v>33</v>
      </c>
      <c r="E112" s="25"/>
      <c r="F112" s="25">
        <f>COUNTIF(F2:F109,2)</f>
        <v>25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118"/>
      <c r="Q112" s="28"/>
      <c r="R112" s="29">
        <f aca="true" t="shared" si="8" ref="R112:AN112">STDEV(R2:R109)</f>
        <v>0.5853880146756126</v>
      </c>
      <c r="S112" s="29">
        <f t="shared" si="8"/>
        <v>0.7793523595786143</v>
      </c>
      <c r="T112" s="29">
        <f t="shared" si="8"/>
        <v>0.7778519472127218</v>
      </c>
      <c r="U112" s="33">
        <f t="shared" si="8"/>
        <v>0.5458392289203056</v>
      </c>
      <c r="V112" s="33">
        <f t="shared" si="8"/>
        <v>0.5643131138046551</v>
      </c>
      <c r="W112" s="33">
        <f t="shared" si="8"/>
        <v>0.676139859078184</v>
      </c>
      <c r="X112" s="33">
        <f t="shared" si="8"/>
        <v>0.6609306716420432</v>
      </c>
      <c r="Y112" s="33">
        <f t="shared" si="8"/>
        <v>0.5540998581673201</v>
      </c>
      <c r="Z112" s="33">
        <f t="shared" si="8"/>
        <v>0.6918278847255052</v>
      </c>
      <c r="AA112" s="33">
        <f t="shared" si="8"/>
        <v>0.5540998581673201</v>
      </c>
      <c r="AB112" s="33">
        <f t="shared" si="8"/>
        <v>0.7340669416583089</v>
      </c>
      <c r="AC112" s="34">
        <f t="shared" si="8"/>
        <v>0.5138274920523278</v>
      </c>
      <c r="AD112" s="34">
        <f t="shared" si="8"/>
        <v>0.5165150683699696</v>
      </c>
      <c r="AE112" s="34">
        <f t="shared" si="8"/>
        <v>0.5503389559393085</v>
      </c>
      <c r="AF112" s="34">
        <f t="shared" si="8"/>
        <v>0.5773502691896245</v>
      </c>
      <c r="AG112" s="34">
        <f t="shared" si="8"/>
        <v>0.5569038674839253</v>
      </c>
      <c r="AH112" s="34">
        <f t="shared" si="8"/>
        <v>0.5206035318581478</v>
      </c>
      <c r="AI112" s="34">
        <f t="shared" si="8"/>
        <v>0.5475013256850242</v>
      </c>
      <c r="AJ112" s="34">
        <f t="shared" si="8"/>
        <v>0.5719290198427753</v>
      </c>
      <c r="AK112" s="34">
        <f t="shared" si="8"/>
        <v>0.5330866511546893</v>
      </c>
      <c r="AL112" s="34">
        <f t="shared" si="8"/>
        <v>0.6240257203741479</v>
      </c>
      <c r="AM112" s="34">
        <f t="shared" si="8"/>
        <v>0.5589976441960058</v>
      </c>
      <c r="AN112" s="34">
        <f t="shared" si="8"/>
        <v>0.6206189476309382</v>
      </c>
    </row>
    <row r="113" spans="1:17" ht="24">
      <c r="A113" s="27"/>
      <c r="B113" s="25">
        <f>SUM(B111:B112)</f>
        <v>108</v>
      </c>
      <c r="C113" s="25"/>
      <c r="D113" s="25"/>
      <c r="E113" s="25"/>
      <c r="F113" s="25">
        <f>COUNTIF(F2:F109,0)</f>
        <v>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118"/>
      <c r="Q113" s="28"/>
    </row>
    <row r="114" spans="1:17" ht="24">
      <c r="A114" s="27"/>
      <c r="B114" s="25"/>
      <c r="C114" s="25"/>
      <c r="D114" s="25"/>
      <c r="E114" s="25"/>
      <c r="F114" s="25">
        <f>SUM(F111:F113)</f>
        <v>108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118"/>
      <c r="Q114" s="28"/>
    </row>
    <row r="115" spans="1:17" ht="24">
      <c r="A115" s="2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118"/>
      <c r="Q115" s="28"/>
    </row>
    <row r="116" spans="1:40" s="22" customFormat="1" ht="24">
      <c r="A116" s="2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118"/>
      <c r="Q116" s="28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4"/>
      <c r="AN116" s="24"/>
    </row>
    <row r="117" spans="1:40" s="22" customFormat="1" ht="24">
      <c r="A117" s="2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18"/>
      <c r="Q117" s="28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4"/>
      <c r="AN117" s="24"/>
    </row>
    <row r="118" spans="1:40" s="22" customFormat="1" ht="24">
      <c r="A118" s="2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118"/>
      <c r="Q118" s="28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4"/>
      <c r="AN118" s="24"/>
    </row>
    <row r="119" spans="1:40" s="22" customFormat="1" ht="24">
      <c r="A119" s="2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118"/>
      <c r="Q119" s="28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4"/>
      <c r="AN119" s="24"/>
    </row>
    <row r="120" spans="1:40" s="22" customFormat="1" ht="24">
      <c r="A120" s="2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118"/>
      <c r="Q120" s="28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4"/>
      <c r="AN120" s="24"/>
    </row>
    <row r="121" spans="1:40" s="22" customFormat="1" ht="24">
      <c r="A121" s="2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118"/>
      <c r="Q121" s="28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4"/>
      <c r="AN121" s="24"/>
    </row>
    <row r="122" spans="1:40" s="22" customFormat="1" ht="24">
      <c r="A122" s="2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118"/>
      <c r="Q122" s="28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4"/>
      <c r="AN122" s="24"/>
    </row>
    <row r="123" spans="1:40" s="22" customFormat="1" ht="24">
      <c r="A123" s="2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118"/>
      <c r="Q123" s="28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4"/>
      <c r="AN123" s="24"/>
    </row>
    <row r="124" spans="1:40" s="22" customFormat="1" ht="24">
      <c r="A124" s="2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118"/>
      <c r="Q124" s="28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4"/>
      <c r="AN124" s="24"/>
    </row>
    <row r="125" spans="1:40" s="22" customFormat="1" ht="24">
      <c r="A125" s="2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118"/>
      <c r="Q125" s="28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4"/>
      <c r="AN125" s="24"/>
    </row>
    <row r="126" spans="1:40" s="22" customFormat="1" ht="24">
      <c r="A126" s="2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18"/>
      <c r="Q126" s="28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4"/>
      <c r="AN126" s="24"/>
    </row>
    <row r="127" spans="1:40" s="22" customFormat="1" ht="24">
      <c r="A127" s="27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118"/>
      <c r="Q127" s="28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4"/>
      <c r="AN127" s="24"/>
    </row>
    <row r="128" spans="1:40" s="22" customFormat="1" ht="24">
      <c r="A128" s="27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118"/>
      <c r="Q128" s="28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4"/>
      <c r="AN128" s="24"/>
    </row>
    <row r="129" spans="1:40" s="22" customFormat="1" ht="24">
      <c r="A129" s="27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18"/>
      <c r="Q129" s="28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4"/>
      <c r="AN129" s="24"/>
    </row>
    <row r="130" spans="1:40" s="22" customFormat="1" ht="24">
      <c r="A130" s="2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118"/>
      <c r="Q130" s="28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4"/>
      <c r="AN130" s="24"/>
    </row>
    <row r="131" spans="1:40" s="22" customFormat="1" ht="24">
      <c r="A131" s="2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118"/>
      <c r="Q131" s="28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4"/>
      <c r="AN131" s="24"/>
    </row>
    <row r="132" spans="1:40" s="22" customFormat="1" ht="24">
      <c r="A132" s="2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118"/>
      <c r="Q132" s="28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4"/>
      <c r="AN132" s="24"/>
    </row>
    <row r="133" spans="1:40" s="22" customFormat="1" ht="24">
      <c r="A133" s="2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118"/>
      <c r="Q133" s="28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4"/>
      <c r="AN133" s="24"/>
    </row>
    <row r="134" spans="1:40" s="22" customFormat="1" ht="24">
      <c r="A134" s="2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118"/>
      <c r="Q134" s="28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4"/>
      <c r="AN134" s="24"/>
    </row>
    <row r="135" spans="1:40" s="22" customFormat="1" ht="24">
      <c r="A135" s="2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118"/>
      <c r="Q135" s="28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4"/>
      <c r="AN135" s="24"/>
    </row>
    <row r="136" spans="1:40" s="22" customFormat="1" ht="24">
      <c r="A136" s="27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118"/>
      <c r="Q136" s="28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4"/>
      <c r="AN136" s="24"/>
    </row>
    <row r="137" spans="1:40" s="22" customFormat="1" ht="24">
      <c r="A137" s="2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18"/>
      <c r="Q137" s="28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4"/>
      <c r="AN137" s="24"/>
    </row>
    <row r="138" spans="1:40" s="22" customFormat="1" ht="24">
      <c r="A138" s="2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118"/>
      <c r="Q138" s="28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4"/>
      <c r="AN138" s="24"/>
    </row>
    <row r="139" spans="1:40" s="22" customFormat="1" ht="24">
      <c r="A139" s="2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118"/>
      <c r="Q139" s="28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4"/>
      <c r="AN139" s="24"/>
    </row>
    <row r="140" spans="1:40" s="22" customFormat="1" ht="24">
      <c r="A140" s="2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118"/>
      <c r="Q140" s="28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4"/>
      <c r="AN140" s="24"/>
    </row>
    <row r="141" spans="1:40" s="22" customFormat="1" ht="24">
      <c r="A141" s="27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18"/>
      <c r="Q141" s="28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4"/>
      <c r="AN141" s="24"/>
    </row>
    <row r="142" spans="1:40" s="22" customFormat="1" ht="24">
      <c r="A142" s="27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118"/>
      <c r="Q142" s="28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4"/>
      <c r="AN142" s="24"/>
    </row>
    <row r="143" spans="1:40" s="22" customFormat="1" ht="24">
      <c r="A143" s="27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118"/>
      <c r="Q143" s="28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4"/>
      <c r="AN143" s="24"/>
    </row>
    <row r="144" spans="1:40" s="22" customFormat="1" ht="24">
      <c r="A144" s="27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118"/>
      <c r="Q144" s="28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4"/>
      <c r="AN144" s="24"/>
    </row>
    <row r="145" spans="1:40" s="22" customFormat="1" ht="24">
      <c r="A145" s="27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118"/>
      <c r="Q145" s="28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4"/>
      <c r="AN145" s="24"/>
    </row>
    <row r="146" spans="1:40" s="22" customFormat="1" ht="24">
      <c r="A146" s="2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118"/>
      <c r="Q146" s="28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4"/>
      <c r="AN146" s="24"/>
    </row>
    <row r="147" spans="1:40" s="22" customFormat="1" ht="24">
      <c r="A147" s="27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118"/>
      <c r="Q147" s="28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4"/>
      <c r="AN147" s="24"/>
    </row>
    <row r="148" spans="1:40" s="22" customFormat="1" ht="24">
      <c r="A148" s="27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118"/>
      <c r="Q148" s="28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4"/>
      <c r="AN148" s="24"/>
    </row>
    <row r="149" spans="1:40" s="22" customFormat="1" ht="24">
      <c r="A149" s="27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118"/>
      <c r="Q149" s="28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4"/>
      <c r="AN149" s="24"/>
    </row>
    <row r="150" spans="1:40" s="22" customFormat="1" ht="24">
      <c r="A150" s="27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118"/>
      <c r="Q150" s="28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4"/>
      <c r="AN150" s="24"/>
    </row>
    <row r="151" spans="1:40" s="22" customFormat="1" ht="24">
      <c r="A151" s="27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18"/>
      <c r="Q151" s="28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4"/>
      <c r="AN151" s="24"/>
    </row>
    <row r="152" spans="1:40" s="22" customFormat="1" ht="24">
      <c r="A152" s="27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118"/>
      <c r="Q152" s="28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4"/>
      <c r="AN152" s="24"/>
    </row>
    <row r="153" spans="1:40" s="22" customFormat="1" ht="24">
      <c r="A153" s="27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118"/>
      <c r="Q153" s="28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4"/>
      <c r="AN153" s="24"/>
    </row>
    <row r="154" spans="1:40" s="22" customFormat="1" ht="24">
      <c r="A154" s="2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118"/>
      <c r="Q154" s="28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4"/>
      <c r="AN154" s="24"/>
    </row>
    <row r="155" spans="1:40" s="22" customFormat="1" ht="24">
      <c r="A155" s="2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118"/>
      <c r="Q155" s="28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4"/>
      <c r="AN155" s="24"/>
    </row>
    <row r="156" spans="1:40" s="22" customFormat="1" ht="24">
      <c r="A156" s="2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118"/>
      <c r="Q156" s="28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4"/>
      <c r="AN156" s="24"/>
    </row>
    <row r="157" spans="1:40" s="22" customFormat="1" ht="24">
      <c r="A157" s="2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118"/>
      <c r="Q157" s="28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4"/>
      <c r="AN157" s="24"/>
    </row>
    <row r="158" spans="1:40" s="22" customFormat="1" ht="24">
      <c r="A158" s="27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118"/>
      <c r="Q158" s="28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4"/>
      <c r="AN158" s="24"/>
    </row>
    <row r="159" spans="1:40" s="22" customFormat="1" ht="24">
      <c r="A159" s="27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118"/>
      <c r="Q159" s="28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4"/>
      <c r="AN159" s="24"/>
    </row>
    <row r="160" spans="1:40" s="22" customFormat="1" ht="24">
      <c r="A160" s="2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118"/>
      <c r="Q160" s="28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4"/>
      <c r="AN160" s="24"/>
    </row>
    <row r="161" spans="1:40" s="22" customFormat="1" ht="24">
      <c r="A161" s="2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118"/>
      <c r="Q161" s="28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4"/>
      <c r="AN161" s="24"/>
    </row>
    <row r="162" spans="1:40" s="22" customFormat="1" ht="24">
      <c r="A162" s="2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18"/>
      <c r="Q162" s="28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4"/>
      <c r="AN162" s="24"/>
    </row>
    <row r="163" spans="1:40" s="22" customFormat="1" ht="24">
      <c r="A163" s="2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118"/>
      <c r="Q163" s="28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4"/>
      <c r="AN163" s="24"/>
    </row>
    <row r="164" spans="1:40" s="22" customFormat="1" ht="24">
      <c r="A164" s="2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118"/>
      <c r="Q164" s="28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4"/>
      <c r="AN164" s="24"/>
    </row>
    <row r="165" spans="1:40" s="22" customFormat="1" ht="24">
      <c r="A165" s="2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118"/>
      <c r="Q165" s="28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4"/>
      <c r="AN165" s="24"/>
    </row>
    <row r="166" spans="1:40" s="22" customFormat="1" ht="24">
      <c r="A166" s="2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118"/>
      <c r="Q166" s="28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4"/>
      <c r="AN166" s="24"/>
    </row>
    <row r="167" spans="1:40" s="22" customFormat="1" ht="24">
      <c r="A167" s="2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118"/>
      <c r="Q167" s="28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4"/>
      <c r="AN167" s="24"/>
    </row>
    <row r="168" spans="1:40" s="22" customFormat="1" ht="24">
      <c r="A168" s="2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118"/>
      <c r="Q168" s="28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4"/>
      <c r="AN168" s="24"/>
    </row>
    <row r="169" spans="1:40" s="22" customFormat="1" ht="24">
      <c r="A169" s="2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118"/>
      <c r="Q169" s="28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4"/>
      <c r="AN169" s="24"/>
    </row>
    <row r="170" spans="1:40" s="22" customFormat="1" ht="24">
      <c r="A170" s="2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118"/>
      <c r="Q170" s="28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4"/>
      <c r="AN170" s="24"/>
    </row>
    <row r="171" spans="1:40" s="22" customFormat="1" ht="24">
      <c r="A171" s="2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118"/>
      <c r="Q171" s="28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4"/>
      <c r="AN171" s="24"/>
    </row>
    <row r="172" spans="1:40" s="22" customFormat="1" ht="24">
      <c r="A172" s="2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118"/>
      <c r="Q172" s="28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4"/>
      <c r="AN172" s="24"/>
    </row>
    <row r="173" spans="1:40" s="22" customFormat="1" ht="24">
      <c r="A173" s="2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118"/>
      <c r="Q173" s="28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4"/>
      <c r="AN173" s="24"/>
    </row>
    <row r="174" spans="1:40" s="22" customFormat="1" ht="24">
      <c r="A174" s="27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118"/>
      <c r="Q174" s="28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4"/>
      <c r="AN174" s="24"/>
    </row>
    <row r="175" spans="1:40" s="22" customFormat="1" ht="24">
      <c r="A175" s="27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118"/>
      <c r="Q175" s="28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4"/>
      <c r="AN175" s="24"/>
    </row>
    <row r="176" spans="1:40" s="22" customFormat="1" ht="24">
      <c r="A176" s="27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118"/>
      <c r="Q176" s="28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4"/>
      <c r="AN176" s="24"/>
    </row>
    <row r="177" spans="1:40" s="22" customFormat="1" ht="24">
      <c r="A177" s="2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118"/>
      <c r="Q177" s="28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4"/>
      <c r="AN177" s="24"/>
    </row>
    <row r="178" spans="1:40" s="22" customFormat="1" ht="24">
      <c r="A178" s="2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118"/>
      <c r="Q178" s="28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4"/>
      <c r="AN178" s="24"/>
    </row>
    <row r="179" spans="1:40" s="22" customFormat="1" ht="24">
      <c r="A179" s="27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118"/>
      <c r="Q179" s="28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4"/>
      <c r="AN179" s="24"/>
    </row>
    <row r="180" spans="1:40" s="22" customFormat="1" ht="24">
      <c r="A180" s="27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118"/>
      <c r="Q180" s="28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4"/>
      <c r="AN180" s="24"/>
    </row>
    <row r="181" spans="1:40" s="22" customFormat="1" ht="24">
      <c r="A181" s="27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118"/>
      <c r="Q181" s="28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4"/>
      <c r="AN181" s="24"/>
    </row>
    <row r="182" spans="1:40" s="22" customFormat="1" ht="24">
      <c r="A182" s="2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118"/>
      <c r="Q182" s="28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4"/>
      <c r="AN182" s="24"/>
    </row>
    <row r="183" spans="1:40" s="22" customFormat="1" ht="24">
      <c r="A183" s="27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118"/>
      <c r="Q183" s="28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4"/>
      <c r="AN183" s="24"/>
    </row>
    <row r="184" spans="1:40" s="22" customFormat="1" ht="24">
      <c r="A184" s="2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118"/>
      <c r="Q184" s="28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4"/>
      <c r="AN184" s="24"/>
    </row>
    <row r="185" spans="1:40" s="22" customFormat="1" ht="24">
      <c r="A185" s="27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118"/>
      <c r="Q185" s="28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4"/>
      <c r="AN185" s="24"/>
    </row>
    <row r="186" spans="1:40" s="22" customFormat="1" ht="24">
      <c r="A186" s="2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118"/>
      <c r="Q186" s="28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4"/>
      <c r="AN186" s="24"/>
    </row>
    <row r="187" spans="1:40" s="22" customFormat="1" ht="24">
      <c r="A187" s="27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118"/>
      <c r="Q187" s="28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4"/>
      <c r="AN187" s="24"/>
    </row>
    <row r="188" spans="1:40" s="22" customFormat="1" ht="24">
      <c r="A188" s="2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118"/>
      <c r="Q188" s="28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4"/>
      <c r="AN188" s="24"/>
    </row>
    <row r="189" spans="1:40" s="22" customFormat="1" ht="24">
      <c r="A189" s="27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118"/>
      <c r="Q189" s="28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4"/>
      <c r="AN189" s="24"/>
    </row>
    <row r="190" spans="1:40" s="22" customFormat="1" ht="24">
      <c r="A190" s="27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118"/>
      <c r="Q190" s="28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4"/>
      <c r="AN190" s="24"/>
    </row>
    <row r="191" spans="1:40" s="22" customFormat="1" ht="24">
      <c r="A191" s="27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118"/>
      <c r="Q191" s="28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4"/>
      <c r="AN191" s="24"/>
    </row>
    <row r="192" spans="1:40" s="22" customFormat="1" ht="24">
      <c r="A192" s="27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18"/>
      <c r="Q192" s="28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4"/>
      <c r="AN192" s="24"/>
    </row>
    <row r="193" spans="1:40" s="22" customFormat="1" ht="24">
      <c r="A193" s="2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118"/>
      <c r="Q193" s="28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4"/>
      <c r="AN193" s="24"/>
    </row>
    <row r="194" spans="1:40" s="22" customFormat="1" ht="24">
      <c r="A194" s="2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118"/>
      <c r="Q194" s="28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4"/>
      <c r="AN194" s="24"/>
    </row>
    <row r="195" spans="1:40" s="22" customFormat="1" ht="24">
      <c r="A195" s="27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118"/>
      <c r="Q195" s="28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4"/>
      <c r="AN195" s="24"/>
    </row>
    <row r="196" spans="1:40" s="22" customFormat="1" ht="24">
      <c r="A196" s="27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118"/>
      <c r="Q196" s="28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4"/>
      <c r="AN196" s="24"/>
    </row>
    <row r="197" spans="1:40" s="22" customFormat="1" ht="24">
      <c r="A197" s="27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118"/>
      <c r="Q197" s="28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4"/>
      <c r="AN197" s="24"/>
    </row>
    <row r="198" spans="1:40" s="22" customFormat="1" ht="24">
      <c r="A198" s="27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118"/>
      <c r="Q198" s="28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4"/>
      <c r="AN198" s="24"/>
    </row>
    <row r="199" spans="1:40" s="22" customFormat="1" ht="24">
      <c r="A199" s="27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118"/>
      <c r="Q199" s="28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4"/>
      <c r="AN199" s="24"/>
    </row>
    <row r="200" spans="1:40" s="22" customFormat="1" ht="24">
      <c r="A200" s="27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118"/>
      <c r="Q200" s="28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4"/>
      <c r="AN200" s="24"/>
    </row>
    <row r="201" spans="1:40" s="22" customFormat="1" ht="24">
      <c r="A201" s="2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118"/>
      <c r="Q201" s="28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4"/>
      <c r="AN201" s="24"/>
    </row>
    <row r="202" spans="1:40" s="22" customFormat="1" ht="24">
      <c r="A202" s="2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118"/>
      <c r="Q202" s="28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4"/>
      <c r="AN202" s="24"/>
    </row>
    <row r="203" spans="1:40" s="22" customFormat="1" ht="24">
      <c r="A203" s="27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118"/>
      <c r="Q203" s="28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4"/>
      <c r="AN203" s="24"/>
    </row>
    <row r="204" spans="1:40" s="22" customFormat="1" ht="24">
      <c r="A204" s="27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118"/>
      <c r="Q204" s="28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4"/>
      <c r="AN204" s="24"/>
    </row>
    <row r="205" spans="1:40" s="22" customFormat="1" ht="24">
      <c r="A205" s="27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118"/>
      <c r="Q205" s="28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4"/>
      <c r="AN205" s="24"/>
    </row>
    <row r="206" spans="1:40" s="22" customFormat="1" ht="24">
      <c r="A206" s="27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118"/>
      <c r="Q206" s="28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4"/>
      <c r="AN206" s="24"/>
    </row>
    <row r="207" spans="1:40" s="22" customFormat="1" ht="24">
      <c r="A207" s="27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118"/>
      <c r="Q207" s="28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4"/>
      <c r="AN207" s="24"/>
    </row>
    <row r="208" spans="1:40" s="22" customFormat="1" ht="24">
      <c r="A208" s="27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118"/>
      <c r="Q208" s="28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4"/>
      <c r="AN208" s="24"/>
    </row>
    <row r="209" spans="1:40" s="22" customFormat="1" ht="24">
      <c r="A209" s="27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118"/>
      <c r="Q209" s="28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4"/>
      <c r="AN209" s="24"/>
    </row>
    <row r="210" spans="1:40" s="22" customFormat="1" ht="24">
      <c r="A210" s="27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118"/>
      <c r="Q210" s="28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4"/>
      <c r="AN210" s="24"/>
    </row>
    <row r="211" spans="1:40" s="22" customFormat="1" ht="24">
      <c r="A211" s="2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118"/>
      <c r="Q211" s="28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4"/>
      <c r="AN211" s="24"/>
    </row>
    <row r="212" spans="1:40" s="22" customFormat="1" ht="24">
      <c r="A212" s="27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118"/>
      <c r="Q212" s="28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4"/>
      <c r="AN212" s="24"/>
    </row>
    <row r="213" spans="1:40" s="22" customFormat="1" ht="24">
      <c r="A213" s="27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118"/>
      <c r="Q213" s="28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4"/>
      <c r="AN213" s="24"/>
    </row>
    <row r="214" spans="1:40" s="22" customFormat="1" ht="24">
      <c r="A214" s="27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118"/>
      <c r="Q214" s="28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4"/>
      <c r="AN214" s="24"/>
    </row>
    <row r="215" spans="1:40" s="22" customFormat="1" ht="24">
      <c r="A215" s="27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118"/>
      <c r="Q215" s="28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4"/>
      <c r="AN215" s="24"/>
    </row>
    <row r="216" spans="1:40" s="22" customFormat="1" ht="24">
      <c r="A216" s="27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118"/>
      <c r="Q216" s="28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4"/>
      <c r="AN216" s="24"/>
    </row>
    <row r="217" spans="1:40" s="22" customFormat="1" ht="24">
      <c r="A217" s="27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118"/>
      <c r="Q217" s="28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4"/>
      <c r="AN217" s="24"/>
    </row>
    <row r="218" spans="1:40" s="22" customFormat="1" ht="24">
      <c r="A218" s="27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118"/>
      <c r="Q218" s="28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4"/>
      <c r="AN218" s="24"/>
    </row>
    <row r="219" spans="1:40" s="22" customFormat="1" ht="24">
      <c r="A219" s="27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118"/>
      <c r="Q219" s="28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4"/>
      <c r="AN219" s="24"/>
    </row>
    <row r="220" spans="1:40" s="22" customFormat="1" ht="24">
      <c r="A220" s="27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118"/>
      <c r="Q220" s="28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4"/>
      <c r="AN220" s="24"/>
    </row>
    <row r="221" spans="1:40" s="22" customFormat="1" ht="24">
      <c r="A221" s="27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118"/>
      <c r="Q221" s="28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4"/>
      <c r="AN221" s="24"/>
    </row>
    <row r="222" spans="1:40" s="22" customFormat="1" ht="24">
      <c r="A222" s="27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118"/>
      <c r="Q222" s="28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4"/>
      <c r="AN222" s="24"/>
    </row>
    <row r="223" spans="1:40" s="22" customFormat="1" ht="24">
      <c r="A223" s="27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118"/>
      <c r="Q223" s="28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4"/>
      <c r="AN223" s="24"/>
    </row>
    <row r="224" spans="1:40" s="22" customFormat="1" ht="24">
      <c r="A224" s="27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118"/>
      <c r="Q224" s="28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4"/>
      <c r="AN224" s="24"/>
    </row>
    <row r="225" spans="1:40" s="22" customFormat="1" ht="24">
      <c r="A225" s="27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118"/>
      <c r="Q225" s="28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4"/>
      <c r="AN225" s="24"/>
    </row>
    <row r="226" spans="1:40" s="22" customFormat="1" ht="24">
      <c r="A226" s="27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118"/>
      <c r="Q226" s="28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4"/>
      <c r="AN226" s="24"/>
    </row>
    <row r="227" spans="1:40" s="22" customFormat="1" ht="24">
      <c r="A227" s="27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118"/>
      <c r="Q227" s="28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4"/>
      <c r="AN227" s="24"/>
    </row>
    <row r="228" spans="1:40" s="22" customFormat="1" ht="24">
      <c r="A228" s="27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118"/>
      <c r="Q228" s="28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4"/>
      <c r="AN228" s="24"/>
    </row>
    <row r="229" spans="1:40" s="22" customFormat="1" ht="24">
      <c r="A229" s="27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118"/>
      <c r="Q229" s="28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4"/>
      <c r="AN229" s="24"/>
    </row>
    <row r="230" spans="1:40" s="22" customFormat="1" ht="24">
      <c r="A230" s="2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118"/>
      <c r="Q230" s="28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4"/>
      <c r="AN230" s="24"/>
    </row>
    <row r="231" spans="1:40" s="22" customFormat="1" ht="24">
      <c r="A231" s="27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18"/>
      <c r="Q231" s="28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4"/>
      <c r="AN231" s="24"/>
    </row>
    <row r="232" spans="1:40" s="22" customFormat="1" ht="24">
      <c r="A232" s="27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18"/>
      <c r="Q232" s="28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4"/>
      <c r="AN232" s="24"/>
    </row>
    <row r="233" spans="1:40" s="22" customFormat="1" ht="24">
      <c r="A233" s="27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18"/>
      <c r="Q233" s="28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4"/>
      <c r="AN233" s="24"/>
    </row>
    <row r="234" spans="1:40" s="22" customFormat="1" ht="24">
      <c r="A234" s="27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18"/>
      <c r="Q234" s="28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4"/>
      <c r="AN234" s="24"/>
    </row>
    <row r="235" spans="1:40" s="22" customFormat="1" ht="24">
      <c r="A235" s="27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118"/>
      <c r="Q235" s="28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4"/>
      <c r="AN235" s="24"/>
    </row>
    <row r="236" spans="1:40" s="22" customFormat="1" ht="24">
      <c r="A236" s="27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118"/>
      <c r="Q236" s="28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4"/>
      <c r="AN236" s="24"/>
    </row>
    <row r="237" spans="1:40" s="22" customFormat="1" ht="24">
      <c r="A237" s="27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118"/>
      <c r="Q237" s="28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4"/>
      <c r="AN237" s="24"/>
    </row>
    <row r="238" spans="1:40" s="22" customFormat="1" ht="24">
      <c r="A238" s="27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118"/>
      <c r="Q238" s="28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4"/>
      <c r="AN238" s="24"/>
    </row>
    <row r="239" spans="1:40" s="22" customFormat="1" ht="24">
      <c r="A239" s="27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118"/>
      <c r="Q239" s="28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4"/>
      <c r="AN239" s="24"/>
    </row>
    <row r="240" spans="1:40" s="22" customFormat="1" ht="24">
      <c r="A240" s="27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118"/>
      <c r="Q240" s="28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4"/>
      <c r="AN240" s="24"/>
    </row>
    <row r="241" spans="1:40" s="22" customFormat="1" ht="24">
      <c r="A241" s="27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118"/>
      <c r="Q241" s="28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4"/>
      <c r="AN241" s="24"/>
    </row>
    <row r="242" spans="1:40" s="22" customFormat="1" ht="24">
      <c r="A242" s="27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118"/>
      <c r="Q242" s="28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4"/>
      <c r="AN242" s="24"/>
    </row>
    <row r="243" spans="1:40" s="22" customFormat="1" ht="24">
      <c r="A243" s="27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118"/>
      <c r="Q243" s="28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4"/>
      <c r="AN243" s="24"/>
    </row>
    <row r="244" spans="1:40" s="22" customFormat="1" ht="24">
      <c r="A244" s="27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118"/>
      <c r="Q244" s="28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4"/>
      <c r="AN244" s="24"/>
    </row>
    <row r="245" spans="1:40" s="22" customFormat="1" ht="24">
      <c r="A245" s="27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118"/>
      <c r="Q245" s="28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4"/>
      <c r="AN245" s="24"/>
    </row>
    <row r="246" spans="1:40" s="22" customFormat="1" ht="24">
      <c r="A246" s="27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118"/>
      <c r="Q246" s="28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4"/>
      <c r="AN246" s="24"/>
    </row>
    <row r="247" spans="1:40" s="22" customFormat="1" ht="24">
      <c r="A247" s="27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118"/>
      <c r="Q247" s="28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4"/>
      <c r="AN247" s="24"/>
    </row>
    <row r="248" spans="1:40" s="22" customFormat="1" ht="24">
      <c r="A248" s="27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118"/>
      <c r="Q248" s="28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4"/>
      <c r="AN248" s="24"/>
    </row>
    <row r="249" spans="1:40" s="22" customFormat="1" ht="24">
      <c r="A249" s="27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118"/>
      <c r="Q249" s="28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4"/>
      <c r="AN249" s="24"/>
    </row>
    <row r="250" spans="1:40" s="22" customFormat="1" ht="24">
      <c r="A250" s="27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118"/>
      <c r="Q250" s="28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4"/>
      <c r="AN250" s="24"/>
    </row>
    <row r="251" spans="1:40" s="22" customFormat="1" ht="24">
      <c r="A251" s="27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118"/>
      <c r="Q251" s="28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4"/>
      <c r="AN251" s="24"/>
    </row>
    <row r="252" spans="1:40" s="22" customFormat="1" ht="24">
      <c r="A252" s="27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118"/>
      <c r="Q252" s="28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4"/>
      <c r="AN252" s="24"/>
    </row>
    <row r="253" spans="1:40" s="22" customFormat="1" ht="24">
      <c r="A253" s="27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118"/>
      <c r="Q253" s="28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4"/>
      <c r="AN253" s="24"/>
    </row>
    <row r="254" spans="1:40" s="22" customFormat="1" ht="24">
      <c r="A254" s="27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118"/>
      <c r="Q254" s="28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4"/>
      <c r="AN254" s="24"/>
    </row>
    <row r="255" spans="1:40" s="22" customFormat="1" ht="24">
      <c r="A255" s="27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118"/>
      <c r="Q255" s="28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4"/>
      <c r="AN255" s="24"/>
    </row>
    <row r="256" spans="1:40" s="22" customFormat="1" ht="24">
      <c r="A256" s="27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118"/>
      <c r="Q256" s="28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4"/>
      <c r="AN256" s="24"/>
    </row>
    <row r="257" spans="1:40" s="22" customFormat="1" ht="24">
      <c r="A257" s="27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118"/>
      <c r="Q257" s="28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4"/>
      <c r="AN257" s="24"/>
    </row>
    <row r="258" spans="1:40" s="22" customFormat="1" ht="24">
      <c r="A258" s="27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118"/>
      <c r="Q258" s="28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4"/>
      <c r="AN258" s="24"/>
    </row>
    <row r="259" spans="1:40" s="22" customFormat="1" ht="24">
      <c r="A259" s="27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118"/>
      <c r="Q259" s="28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4"/>
      <c r="AN259" s="24"/>
    </row>
    <row r="260" spans="1:40" s="22" customFormat="1" ht="24">
      <c r="A260" s="27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118"/>
      <c r="Q260" s="28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4"/>
      <c r="AN260" s="24"/>
    </row>
    <row r="261" spans="1:40" s="22" customFormat="1" ht="24">
      <c r="A261" s="27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118"/>
      <c r="Q261" s="28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4"/>
      <c r="AN261" s="24"/>
    </row>
    <row r="262" spans="1:40" s="22" customFormat="1" ht="24">
      <c r="A262" s="27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118"/>
      <c r="Q262" s="28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4"/>
      <c r="AN262" s="24"/>
    </row>
    <row r="263" spans="1:40" s="22" customFormat="1" ht="24">
      <c r="A263" s="27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118"/>
      <c r="Q263" s="28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4"/>
      <c r="AN263" s="24"/>
    </row>
    <row r="264" spans="1:40" s="22" customFormat="1" ht="24">
      <c r="A264" s="27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118"/>
      <c r="Q264" s="28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4"/>
      <c r="AN264" s="24"/>
    </row>
    <row r="265" spans="1:40" s="22" customFormat="1" ht="24">
      <c r="A265" s="27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118"/>
      <c r="Q265" s="28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4"/>
      <c r="AN265" s="24"/>
    </row>
    <row r="266" spans="1:40" s="22" customFormat="1" ht="24">
      <c r="A266" s="27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118"/>
      <c r="Q266" s="28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4"/>
      <c r="AN266" s="24"/>
    </row>
    <row r="267" spans="1:40" s="22" customFormat="1" ht="24">
      <c r="A267" s="27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118"/>
      <c r="Q267" s="28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4"/>
      <c r="AN267" s="24"/>
    </row>
    <row r="268" spans="1:40" s="22" customFormat="1" ht="24">
      <c r="A268" s="27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118"/>
      <c r="Q268" s="28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4"/>
      <c r="AN268" s="24"/>
    </row>
    <row r="269" spans="1:40" s="22" customFormat="1" ht="24">
      <c r="A269" s="27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118"/>
      <c r="Q269" s="28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4"/>
      <c r="AN269" s="24"/>
    </row>
    <row r="270" spans="1:40" s="22" customFormat="1" ht="24">
      <c r="A270" s="27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118"/>
      <c r="Q270" s="28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4"/>
      <c r="AN270" s="24"/>
    </row>
    <row r="271" spans="1:40" s="22" customFormat="1" ht="24">
      <c r="A271" s="27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118"/>
      <c r="Q271" s="28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4"/>
      <c r="AN271" s="24"/>
    </row>
    <row r="272" spans="1:40" s="22" customFormat="1" ht="24">
      <c r="A272" s="27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118"/>
      <c r="Q272" s="28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4"/>
      <c r="AN272" s="24"/>
    </row>
    <row r="273" spans="1:40" s="22" customFormat="1" ht="24">
      <c r="A273" s="27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118"/>
      <c r="Q273" s="28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4"/>
      <c r="AN273" s="24"/>
    </row>
    <row r="274" spans="1:40" s="22" customFormat="1" ht="24">
      <c r="A274" s="27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118"/>
      <c r="Q274" s="28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4"/>
      <c r="AN274" s="24"/>
    </row>
    <row r="275" spans="1:40" s="22" customFormat="1" ht="24">
      <c r="A275" s="27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118"/>
      <c r="Q275" s="28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4"/>
      <c r="AN275" s="24"/>
    </row>
    <row r="276" spans="1:40" s="22" customFormat="1" ht="24">
      <c r="A276" s="27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118"/>
      <c r="Q276" s="28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4"/>
      <c r="AN276" s="24"/>
    </row>
    <row r="277" spans="1:40" s="22" customFormat="1" ht="24">
      <c r="A277" s="27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118"/>
      <c r="Q277" s="28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4"/>
      <c r="AN277" s="24"/>
    </row>
    <row r="278" spans="1:40" s="22" customFormat="1" ht="24">
      <c r="A278" s="27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18"/>
      <c r="Q278" s="28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4"/>
      <c r="AN278" s="24"/>
    </row>
    <row r="279" spans="1:40" s="22" customFormat="1" ht="24">
      <c r="A279" s="27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118"/>
      <c r="Q279" s="28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4"/>
      <c r="AN279" s="24"/>
    </row>
    <row r="280" spans="1:40" s="22" customFormat="1" ht="24">
      <c r="A280" s="27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118"/>
      <c r="Q280" s="28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4"/>
      <c r="AN280" s="24"/>
    </row>
    <row r="281" spans="1:40" s="22" customFormat="1" ht="24">
      <c r="A281" s="27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118"/>
      <c r="Q281" s="28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4"/>
      <c r="AN281" s="24"/>
    </row>
    <row r="282" spans="1:40" s="22" customFormat="1" ht="24">
      <c r="A282" s="27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118"/>
      <c r="Q282" s="28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4"/>
      <c r="AN282" s="24"/>
    </row>
    <row r="283" spans="1:40" s="22" customFormat="1" ht="24">
      <c r="A283" s="27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118"/>
      <c r="Q283" s="28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4"/>
      <c r="AN283" s="24"/>
    </row>
    <row r="284" spans="1:40" s="22" customFormat="1" ht="24">
      <c r="A284" s="27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118"/>
      <c r="Q284" s="28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4"/>
      <c r="AN284" s="24"/>
    </row>
    <row r="285" spans="1:40" s="22" customFormat="1" ht="24">
      <c r="A285" s="27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118"/>
      <c r="Q285" s="28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4"/>
      <c r="AN285" s="24"/>
    </row>
    <row r="286" spans="1:40" s="22" customFormat="1" ht="24">
      <c r="A286" s="27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118"/>
      <c r="Q286" s="28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4"/>
      <c r="AN286" s="24"/>
    </row>
    <row r="287" spans="1:40" s="22" customFormat="1" ht="24">
      <c r="A287" s="27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118"/>
      <c r="Q287" s="28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4"/>
      <c r="AN287" s="24"/>
    </row>
    <row r="288" spans="1:40" s="22" customFormat="1" ht="24">
      <c r="A288" s="27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118"/>
      <c r="Q288" s="28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4"/>
      <c r="AN288" s="24"/>
    </row>
    <row r="289" spans="1:40" s="22" customFormat="1" ht="24">
      <c r="A289" s="27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118"/>
      <c r="Q289" s="28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4"/>
      <c r="AN289" s="24"/>
    </row>
    <row r="290" spans="1:40" s="22" customFormat="1" ht="24">
      <c r="A290" s="27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118"/>
      <c r="Q290" s="28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4"/>
      <c r="AN290" s="24"/>
    </row>
    <row r="291" spans="1:40" s="22" customFormat="1" ht="24">
      <c r="A291" s="27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118"/>
      <c r="Q291" s="28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4"/>
      <c r="AN291" s="24"/>
    </row>
    <row r="292" spans="1:40" s="22" customFormat="1" ht="24">
      <c r="A292" s="27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18"/>
      <c r="Q292" s="28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4"/>
      <c r="AN292" s="24"/>
    </row>
    <row r="293" spans="1:40" s="22" customFormat="1" ht="24">
      <c r="A293" s="27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118"/>
      <c r="Q293" s="28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4"/>
      <c r="AN293" s="24"/>
    </row>
    <row r="294" spans="1:40" s="22" customFormat="1" ht="24">
      <c r="A294" s="27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118"/>
      <c r="Q294" s="28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4"/>
      <c r="AN294" s="24"/>
    </row>
    <row r="295" spans="1:40" s="22" customFormat="1" ht="24">
      <c r="A295" s="27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118"/>
      <c r="Q295" s="28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4"/>
      <c r="AN295" s="24"/>
    </row>
    <row r="296" spans="1:40" s="22" customFormat="1" ht="24">
      <c r="A296" s="27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118"/>
      <c r="Q296" s="28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4"/>
      <c r="AN296" s="24"/>
    </row>
    <row r="297" spans="1:40" s="22" customFormat="1" ht="24">
      <c r="A297" s="27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118"/>
      <c r="Q297" s="28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4"/>
      <c r="AN297" s="24"/>
    </row>
    <row r="298" spans="1:40" s="22" customFormat="1" ht="24">
      <c r="A298" s="27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118"/>
      <c r="Q298" s="28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4"/>
      <c r="AN298" s="24"/>
    </row>
    <row r="299" spans="1:40" s="22" customFormat="1" ht="24">
      <c r="A299" s="27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118"/>
      <c r="Q299" s="28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4"/>
      <c r="AN299" s="24"/>
    </row>
    <row r="300" spans="1:40" s="22" customFormat="1" ht="24">
      <c r="A300" s="27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18"/>
      <c r="Q300" s="28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4"/>
      <c r="AN300" s="24"/>
    </row>
    <row r="301" spans="1:40" s="22" customFormat="1" ht="24">
      <c r="A301" s="27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118"/>
      <c r="Q301" s="28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4"/>
      <c r="AN301" s="24"/>
    </row>
    <row r="302" spans="1:40" s="22" customFormat="1" ht="24">
      <c r="A302" s="27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118"/>
      <c r="Q302" s="28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4"/>
      <c r="AN302" s="24"/>
    </row>
    <row r="303" spans="1:40" s="22" customFormat="1" ht="24">
      <c r="A303" s="27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118"/>
      <c r="Q303" s="28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4"/>
      <c r="AN303" s="24"/>
    </row>
    <row r="304" spans="1:40" s="22" customFormat="1" ht="24">
      <c r="A304" s="27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118"/>
      <c r="Q304" s="28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4"/>
      <c r="AN304" s="24"/>
    </row>
    <row r="305" spans="1:40" s="22" customFormat="1" ht="24">
      <c r="A305" s="27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118"/>
      <c r="Q305" s="28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4"/>
      <c r="AN305" s="24"/>
    </row>
    <row r="306" spans="1:40" s="22" customFormat="1" ht="24">
      <c r="A306" s="27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118"/>
      <c r="Q306" s="28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4"/>
      <c r="AN306" s="24"/>
    </row>
    <row r="307" spans="1:40" s="22" customFormat="1" ht="24">
      <c r="A307" s="27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118"/>
      <c r="Q307" s="28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4"/>
      <c r="AN307" s="24"/>
    </row>
    <row r="308" spans="1:40" s="22" customFormat="1" ht="24">
      <c r="A308" s="27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118"/>
      <c r="Q308" s="28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4"/>
      <c r="AN308" s="24"/>
    </row>
    <row r="309" spans="1:40" s="22" customFormat="1" ht="24">
      <c r="A309" s="27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118"/>
      <c r="Q309" s="28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4"/>
      <c r="AN309" s="24"/>
    </row>
    <row r="310" spans="1:40" s="22" customFormat="1" ht="24">
      <c r="A310" s="27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118"/>
      <c r="Q310" s="28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4"/>
      <c r="AN310" s="24"/>
    </row>
    <row r="311" spans="1:40" s="22" customFormat="1" ht="24">
      <c r="A311" s="27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118"/>
      <c r="Q311" s="28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4"/>
      <c r="AN311" s="24"/>
    </row>
    <row r="312" spans="1:40" s="22" customFormat="1" ht="24">
      <c r="A312" s="27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118"/>
      <c r="Q312" s="28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4"/>
      <c r="AN312" s="24"/>
    </row>
    <row r="313" spans="1:40" s="22" customFormat="1" ht="24">
      <c r="A313" s="27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118"/>
      <c r="Q313" s="28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4"/>
      <c r="AN313" s="24"/>
    </row>
    <row r="314" spans="1:40" s="22" customFormat="1" ht="24">
      <c r="A314" s="27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118"/>
      <c r="Q314" s="28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4"/>
      <c r="AN314" s="24"/>
    </row>
    <row r="315" spans="1:40" s="22" customFormat="1" ht="24">
      <c r="A315" s="27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118"/>
      <c r="Q315" s="28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4"/>
      <c r="AN315" s="24"/>
    </row>
    <row r="316" spans="1:40" s="22" customFormat="1" ht="24">
      <c r="A316" s="27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118"/>
      <c r="Q316" s="28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4"/>
      <c r="AN316" s="24"/>
    </row>
    <row r="317" spans="1:40" s="22" customFormat="1" ht="24">
      <c r="A317" s="27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118"/>
      <c r="Q317" s="28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4"/>
      <c r="AN317" s="24"/>
    </row>
    <row r="318" spans="1:40" s="22" customFormat="1" ht="24">
      <c r="A318" s="27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118"/>
      <c r="Q318" s="28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4"/>
      <c r="AN318" s="24"/>
    </row>
    <row r="319" spans="1:40" s="22" customFormat="1" ht="24">
      <c r="A319" s="27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118"/>
      <c r="Q319" s="28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4"/>
      <c r="AN319" s="24"/>
    </row>
    <row r="320" spans="1:40" s="22" customFormat="1" ht="24">
      <c r="A320" s="27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118"/>
      <c r="Q320" s="28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4"/>
      <c r="AN320" s="24"/>
    </row>
    <row r="321" spans="1:40" s="22" customFormat="1" ht="24">
      <c r="A321" s="27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118"/>
      <c r="Q321" s="28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4"/>
      <c r="AN321" s="24"/>
    </row>
    <row r="322" spans="1:40" s="22" customFormat="1" ht="24">
      <c r="A322" s="27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118"/>
      <c r="Q322" s="28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4"/>
      <c r="AN322" s="24"/>
    </row>
    <row r="323" spans="1:40" s="22" customFormat="1" ht="24">
      <c r="A323" s="27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118"/>
      <c r="Q323" s="28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4"/>
      <c r="AN323" s="24"/>
    </row>
    <row r="324" spans="1:40" s="22" customFormat="1" ht="24">
      <c r="A324" s="27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118"/>
      <c r="Q324" s="28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4"/>
      <c r="AN324" s="24"/>
    </row>
    <row r="325" spans="1:40" s="22" customFormat="1" ht="24">
      <c r="A325" s="27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118"/>
      <c r="Q325" s="28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4"/>
      <c r="AN325" s="24"/>
    </row>
    <row r="326" spans="1:40" s="22" customFormat="1" ht="24">
      <c r="A326" s="27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118"/>
      <c r="Q326" s="28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4"/>
      <c r="AN326" s="24"/>
    </row>
    <row r="327" spans="1:40" s="22" customFormat="1" ht="24">
      <c r="A327" s="27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118"/>
      <c r="Q327" s="28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4"/>
      <c r="AN327" s="24"/>
    </row>
    <row r="328" spans="1:40" s="22" customFormat="1" ht="24">
      <c r="A328" s="27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118"/>
      <c r="Q328" s="28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4"/>
      <c r="AN328" s="24"/>
    </row>
    <row r="329" spans="1:40" s="22" customFormat="1" ht="24">
      <c r="A329" s="27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118"/>
      <c r="Q329" s="28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4"/>
      <c r="AN329" s="24"/>
    </row>
    <row r="330" spans="1:40" s="22" customFormat="1" ht="24">
      <c r="A330" s="27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118"/>
      <c r="Q330" s="28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4"/>
      <c r="AN330" s="24"/>
    </row>
    <row r="331" spans="1:40" s="22" customFormat="1" ht="24">
      <c r="A331" s="27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118"/>
      <c r="Q331" s="28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4"/>
      <c r="AN331" s="24"/>
    </row>
    <row r="332" spans="1:40" s="22" customFormat="1" ht="24">
      <c r="A332" s="27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118"/>
      <c r="Q332" s="28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4"/>
      <c r="AN332" s="24"/>
    </row>
    <row r="333" spans="1:40" s="22" customFormat="1" ht="24">
      <c r="A333" s="27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118"/>
      <c r="Q333" s="28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4"/>
      <c r="AN333" s="24"/>
    </row>
    <row r="334" spans="1:40" s="22" customFormat="1" ht="24">
      <c r="A334" s="27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118"/>
      <c r="Q334" s="28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4"/>
      <c r="AN334" s="24"/>
    </row>
    <row r="335" spans="1:40" s="22" customFormat="1" ht="24">
      <c r="A335" s="27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118"/>
      <c r="Q335" s="28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4"/>
      <c r="AN335" s="24"/>
    </row>
    <row r="336" spans="1:40" s="22" customFormat="1" ht="24">
      <c r="A336" s="27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118"/>
      <c r="Q336" s="28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4"/>
      <c r="AN336" s="24"/>
    </row>
    <row r="337" spans="1:40" s="22" customFormat="1" ht="24">
      <c r="A337" s="27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118"/>
      <c r="Q337" s="28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4"/>
      <c r="AN337" s="24"/>
    </row>
    <row r="338" spans="1:40" s="22" customFormat="1" ht="24">
      <c r="A338" s="27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118"/>
      <c r="Q338" s="28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4"/>
      <c r="AN338" s="24"/>
    </row>
    <row r="339" spans="1:40" s="22" customFormat="1" ht="24">
      <c r="A339" s="27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118"/>
      <c r="Q339" s="28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4"/>
      <c r="AN339" s="24"/>
    </row>
    <row r="340" spans="1:40" s="22" customFormat="1" ht="24">
      <c r="A340" s="27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118"/>
      <c r="Q340" s="28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4"/>
      <c r="AN340" s="24"/>
    </row>
    <row r="341" spans="1:40" s="22" customFormat="1" ht="24">
      <c r="A341" s="27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118"/>
      <c r="Q341" s="28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4"/>
      <c r="AN341" s="24"/>
    </row>
    <row r="342" spans="1:40" s="22" customFormat="1" ht="24">
      <c r="A342" s="27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118"/>
      <c r="Q342" s="28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4"/>
      <c r="AN342" s="24"/>
    </row>
    <row r="343" spans="1:40" s="22" customFormat="1" ht="24">
      <c r="A343" s="27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118"/>
      <c r="Q343" s="28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4"/>
      <c r="AN343" s="24"/>
    </row>
    <row r="344" spans="1:40" s="22" customFormat="1" ht="24">
      <c r="A344" s="27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118"/>
      <c r="Q344" s="28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4"/>
      <c r="AN344" s="24"/>
    </row>
    <row r="345" spans="1:40" s="22" customFormat="1" ht="24">
      <c r="A345" s="27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118"/>
      <c r="Q345" s="28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4"/>
      <c r="AN345" s="24"/>
    </row>
    <row r="346" spans="1:40" s="22" customFormat="1" ht="24">
      <c r="A346" s="27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118"/>
      <c r="Q346" s="28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4"/>
      <c r="AN346" s="24"/>
    </row>
    <row r="347" spans="1:40" s="22" customFormat="1" ht="24">
      <c r="A347" s="27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118"/>
      <c r="Q347" s="28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4"/>
      <c r="AN347" s="24"/>
    </row>
    <row r="348" spans="1:40" s="22" customFormat="1" ht="24">
      <c r="A348" s="27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118"/>
      <c r="Q348" s="28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4"/>
      <c r="AN348" s="24"/>
    </row>
    <row r="349" spans="1:40" s="22" customFormat="1" ht="24">
      <c r="A349" s="27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118"/>
      <c r="Q349" s="28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4"/>
      <c r="AN349" s="24"/>
    </row>
    <row r="350" spans="1:40" s="22" customFormat="1" ht="24">
      <c r="A350" s="27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118"/>
      <c r="Q350" s="28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4"/>
      <c r="AN350" s="24"/>
    </row>
    <row r="351" spans="1:40" s="22" customFormat="1" ht="24">
      <c r="A351" s="27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118"/>
      <c r="Q351" s="28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4"/>
      <c r="AN351" s="24"/>
    </row>
    <row r="352" spans="1:40" s="22" customFormat="1" ht="24">
      <c r="A352" s="27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118"/>
      <c r="Q352" s="28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4"/>
      <c r="AN352" s="24"/>
    </row>
    <row r="353" spans="1:40" s="22" customFormat="1" ht="24">
      <c r="A353" s="27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118"/>
      <c r="Q353" s="28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4"/>
      <c r="AN353" s="24"/>
    </row>
    <row r="354" spans="1:40" s="22" customFormat="1" ht="24">
      <c r="A354" s="27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118"/>
      <c r="Q354" s="28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4"/>
      <c r="AN354" s="24"/>
    </row>
    <row r="355" spans="1:40" s="22" customFormat="1" ht="24">
      <c r="A355" s="27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118"/>
      <c r="Q355" s="28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4"/>
      <c r="AN355" s="24"/>
    </row>
    <row r="356" spans="1:40" s="22" customFormat="1" ht="24">
      <c r="A356" s="27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118"/>
      <c r="Q356" s="28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4"/>
      <c r="AN356" s="24"/>
    </row>
    <row r="357" spans="1:40" s="22" customFormat="1" ht="24">
      <c r="A357" s="27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118"/>
      <c r="Q357" s="28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4"/>
      <c r="AN357" s="24"/>
    </row>
    <row r="358" spans="1:40" s="22" customFormat="1" ht="24">
      <c r="A358" s="27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118"/>
      <c r="Q358" s="28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4"/>
      <c r="AN358" s="24"/>
    </row>
    <row r="359" spans="1:40" s="22" customFormat="1" ht="24">
      <c r="A359" s="27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118"/>
      <c r="Q359" s="28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4"/>
      <c r="AN359" s="24"/>
    </row>
    <row r="360" spans="1:40" s="22" customFormat="1" ht="24">
      <c r="A360" s="27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118"/>
      <c r="Q360" s="28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4"/>
      <c r="AN360" s="24"/>
    </row>
    <row r="361" spans="1:40" s="22" customFormat="1" ht="24">
      <c r="A361" s="27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118"/>
      <c r="Q361" s="28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4"/>
      <c r="AN361" s="24"/>
    </row>
    <row r="362" spans="1:40" s="22" customFormat="1" ht="24">
      <c r="A362" s="27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118"/>
      <c r="Q362" s="28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4"/>
      <c r="AN362" s="24"/>
    </row>
    <row r="363" spans="1:40" s="22" customFormat="1" ht="24">
      <c r="A363" s="27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118"/>
      <c r="Q363" s="28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4"/>
      <c r="AN363" s="24"/>
    </row>
    <row r="364" spans="1:40" s="22" customFormat="1" ht="24">
      <c r="A364" s="27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118"/>
      <c r="Q364" s="28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4"/>
      <c r="AN364" s="24"/>
    </row>
    <row r="365" spans="1:40" s="22" customFormat="1" ht="24">
      <c r="A365" s="27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118"/>
      <c r="Q365" s="28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4"/>
      <c r="AN365" s="24"/>
    </row>
    <row r="366" spans="1:40" s="22" customFormat="1" ht="24">
      <c r="A366" s="27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118"/>
      <c r="Q366" s="28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4"/>
      <c r="AN366" s="24"/>
    </row>
    <row r="367" spans="1:40" s="22" customFormat="1" ht="24">
      <c r="A367" s="27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118"/>
      <c r="Q367" s="28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4"/>
      <c r="AN367" s="24"/>
    </row>
    <row r="368" spans="1:40" s="22" customFormat="1" ht="24">
      <c r="A368" s="27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118"/>
      <c r="Q368" s="28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4"/>
      <c r="AN368" s="24"/>
    </row>
    <row r="369" spans="1:40" s="22" customFormat="1" ht="24">
      <c r="A369" s="27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118"/>
      <c r="Q369" s="28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4"/>
      <c r="AN369" s="24"/>
    </row>
    <row r="370" spans="1:40" s="22" customFormat="1" ht="24">
      <c r="A370" s="27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118"/>
      <c r="Q370" s="28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4"/>
      <c r="AN370" s="24"/>
    </row>
    <row r="371" spans="1:40" s="22" customFormat="1" ht="24">
      <c r="A371" s="27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118"/>
      <c r="Q371" s="28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4"/>
      <c r="AN371" s="24"/>
    </row>
    <row r="372" spans="1:40" s="22" customFormat="1" ht="24">
      <c r="A372" s="27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118"/>
      <c r="Q372" s="28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4"/>
      <c r="AN372" s="24"/>
    </row>
    <row r="373" spans="1:40" s="22" customFormat="1" ht="24">
      <c r="A373" s="27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118"/>
      <c r="Q373" s="28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4"/>
      <c r="AN373" s="24"/>
    </row>
    <row r="374" spans="1:40" s="22" customFormat="1" ht="24">
      <c r="A374" s="27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118"/>
      <c r="Q374" s="28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4"/>
      <c r="AN374" s="24"/>
    </row>
    <row r="375" spans="1:40" s="22" customFormat="1" ht="24">
      <c r="A375" s="27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118"/>
      <c r="Q375" s="28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4"/>
      <c r="AN375" s="24"/>
    </row>
    <row r="376" spans="1:40" s="22" customFormat="1" ht="24">
      <c r="A376" s="27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118"/>
      <c r="Q376" s="28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4"/>
      <c r="AN376" s="24"/>
    </row>
    <row r="377" spans="1:40" s="22" customFormat="1" ht="24">
      <c r="A377" s="27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118"/>
      <c r="Q377" s="28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4"/>
      <c r="AN377" s="24"/>
    </row>
    <row r="378" spans="1:40" s="22" customFormat="1" ht="24">
      <c r="A378" s="27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118"/>
      <c r="Q378" s="28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4"/>
      <c r="AN378" s="24"/>
    </row>
    <row r="379" spans="1:40" s="22" customFormat="1" ht="24">
      <c r="A379" s="27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118"/>
      <c r="Q379" s="28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4"/>
      <c r="AN379" s="24"/>
    </row>
    <row r="380" spans="1:40" s="22" customFormat="1" ht="24">
      <c r="A380" s="27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118"/>
      <c r="Q380" s="28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4"/>
      <c r="AN380" s="24"/>
    </row>
    <row r="381" spans="1:40" s="22" customFormat="1" ht="24">
      <c r="A381" s="27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118"/>
      <c r="Q381" s="28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4"/>
      <c r="AN381" s="24"/>
    </row>
    <row r="382" spans="1:40" s="22" customFormat="1" ht="24">
      <c r="A382" s="27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118"/>
      <c r="Q382" s="28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4"/>
      <c r="AN382" s="24"/>
    </row>
    <row r="383" spans="1:40" s="22" customFormat="1" ht="24">
      <c r="A383" s="27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118"/>
      <c r="Q383" s="28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4"/>
      <c r="AN383" s="24"/>
    </row>
    <row r="384" spans="1:40" s="22" customFormat="1" ht="24">
      <c r="A384" s="27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118"/>
      <c r="Q384" s="28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4"/>
      <c r="AN384" s="24"/>
    </row>
    <row r="385" spans="1:40" s="22" customFormat="1" ht="24">
      <c r="A385" s="27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118"/>
      <c r="Q385" s="28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4"/>
      <c r="AN385" s="24"/>
    </row>
    <row r="386" spans="1:40" s="22" customFormat="1" ht="24">
      <c r="A386" s="27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118"/>
      <c r="Q386" s="28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4"/>
      <c r="AN386" s="24"/>
    </row>
    <row r="387" spans="1:40" s="22" customFormat="1" ht="24">
      <c r="A387" s="27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118"/>
      <c r="Q387" s="28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4"/>
      <c r="AN387" s="24"/>
    </row>
    <row r="388" spans="1:40" s="22" customFormat="1" ht="24">
      <c r="A388" s="27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118"/>
      <c r="Q388" s="28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4"/>
      <c r="AN388" s="24"/>
    </row>
    <row r="389" spans="1:40" s="22" customFormat="1" ht="24">
      <c r="A389" s="27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118"/>
      <c r="Q389" s="28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4"/>
      <c r="AN389" s="24"/>
    </row>
    <row r="390" spans="1:40" s="22" customFormat="1" ht="24">
      <c r="A390" s="27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118"/>
      <c r="Q390" s="28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4"/>
      <c r="AN390" s="24"/>
    </row>
    <row r="391" spans="1:40" s="22" customFormat="1" ht="24">
      <c r="A391" s="27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118"/>
      <c r="Q391" s="28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4"/>
      <c r="AN391" s="24"/>
    </row>
    <row r="392" spans="1:40" s="22" customFormat="1" ht="24">
      <c r="A392" s="27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118"/>
      <c r="Q392" s="28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4"/>
      <c r="AN392" s="24"/>
    </row>
    <row r="393" spans="1:40" s="22" customFormat="1" ht="24">
      <c r="A393" s="27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118"/>
      <c r="Q393" s="28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4"/>
      <c r="AN393" s="24"/>
    </row>
    <row r="394" spans="1:40" s="22" customFormat="1" ht="24">
      <c r="A394" s="27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118"/>
      <c r="Q394" s="28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4"/>
      <c r="AN394" s="24"/>
    </row>
    <row r="395" spans="1:40" s="22" customFormat="1" ht="24">
      <c r="A395" s="27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118"/>
      <c r="Q395" s="28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4"/>
      <c r="AN395" s="24"/>
    </row>
    <row r="396" spans="1:40" s="22" customFormat="1" ht="24">
      <c r="A396" s="27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118"/>
      <c r="Q396" s="28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4"/>
      <c r="AN396" s="24"/>
    </row>
    <row r="397" spans="1:40" s="22" customFormat="1" ht="24">
      <c r="A397" s="27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118"/>
      <c r="Q397" s="28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4"/>
      <c r="AN397" s="24"/>
    </row>
    <row r="398" spans="1:40" s="22" customFormat="1" ht="24">
      <c r="A398" s="27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118"/>
      <c r="Q398" s="28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4"/>
      <c r="AN398" s="24"/>
    </row>
    <row r="399" spans="1:40" s="22" customFormat="1" ht="24">
      <c r="A399" s="27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118"/>
      <c r="Q399" s="28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4"/>
      <c r="AN399" s="24"/>
    </row>
    <row r="400" spans="1:40" s="22" customFormat="1" ht="24">
      <c r="A400" s="27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118"/>
      <c r="Q400" s="28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4"/>
      <c r="AN400" s="24"/>
    </row>
    <row r="401" spans="1:40" s="22" customFormat="1" ht="24">
      <c r="A401" s="27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118"/>
      <c r="Q401" s="28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4"/>
      <c r="AN401" s="24"/>
    </row>
    <row r="402" spans="1:40" s="22" customFormat="1" ht="24">
      <c r="A402" s="27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118"/>
      <c r="Q402" s="28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4"/>
      <c r="AN402" s="24"/>
    </row>
    <row r="403" spans="1:40" s="22" customFormat="1" ht="24">
      <c r="A403" s="27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118"/>
      <c r="Q403" s="28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4"/>
      <c r="AN403" s="24"/>
    </row>
    <row r="404" spans="1:40" s="22" customFormat="1" ht="24">
      <c r="A404" s="27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118"/>
      <c r="Q404" s="28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4"/>
      <c r="AN404" s="24"/>
    </row>
    <row r="405" spans="1:40" s="22" customFormat="1" ht="24">
      <c r="A405" s="27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118"/>
      <c r="Q405" s="28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4"/>
      <c r="AN405" s="24"/>
    </row>
    <row r="406" spans="1:40" s="22" customFormat="1" ht="24">
      <c r="A406" s="27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118"/>
      <c r="Q406" s="28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4"/>
      <c r="AN406" s="24"/>
    </row>
    <row r="407" spans="1:40" s="22" customFormat="1" ht="24">
      <c r="A407" s="27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118"/>
      <c r="Q407" s="28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4"/>
      <c r="AN407" s="24"/>
    </row>
    <row r="408" spans="1:40" s="22" customFormat="1" ht="24">
      <c r="A408" s="27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18"/>
      <c r="Q408" s="28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4"/>
      <c r="AN408" s="24"/>
    </row>
    <row r="409" spans="1:40" s="22" customFormat="1" ht="24">
      <c r="A409" s="27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118"/>
      <c r="Q409" s="28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4"/>
      <c r="AN409" s="24"/>
    </row>
    <row r="410" spans="1:40" s="22" customFormat="1" ht="24">
      <c r="A410" s="27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118"/>
      <c r="Q410" s="28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4"/>
      <c r="AN410" s="24"/>
    </row>
    <row r="411" spans="1:40" s="22" customFormat="1" ht="24">
      <c r="A411" s="27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118"/>
      <c r="Q411" s="28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4"/>
      <c r="AN411" s="24"/>
    </row>
    <row r="412" spans="1:40" s="22" customFormat="1" ht="24">
      <c r="A412" s="27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118"/>
      <c r="Q412" s="28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4"/>
      <c r="AN412" s="24"/>
    </row>
    <row r="413" spans="1:40" s="22" customFormat="1" ht="24">
      <c r="A413" s="27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118"/>
      <c r="Q413" s="28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4"/>
      <c r="AN413" s="24"/>
    </row>
    <row r="414" spans="1:40" s="22" customFormat="1" ht="24">
      <c r="A414" s="27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118"/>
      <c r="Q414" s="28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4"/>
      <c r="AN414" s="24"/>
    </row>
    <row r="415" spans="1:40" s="22" customFormat="1" ht="24">
      <c r="A415" s="27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118"/>
      <c r="Q415" s="28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4"/>
      <c r="AN415" s="24"/>
    </row>
    <row r="416" spans="1:40" s="22" customFormat="1" ht="24">
      <c r="A416" s="27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118"/>
      <c r="Q416" s="28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4"/>
      <c r="AN416" s="24"/>
    </row>
    <row r="417" spans="1:40" s="22" customFormat="1" ht="24">
      <c r="A417" s="27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118"/>
      <c r="Q417" s="28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4"/>
      <c r="AN417" s="24"/>
    </row>
    <row r="418" spans="1:40" s="22" customFormat="1" ht="24">
      <c r="A418" s="27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118"/>
      <c r="Q418" s="28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4"/>
      <c r="AN418" s="24"/>
    </row>
    <row r="419" spans="1:40" s="22" customFormat="1" ht="24">
      <c r="A419" s="27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118"/>
      <c r="Q419" s="28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4"/>
      <c r="AN419" s="24"/>
    </row>
    <row r="420" spans="1:40" s="22" customFormat="1" ht="24">
      <c r="A420" s="27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118"/>
      <c r="Q420" s="28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4"/>
      <c r="AN420" s="24"/>
    </row>
    <row r="421" spans="1:40" s="22" customFormat="1" ht="24">
      <c r="A421" s="27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118"/>
      <c r="Q421" s="28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4"/>
      <c r="AN421" s="24"/>
    </row>
    <row r="422" spans="1:40" s="22" customFormat="1" ht="24">
      <c r="A422" s="27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118"/>
      <c r="Q422" s="28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4"/>
      <c r="AN422" s="24"/>
    </row>
    <row r="423" spans="1:40" s="22" customFormat="1" ht="24">
      <c r="A423" s="27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118"/>
      <c r="Q423" s="28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4"/>
      <c r="AN423" s="24"/>
    </row>
    <row r="424" spans="1:40" s="22" customFormat="1" ht="24">
      <c r="A424" s="27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118"/>
      <c r="Q424" s="28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4"/>
      <c r="AN424" s="24"/>
    </row>
    <row r="425" spans="1:40" s="22" customFormat="1" ht="24">
      <c r="A425" s="27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118"/>
      <c r="Q425" s="28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4"/>
      <c r="AN425" s="24"/>
    </row>
    <row r="426" spans="1:40" s="22" customFormat="1" ht="24">
      <c r="A426" s="27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118"/>
      <c r="Q426" s="28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4"/>
      <c r="AN426" s="24"/>
    </row>
    <row r="427" spans="1:40" s="22" customFormat="1" ht="24">
      <c r="A427" s="27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118"/>
      <c r="Q427" s="28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4"/>
      <c r="AN427" s="24"/>
    </row>
    <row r="428" spans="1:40" s="22" customFormat="1" ht="24">
      <c r="A428" s="27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118"/>
      <c r="Q428" s="28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4"/>
      <c r="AN428" s="24"/>
    </row>
    <row r="429" spans="1:40" s="22" customFormat="1" ht="24">
      <c r="A429" s="27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118"/>
      <c r="Q429" s="28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4"/>
      <c r="AN429" s="24"/>
    </row>
    <row r="430" spans="1:40" s="22" customFormat="1" ht="24">
      <c r="A430" s="27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118"/>
      <c r="Q430" s="28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4"/>
      <c r="AN430" s="24"/>
    </row>
    <row r="431" spans="1:40" s="22" customFormat="1" ht="24">
      <c r="A431" s="27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118"/>
      <c r="Q431" s="28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4"/>
      <c r="AN431" s="24"/>
    </row>
    <row r="432" spans="1:40" s="22" customFormat="1" ht="24">
      <c r="A432" s="27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118"/>
      <c r="Q432" s="28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4"/>
      <c r="AN432" s="24"/>
    </row>
    <row r="433" spans="1:40" s="22" customFormat="1" ht="24">
      <c r="A433" s="27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118"/>
      <c r="Q433" s="28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4"/>
      <c r="AN433" s="24"/>
    </row>
    <row r="434" spans="1:40" s="22" customFormat="1" ht="24">
      <c r="A434" s="27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118"/>
      <c r="Q434" s="28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4"/>
      <c r="AN434" s="24"/>
    </row>
    <row r="435" spans="1:40" s="22" customFormat="1" ht="24">
      <c r="A435" s="27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118"/>
      <c r="Q435" s="28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4"/>
      <c r="AN435" s="24"/>
    </row>
    <row r="436" spans="1:40" s="22" customFormat="1" ht="24">
      <c r="A436" s="27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118"/>
      <c r="Q436" s="28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4"/>
      <c r="AN436" s="24"/>
    </row>
    <row r="437" spans="1:40" s="22" customFormat="1" ht="24">
      <c r="A437" s="27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118"/>
      <c r="Q437" s="28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4"/>
      <c r="AN437" s="24"/>
    </row>
    <row r="438" spans="1:40" s="22" customFormat="1" ht="24">
      <c r="A438" s="27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118"/>
      <c r="Q438" s="28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4"/>
      <c r="AN438" s="24"/>
    </row>
    <row r="439" spans="1:40" s="22" customFormat="1" ht="24">
      <c r="A439" s="27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118"/>
      <c r="Q439" s="28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4"/>
      <c r="AN439" s="24"/>
    </row>
    <row r="440" spans="1:40" s="22" customFormat="1" ht="24">
      <c r="A440" s="27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118"/>
      <c r="Q440" s="28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4"/>
      <c r="AN440" s="24"/>
    </row>
    <row r="441" spans="1:40" s="22" customFormat="1" ht="24">
      <c r="A441" s="27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118"/>
      <c r="Q441" s="28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4"/>
      <c r="AN441" s="24"/>
    </row>
    <row r="442" spans="1:40" s="22" customFormat="1" ht="24">
      <c r="A442" s="27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118"/>
      <c r="Q442" s="28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4"/>
      <c r="AN442" s="24"/>
    </row>
    <row r="443" spans="1:40" s="22" customFormat="1" ht="24">
      <c r="A443" s="27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118"/>
      <c r="Q443" s="28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4"/>
      <c r="AN443" s="24"/>
    </row>
    <row r="444" spans="1:40" s="22" customFormat="1" ht="24">
      <c r="A444" s="27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118"/>
      <c r="Q444" s="28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4"/>
      <c r="AN444" s="24"/>
    </row>
    <row r="445" spans="1:40" s="22" customFormat="1" ht="24">
      <c r="A445" s="27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118"/>
      <c r="Q445" s="28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4"/>
      <c r="AN445" s="24"/>
    </row>
    <row r="446" spans="1:40" s="22" customFormat="1" ht="24">
      <c r="A446" s="27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118"/>
      <c r="Q446" s="28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4"/>
      <c r="AN446" s="24"/>
    </row>
    <row r="447" spans="1:40" s="22" customFormat="1" ht="24">
      <c r="A447" s="27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118"/>
      <c r="Q447" s="28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4"/>
      <c r="AN447" s="24"/>
    </row>
    <row r="448" spans="1:40" s="22" customFormat="1" ht="24">
      <c r="A448" s="27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118"/>
      <c r="Q448" s="28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4"/>
      <c r="AN448" s="24"/>
    </row>
    <row r="449" spans="1:40" s="22" customFormat="1" ht="24">
      <c r="A449" s="27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118"/>
      <c r="Q449" s="28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4"/>
      <c r="AN449" s="24"/>
    </row>
    <row r="450" spans="1:40" s="22" customFormat="1" ht="24">
      <c r="A450" s="27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118"/>
      <c r="Q450" s="28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4"/>
      <c r="AN450" s="24"/>
    </row>
    <row r="451" spans="1:40" s="22" customFormat="1" ht="24">
      <c r="A451" s="27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118"/>
      <c r="Q451" s="28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4"/>
      <c r="AN451" s="24"/>
    </row>
    <row r="452" spans="1:40" s="22" customFormat="1" ht="24">
      <c r="A452" s="27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118"/>
      <c r="Q452" s="28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4"/>
      <c r="AN452" s="24"/>
    </row>
    <row r="453" spans="1:40" s="22" customFormat="1" ht="24">
      <c r="A453" s="27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118"/>
      <c r="Q453" s="28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4"/>
      <c r="AN453" s="24"/>
    </row>
    <row r="454" spans="1:40" s="22" customFormat="1" ht="24">
      <c r="A454" s="27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118"/>
      <c r="Q454" s="28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4"/>
      <c r="AN454" s="24"/>
    </row>
    <row r="455" spans="1:40" s="22" customFormat="1" ht="24">
      <c r="A455" s="27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118"/>
      <c r="Q455" s="28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4"/>
      <c r="AN455" s="24"/>
    </row>
    <row r="456" spans="1:40" s="22" customFormat="1" ht="24">
      <c r="A456" s="27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118"/>
      <c r="Q456" s="28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4"/>
      <c r="AN456" s="24"/>
    </row>
    <row r="457" spans="1:40" s="22" customFormat="1" ht="24">
      <c r="A457" s="27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118"/>
      <c r="Q457" s="28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4"/>
      <c r="AN457" s="24"/>
    </row>
    <row r="458" spans="1:40" s="22" customFormat="1" ht="24">
      <c r="A458" s="27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118"/>
      <c r="Q458" s="28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4"/>
      <c r="AN458" s="24"/>
    </row>
    <row r="459" spans="1:40" s="22" customFormat="1" ht="24">
      <c r="A459" s="27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118"/>
      <c r="Q459" s="28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4"/>
      <c r="AN459" s="24"/>
    </row>
    <row r="460" spans="1:40" s="22" customFormat="1" ht="24">
      <c r="A460" s="27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118"/>
      <c r="Q460" s="28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4"/>
      <c r="AN460" s="24"/>
    </row>
    <row r="461" spans="1:40" s="22" customFormat="1" ht="24">
      <c r="A461" s="27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118"/>
      <c r="Q461" s="28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4"/>
      <c r="AN461" s="24"/>
    </row>
    <row r="462" spans="1:40" s="22" customFormat="1" ht="24">
      <c r="A462" s="27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118"/>
      <c r="Q462" s="28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4"/>
      <c r="AN462" s="24"/>
    </row>
    <row r="463" spans="1:40" s="22" customFormat="1" ht="24">
      <c r="A463" s="27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118"/>
      <c r="Q463" s="28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4"/>
      <c r="AN463" s="24"/>
    </row>
    <row r="464" spans="1:40" s="22" customFormat="1" ht="24">
      <c r="A464" s="27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118"/>
      <c r="Q464" s="28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4"/>
      <c r="AN464" s="24"/>
    </row>
    <row r="465" spans="1:40" s="22" customFormat="1" ht="24">
      <c r="A465" s="27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118"/>
      <c r="Q465" s="28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4"/>
      <c r="AN465" s="24"/>
    </row>
    <row r="466" spans="1:40" s="22" customFormat="1" ht="24">
      <c r="A466" s="27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118"/>
      <c r="Q466" s="28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4"/>
      <c r="AN466" s="24"/>
    </row>
    <row r="467" spans="1:40" s="22" customFormat="1" ht="24">
      <c r="A467" s="27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118"/>
      <c r="Q467" s="28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4"/>
      <c r="AN467" s="24"/>
    </row>
    <row r="468" spans="1:40" s="22" customFormat="1" ht="24">
      <c r="A468" s="27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118"/>
      <c r="Q468" s="28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4"/>
      <c r="AN468" s="24"/>
    </row>
    <row r="469" spans="1:40" s="22" customFormat="1" ht="24">
      <c r="A469" s="27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118"/>
      <c r="Q469" s="28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4"/>
      <c r="AN469" s="24"/>
    </row>
    <row r="470" spans="1:40" s="22" customFormat="1" ht="24">
      <c r="A470" s="27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118"/>
      <c r="Q470" s="28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4"/>
      <c r="AN470" s="24"/>
    </row>
    <row r="471" spans="1:40" s="22" customFormat="1" ht="24">
      <c r="A471" s="27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118"/>
      <c r="Q471" s="28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4"/>
      <c r="AN471" s="24"/>
    </row>
    <row r="472" spans="1:40" s="22" customFormat="1" ht="24">
      <c r="A472" s="27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118"/>
      <c r="Q472" s="28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4"/>
      <c r="AN472" s="24"/>
    </row>
    <row r="473" spans="1:40" s="22" customFormat="1" ht="24">
      <c r="A473" s="27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118"/>
      <c r="Q473" s="28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4"/>
      <c r="AN473" s="24"/>
    </row>
    <row r="474" spans="1:40" s="22" customFormat="1" ht="24">
      <c r="A474" s="27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118"/>
      <c r="Q474" s="28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4"/>
      <c r="AN474" s="24"/>
    </row>
    <row r="475" spans="1:40" s="22" customFormat="1" ht="24">
      <c r="A475" s="27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118"/>
      <c r="Q475" s="28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4"/>
      <c r="AN475" s="24"/>
    </row>
    <row r="476" spans="1:40" s="22" customFormat="1" ht="24">
      <c r="A476" s="27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118"/>
      <c r="Q476" s="28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4"/>
      <c r="AN476" s="24"/>
    </row>
    <row r="477" spans="1:40" s="22" customFormat="1" ht="24">
      <c r="A477" s="27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118"/>
      <c r="Q477" s="28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4"/>
      <c r="AN477" s="24"/>
    </row>
    <row r="478" spans="1:40" s="22" customFormat="1" ht="24">
      <c r="A478" s="27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118"/>
      <c r="Q478" s="28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4"/>
      <c r="AN478" s="24"/>
    </row>
    <row r="479" spans="1:40" s="22" customFormat="1" ht="24">
      <c r="A479" s="27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118"/>
      <c r="Q479" s="28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4"/>
      <c r="AN479" s="24"/>
    </row>
    <row r="480" spans="1:40" s="22" customFormat="1" ht="24">
      <c r="A480" s="27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118"/>
      <c r="Q480" s="28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4"/>
      <c r="AN480" s="24"/>
    </row>
    <row r="481" spans="1:40" s="22" customFormat="1" ht="24">
      <c r="A481" s="27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118"/>
      <c r="Q481" s="28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4"/>
      <c r="AN481" s="24"/>
    </row>
    <row r="482" spans="1:40" s="22" customFormat="1" ht="24">
      <c r="A482" s="27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118"/>
      <c r="Q482" s="28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4"/>
      <c r="AN482" s="24"/>
    </row>
    <row r="483" spans="1:40" s="22" customFormat="1" ht="24">
      <c r="A483" s="27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118"/>
      <c r="Q483" s="28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4"/>
      <c r="AN483" s="24"/>
    </row>
    <row r="484" spans="1:40" s="22" customFormat="1" ht="24">
      <c r="A484" s="27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118"/>
      <c r="Q484" s="28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4"/>
      <c r="AN484" s="24"/>
    </row>
    <row r="485" spans="1:40" s="22" customFormat="1" ht="24">
      <c r="A485" s="27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118"/>
      <c r="Q485" s="28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4"/>
      <c r="AN485" s="24"/>
    </row>
    <row r="486" spans="1:40" s="22" customFormat="1" ht="24">
      <c r="A486" s="27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118"/>
      <c r="Q486" s="28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4"/>
      <c r="AN486" s="24"/>
    </row>
    <row r="487" spans="1:40" s="22" customFormat="1" ht="24">
      <c r="A487" s="27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118"/>
      <c r="Q487" s="28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4"/>
      <c r="AN487" s="24"/>
    </row>
    <row r="488" spans="1:40" s="22" customFormat="1" ht="24">
      <c r="A488" s="27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118"/>
      <c r="Q488" s="28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4"/>
      <c r="AN488" s="24"/>
    </row>
    <row r="489" spans="1:40" s="22" customFormat="1" ht="24">
      <c r="A489" s="27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118"/>
      <c r="Q489" s="28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4"/>
      <c r="AN489" s="24"/>
    </row>
    <row r="490" spans="1:40" s="22" customFormat="1" ht="24">
      <c r="A490" s="27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118"/>
      <c r="Q490" s="28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4"/>
      <c r="AN490" s="24"/>
    </row>
    <row r="491" spans="1:40" s="22" customFormat="1" ht="24">
      <c r="A491" s="27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118"/>
      <c r="Q491" s="28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4"/>
      <c r="AN491" s="24"/>
    </row>
    <row r="492" spans="1:40" s="22" customFormat="1" ht="24">
      <c r="A492" s="27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118"/>
      <c r="Q492" s="28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4"/>
      <c r="AN492" s="24"/>
    </row>
    <row r="493" spans="1:40" s="22" customFormat="1" ht="24">
      <c r="A493" s="27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118"/>
      <c r="Q493" s="28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4"/>
      <c r="AN493" s="24"/>
    </row>
    <row r="494" spans="1:40" s="22" customFormat="1" ht="24">
      <c r="A494" s="27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118"/>
      <c r="Q494" s="28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4"/>
      <c r="AN494" s="24"/>
    </row>
    <row r="495" spans="1:40" s="22" customFormat="1" ht="24">
      <c r="A495" s="27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118"/>
      <c r="Q495" s="28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4"/>
      <c r="AN495" s="24"/>
    </row>
    <row r="496" spans="1:40" s="22" customFormat="1" ht="24">
      <c r="A496" s="27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118"/>
      <c r="Q496" s="28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4"/>
      <c r="AN496" s="24"/>
    </row>
    <row r="497" spans="1:40" s="22" customFormat="1" ht="24">
      <c r="A497" s="27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118"/>
      <c r="Q497" s="28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4"/>
      <c r="AN497" s="24"/>
    </row>
    <row r="498" spans="1:40" s="22" customFormat="1" ht="24">
      <c r="A498" s="27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118"/>
      <c r="Q498" s="28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4"/>
      <c r="AN498" s="24"/>
    </row>
    <row r="499" spans="1:40" s="22" customFormat="1" ht="24">
      <c r="A499" s="27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118"/>
      <c r="Q499" s="28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4"/>
      <c r="AN499" s="24"/>
    </row>
    <row r="500" spans="1:40" s="22" customFormat="1" ht="24">
      <c r="A500" s="27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118"/>
      <c r="Q500" s="28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4"/>
      <c r="AN500" s="24"/>
    </row>
    <row r="501" spans="1:40" s="22" customFormat="1" ht="24">
      <c r="A501" s="27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118"/>
      <c r="Q501" s="28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4"/>
      <c r="AN501" s="24"/>
    </row>
    <row r="502" spans="1:40" s="22" customFormat="1" ht="24">
      <c r="A502" s="27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118"/>
      <c r="Q502" s="28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4"/>
      <c r="AN502" s="24"/>
    </row>
    <row r="503" spans="1:40" s="22" customFormat="1" ht="24">
      <c r="A503" s="27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118"/>
      <c r="Q503" s="28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4"/>
      <c r="AN503" s="24"/>
    </row>
    <row r="504" spans="1:40" s="22" customFormat="1" ht="24">
      <c r="A504" s="27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118"/>
      <c r="Q504" s="28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4"/>
      <c r="AN504" s="24"/>
    </row>
    <row r="505" spans="1:40" s="22" customFormat="1" ht="24">
      <c r="A505" s="27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118"/>
      <c r="Q505" s="28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4"/>
      <c r="AN505" s="24"/>
    </row>
    <row r="506" spans="1:40" s="22" customFormat="1" ht="24">
      <c r="A506" s="27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118"/>
      <c r="Q506" s="28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4"/>
      <c r="AN506" s="24"/>
    </row>
    <row r="507" spans="1:40" s="22" customFormat="1" ht="24">
      <c r="A507" s="27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118"/>
      <c r="Q507" s="28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4"/>
      <c r="AN507" s="24"/>
    </row>
    <row r="508" spans="1:40" s="22" customFormat="1" ht="24">
      <c r="A508" s="27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118"/>
      <c r="Q508" s="28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4"/>
      <c r="AN508" s="24"/>
    </row>
    <row r="509" spans="1:40" s="22" customFormat="1" ht="24">
      <c r="A509" s="27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118"/>
      <c r="Q509" s="28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4"/>
      <c r="AN509" s="24"/>
    </row>
    <row r="510" spans="1:40" s="22" customFormat="1" ht="24">
      <c r="A510" s="27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118"/>
      <c r="Q510" s="28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4"/>
      <c r="AN510" s="24"/>
    </row>
    <row r="511" spans="1:40" s="22" customFormat="1" ht="24">
      <c r="A511" s="27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118"/>
      <c r="Q511" s="28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4"/>
      <c r="AN511" s="24"/>
    </row>
    <row r="512" spans="1:40" s="22" customFormat="1" ht="24">
      <c r="A512" s="27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118"/>
      <c r="Q512" s="28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4"/>
      <c r="AN512" s="24"/>
    </row>
    <row r="513" spans="1:40" s="22" customFormat="1" ht="24">
      <c r="A513" s="27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118"/>
      <c r="Q513" s="28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4"/>
      <c r="AN513" s="24"/>
    </row>
    <row r="514" spans="1:40" s="22" customFormat="1" ht="24">
      <c r="A514" s="27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118"/>
      <c r="Q514" s="28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4"/>
      <c r="AN514" s="24"/>
    </row>
    <row r="515" spans="1:40" s="22" customFormat="1" ht="24">
      <c r="A515" s="27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118"/>
      <c r="Q515" s="28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4"/>
      <c r="AN515" s="24"/>
    </row>
    <row r="516" spans="1:40" s="22" customFormat="1" ht="24">
      <c r="A516" s="27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118"/>
      <c r="Q516" s="28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4"/>
      <c r="AN516" s="24"/>
    </row>
    <row r="517" spans="1:40" s="22" customFormat="1" ht="24">
      <c r="A517" s="27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118"/>
      <c r="Q517" s="28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4"/>
      <c r="AN517" s="24"/>
    </row>
    <row r="518" spans="1:40" s="22" customFormat="1" ht="24">
      <c r="A518" s="27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118"/>
      <c r="Q518" s="28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4"/>
      <c r="AN518" s="24"/>
    </row>
    <row r="519" spans="1:40" s="22" customFormat="1" ht="24">
      <c r="A519" s="27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118"/>
      <c r="Q519" s="28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4"/>
      <c r="AN519" s="24"/>
    </row>
    <row r="520" spans="1:40" s="22" customFormat="1" ht="24">
      <c r="A520" s="27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118"/>
      <c r="Q520" s="28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4"/>
      <c r="AN520" s="24"/>
    </row>
    <row r="521" spans="1:40" s="22" customFormat="1" ht="24">
      <c r="A521" s="27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118"/>
      <c r="Q521" s="28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4"/>
      <c r="AN521" s="24"/>
    </row>
    <row r="522" spans="1:40" s="22" customFormat="1" ht="24">
      <c r="A522" s="27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118"/>
      <c r="Q522" s="28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4"/>
      <c r="AN522" s="24"/>
    </row>
    <row r="523" spans="1:40" s="22" customFormat="1" ht="24">
      <c r="A523" s="27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118"/>
      <c r="Q523" s="28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4"/>
      <c r="AN523" s="24"/>
    </row>
    <row r="524" spans="1:40" s="22" customFormat="1" ht="24">
      <c r="A524" s="27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118"/>
      <c r="Q524" s="28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4"/>
      <c r="AN524" s="24"/>
    </row>
    <row r="525" spans="1:40" s="22" customFormat="1" ht="24">
      <c r="A525" s="27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118"/>
      <c r="Q525" s="28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4"/>
      <c r="AN525" s="24"/>
    </row>
    <row r="526" spans="1:40" s="22" customFormat="1" ht="24">
      <c r="A526" s="27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118"/>
      <c r="Q526" s="28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4"/>
      <c r="AN526" s="24"/>
    </row>
    <row r="527" spans="1:40" s="22" customFormat="1" ht="24">
      <c r="A527" s="27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118"/>
      <c r="Q527" s="28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4"/>
      <c r="AN527" s="24"/>
    </row>
    <row r="528" spans="1:40" s="22" customFormat="1" ht="24">
      <c r="A528" s="27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118"/>
      <c r="Q528" s="28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4"/>
      <c r="AN528" s="24"/>
    </row>
    <row r="529" spans="1:40" s="22" customFormat="1" ht="24">
      <c r="A529" s="27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118"/>
      <c r="Q529" s="28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4"/>
      <c r="AN529" s="24"/>
    </row>
    <row r="530" spans="1:40" s="22" customFormat="1" ht="24">
      <c r="A530" s="27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118"/>
      <c r="Q530" s="28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4"/>
      <c r="AN530" s="24"/>
    </row>
    <row r="531" spans="1:40" s="22" customFormat="1" ht="24">
      <c r="A531" s="27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118"/>
      <c r="Q531" s="28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4"/>
      <c r="AN531" s="24"/>
    </row>
    <row r="532" spans="1:40" s="22" customFormat="1" ht="24">
      <c r="A532" s="27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118"/>
      <c r="Q532" s="28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4"/>
      <c r="AN532" s="24"/>
    </row>
    <row r="533" spans="1:40" s="22" customFormat="1" ht="24">
      <c r="A533" s="27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118"/>
      <c r="Q533" s="28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4"/>
      <c r="AN533" s="24"/>
    </row>
    <row r="534" spans="1:40" s="22" customFormat="1" ht="24">
      <c r="A534" s="27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118"/>
      <c r="Q534" s="28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4"/>
      <c r="AN534" s="24"/>
    </row>
    <row r="535" spans="1:40" s="22" customFormat="1" ht="24">
      <c r="A535" s="27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118"/>
      <c r="Q535" s="28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4"/>
      <c r="AN535" s="24"/>
    </row>
    <row r="536" spans="1:40" s="22" customFormat="1" ht="24">
      <c r="A536" s="27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118"/>
      <c r="Q536" s="28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4"/>
      <c r="AN536" s="24"/>
    </row>
    <row r="537" spans="1:40" s="22" customFormat="1" ht="24">
      <c r="A537" s="27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118"/>
      <c r="Q537" s="28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4"/>
      <c r="AN537" s="24"/>
    </row>
    <row r="538" spans="1:40" s="22" customFormat="1" ht="24">
      <c r="A538" s="27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118"/>
      <c r="Q538" s="28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4"/>
      <c r="AN538" s="24"/>
    </row>
    <row r="539" spans="1:40" s="22" customFormat="1" ht="24">
      <c r="A539" s="27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118"/>
      <c r="Q539" s="28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4"/>
      <c r="AN539" s="24"/>
    </row>
    <row r="540" spans="1:40" s="22" customFormat="1" ht="24">
      <c r="A540" s="27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118"/>
      <c r="Q540" s="28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4"/>
      <c r="AN540" s="24"/>
    </row>
    <row r="541" spans="1:40" s="22" customFormat="1" ht="24">
      <c r="A541" s="27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118"/>
      <c r="Q541" s="28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4"/>
      <c r="AN541" s="24"/>
    </row>
    <row r="542" spans="1:40" s="22" customFormat="1" ht="24">
      <c r="A542" s="27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118"/>
      <c r="Q542" s="28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4"/>
      <c r="AN542" s="24"/>
    </row>
    <row r="543" spans="1:40" s="22" customFormat="1" ht="24">
      <c r="A543" s="27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118"/>
      <c r="Q543" s="28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4"/>
      <c r="AN543" s="24"/>
    </row>
    <row r="544" spans="1:40" s="22" customFormat="1" ht="24">
      <c r="A544" s="27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118"/>
      <c r="Q544" s="28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4"/>
      <c r="AN544" s="24"/>
    </row>
    <row r="545" spans="1:40" s="22" customFormat="1" ht="24">
      <c r="A545" s="27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118"/>
      <c r="Q545" s="28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4"/>
      <c r="AN545" s="24"/>
    </row>
    <row r="546" spans="1:40" s="22" customFormat="1" ht="24">
      <c r="A546" s="27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118"/>
      <c r="Q546" s="28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4"/>
      <c r="AN546" s="24"/>
    </row>
    <row r="547" spans="1:40" s="22" customFormat="1" ht="24">
      <c r="A547" s="27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118"/>
      <c r="Q547" s="28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4"/>
      <c r="AN547" s="24"/>
    </row>
    <row r="548" spans="1:40" s="22" customFormat="1" ht="24">
      <c r="A548" s="27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118"/>
      <c r="Q548" s="28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4"/>
      <c r="AN548" s="24"/>
    </row>
    <row r="549" spans="1:40" s="22" customFormat="1" ht="24">
      <c r="A549" s="27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118"/>
      <c r="Q549" s="28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4"/>
      <c r="AN549" s="24"/>
    </row>
    <row r="550" spans="1:40" s="22" customFormat="1" ht="24">
      <c r="A550" s="27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118"/>
      <c r="Q550" s="28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4"/>
      <c r="AN550" s="24"/>
    </row>
    <row r="551" spans="1:40" s="22" customFormat="1" ht="24">
      <c r="A551" s="27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118"/>
      <c r="Q551" s="28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4"/>
      <c r="AN551" s="24"/>
    </row>
    <row r="552" spans="1:40" s="22" customFormat="1" ht="24">
      <c r="A552" s="27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118"/>
      <c r="Q552" s="28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4"/>
      <c r="AN552" s="24"/>
    </row>
    <row r="553" spans="1:40" s="22" customFormat="1" ht="24">
      <c r="A553" s="27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118"/>
      <c r="Q553" s="28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4"/>
      <c r="AN553" s="24"/>
    </row>
    <row r="554" spans="1:40" s="22" customFormat="1" ht="24">
      <c r="A554" s="27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118"/>
      <c r="Q554" s="28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4"/>
      <c r="AN554" s="24"/>
    </row>
    <row r="555" spans="1:40" s="22" customFormat="1" ht="24">
      <c r="A555" s="27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118"/>
      <c r="Q555" s="28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4"/>
      <c r="AN555" s="24"/>
    </row>
    <row r="556" spans="1:40" s="22" customFormat="1" ht="24">
      <c r="A556" s="27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118"/>
      <c r="Q556" s="28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4"/>
      <c r="AN556" s="24"/>
    </row>
    <row r="557" spans="1:40" s="22" customFormat="1" ht="24">
      <c r="A557" s="27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118"/>
      <c r="Q557" s="28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4"/>
      <c r="AN557" s="24"/>
    </row>
    <row r="558" spans="1:40" s="22" customFormat="1" ht="24">
      <c r="A558" s="27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118"/>
      <c r="Q558" s="28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4"/>
      <c r="AN558" s="24"/>
    </row>
    <row r="559" spans="1:40" s="22" customFormat="1" ht="24">
      <c r="A559" s="27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118"/>
      <c r="Q559" s="28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4"/>
      <c r="AN559" s="24"/>
    </row>
    <row r="560" spans="1:40" s="22" customFormat="1" ht="24">
      <c r="A560" s="27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118"/>
      <c r="Q560" s="28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4"/>
      <c r="AN560" s="24"/>
    </row>
    <row r="561" spans="1:40" s="22" customFormat="1" ht="24">
      <c r="A561" s="27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118"/>
      <c r="Q561" s="28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4"/>
      <c r="AN561" s="24"/>
    </row>
    <row r="562" spans="1:40" s="22" customFormat="1" ht="24">
      <c r="A562" s="27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118"/>
      <c r="Q562" s="28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4"/>
      <c r="AN562" s="24"/>
    </row>
    <row r="563" spans="1:40" s="22" customFormat="1" ht="24">
      <c r="A563" s="27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118"/>
      <c r="Q563" s="28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4"/>
      <c r="AN563" s="24"/>
    </row>
    <row r="564" spans="1:40" s="22" customFormat="1" ht="24">
      <c r="A564" s="27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118"/>
      <c r="Q564" s="28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4"/>
      <c r="AN564" s="24"/>
    </row>
    <row r="565" spans="1:40" s="22" customFormat="1" ht="24">
      <c r="A565" s="27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118"/>
      <c r="Q565" s="28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4"/>
      <c r="AN565" s="24"/>
    </row>
    <row r="566" spans="1:40" s="22" customFormat="1" ht="24">
      <c r="A566" s="27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118"/>
      <c r="Q566" s="28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4"/>
      <c r="AN566" s="24"/>
    </row>
    <row r="567" spans="1:40" s="22" customFormat="1" ht="24">
      <c r="A567" s="27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118"/>
      <c r="Q567" s="28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4"/>
      <c r="AN567" s="24"/>
    </row>
    <row r="568" spans="1:40" s="22" customFormat="1" ht="24">
      <c r="A568" s="27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118"/>
      <c r="Q568" s="28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4"/>
      <c r="AN568" s="24"/>
    </row>
    <row r="569" spans="1:40" s="22" customFormat="1" ht="24">
      <c r="A569" s="27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118"/>
      <c r="Q569" s="28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4"/>
      <c r="AN569" s="24"/>
    </row>
    <row r="570" spans="1:40" s="22" customFormat="1" ht="24">
      <c r="A570" s="27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118"/>
      <c r="Q570" s="28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4"/>
      <c r="AN570" s="24"/>
    </row>
    <row r="571" spans="1:40" s="22" customFormat="1" ht="24">
      <c r="A571" s="27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118"/>
      <c r="Q571" s="28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4"/>
      <c r="AN571" s="24"/>
    </row>
    <row r="572" spans="1:40" s="22" customFormat="1" ht="24">
      <c r="A572" s="27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118"/>
      <c r="Q572" s="28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4"/>
      <c r="AN572" s="24"/>
    </row>
    <row r="573" spans="1:40" s="22" customFormat="1" ht="24">
      <c r="A573" s="27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118"/>
      <c r="Q573" s="28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4"/>
      <c r="AN573" s="24"/>
    </row>
    <row r="574" spans="1:40" s="22" customFormat="1" ht="24">
      <c r="A574" s="27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118"/>
      <c r="Q574" s="28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4"/>
      <c r="AN574" s="24"/>
    </row>
    <row r="575" spans="1:40" s="22" customFormat="1" ht="24">
      <c r="A575" s="27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118"/>
      <c r="Q575" s="28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4"/>
      <c r="AN575" s="24"/>
    </row>
    <row r="576" spans="1:40" s="22" customFormat="1" ht="24">
      <c r="A576" s="27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118"/>
      <c r="Q576" s="28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4"/>
      <c r="AN576" s="24"/>
    </row>
    <row r="577" spans="1:40" s="22" customFormat="1" ht="24">
      <c r="A577" s="27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118"/>
      <c r="Q577" s="28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4"/>
      <c r="AN577" s="24"/>
    </row>
    <row r="578" spans="1:40" s="22" customFormat="1" ht="24">
      <c r="A578" s="27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118"/>
      <c r="Q578" s="28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4"/>
      <c r="AN578" s="24"/>
    </row>
    <row r="579" spans="1:40" s="22" customFormat="1" ht="24">
      <c r="A579" s="27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118"/>
      <c r="Q579" s="28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4"/>
      <c r="AN579" s="24"/>
    </row>
    <row r="580" spans="1:40" s="22" customFormat="1" ht="24">
      <c r="A580" s="27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118"/>
      <c r="Q580" s="28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4"/>
      <c r="AN580" s="24"/>
    </row>
    <row r="581" spans="1:40" s="22" customFormat="1" ht="24">
      <c r="A581" s="27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118"/>
      <c r="Q581" s="28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4"/>
      <c r="AN581" s="24"/>
    </row>
    <row r="582" spans="1:40" s="22" customFormat="1" ht="24">
      <c r="A582" s="27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118"/>
      <c r="Q582" s="28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4"/>
      <c r="AN582" s="24"/>
    </row>
    <row r="583" spans="1:40" s="22" customFormat="1" ht="24">
      <c r="A583" s="27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118"/>
      <c r="Q583" s="28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4"/>
      <c r="AN583" s="24"/>
    </row>
    <row r="584" spans="1:40" s="22" customFormat="1" ht="24">
      <c r="A584" s="27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118"/>
      <c r="Q584" s="28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4"/>
      <c r="AN584" s="24"/>
    </row>
    <row r="585" spans="1:40" s="22" customFormat="1" ht="24">
      <c r="A585" s="27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118"/>
      <c r="Q585" s="28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4"/>
      <c r="AN585" s="24"/>
    </row>
    <row r="586" spans="1:40" s="22" customFormat="1" ht="24">
      <c r="A586" s="27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118"/>
      <c r="Q586" s="28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4"/>
      <c r="AN586" s="24"/>
    </row>
    <row r="587" spans="1:40" s="22" customFormat="1" ht="24">
      <c r="A587" s="27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118"/>
      <c r="Q587" s="28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4"/>
      <c r="AN587" s="24"/>
    </row>
    <row r="588" spans="1:40" s="22" customFormat="1" ht="24">
      <c r="A588" s="27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118"/>
      <c r="Q588" s="28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4"/>
      <c r="AN588" s="24"/>
    </row>
    <row r="589" spans="1:40" s="22" customFormat="1" ht="24">
      <c r="A589" s="27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118"/>
      <c r="Q589" s="28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4"/>
      <c r="AN589" s="24"/>
    </row>
    <row r="590" spans="1:40" s="22" customFormat="1" ht="24">
      <c r="A590" s="27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118"/>
      <c r="Q590" s="28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4"/>
      <c r="AN590" s="24"/>
    </row>
    <row r="591" spans="1:40" s="22" customFormat="1" ht="24">
      <c r="A591" s="27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118"/>
      <c r="Q591" s="28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4"/>
      <c r="AN591" s="24"/>
    </row>
    <row r="592" spans="1:40" s="22" customFormat="1" ht="24">
      <c r="A592" s="27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118"/>
      <c r="Q592" s="28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4"/>
      <c r="AN592" s="24"/>
    </row>
    <row r="593" spans="1:40" s="22" customFormat="1" ht="24">
      <c r="A593" s="27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118"/>
      <c r="Q593" s="28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4"/>
      <c r="AN593" s="24"/>
    </row>
    <row r="594" spans="1:40" s="22" customFormat="1" ht="24">
      <c r="A594" s="27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118"/>
      <c r="Q594" s="28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4"/>
      <c r="AN594" s="24"/>
    </row>
    <row r="595" spans="1:40" s="22" customFormat="1" ht="24">
      <c r="A595" s="27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118"/>
      <c r="Q595" s="28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4"/>
      <c r="AN595" s="24"/>
    </row>
    <row r="596" spans="1:40" s="22" customFormat="1" ht="24">
      <c r="A596" s="27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118"/>
      <c r="Q596" s="28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4"/>
      <c r="AN596" s="24"/>
    </row>
    <row r="597" spans="1:40" s="22" customFormat="1" ht="24">
      <c r="A597" s="27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118"/>
      <c r="Q597" s="28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4"/>
      <c r="AN597" s="24"/>
    </row>
    <row r="598" spans="1:40" s="22" customFormat="1" ht="24">
      <c r="A598" s="27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118"/>
      <c r="Q598" s="28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4"/>
      <c r="AN598" s="24"/>
    </row>
    <row r="599" spans="1:40" s="22" customFormat="1" ht="24">
      <c r="A599" s="27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118"/>
      <c r="Q599" s="28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4"/>
      <c r="AN599" s="24"/>
    </row>
    <row r="600" spans="1:40" s="22" customFormat="1" ht="24">
      <c r="A600" s="27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118"/>
      <c r="Q600" s="28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4"/>
      <c r="AN600" s="24"/>
    </row>
    <row r="601" spans="1:40" s="22" customFormat="1" ht="24">
      <c r="A601" s="27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118"/>
      <c r="Q601" s="28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4"/>
      <c r="AN601" s="24"/>
    </row>
    <row r="602" spans="1:40" s="22" customFormat="1" ht="24">
      <c r="A602" s="27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118"/>
      <c r="Q602" s="28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4"/>
      <c r="AN602" s="24"/>
    </row>
    <row r="603" spans="1:40" s="22" customFormat="1" ht="24">
      <c r="A603" s="27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118"/>
      <c r="Q603" s="28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4"/>
      <c r="AN603" s="24"/>
    </row>
    <row r="604" spans="1:40" s="22" customFormat="1" ht="24">
      <c r="A604" s="27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118"/>
      <c r="Q604" s="28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4"/>
      <c r="AN604" s="24"/>
    </row>
    <row r="605" spans="1:40" s="22" customFormat="1" ht="24">
      <c r="A605" s="27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118"/>
      <c r="Q605" s="28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4"/>
      <c r="AN605" s="24"/>
    </row>
    <row r="606" spans="1:40" s="22" customFormat="1" ht="24">
      <c r="A606" s="27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118"/>
      <c r="Q606" s="28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4"/>
      <c r="AN606" s="24"/>
    </row>
    <row r="607" spans="1:40" s="22" customFormat="1" ht="24">
      <c r="A607" s="27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118"/>
      <c r="Q607" s="28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4"/>
      <c r="AN607" s="24"/>
    </row>
    <row r="608" spans="1:40" s="22" customFormat="1" ht="24">
      <c r="A608" s="27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118"/>
      <c r="Q608" s="28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4"/>
      <c r="AN608" s="24"/>
    </row>
    <row r="609" spans="1:40" s="22" customFormat="1" ht="24">
      <c r="A609" s="27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118"/>
      <c r="Q609" s="28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4"/>
      <c r="AN609" s="24"/>
    </row>
    <row r="610" spans="1:40" s="22" customFormat="1" ht="24">
      <c r="A610" s="27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118"/>
      <c r="Q610" s="28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4"/>
      <c r="AN610" s="24"/>
    </row>
    <row r="611" spans="1:40" s="22" customFormat="1" ht="24">
      <c r="A611" s="27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118"/>
      <c r="Q611" s="28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4"/>
      <c r="AN611" s="24"/>
    </row>
    <row r="612" spans="1:40" s="22" customFormat="1" ht="24">
      <c r="A612" s="27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118"/>
      <c r="Q612" s="28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4"/>
      <c r="AN612" s="24"/>
    </row>
    <row r="613" spans="1:40" s="22" customFormat="1" ht="24">
      <c r="A613" s="27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118"/>
      <c r="Q613" s="28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4"/>
      <c r="AN613" s="24"/>
    </row>
    <row r="614" spans="1:40" s="22" customFormat="1" ht="24">
      <c r="A614" s="27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118"/>
      <c r="Q614" s="28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4"/>
      <c r="AN614" s="24"/>
    </row>
    <row r="615" spans="1:40" s="22" customFormat="1" ht="24">
      <c r="A615" s="27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118"/>
      <c r="Q615" s="28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4"/>
      <c r="AN615" s="24"/>
    </row>
    <row r="616" spans="1:40" s="22" customFormat="1" ht="24">
      <c r="A616" s="27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118"/>
      <c r="Q616" s="28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4"/>
      <c r="AN616" s="24"/>
    </row>
    <row r="617" spans="1:40" s="22" customFormat="1" ht="24">
      <c r="A617" s="27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118"/>
      <c r="Q617" s="28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4"/>
      <c r="AN617" s="24"/>
    </row>
    <row r="618" spans="1:40" s="22" customFormat="1" ht="24">
      <c r="A618" s="27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118"/>
      <c r="Q618" s="28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4"/>
      <c r="AN618" s="24"/>
    </row>
    <row r="619" spans="1:40" s="22" customFormat="1" ht="24">
      <c r="A619" s="27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118"/>
      <c r="Q619" s="28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4"/>
      <c r="AN619" s="24"/>
    </row>
    <row r="620" spans="1:40" s="22" customFormat="1" ht="24">
      <c r="A620" s="27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118"/>
      <c r="Q620" s="28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4"/>
      <c r="AN620" s="24"/>
    </row>
    <row r="621" spans="1:40" s="22" customFormat="1" ht="24">
      <c r="A621" s="27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118"/>
      <c r="Q621" s="28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4"/>
      <c r="AN621" s="24"/>
    </row>
    <row r="622" spans="1:40" s="22" customFormat="1" ht="24">
      <c r="A622" s="27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118"/>
      <c r="Q622" s="28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4"/>
      <c r="AN622" s="24"/>
    </row>
    <row r="623" spans="1:40" s="22" customFormat="1" ht="24">
      <c r="A623" s="27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118"/>
      <c r="Q623" s="28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4"/>
      <c r="AN623" s="24"/>
    </row>
    <row r="624" spans="1:40" s="22" customFormat="1" ht="24">
      <c r="A624" s="27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118"/>
      <c r="Q624" s="28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4"/>
      <c r="AN624" s="24"/>
    </row>
    <row r="625" spans="1:40" s="22" customFormat="1" ht="24">
      <c r="A625" s="27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118"/>
      <c r="Q625" s="28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4"/>
      <c r="AN625" s="24"/>
    </row>
    <row r="626" spans="1:40" s="22" customFormat="1" ht="24">
      <c r="A626" s="27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118"/>
      <c r="Q626" s="28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4"/>
      <c r="AN626" s="24"/>
    </row>
    <row r="627" spans="1:40" s="22" customFormat="1" ht="24">
      <c r="A627" s="27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118"/>
      <c r="Q627" s="28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4"/>
      <c r="AN627" s="24"/>
    </row>
    <row r="628" spans="1:40" s="22" customFormat="1" ht="24">
      <c r="A628" s="27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118"/>
      <c r="Q628" s="28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4"/>
      <c r="AN628" s="24"/>
    </row>
    <row r="629" spans="1:40" s="22" customFormat="1" ht="24">
      <c r="A629" s="27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118"/>
      <c r="Q629" s="28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4"/>
      <c r="AN629" s="24"/>
    </row>
    <row r="630" spans="1:40" s="22" customFormat="1" ht="24">
      <c r="A630" s="27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118"/>
      <c r="Q630" s="28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4"/>
      <c r="AN630" s="24"/>
    </row>
    <row r="631" spans="1:40" s="22" customFormat="1" ht="24">
      <c r="A631" s="27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118"/>
      <c r="Q631" s="28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4"/>
      <c r="AN631" s="24"/>
    </row>
    <row r="632" spans="1:40" s="22" customFormat="1" ht="24">
      <c r="A632" s="27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118"/>
      <c r="Q632" s="28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4"/>
      <c r="AN632" s="24"/>
    </row>
    <row r="633" spans="1:40" s="22" customFormat="1" ht="24">
      <c r="A633" s="27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118"/>
      <c r="Q633" s="28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4"/>
      <c r="AN633" s="24"/>
    </row>
    <row r="634" spans="1:40" s="22" customFormat="1" ht="24">
      <c r="A634" s="27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118"/>
      <c r="Q634" s="28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4"/>
      <c r="AN634" s="24"/>
    </row>
    <row r="635" spans="1:40" s="22" customFormat="1" ht="24">
      <c r="A635" s="27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118"/>
      <c r="Q635" s="28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4"/>
      <c r="AN635" s="24"/>
    </row>
    <row r="636" spans="1:40" s="22" customFormat="1" ht="24">
      <c r="A636" s="27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118"/>
      <c r="Q636" s="28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4"/>
      <c r="AN636" s="24"/>
    </row>
    <row r="637" spans="1:40" s="22" customFormat="1" ht="24">
      <c r="A637" s="27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118"/>
      <c r="Q637" s="28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4"/>
      <c r="AN637" s="24"/>
    </row>
    <row r="638" spans="1:40" s="22" customFormat="1" ht="24">
      <c r="A638" s="27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118"/>
      <c r="Q638" s="28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4"/>
      <c r="AN638" s="24"/>
    </row>
    <row r="639" spans="1:40" s="22" customFormat="1" ht="24">
      <c r="A639" s="27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118"/>
      <c r="Q639" s="28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4"/>
      <c r="AN639" s="24"/>
    </row>
    <row r="640" spans="1:40" s="22" customFormat="1" ht="24">
      <c r="A640" s="27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118"/>
      <c r="Q640" s="28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4"/>
      <c r="AN640" s="24"/>
    </row>
    <row r="641" spans="1:40" s="22" customFormat="1" ht="24">
      <c r="A641" s="27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118"/>
      <c r="Q641" s="28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4"/>
      <c r="AN641" s="24"/>
    </row>
    <row r="642" spans="1:40" s="22" customFormat="1" ht="24">
      <c r="A642" s="27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118"/>
      <c r="Q642" s="28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4"/>
      <c r="AN642" s="24"/>
    </row>
    <row r="643" spans="1:40" s="22" customFormat="1" ht="24">
      <c r="A643" s="27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118"/>
      <c r="Q643" s="28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4"/>
      <c r="AN643" s="24"/>
    </row>
    <row r="644" spans="1:40" s="22" customFormat="1" ht="24">
      <c r="A644" s="27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118"/>
      <c r="Q644" s="28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4"/>
      <c r="AN644" s="24"/>
    </row>
    <row r="645" spans="1:40" s="22" customFormat="1" ht="24">
      <c r="A645" s="27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118"/>
      <c r="Q645" s="28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4"/>
      <c r="AN645" s="24"/>
    </row>
    <row r="646" spans="1:40" s="22" customFormat="1" ht="24">
      <c r="A646" s="27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118"/>
      <c r="Q646" s="28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4"/>
      <c r="AN646" s="24"/>
    </row>
    <row r="647" spans="1:40" s="22" customFormat="1" ht="24">
      <c r="A647" s="27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118"/>
      <c r="Q647" s="28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4"/>
      <c r="AN647" s="24"/>
    </row>
    <row r="648" spans="1:40" s="22" customFormat="1" ht="24">
      <c r="A648" s="27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118"/>
      <c r="Q648" s="28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4"/>
      <c r="AN648" s="24"/>
    </row>
    <row r="649" spans="1:40" s="22" customFormat="1" ht="24">
      <c r="A649" s="27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118"/>
      <c r="Q649" s="28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4"/>
      <c r="AN649" s="24"/>
    </row>
    <row r="650" spans="1:40" s="22" customFormat="1" ht="24">
      <c r="A650" s="27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118"/>
      <c r="Q650" s="28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4"/>
      <c r="AN650" s="24"/>
    </row>
    <row r="651" spans="1:40" s="22" customFormat="1" ht="24">
      <c r="A651" s="27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118"/>
      <c r="Q651" s="28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4"/>
      <c r="AN651" s="24"/>
    </row>
    <row r="652" spans="1:40" s="22" customFormat="1" ht="24">
      <c r="A652" s="27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118"/>
      <c r="Q652" s="28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4"/>
      <c r="AN652" s="24"/>
    </row>
    <row r="653" spans="1:40" s="22" customFormat="1" ht="24">
      <c r="A653" s="27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118"/>
      <c r="Q653" s="28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4"/>
      <c r="AN653" s="24"/>
    </row>
    <row r="654" spans="1:40" s="22" customFormat="1" ht="24">
      <c r="A654" s="27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118"/>
      <c r="Q654" s="28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4"/>
      <c r="AN654" s="24"/>
    </row>
    <row r="655" spans="1:40" s="22" customFormat="1" ht="24">
      <c r="A655" s="27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118"/>
      <c r="Q655" s="28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4"/>
      <c r="AN655" s="24"/>
    </row>
    <row r="656" spans="1:40" s="22" customFormat="1" ht="24">
      <c r="A656" s="27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118"/>
      <c r="Q656" s="28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4"/>
      <c r="AN656" s="24"/>
    </row>
    <row r="657" spans="1:40" s="22" customFormat="1" ht="24">
      <c r="A657" s="27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118"/>
      <c r="Q657" s="28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4"/>
      <c r="AN657" s="24"/>
    </row>
    <row r="658" spans="1:40" s="22" customFormat="1" ht="24">
      <c r="A658" s="27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118"/>
      <c r="Q658" s="28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4"/>
      <c r="AN658" s="24"/>
    </row>
    <row r="659" spans="1:40" s="22" customFormat="1" ht="24">
      <c r="A659" s="27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118"/>
      <c r="Q659" s="28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4"/>
      <c r="AN659" s="24"/>
    </row>
    <row r="660" spans="1:40" s="22" customFormat="1" ht="24">
      <c r="A660" s="27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118"/>
      <c r="Q660" s="28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4"/>
      <c r="AN660" s="24"/>
    </row>
    <row r="661" spans="1:40" s="22" customFormat="1" ht="24">
      <c r="A661" s="27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118"/>
      <c r="Q661" s="28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4"/>
      <c r="AN661" s="24"/>
    </row>
    <row r="662" spans="1:40" s="22" customFormat="1" ht="24">
      <c r="A662" s="27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118"/>
      <c r="Q662" s="28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4"/>
      <c r="AN662" s="24"/>
    </row>
    <row r="663" spans="1:40" s="22" customFormat="1" ht="24">
      <c r="A663" s="27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118"/>
      <c r="Q663" s="28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4"/>
      <c r="AN663" s="24"/>
    </row>
    <row r="664" spans="1:40" s="22" customFormat="1" ht="24">
      <c r="A664" s="27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118"/>
      <c r="Q664" s="28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4"/>
      <c r="AN664" s="24"/>
    </row>
    <row r="665" spans="1:40" s="22" customFormat="1" ht="24">
      <c r="A665" s="27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118"/>
      <c r="Q665" s="28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4"/>
      <c r="AN665" s="24"/>
    </row>
    <row r="666" spans="1:40" s="22" customFormat="1" ht="24">
      <c r="A666" s="27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118"/>
      <c r="Q666" s="28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4"/>
      <c r="AN666" s="24"/>
    </row>
    <row r="667" spans="1:40" s="22" customFormat="1" ht="24">
      <c r="A667" s="27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118"/>
      <c r="Q667" s="28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4"/>
      <c r="AN667" s="24"/>
    </row>
    <row r="668" spans="1:40" s="22" customFormat="1" ht="24">
      <c r="A668" s="27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118"/>
      <c r="Q668" s="28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4"/>
      <c r="AN668" s="24"/>
    </row>
    <row r="669" spans="1:40" s="22" customFormat="1" ht="24">
      <c r="A669" s="27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118"/>
      <c r="Q669" s="28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4"/>
      <c r="AN669" s="24"/>
    </row>
    <row r="670" spans="1:40" s="22" customFormat="1" ht="24">
      <c r="A670" s="27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118"/>
      <c r="Q670" s="28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4"/>
      <c r="AN670" s="24"/>
    </row>
    <row r="671" spans="1:40" s="22" customFormat="1" ht="24">
      <c r="A671" s="27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118"/>
      <c r="Q671" s="28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4"/>
      <c r="AN671" s="24"/>
    </row>
    <row r="672" spans="1:40" s="22" customFormat="1" ht="24">
      <c r="A672" s="27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118"/>
      <c r="Q672" s="28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4"/>
      <c r="AN672" s="24"/>
    </row>
    <row r="673" spans="1:40" s="22" customFormat="1" ht="24">
      <c r="A673" s="27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118"/>
      <c r="Q673" s="28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4"/>
      <c r="AN673" s="24"/>
    </row>
    <row r="674" spans="1:40" s="22" customFormat="1" ht="24">
      <c r="A674" s="27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118"/>
      <c r="Q674" s="28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4"/>
      <c r="AN674" s="24"/>
    </row>
    <row r="675" spans="1:40" s="22" customFormat="1" ht="24">
      <c r="A675" s="27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118"/>
      <c r="Q675" s="28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4"/>
      <c r="AN675" s="24"/>
    </row>
    <row r="676" spans="1:40" s="22" customFormat="1" ht="24">
      <c r="A676" s="27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118"/>
      <c r="Q676" s="28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4"/>
      <c r="AN676" s="24"/>
    </row>
    <row r="677" spans="1:40" s="22" customFormat="1" ht="24">
      <c r="A677" s="27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118"/>
      <c r="Q677" s="28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4"/>
      <c r="AN677" s="24"/>
    </row>
    <row r="678" spans="1:40" s="22" customFormat="1" ht="24">
      <c r="A678" s="27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118"/>
      <c r="Q678" s="28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4"/>
      <c r="AN678" s="24"/>
    </row>
    <row r="679" spans="1:40" s="22" customFormat="1" ht="24">
      <c r="A679" s="27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118"/>
      <c r="Q679" s="28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4"/>
      <c r="AN679" s="24"/>
    </row>
    <row r="680" spans="1:40" s="22" customFormat="1" ht="24">
      <c r="A680" s="27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118"/>
      <c r="Q680" s="28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4"/>
      <c r="AN680" s="24"/>
    </row>
    <row r="681" spans="1:40" s="22" customFormat="1" ht="24">
      <c r="A681" s="27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118"/>
      <c r="Q681" s="28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4"/>
      <c r="AN681" s="24"/>
    </row>
    <row r="682" spans="1:40" s="22" customFormat="1" ht="24">
      <c r="A682" s="27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118"/>
      <c r="Q682" s="28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4"/>
      <c r="AN682" s="24"/>
    </row>
    <row r="683" spans="1:40" s="22" customFormat="1" ht="24">
      <c r="A683" s="27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118"/>
      <c r="Q683" s="28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4"/>
      <c r="AN683" s="24"/>
    </row>
    <row r="684" spans="1:40" s="22" customFormat="1" ht="24">
      <c r="A684" s="27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118"/>
      <c r="Q684" s="28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4"/>
      <c r="AN684" s="24"/>
    </row>
    <row r="685" spans="1:40" s="22" customFormat="1" ht="24">
      <c r="A685" s="27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118"/>
      <c r="Q685" s="28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4"/>
      <c r="AN685" s="24"/>
    </row>
    <row r="686" spans="1:40" s="22" customFormat="1" ht="24">
      <c r="A686" s="27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118"/>
      <c r="Q686" s="28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4"/>
      <c r="AN686" s="24"/>
    </row>
    <row r="687" spans="1:40" s="22" customFormat="1" ht="24">
      <c r="A687" s="27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118"/>
      <c r="Q687" s="28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4"/>
      <c r="AN687" s="24"/>
    </row>
    <row r="688" spans="1:40" s="22" customFormat="1" ht="24">
      <c r="A688" s="27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118"/>
      <c r="Q688" s="28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4"/>
      <c r="AN688" s="24"/>
    </row>
    <row r="689" spans="1:40" s="22" customFormat="1" ht="24">
      <c r="A689" s="27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118"/>
      <c r="Q689" s="28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4"/>
      <c r="AN689" s="24"/>
    </row>
    <row r="690" spans="1:40" s="22" customFormat="1" ht="24">
      <c r="A690" s="27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118"/>
      <c r="Q690" s="28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4"/>
      <c r="AN690" s="24"/>
    </row>
    <row r="691" spans="1:40" s="22" customFormat="1" ht="24">
      <c r="A691" s="27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118"/>
      <c r="Q691" s="28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4"/>
      <c r="AN691" s="24"/>
    </row>
    <row r="692" spans="1:40" s="22" customFormat="1" ht="24">
      <c r="A692" s="27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118"/>
      <c r="Q692" s="28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4"/>
      <c r="AN692" s="24"/>
    </row>
    <row r="693" spans="1:40" s="22" customFormat="1" ht="24">
      <c r="A693" s="27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118"/>
      <c r="Q693" s="28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4"/>
      <c r="AN693" s="24"/>
    </row>
    <row r="694" spans="1:40" s="22" customFormat="1" ht="24">
      <c r="A694" s="27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118"/>
      <c r="Q694" s="28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4"/>
      <c r="AN694" s="24"/>
    </row>
    <row r="695" spans="1:40" s="22" customFormat="1" ht="24">
      <c r="A695" s="27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118"/>
      <c r="Q695" s="28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4"/>
      <c r="AN695" s="24"/>
    </row>
    <row r="696" spans="1:40" s="22" customFormat="1" ht="24">
      <c r="A696" s="27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118"/>
      <c r="Q696" s="28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4"/>
      <c r="AN696" s="24"/>
    </row>
    <row r="697" spans="1:40" s="22" customFormat="1" ht="24">
      <c r="A697" s="27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118"/>
      <c r="Q697" s="28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4"/>
      <c r="AN697" s="24"/>
    </row>
    <row r="698" spans="1:40" s="22" customFormat="1" ht="24">
      <c r="A698" s="27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118"/>
      <c r="Q698" s="28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4"/>
      <c r="AN698" s="24"/>
    </row>
    <row r="699" spans="1:40" s="22" customFormat="1" ht="24">
      <c r="A699" s="27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118"/>
      <c r="Q699" s="28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4"/>
      <c r="AN699" s="24"/>
    </row>
    <row r="700" spans="1:40" s="22" customFormat="1" ht="24">
      <c r="A700" s="27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118"/>
      <c r="Q700" s="28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4"/>
      <c r="AN700" s="24"/>
    </row>
    <row r="701" spans="1:40" s="22" customFormat="1" ht="24">
      <c r="A701" s="27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118"/>
      <c r="Q701" s="28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4"/>
      <c r="AN701" s="24"/>
    </row>
    <row r="702" spans="1:40" s="22" customFormat="1" ht="24">
      <c r="A702" s="27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118"/>
      <c r="Q702" s="28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4"/>
      <c r="AN702" s="24"/>
    </row>
    <row r="703" spans="1:40" s="22" customFormat="1" ht="24">
      <c r="A703" s="27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118"/>
      <c r="Q703" s="28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4"/>
      <c r="AN703" s="24"/>
    </row>
    <row r="704" spans="1:40" s="22" customFormat="1" ht="24">
      <c r="A704" s="27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118"/>
      <c r="Q704" s="28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4"/>
      <c r="AN704" s="24"/>
    </row>
    <row r="705" spans="1:40" s="22" customFormat="1" ht="24">
      <c r="A705" s="27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118"/>
      <c r="Q705" s="28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4"/>
      <c r="AN705" s="24"/>
    </row>
    <row r="706" spans="1:40" s="22" customFormat="1" ht="24">
      <c r="A706" s="27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118"/>
      <c r="Q706" s="28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4"/>
      <c r="AN706" s="24"/>
    </row>
    <row r="707" spans="1:40" s="22" customFormat="1" ht="24">
      <c r="A707" s="27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118"/>
      <c r="Q707" s="28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4"/>
      <c r="AN707" s="24"/>
    </row>
    <row r="708" spans="1:40" s="22" customFormat="1" ht="24">
      <c r="A708" s="27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118"/>
      <c r="Q708" s="28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4"/>
      <c r="AN708" s="24"/>
    </row>
    <row r="709" spans="1:40" s="22" customFormat="1" ht="24">
      <c r="A709" s="27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118"/>
      <c r="Q709" s="28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4"/>
      <c r="AN709" s="24"/>
    </row>
    <row r="710" spans="1:40" s="22" customFormat="1" ht="24">
      <c r="A710" s="27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118"/>
      <c r="Q710" s="28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4"/>
      <c r="AN710" s="24"/>
    </row>
    <row r="711" spans="1:40" s="22" customFormat="1" ht="24">
      <c r="A711" s="27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118"/>
      <c r="Q711" s="28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4"/>
      <c r="AN711" s="24"/>
    </row>
    <row r="712" spans="1:40" s="22" customFormat="1" ht="24">
      <c r="A712" s="27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118"/>
      <c r="Q712" s="28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4"/>
      <c r="AN712" s="24"/>
    </row>
    <row r="713" spans="1:40" s="22" customFormat="1" ht="24">
      <c r="A713" s="27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118"/>
      <c r="Q713" s="28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4"/>
      <c r="AN713" s="24"/>
    </row>
    <row r="714" spans="1:40" s="22" customFormat="1" ht="24">
      <c r="A714" s="27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118"/>
      <c r="Q714" s="28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4"/>
      <c r="AN714" s="24"/>
    </row>
    <row r="715" spans="1:40" s="22" customFormat="1" ht="24">
      <c r="A715" s="27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118"/>
      <c r="Q715" s="28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4"/>
      <c r="AN715" s="24"/>
    </row>
    <row r="716" spans="1:40" s="22" customFormat="1" ht="24">
      <c r="A716" s="27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118"/>
      <c r="Q716" s="28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4"/>
      <c r="AN716" s="24"/>
    </row>
    <row r="717" spans="1:40" s="22" customFormat="1" ht="24">
      <c r="A717" s="27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118"/>
      <c r="Q717" s="28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4"/>
      <c r="AN717" s="24"/>
    </row>
    <row r="718" spans="1:40" s="22" customFormat="1" ht="24">
      <c r="A718" s="27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118"/>
      <c r="Q718" s="28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4"/>
      <c r="AN718" s="24"/>
    </row>
    <row r="719" spans="1:40" s="22" customFormat="1" ht="24">
      <c r="A719" s="27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118"/>
      <c r="Q719" s="28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4"/>
      <c r="AN719" s="24"/>
    </row>
    <row r="720" spans="1:40" s="22" customFormat="1" ht="24">
      <c r="A720" s="27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118"/>
      <c r="Q720" s="28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4"/>
      <c r="AN720" s="24"/>
    </row>
    <row r="721" spans="1:40" s="22" customFormat="1" ht="24">
      <c r="A721" s="27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118"/>
      <c r="Q721" s="28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4"/>
      <c r="AN721" s="24"/>
    </row>
    <row r="722" spans="1:40" s="22" customFormat="1" ht="24">
      <c r="A722" s="27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118"/>
      <c r="Q722" s="28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4"/>
      <c r="AN722" s="24"/>
    </row>
    <row r="723" spans="1:40" s="22" customFormat="1" ht="24">
      <c r="A723" s="27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118"/>
      <c r="Q723" s="28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4"/>
      <c r="AN723" s="24"/>
    </row>
    <row r="724" spans="1:40" s="22" customFormat="1" ht="24">
      <c r="A724" s="27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118"/>
      <c r="Q724" s="28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4"/>
      <c r="AN724" s="24"/>
    </row>
    <row r="725" spans="1:40" s="22" customFormat="1" ht="24">
      <c r="A725" s="27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118"/>
      <c r="Q725" s="28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4"/>
      <c r="AN725" s="24"/>
    </row>
    <row r="726" spans="1:40" s="22" customFormat="1" ht="24">
      <c r="A726" s="27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118"/>
      <c r="Q726" s="28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4"/>
      <c r="AN726" s="24"/>
    </row>
    <row r="727" spans="1:40" s="22" customFormat="1" ht="24">
      <c r="A727" s="27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118"/>
      <c r="Q727" s="28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4"/>
      <c r="AN727" s="24"/>
    </row>
    <row r="728" spans="1:40" s="22" customFormat="1" ht="24">
      <c r="A728" s="27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118"/>
      <c r="Q728" s="28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4"/>
      <c r="AN728" s="24"/>
    </row>
    <row r="729" spans="1:40" s="22" customFormat="1" ht="24">
      <c r="A729" s="27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118"/>
      <c r="Q729" s="28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4"/>
      <c r="AN729" s="24"/>
    </row>
    <row r="730" spans="1:40" s="22" customFormat="1" ht="24">
      <c r="A730" s="27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118"/>
      <c r="Q730" s="28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4"/>
      <c r="AN730" s="24"/>
    </row>
    <row r="731" spans="1:40" s="22" customFormat="1" ht="24">
      <c r="A731" s="27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118"/>
      <c r="Q731" s="28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4"/>
      <c r="AN731" s="24"/>
    </row>
    <row r="732" spans="1:40" s="22" customFormat="1" ht="24">
      <c r="A732" s="27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118"/>
      <c r="Q732" s="28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4"/>
      <c r="AN732" s="24"/>
    </row>
    <row r="733" spans="1:40" s="22" customFormat="1" ht="24">
      <c r="A733" s="27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118"/>
      <c r="Q733" s="28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4"/>
      <c r="AN733" s="24"/>
    </row>
    <row r="734" spans="1:40" s="22" customFormat="1" ht="24">
      <c r="A734" s="27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118"/>
      <c r="Q734" s="28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4"/>
      <c r="AN734" s="24"/>
    </row>
    <row r="735" spans="1:40" s="22" customFormat="1" ht="24">
      <c r="A735" s="27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118"/>
      <c r="Q735" s="28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4"/>
      <c r="AN735" s="24"/>
    </row>
    <row r="736" spans="1:40" s="22" customFormat="1" ht="24">
      <c r="A736" s="27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118"/>
      <c r="Q736" s="28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4"/>
      <c r="AN736" s="24"/>
    </row>
    <row r="737" spans="1:40" s="22" customFormat="1" ht="24">
      <c r="A737" s="27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118"/>
      <c r="Q737" s="28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4"/>
      <c r="AN737" s="24"/>
    </row>
    <row r="738" spans="1:40" s="22" customFormat="1" ht="24">
      <c r="A738" s="27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118"/>
      <c r="Q738" s="28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4"/>
      <c r="AN738" s="24"/>
    </row>
    <row r="739" spans="1:40" s="22" customFormat="1" ht="24">
      <c r="A739" s="27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118"/>
      <c r="Q739" s="28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4"/>
      <c r="AN739" s="24"/>
    </row>
    <row r="740" spans="1:40" s="22" customFormat="1" ht="24">
      <c r="A740" s="27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118"/>
      <c r="Q740" s="28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4"/>
      <c r="AN740" s="24"/>
    </row>
    <row r="741" spans="1:40" s="22" customFormat="1" ht="24">
      <c r="A741" s="27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118"/>
      <c r="Q741" s="28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4"/>
      <c r="AN741" s="24"/>
    </row>
    <row r="742" spans="1:40" s="22" customFormat="1" ht="24">
      <c r="A742" s="27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118"/>
      <c r="Q742" s="28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4"/>
      <c r="AN742" s="24"/>
    </row>
    <row r="743" spans="1:40" s="22" customFormat="1" ht="24">
      <c r="A743" s="27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118"/>
      <c r="Q743" s="28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4"/>
      <c r="AN743" s="24"/>
    </row>
    <row r="744" spans="1:40" s="22" customFormat="1" ht="24">
      <c r="A744" s="27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118"/>
      <c r="Q744" s="28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4"/>
      <c r="AN744" s="24"/>
    </row>
    <row r="745" spans="1:40" s="22" customFormat="1" ht="24">
      <c r="A745" s="27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118"/>
      <c r="Q745" s="28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4"/>
      <c r="AN745" s="24"/>
    </row>
    <row r="746" spans="1:40" s="22" customFormat="1" ht="24">
      <c r="A746" s="27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118"/>
      <c r="Q746" s="28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4"/>
      <c r="AN746" s="24"/>
    </row>
    <row r="747" spans="1:40" s="22" customFormat="1" ht="24">
      <c r="A747" s="27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118"/>
      <c r="Q747" s="28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4"/>
      <c r="AN747" s="24"/>
    </row>
    <row r="748" spans="1:40" s="22" customFormat="1" ht="24">
      <c r="A748" s="27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118"/>
      <c r="Q748" s="28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4"/>
      <c r="AN748" s="24"/>
    </row>
    <row r="749" spans="1:40" s="22" customFormat="1" ht="24">
      <c r="A749" s="27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118"/>
      <c r="Q749" s="28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4"/>
      <c r="AN749" s="24"/>
    </row>
    <row r="750" spans="1:40" s="22" customFormat="1" ht="24">
      <c r="A750" s="27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118"/>
      <c r="Q750" s="28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4"/>
      <c r="AN750" s="24"/>
    </row>
    <row r="751" spans="1:40" s="22" customFormat="1" ht="24">
      <c r="A751" s="27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118"/>
      <c r="Q751" s="28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4"/>
      <c r="AN751" s="24"/>
    </row>
    <row r="752" spans="1:40" s="22" customFormat="1" ht="24">
      <c r="A752" s="27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118"/>
      <c r="Q752" s="28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4"/>
      <c r="AN752" s="24"/>
    </row>
    <row r="753" spans="1:40" s="22" customFormat="1" ht="24">
      <c r="A753" s="27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118"/>
      <c r="Q753" s="28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4"/>
      <c r="AN753" s="24"/>
    </row>
    <row r="754" spans="1:40" s="22" customFormat="1" ht="24">
      <c r="A754" s="27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118"/>
      <c r="Q754" s="28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4"/>
      <c r="AN754" s="24"/>
    </row>
    <row r="755" spans="1:40" s="22" customFormat="1" ht="24">
      <c r="A755" s="27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118"/>
      <c r="Q755" s="28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4"/>
      <c r="AN755" s="24"/>
    </row>
    <row r="756" spans="1:40" s="22" customFormat="1" ht="24">
      <c r="A756" s="27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118"/>
      <c r="Q756" s="28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4"/>
      <c r="AN756" s="24"/>
    </row>
    <row r="757" spans="1:40" s="22" customFormat="1" ht="24">
      <c r="A757" s="27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118"/>
      <c r="Q757" s="28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4"/>
      <c r="AN757" s="24"/>
    </row>
    <row r="758" spans="1:40" s="22" customFormat="1" ht="24">
      <c r="A758" s="27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118"/>
      <c r="Q758" s="28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4"/>
      <c r="AN758" s="24"/>
    </row>
    <row r="759" spans="1:40" s="22" customFormat="1" ht="24">
      <c r="A759" s="27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118"/>
      <c r="Q759" s="28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4"/>
      <c r="AN759" s="24"/>
    </row>
    <row r="760" spans="1:40" s="22" customFormat="1" ht="24">
      <c r="A760" s="27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118"/>
      <c r="Q760" s="28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4"/>
      <c r="AN760" s="24"/>
    </row>
    <row r="761" spans="1:40" s="22" customFormat="1" ht="24">
      <c r="A761" s="27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118"/>
      <c r="Q761" s="28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4"/>
      <c r="AN761" s="24"/>
    </row>
    <row r="762" spans="1:40" s="22" customFormat="1" ht="24">
      <c r="A762" s="27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118"/>
      <c r="Q762" s="28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4"/>
      <c r="AN762" s="24"/>
    </row>
    <row r="763" spans="1:40" s="22" customFormat="1" ht="24">
      <c r="A763" s="27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118"/>
      <c r="Q763" s="28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4"/>
      <c r="AN763" s="24"/>
    </row>
    <row r="764" spans="1:40" s="22" customFormat="1" ht="24">
      <c r="A764" s="27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118"/>
      <c r="Q764" s="28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4"/>
      <c r="AN764" s="24"/>
    </row>
    <row r="765" spans="1:40" s="22" customFormat="1" ht="24">
      <c r="A765" s="27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118"/>
      <c r="Q765" s="28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4"/>
      <c r="AN765" s="24"/>
    </row>
    <row r="766" spans="1:40" s="22" customFormat="1" ht="24">
      <c r="A766" s="27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118"/>
      <c r="Q766" s="28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4"/>
      <c r="AN766" s="24"/>
    </row>
    <row r="767" spans="1:40" s="22" customFormat="1" ht="24">
      <c r="A767" s="27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118"/>
      <c r="Q767" s="28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4"/>
      <c r="AN767" s="24"/>
    </row>
    <row r="768" spans="1:40" s="22" customFormat="1" ht="24">
      <c r="A768" s="27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118"/>
      <c r="Q768" s="28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4"/>
      <c r="AN768" s="24"/>
    </row>
    <row r="769" spans="1:40" s="22" customFormat="1" ht="24">
      <c r="A769" s="27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118"/>
      <c r="Q769" s="28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4"/>
      <c r="AN769" s="24"/>
    </row>
    <row r="770" spans="1:40" s="22" customFormat="1" ht="24">
      <c r="A770" s="27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118"/>
      <c r="Q770" s="28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4"/>
      <c r="AN770" s="24"/>
    </row>
    <row r="771" spans="1:40" s="22" customFormat="1" ht="24">
      <c r="A771" s="27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118"/>
      <c r="Q771" s="28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4"/>
      <c r="AN771" s="24"/>
    </row>
    <row r="772" spans="1:40" s="22" customFormat="1" ht="24">
      <c r="A772" s="27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118"/>
      <c r="Q772" s="28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4"/>
      <c r="AN772" s="24"/>
    </row>
    <row r="773" spans="1:40" s="22" customFormat="1" ht="24">
      <c r="A773" s="27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118"/>
      <c r="Q773" s="28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4"/>
      <c r="AN773" s="24"/>
    </row>
    <row r="774" spans="1:40" s="22" customFormat="1" ht="24">
      <c r="A774" s="27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118"/>
      <c r="Q774" s="28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4"/>
      <c r="AN774" s="24"/>
    </row>
    <row r="775" spans="1:40" s="22" customFormat="1" ht="24">
      <c r="A775" s="27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118"/>
      <c r="Q775" s="28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4"/>
      <c r="AN775" s="24"/>
    </row>
    <row r="776" spans="1:40" s="22" customFormat="1" ht="24">
      <c r="A776" s="27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118"/>
      <c r="Q776" s="28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4"/>
      <c r="AN776" s="24"/>
    </row>
    <row r="777" spans="1:40" s="22" customFormat="1" ht="24">
      <c r="A777" s="27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118"/>
      <c r="Q777" s="28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4"/>
      <c r="AN777" s="24"/>
    </row>
    <row r="778" spans="1:40" s="22" customFormat="1" ht="24">
      <c r="A778" s="27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118"/>
      <c r="Q778" s="28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4"/>
      <c r="AN778" s="24"/>
    </row>
    <row r="779" spans="1:40" s="22" customFormat="1" ht="24">
      <c r="A779" s="27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118"/>
      <c r="Q779" s="28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4"/>
      <c r="AN779" s="24"/>
    </row>
    <row r="780" spans="1:40" s="22" customFormat="1" ht="24">
      <c r="A780" s="27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118"/>
      <c r="Q780" s="28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4"/>
      <c r="AN780" s="24"/>
    </row>
    <row r="781" spans="1:40" s="22" customFormat="1" ht="24">
      <c r="A781" s="27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118"/>
      <c r="Q781" s="28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4"/>
      <c r="AN781" s="24"/>
    </row>
    <row r="782" spans="1:40" s="22" customFormat="1" ht="24">
      <c r="A782" s="27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118"/>
      <c r="Q782" s="28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4"/>
      <c r="AN782" s="24"/>
    </row>
    <row r="783" spans="1:40" s="22" customFormat="1" ht="24">
      <c r="A783" s="27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118"/>
      <c r="Q783" s="28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4"/>
      <c r="AN783" s="24"/>
    </row>
    <row r="784" spans="1:40" s="22" customFormat="1" ht="24">
      <c r="A784" s="27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118"/>
      <c r="Q784" s="28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4"/>
      <c r="AN784" s="24"/>
    </row>
    <row r="785" spans="1:40" s="22" customFormat="1" ht="24">
      <c r="A785" s="27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118"/>
      <c r="Q785" s="28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4"/>
      <c r="AN785" s="24"/>
    </row>
    <row r="786" spans="1:40" s="22" customFormat="1" ht="24">
      <c r="A786" s="27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118"/>
      <c r="Q786" s="28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4"/>
      <c r="AN786" s="24"/>
    </row>
    <row r="787" spans="1:40" s="22" customFormat="1" ht="24">
      <c r="A787" s="27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118"/>
      <c r="Q787" s="28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4"/>
      <c r="AN787" s="24"/>
    </row>
    <row r="788" spans="1:40" s="22" customFormat="1" ht="24">
      <c r="A788" s="27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118"/>
      <c r="Q788" s="28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4"/>
      <c r="AN788" s="24"/>
    </row>
    <row r="789" spans="1:40" s="22" customFormat="1" ht="24">
      <c r="A789" s="27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118"/>
      <c r="Q789" s="28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4"/>
      <c r="AN789" s="24"/>
    </row>
    <row r="790" spans="1:40" s="22" customFormat="1" ht="24">
      <c r="A790" s="27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118"/>
      <c r="Q790" s="28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4"/>
      <c r="AN790" s="24"/>
    </row>
    <row r="791" spans="1:40" s="22" customFormat="1" ht="24">
      <c r="A791" s="27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118"/>
      <c r="Q791" s="28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4"/>
      <c r="AN791" s="24"/>
    </row>
    <row r="792" spans="1:40" s="22" customFormat="1" ht="24">
      <c r="A792" s="27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118"/>
      <c r="Q792" s="28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4"/>
      <c r="AN792" s="24"/>
    </row>
    <row r="793" spans="1:40" s="22" customFormat="1" ht="24">
      <c r="A793" s="27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118"/>
      <c r="Q793" s="28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4"/>
      <c r="AN793" s="24"/>
    </row>
    <row r="794" spans="1:40" s="22" customFormat="1" ht="24">
      <c r="A794" s="27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118"/>
      <c r="Q794" s="28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4"/>
      <c r="AN794" s="24"/>
    </row>
    <row r="795" spans="1:40" s="22" customFormat="1" ht="24">
      <c r="A795" s="27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118"/>
      <c r="Q795" s="28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4"/>
      <c r="AN795" s="24"/>
    </row>
    <row r="796" spans="1:40" s="22" customFormat="1" ht="24">
      <c r="A796" s="27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118"/>
      <c r="Q796" s="28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4"/>
      <c r="AN796" s="24"/>
    </row>
    <row r="797" spans="1:40" s="22" customFormat="1" ht="24">
      <c r="A797" s="27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118"/>
      <c r="Q797" s="28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4"/>
      <c r="AN797" s="24"/>
    </row>
    <row r="798" spans="1:40" s="22" customFormat="1" ht="24">
      <c r="A798" s="27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118"/>
      <c r="Q798" s="28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4"/>
      <c r="AN798" s="24"/>
    </row>
    <row r="799" spans="1:40" s="22" customFormat="1" ht="24">
      <c r="A799" s="27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118"/>
      <c r="Q799" s="28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4"/>
      <c r="AN799" s="24"/>
    </row>
    <row r="800" spans="1:40" s="22" customFormat="1" ht="24">
      <c r="A800" s="27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118"/>
      <c r="Q800" s="28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4"/>
      <c r="AN800" s="24"/>
    </row>
    <row r="801" spans="1:40" s="22" customFormat="1" ht="24">
      <c r="A801" s="27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118"/>
      <c r="Q801" s="28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4"/>
      <c r="AN801" s="24"/>
    </row>
    <row r="802" spans="1:40" s="22" customFormat="1" ht="24">
      <c r="A802" s="27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118"/>
      <c r="Q802" s="28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4"/>
      <c r="AN802" s="24"/>
    </row>
    <row r="803" spans="1:40" s="22" customFormat="1" ht="24">
      <c r="A803" s="27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118"/>
      <c r="Q803" s="28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4"/>
      <c r="AN803" s="24"/>
    </row>
    <row r="804" spans="1:40" s="22" customFormat="1" ht="24">
      <c r="A804" s="27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118"/>
      <c r="Q804" s="28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4"/>
      <c r="AN804" s="24"/>
    </row>
    <row r="805" spans="1:40" s="22" customFormat="1" ht="24">
      <c r="A805" s="27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118"/>
      <c r="Q805" s="28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4"/>
      <c r="AN805" s="24"/>
    </row>
    <row r="806" spans="1:40" s="22" customFormat="1" ht="24">
      <c r="A806" s="27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118"/>
      <c r="Q806" s="28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4"/>
      <c r="AN806" s="24"/>
    </row>
    <row r="807" spans="1:40" s="22" customFormat="1" ht="24">
      <c r="A807" s="27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118"/>
      <c r="Q807" s="28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4"/>
      <c r="AN807" s="24"/>
    </row>
    <row r="808" spans="1:40" s="22" customFormat="1" ht="24">
      <c r="A808" s="27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118"/>
      <c r="Q808" s="28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4"/>
      <c r="AN808" s="24"/>
    </row>
    <row r="809" spans="1:40" s="22" customFormat="1" ht="24">
      <c r="A809" s="27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118"/>
      <c r="Q809" s="28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4"/>
      <c r="AN809" s="24"/>
    </row>
    <row r="810" spans="1:40" s="22" customFormat="1" ht="24">
      <c r="A810" s="27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118"/>
      <c r="Q810" s="28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4"/>
      <c r="AN810" s="24"/>
    </row>
    <row r="811" spans="1:40" s="22" customFormat="1" ht="24">
      <c r="A811" s="27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118"/>
      <c r="Q811" s="28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4"/>
      <c r="AN811" s="24"/>
    </row>
    <row r="812" spans="1:40" s="22" customFormat="1" ht="24">
      <c r="A812" s="27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118"/>
      <c r="Q812" s="28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4"/>
      <c r="AN812" s="24"/>
    </row>
    <row r="813" spans="1:40" s="22" customFormat="1" ht="24">
      <c r="A813" s="27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118"/>
      <c r="Q813" s="28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4"/>
      <c r="AN813" s="24"/>
    </row>
    <row r="814" spans="1:40" s="22" customFormat="1" ht="24">
      <c r="A814" s="27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118"/>
      <c r="Q814" s="28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4"/>
      <c r="AN814" s="24"/>
    </row>
    <row r="815" spans="1:40" s="22" customFormat="1" ht="24">
      <c r="A815" s="27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118"/>
      <c r="Q815" s="28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4"/>
      <c r="AN815" s="24"/>
    </row>
    <row r="816" spans="1:40" s="22" customFormat="1" ht="24">
      <c r="A816" s="27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118"/>
      <c r="Q816" s="28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4"/>
      <c r="AN816" s="24"/>
    </row>
    <row r="817" spans="1:40" s="22" customFormat="1" ht="24">
      <c r="A817" s="27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118"/>
      <c r="Q817" s="28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4"/>
      <c r="AN817" s="24"/>
    </row>
    <row r="818" spans="1:40" s="22" customFormat="1" ht="24">
      <c r="A818" s="27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118"/>
      <c r="Q818" s="28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4"/>
      <c r="AN818" s="24"/>
    </row>
    <row r="819" spans="1:40" s="22" customFormat="1" ht="24">
      <c r="A819" s="27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118"/>
      <c r="Q819" s="28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4"/>
      <c r="AN819" s="24"/>
    </row>
    <row r="820" spans="1:40" s="22" customFormat="1" ht="24">
      <c r="A820" s="27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118"/>
      <c r="Q820" s="28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4"/>
      <c r="AN820" s="24"/>
    </row>
    <row r="821" spans="1:40" s="22" customFormat="1" ht="24">
      <c r="A821" s="27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118"/>
      <c r="Q821" s="28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4"/>
      <c r="AN821" s="24"/>
    </row>
    <row r="822" spans="1:40" s="22" customFormat="1" ht="24">
      <c r="A822" s="27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118"/>
      <c r="Q822" s="28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4"/>
      <c r="AN822" s="24"/>
    </row>
    <row r="823" spans="1:40" s="22" customFormat="1" ht="24">
      <c r="A823" s="27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118"/>
      <c r="Q823" s="28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4"/>
      <c r="AN823" s="24"/>
    </row>
    <row r="824" spans="1:40" s="22" customFormat="1" ht="24">
      <c r="A824" s="27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118"/>
      <c r="Q824" s="28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4"/>
      <c r="AN824" s="24"/>
    </row>
    <row r="825" spans="1:40" s="22" customFormat="1" ht="24">
      <c r="A825" s="27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118"/>
      <c r="Q825" s="28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4"/>
      <c r="AN825" s="24"/>
    </row>
    <row r="826" spans="1:40" s="22" customFormat="1" ht="24">
      <c r="A826" s="27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118"/>
      <c r="Q826" s="28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4"/>
      <c r="AN826" s="24"/>
    </row>
    <row r="827" spans="1:40" s="22" customFormat="1" ht="24">
      <c r="A827" s="27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118"/>
      <c r="Q827" s="28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4"/>
      <c r="AN827" s="24"/>
    </row>
    <row r="828" spans="1:40" s="22" customFormat="1" ht="24">
      <c r="A828" s="27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118"/>
      <c r="Q828" s="28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4"/>
      <c r="AN828" s="24"/>
    </row>
    <row r="829" spans="1:40" s="22" customFormat="1" ht="24">
      <c r="A829" s="27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118"/>
      <c r="Q829" s="28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4"/>
      <c r="AN829" s="24"/>
    </row>
    <row r="830" spans="1:40" s="22" customFormat="1" ht="24">
      <c r="A830" s="27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118"/>
      <c r="Q830" s="28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4"/>
      <c r="AN830" s="24"/>
    </row>
    <row r="831" spans="1:40" s="22" customFormat="1" ht="24">
      <c r="A831" s="27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118"/>
      <c r="Q831" s="28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4"/>
      <c r="AN831" s="24"/>
    </row>
    <row r="832" spans="1:40" s="22" customFormat="1" ht="24">
      <c r="A832" s="27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118"/>
      <c r="Q832" s="28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4"/>
      <c r="AN832" s="24"/>
    </row>
    <row r="833" spans="1:40" s="22" customFormat="1" ht="24">
      <c r="A833" s="27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118"/>
      <c r="Q833" s="28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4"/>
      <c r="AN833" s="24"/>
    </row>
    <row r="834" spans="1:40" s="22" customFormat="1" ht="24">
      <c r="A834" s="27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118"/>
      <c r="Q834" s="28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4"/>
      <c r="AN834" s="24"/>
    </row>
    <row r="835" spans="1:40" s="22" customFormat="1" ht="24">
      <c r="A835" s="27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118"/>
      <c r="Q835" s="28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4"/>
      <c r="AN835" s="24"/>
    </row>
    <row r="836" spans="1:40" s="22" customFormat="1" ht="24">
      <c r="A836" s="27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118"/>
      <c r="Q836" s="28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4"/>
      <c r="AN836" s="24"/>
    </row>
    <row r="837" spans="1:40" s="22" customFormat="1" ht="24">
      <c r="A837" s="27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118"/>
      <c r="Q837" s="28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4"/>
      <c r="AN837" s="24"/>
    </row>
    <row r="838" spans="1:40" s="22" customFormat="1" ht="24">
      <c r="A838" s="27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118"/>
      <c r="Q838" s="28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4"/>
      <c r="AN838" s="24"/>
    </row>
    <row r="839" spans="1:40" s="22" customFormat="1" ht="24">
      <c r="A839" s="27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118"/>
      <c r="Q839" s="28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4"/>
      <c r="AN839" s="24"/>
    </row>
    <row r="840" spans="1:40" s="22" customFormat="1" ht="24">
      <c r="A840" s="27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118"/>
      <c r="Q840" s="28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4"/>
      <c r="AN840" s="24"/>
    </row>
    <row r="841" spans="1:40" s="22" customFormat="1" ht="24">
      <c r="A841" s="27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118"/>
      <c r="Q841" s="28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4"/>
      <c r="AN841" s="24"/>
    </row>
    <row r="842" spans="1:40" s="22" customFormat="1" ht="24">
      <c r="A842" s="27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118"/>
      <c r="Q842" s="28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4"/>
      <c r="AN842" s="24"/>
    </row>
    <row r="843" spans="1:40" s="22" customFormat="1" ht="24">
      <c r="A843" s="27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118"/>
      <c r="Q843" s="28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4"/>
      <c r="AN843" s="24"/>
    </row>
    <row r="844" spans="1:40" s="22" customFormat="1" ht="24">
      <c r="A844" s="27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118"/>
      <c r="Q844" s="28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4"/>
      <c r="AN844" s="24"/>
    </row>
    <row r="845" spans="1:40" s="22" customFormat="1" ht="24">
      <c r="A845" s="27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118"/>
      <c r="Q845" s="28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4"/>
      <c r="AN845" s="24"/>
    </row>
    <row r="846" spans="1:40" s="22" customFormat="1" ht="24">
      <c r="A846" s="27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118"/>
      <c r="Q846" s="28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4"/>
      <c r="AN846" s="24"/>
    </row>
    <row r="847" spans="1:40" s="22" customFormat="1" ht="24">
      <c r="A847" s="27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118"/>
      <c r="Q847" s="28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4"/>
      <c r="AN847" s="24"/>
    </row>
    <row r="848" spans="1:40" s="22" customFormat="1" ht="24">
      <c r="A848" s="27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118"/>
      <c r="Q848" s="28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4"/>
      <c r="AN848" s="24"/>
    </row>
    <row r="849" spans="1:40" s="22" customFormat="1" ht="24">
      <c r="A849" s="27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118"/>
      <c r="Q849" s="28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4"/>
      <c r="AN849" s="24"/>
    </row>
    <row r="850" spans="1:40" s="22" customFormat="1" ht="24">
      <c r="A850" s="27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118"/>
      <c r="Q850" s="28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4"/>
      <c r="AN850" s="24"/>
    </row>
    <row r="851" spans="1:40" s="22" customFormat="1" ht="24">
      <c r="A851" s="27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118"/>
      <c r="Q851" s="28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4"/>
      <c r="AN851" s="24"/>
    </row>
    <row r="852" spans="1:40" s="22" customFormat="1" ht="24">
      <c r="A852" s="27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118"/>
      <c r="Q852" s="28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4"/>
      <c r="AN852" s="24"/>
    </row>
    <row r="853" spans="1:40" s="22" customFormat="1" ht="24">
      <c r="A853" s="27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118"/>
      <c r="Q853" s="28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4"/>
      <c r="AN853" s="24"/>
    </row>
    <row r="854" spans="1:40" s="22" customFormat="1" ht="24">
      <c r="A854" s="27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118"/>
      <c r="Q854" s="28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4"/>
      <c r="AN854" s="24"/>
    </row>
    <row r="855" spans="1:40" s="22" customFormat="1" ht="24">
      <c r="A855" s="27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118"/>
      <c r="Q855" s="28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4"/>
      <c r="AN855" s="24"/>
    </row>
    <row r="856" spans="1:40" s="22" customFormat="1" ht="24">
      <c r="A856" s="27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118"/>
      <c r="Q856" s="28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4"/>
      <c r="AN856" s="24"/>
    </row>
    <row r="857" spans="1:40" s="22" customFormat="1" ht="24">
      <c r="A857" s="27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118"/>
      <c r="Q857" s="28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4"/>
      <c r="AN857" s="24"/>
    </row>
    <row r="858" spans="1:40" s="22" customFormat="1" ht="24">
      <c r="A858" s="27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118"/>
      <c r="Q858" s="28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4"/>
      <c r="AN858" s="24"/>
    </row>
    <row r="859" spans="1:40" s="22" customFormat="1" ht="24">
      <c r="A859" s="27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118"/>
      <c r="Q859" s="28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4"/>
      <c r="AN859" s="24"/>
    </row>
    <row r="860" spans="1:40" s="22" customFormat="1" ht="24">
      <c r="A860" s="27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118"/>
      <c r="Q860" s="28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4"/>
      <c r="AN860" s="24"/>
    </row>
    <row r="861" spans="1:40" s="22" customFormat="1" ht="24">
      <c r="A861" s="27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118"/>
      <c r="Q861" s="28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4"/>
      <c r="AN861" s="24"/>
    </row>
    <row r="862" spans="1:40" s="22" customFormat="1" ht="24">
      <c r="A862" s="27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118"/>
      <c r="Q862" s="28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4"/>
      <c r="AN862" s="24"/>
    </row>
    <row r="863" spans="1:40" s="22" customFormat="1" ht="24">
      <c r="A863" s="27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118"/>
      <c r="Q863" s="28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4"/>
      <c r="AN863" s="24"/>
    </row>
    <row r="864" spans="1:40" s="22" customFormat="1" ht="24">
      <c r="A864" s="27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118"/>
      <c r="Q864" s="28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4"/>
      <c r="AN864" s="24"/>
    </row>
    <row r="865" spans="1:40" s="22" customFormat="1" ht="24">
      <c r="A865" s="27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118"/>
      <c r="Q865" s="28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4"/>
      <c r="AN865" s="24"/>
    </row>
    <row r="866" spans="1:40" s="22" customFormat="1" ht="24">
      <c r="A866" s="27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118"/>
      <c r="Q866" s="28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4"/>
      <c r="AN866" s="24"/>
    </row>
    <row r="867" spans="1:40" s="22" customFormat="1" ht="24">
      <c r="A867" s="27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118"/>
      <c r="Q867" s="28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4"/>
      <c r="AN867" s="24"/>
    </row>
    <row r="868" spans="1:40" s="22" customFormat="1" ht="24">
      <c r="A868" s="27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118"/>
      <c r="Q868" s="28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4"/>
      <c r="AN868" s="24"/>
    </row>
    <row r="869" spans="1:40" s="22" customFormat="1" ht="24">
      <c r="A869" s="27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118"/>
      <c r="Q869" s="28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4"/>
      <c r="AN869" s="24"/>
    </row>
    <row r="870" spans="1:40" s="22" customFormat="1" ht="24">
      <c r="A870" s="27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118"/>
      <c r="Q870" s="28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4"/>
      <c r="AN870" s="24"/>
    </row>
    <row r="871" spans="1:40" s="22" customFormat="1" ht="24">
      <c r="A871" s="27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118"/>
      <c r="Q871" s="28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4"/>
      <c r="AN871" s="24"/>
    </row>
    <row r="872" spans="1:40" s="22" customFormat="1" ht="24">
      <c r="A872" s="27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118"/>
      <c r="Q872" s="28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4"/>
      <c r="AN872" s="24"/>
    </row>
    <row r="873" spans="1:40" s="22" customFormat="1" ht="24">
      <c r="A873" s="27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118"/>
      <c r="Q873" s="28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4"/>
      <c r="AN873" s="24"/>
    </row>
    <row r="874" spans="1:40" s="22" customFormat="1" ht="24">
      <c r="A874" s="27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118"/>
      <c r="Q874" s="28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4"/>
      <c r="AN874" s="24"/>
    </row>
    <row r="875" spans="1:40" s="22" customFormat="1" ht="24">
      <c r="A875" s="27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118"/>
      <c r="Q875" s="28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4"/>
      <c r="AN875" s="24"/>
    </row>
    <row r="876" spans="1:40" s="22" customFormat="1" ht="24">
      <c r="A876" s="27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118"/>
      <c r="Q876" s="28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4"/>
      <c r="AN876" s="24"/>
    </row>
    <row r="877" spans="1:40" s="22" customFormat="1" ht="24">
      <c r="A877" s="27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118"/>
      <c r="Q877" s="28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4"/>
      <c r="AN877" s="24"/>
    </row>
    <row r="878" spans="1:40" s="22" customFormat="1" ht="24">
      <c r="A878" s="27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118"/>
      <c r="Q878" s="28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4"/>
      <c r="AN878" s="24"/>
    </row>
    <row r="879" spans="1:40" s="22" customFormat="1" ht="24">
      <c r="A879" s="27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118"/>
      <c r="Q879" s="28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4"/>
      <c r="AN879" s="24"/>
    </row>
    <row r="880" spans="1:40" s="22" customFormat="1" ht="24">
      <c r="A880" s="27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118"/>
      <c r="Q880" s="28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4"/>
      <c r="AN880" s="24"/>
    </row>
    <row r="881" spans="1:40" s="22" customFormat="1" ht="24">
      <c r="A881" s="27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118"/>
      <c r="Q881" s="28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4"/>
      <c r="AN881" s="24"/>
    </row>
    <row r="882" spans="1:40" s="22" customFormat="1" ht="24">
      <c r="A882" s="27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118"/>
      <c r="Q882" s="28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4"/>
      <c r="AN882" s="24"/>
    </row>
    <row r="883" spans="1:40" s="22" customFormat="1" ht="24">
      <c r="A883" s="27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118"/>
      <c r="Q883" s="28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4"/>
      <c r="AN883" s="24"/>
    </row>
    <row r="884" spans="1:40" s="22" customFormat="1" ht="24">
      <c r="A884" s="27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118"/>
      <c r="Q884" s="28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4"/>
      <c r="AN884" s="24"/>
    </row>
    <row r="885" spans="1:40" s="22" customFormat="1" ht="24">
      <c r="A885" s="27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118"/>
      <c r="Q885" s="28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4"/>
      <c r="AN885" s="24"/>
    </row>
    <row r="886" spans="1:40" s="22" customFormat="1" ht="24">
      <c r="A886" s="27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118"/>
      <c r="Q886" s="28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4"/>
      <c r="AN886" s="24"/>
    </row>
    <row r="887" spans="1:40" s="22" customFormat="1" ht="24">
      <c r="A887" s="27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118"/>
      <c r="Q887" s="28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4"/>
      <c r="AN887" s="24"/>
    </row>
    <row r="888" spans="1:40" s="22" customFormat="1" ht="24">
      <c r="A888" s="27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118"/>
      <c r="Q888" s="28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4"/>
      <c r="AN888" s="24"/>
    </row>
    <row r="889" spans="1:40" s="22" customFormat="1" ht="24">
      <c r="A889" s="27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118"/>
      <c r="Q889" s="28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4"/>
      <c r="AN889" s="24"/>
    </row>
    <row r="890" spans="1:40" s="22" customFormat="1" ht="24">
      <c r="A890" s="27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118"/>
      <c r="Q890" s="28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4"/>
      <c r="AN890" s="24"/>
    </row>
    <row r="891" spans="1:40" s="22" customFormat="1" ht="24">
      <c r="A891" s="27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118"/>
      <c r="Q891" s="28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4"/>
      <c r="AN891" s="24"/>
    </row>
    <row r="892" spans="1:40" s="22" customFormat="1" ht="24">
      <c r="A892" s="27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118"/>
      <c r="Q892" s="28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4"/>
      <c r="AN892" s="24"/>
    </row>
    <row r="893" spans="1:40" s="22" customFormat="1" ht="24">
      <c r="A893" s="27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118"/>
      <c r="Q893" s="28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4"/>
      <c r="AN893" s="24"/>
    </row>
    <row r="894" spans="1:40" s="22" customFormat="1" ht="24">
      <c r="A894" s="27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118"/>
      <c r="Q894" s="28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4"/>
      <c r="AN894" s="24"/>
    </row>
    <row r="895" spans="1:40" s="22" customFormat="1" ht="24">
      <c r="A895" s="27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118"/>
      <c r="Q895" s="28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4"/>
      <c r="AN895" s="24"/>
    </row>
    <row r="896" spans="1:40" s="22" customFormat="1" ht="24">
      <c r="A896" s="27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118"/>
      <c r="Q896" s="28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4"/>
      <c r="AN896" s="24"/>
    </row>
    <row r="897" spans="1:40" s="22" customFormat="1" ht="24">
      <c r="A897" s="27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118"/>
      <c r="Q897" s="28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4"/>
      <c r="AN897" s="24"/>
    </row>
    <row r="898" spans="1:40" s="22" customFormat="1" ht="24">
      <c r="A898" s="27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118"/>
      <c r="Q898" s="28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4"/>
      <c r="AN898" s="24"/>
    </row>
    <row r="899" spans="1:40" s="22" customFormat="1" ht="24">
      <c r="A899" s="27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118"/>
      <c r="Q899" s="28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4"/>
      <c r="AN899" s="24"/>
    </row>
    <row r="900" spans="1:40" s="22" customFormat="1" ht="24">
      <c r="A900" s="27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118"/>
      <c r="Q900" s="28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4"/>
      <c r="AN900" s="24"/>
    </row>
    <row r="901" spans="1:40" s="22" customFormat="1" ht="24">
      <c r="A901" s="27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118"/>
      <c r="Q901" s="28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4"/>
      <c r="AN901" s="24"/>
    </row>
    <row r="902" spans="1:40" s="22" customFormat="1" ht="24">
      <c r="A902" s="27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118"/>
      <c r="Q902" s="28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4"/>
      <c r="AN902" s="24"/>
    </row>
    <row r="903" spans="1:40" s="22" customFormat="1" ht="24">
      <c r="A903" s="27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118"/>
      <c r="Q903" s="28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4"/>
      <c r="AN903" s="24"/>
    </row>
    <row r="904" spans="1:40" s="22" customFormat="1" ht="24">
      <c r="A904" s="27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118"/>
      <c r="Q904" s="28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4"/>
      <c r="AN904" s="24"/>
    </row>
    <row r="905" spans="1:40" s="22" customFormat="1" ht="24">
      <c r="A905" s="27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118"/>
      <c r="Q905" s="28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4"/>
      <c r="AN905" s="24"/>
    </row>
    <row r="906" spans="1:40" s="22" customFormat="1" ht="24">
      <c r="A906" s="27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118"/>
      <c r="Q906" s="28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4"/>
      <c r="AN906" s="24"/>
    </row>
    <row r="907" spans="1:40" s="22" customFormat="1" ht="24">
      <c r="A907" s="27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118"/>
      <c r="Q907" s="28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4"/>
      <c r="AN907" s="24"/>
    </row>
    <row r="908" spans="1:40" s="22" customFormat="1" ht="24">
      <c r="A908" s="27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118"/>
      <c r="Q908" s="28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4"/>
      <c r="AN908" s="24"/>
    </row>
    <row r="909" spans="1:40" s="22" customFormat="1" ht="24">
      <c r="A909" s="27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118"/>
      <c r="Q909" s="28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4"/>
      <c r="AN909" s="24"/>
    </row>
    <row r="910" spans="1:40" s="22" customFormat="1" ht="24">
      <c r="A910" s="27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118"/>
      <c r="Q910" s="28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4"/>
      <c r="AN910" s="24"/>
    </row>
    <row r="911" spans="1:40" s="22" customFormat="1" ht="24">
      <c r="A911" s="27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118"/>
      <c r="Q911" s="28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4"/>
      <c r="AN911" s="24"/>
    </row>
    <row r="912" spans="1:40" s="22" customFormat="1" ht="24">
      <c r="A912" s="27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118"/>
      <c r="Q912" s="28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4"/>
      <c r="AN912" s="24"/>
    </row>
    <row r="913" spans="1:40" s="22" customFormat="1" ht="24">
      <c r="A913" s="27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118"/>
      <c r="Q913" s="28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4"/>
      <c r="AN913" s="24"/>
    </row>
    <row r="914" spans="1:40" s="22" customFormat="1" ht="24">
      <c r="A914" s="27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118"/>
      <c r="Q914" s="28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4"/>
      <c r="AN914" s="24"/>
    </row>
    <row r="915" spans="1:40" s="22" customFormat="1" ht="24">
      <c r="A915" s="27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118"/>
      <c r="Q915" s="28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4"/>
      <c r="AN915" s="24"/>
    </row>
    <row r="916" spans="1:40" s="22" customFormat="1" ht="24">
      <c r="A916" s="27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118"/>
      <c r="Q916" s="28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4"/>
      <c r="AN916" s="24"/>
    </row>
    <row r="917" spans="1:40" s="22" customFormat="1" ht="24">
      <c r="A917" s="27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118"/>
      <c r="Q917" s="28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4"/>
      <c r="AN917" s="24"/>
    </row>
    <row r="918" spans="1:40" s="22" customFormat="1" ht="24">
      <c r="A918" s="27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118"/>
      <c r="Q918" s="28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4"/>
      <c r="AN918" s="24"/>
    </row>
    <row r="919" spans="1:40" s="22" customFormat="1" ht="24">
      <c r="A919" s="27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118"/>
      <c r="Q919" s="28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4"/>
      <c r="AN919" s="24"/>
    </row>
    <row r="920" spans="1:40" s="22" customFormat="1" ht="24">
      <c r="A920" s="27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118"/>
      <c r="Q920" s="28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4"/>
      <c r="AN920" s="24"/>
    </row>
    <row r="921" spans="1:40" s="22" customFormat="1" ht="24">
      <c r="A921" s="27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118"/>
      <c r="Q921" s="28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4"/>
      <c r="AN921" s="24"/>
    </row>
    <row r="922" spans="1:40" s="22" customFormat="1" ht="24">
      <c r="A922" s="27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118"/>
      <c r="Q922" s="28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4"/>
      <c r="AN922" s="24"/>
    </row>
    <row r="923" spans="1:40" s="22" customFormat="1" ht="24">
      <c r="A923" s="27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118"/>
      <c r="Q923" s="28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4"/>
      <c r="AN923" s="24"/>
    </row>
    <row r="924" spans="1:40" s="22" customFormat="1" ht="24">
      <c r="A924" s="27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118"/>
      <c r="Q924" s="28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4"/>
      <c r="AN924" s="24"/>
    </row>
    <row r="925" spans="1:40" s="22" customFormat="1" ht="24">
      <c r="A925" s="27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118"/>
      <c r="Q925" s="28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4"/>
      <c r="AN925" s="24"/>
    </row>
    <row r="926" spans="1:40" s="22" customFormat="1" ht="24">
      <c r="A926" s="27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118"/>
      <c r="Q926" s="28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4"/>
      <c r="AN926" s="24"/>
    </row>
    <row r="927" spans="1:40" s="22" customFormat="1" ht="24">
      <c r="A927" s="27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118"/>
      <c r="Q927" s="28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4"/>
      <c r="AN927" s="24"/>
    </row>
    <row r="928" spans="1:40" s="22" customFormat="1" ht="24">
      <c r="A928" s="27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118"/>
      <c r="Q928" s="28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4"/>
      <c r="AN928" s="24"/>
    </row>
    <row r="929" spans="1:40" s="22" customFormat="1" ht="24">
      <c r="A929" s="27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118"/>
      <c r="Q929" s="28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4"/>
      <c r="AN929" s="24"/>
    </row>
    <row r="930" spans="1:40" s="22" customFormat="1" ht="24">
      <c r="A930" s="27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118"/>
      <c r="Q930" s="28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4"/>
      <c r="AN930" s="24"/>
    </row>
    <row r="931" spans="1:40" s="22" customFormat="1" ht="24">
      <c r="A931" s="27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118"/>
      <c r="Q931" s="28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4"/>
      <c r="AN931" s="24"/>
    </row>
    <row r="932" spans="1:40" s="22" customFormat="1" ht="24">
      <c r="A932" s="27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118"/>
      <c r="Q932" s="28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4"/>
      <c r="AN932" s="24"/>
    </row>
    <row r="933" spans="1:40" s="22" customFormat="1" ht="24">
      <c r="A933" s="27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118"/>
      <c r="Q933" s="28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4"/>
      <c r="AN933" s="24"/>
    </row>
    <row r="934" spans="1:40" s="22" customFormat="1" ht="24">
      <c r="A934" s="27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118"/>
      <c r="Q934" s="28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4"/>
      <c r="AN934" s="24"/>
    </row>
    <row r="935" spans="1:40" s="22" customFormat="1" ht="24">
      <c r="A935" s="27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118"/>
      <c r="Q935" s="28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4"/>
      <c r="AN935" s="24"/>
    </row>
    <row r="936" spans="1:40" s="22" customFormat="1" ht="24">
      <c r="A936" s="27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118"/>
      <c r="Q936" s="28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4"/>
      <c r="AN936" s="24"/>
    </row>
    <row r="937" spans="1:40" s="22" customFormat="1" ht="24">
      <c r="A937" s="27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118"/>
      <c r="Q937" s="28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4"/>
      <c r="AN937" s="24"/>
    </row>
    <row r="938" spans="1:40" s="22" customFormat="1" ht="24">
      <c r="A938" s="27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118"/>
      <c r="Q938" s="28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4"/>
      <c r="AN938" s="24"/>
    </row>
    <row r="939" spans="1:40" s="22" customFormat="1" ht="24">
      <c r="A939" s="27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118"/>
      <c r="Q939" s="28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4"/>
      <c r="AN939" s="24"/>
    </row>
    <row r="940" spans="1:40" s="22" customFormat="1" ht="24">
      <c r="A940" s="27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118"/>
      <c r="Q940" s="28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4"/>
      <c r="AN940" s="24"/>
    </row>
    <row r="941" spans="1:40" s="22" customFormat="1" ht="24">
      <c r="A941" s="27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118"/>
      <c r="Q941" s="28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4"/>
      <c r="AN941" s="24"/>
    </row>
    <row r="942" spans="1:40" s="22" customFormat="1" ht="24">
      <c r="A942" s="27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118"/>
      <c r="Q942" s="28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4"/>
      <c r="AN942" s="24"/>
    </row>
    <row r="943" spans="1:40" s="22" customFormat="1" ht="24">
      <c r="A943" s="27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118"/>
      <c r="Q943" s="28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4"/>
      <c r="AN943" s="24"/>
    </row>
    <row r="944" spans="1:40" s="22" customFormat="1" ht="24">
      <c r="A944" s="27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118"/>
      <c r="Q944" s="28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4"/>
      <c r="AN944" s="24"/>
    </row>
    <row r="945" spans="1:40" s="22" customFormat="1" ht="24">
      <c r="A945" s="27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118"/>
      <c r="Q945" s="28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4"/>
      <c r="AN945" s="24"/>
    </row>
    <row r="946" spans="1:40" s="22" customFormat="1" ht="24">
      <c r="A946" s="27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118"/>
      <c r="Q946" s="28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4"/>
      <c r="AN946" s="24"/>
    </row>
    <row r="947" spans="1:40" s="22" customFormat="1" ht="24">
      <c r="A947" s="27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118"/>
      <c r="Q947" s="28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4"/>
      <c r="AN947" s="24"/>
    </row>
    <row r="948" spans="1:40" s="22" customFormat="1" ht="24">
      <c r="A948" s="27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118"/>
      <c r="Q948" s="28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4"/>
      <c r="AN948" s="24"/>
    </row>
    <row r="949" spans="1:40" s="22" customFormat="1" ht="24">
      <c r="A949" s="27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118"/>
      <c r="Q949" s="28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4"/>
      <c r="AN949" s="24"/>
    </row>
    <row r="950" spans="1:40" s="22" customFormat="1" ht="24">
      <c r="A950" s="27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118"/>
      <c r="Q950" s="28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4"/>
      <c r="AN950" s="24"/>
    </row>
    <row r="951" spans="1:40" s="22" customFormat="1" ht="24">
      <c r="A951" s="27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118"/>
      <c r="Q951" s="28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4"/>
      <c r="AN951" s="24"/>
    </row>
    <row r="952" spans="1:40" s="22" customFormat="1" ht="24">
      <c r="A952" s="27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118"/>
      <c r="Q952" s="28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4"/>
      <c r="AN952" s="24"/>
    </row>
    <row r="953" spans="1:40" s="22" customFormat="1" ht="24">
      <c r="A953" s="27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118"/>
      <c r="Q953" s="28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4"/>
      <c r="AN953" s="24"/>
    </row>
    <row r="954" spans="1:40" s="22" customFormat="1" ht="24">
      <c r="A954" s="27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118"/>
      <c r="Q954" s="28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4"/>
      <c r="AN954" s="24"/>
    </row>
    <row r="955" spans="1:40" s="22" customFormat="1" ht="24">
      <c r="A955" s="27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118"/>
      <c r="Q955" s="28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4"/>
      <c r="AN955" s="24"/>
    </row>
    <row r="956" spans="1:40" s="22" customFormat="1" ht="24">
      <c r="A956" s="27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118"/>
      <c r="Q956" s="28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4"/>
      <c r="AN956" s="24"/>
    </row>
    <row r="957" spans="1:40" s="22" customFormat="1" ht="24">
      <c r="A957" s="27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118"/>
      <c r="Q957" s="28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4"/>
      <c r="AN957" s="24"/>
    </row>
    <row r="958" spans="1:40" s="22" customFormat="1" ht="24">
      <c r="A958" s="27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118"/>
      <c r="Q958" s="28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4"/>
      <c r="AN958" s="24"/>
    </row>
    <row r="959" spans="1:40" s="22" customFormat="1" ht="24">
      <c r="A959" s="27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118"/>
      <c r="Q959" s="28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4"/>
      <c r="AN959" s="24"/>
    </row>
    <row r="960" spans="1:40" s="22" customFormat="1" ht="24">
      <c r="A960" s="27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118"/>
      <c r="Q960" s="28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4"/>
      <c r="AN960" s="24"/>
    </row>
    <row r="961" spans="1:40" s="22" customFormat="1" ht="24">
      <c r="A961" s="27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118"/>
      <c r="Q961" s="28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4"/>
      <c r="AN961" s="24"/>
    </row>
    <row r="962" spans="1:40" s="22" customFormat="1" ht="24">
      <c r="A962" s="27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118"/>
      <c r="Q962" s="28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4"/>
      <c r="AN962" s="24"/>
    </row>
    <row r="963" spans="1:40" s="22" customFormat="1" ht="24">
      <c r="A963" s="27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118"/>
      <c r="Q963" s="28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4"/>
      <c r="AN963" s="24"/>
    </row>
    <row r="964" spans="1:40" s="22" customFormat="1" ht="24">
      <c r="A964" s="27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118"/>
      <c r="Q964" s="28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4"/>
      <c r="AN964" s="24"/>
    </row>
    <row r="965" spans="1:40" s="22" customFormat="1" ht="24">
      <c r="A965" s="27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118"/>
      <c r="Q965" s="28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4"/>
      <c r="AN965" s="24"/>
    </row>
    <row r="966" spans="1:40" s="22" customFormat="1" ht="24">
      <c r="A966" s="27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118"/>
      <c r="Q966" s="28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4"/>
      <c r="AN966" s="24"/>
    </row>
    <row r="967" spans="1:40" s="22" customFormat="1" ht="24">
      <c r="A967" s="27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118"/>
      <c r="Q967" s="28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4"/>
      <c r="AN967" s="24"/>
    </row>
    <row r="968" spans="1:40" s="22" customFormat="1" ht="24">
      <c r="A968" s="27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118"/>
      <c r="Q968" s="28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4"/>
      <c r="AN968" s="24"/>
    </row>
    <row r="969" spans="1:40" s="22" customFormat="1" ht="24">
      <c r="A969" s="27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118"/>
      <c r="Q969" s="28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4"/>
      <c r="AN969" s="24"/>
    </row>
    <row r="970" spans="1:40" s="22" customFormat="1" ht="24">
      <c r="A970" s="27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118"/>
      <c r="Q970" s="28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4"/>
      <c r="AN970" s="24"/>
    </row>
    <row r="971" spans="1:40" s="22" customFormat="1" ht="24">
      <c r="A971" s="27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118"/>
      <c r="Q971" s="28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4"/>
      <c r="AN971" s="24"/>
    </row>
    <row r="972" spans="1:40" s="22" customFormat="1" ht="24">
      <c r="A972" s="27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118"/>
      <c r="Q972" s="28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4"/>
      <c r="AN972" s="24"/>
    </row>
    <row r="973" spans="1:40" s="22" customFormat="1" ht="24">
      <c r="A973" s="27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118"/>
      <c r="Q973" s="28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4"/>
      <c r="AN973" s="24"/>
    </row>
    <row r="974" spans="1:40" s="22" customFormat="1" ht="24">
      <c r="A974" s="27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118"/>
      <c r="Q974" s="28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4"/>
      <c r="AN974" s="24"/>
    </row>
    <row r="975" spans="1:40" s="22" customFormat="1" ht="24">
      <c r="A975" s="27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118"/>
      <c r="Q975" s="28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4"/>
      <c r="AN975" s="24"/>
    </row>
    <row r="976" spans="1:40" s="22" customFormat="1" ht="24">
      <c r="A976" s="27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118"/>
      <c r="Q976" s="28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4"/>
      <c r="AN976" s="24"/>
    </row>
    <row r="977" spans="1:40" s="22" customFormat="1" ht="24">
      <c r="A977" s="27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118"/>
      <c r="Q977" s="28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4"/>
      <c r="AN977" s="24"/>
    </row>
    <row r="978" spans="1:40" s="22" customFormat="1" ht="24">
      <c r="A978" s="27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118"/>
      <c r="Q978" s="28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4"/>
      <c r="AN978" s="24"/>
    </row>
    <row r="979" spans="1:40" s="22" customFormat="1" ht="24">
      <c r="A979" s="27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118"/>
      <c r="Q979" s="28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4"/>
      <c r="AN979" s="24"/>
    </row>
    <row r="980" spans="1:40" s="22" customFormat="1" ht="24">
      <c r="A980" s="27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118"/>
      <c r="Q980" s="28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4"/>
      <c r="AN980" s="24"/>
    </row>
    <row r="981" spans="1:40" s="22" customFormat="1" ht="24">
      <c r="A981" s="27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118"/>
      <c r="Q981" s="28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4"/>
      <c r="AN981" s="24"/>
    </row>
    <row r="982" spans="1:40" s="22" customFormat="1" ht="24">
      <c r="A982" s="27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118"/>
      <c r="Q982" s="28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4"/>
      <c r="AN982" s="24"/>
    </row>
    <row r="983" spans="1:40" s="22" customFormat="1" ht="24">
      <c r="A983" s="27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118"/>
      <c r="Q983" s="28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4"/>
      <c r="AN983" s="24"/>
    </row>
    <row r="984" spans="1:40" s="22" customFormat="1" ht="24">
      <c r="A984" s="27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118"/>
      <c r="Q984" s="28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4"/>
      <c r="AN984" s="24"/>
    </row>
    <row r="985" spans="1:40" s="22" customFormat="1" ht="24">
      <c r="A985" s="27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118"/>
      <c r="Q985" s="28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4"/>
      <c r="AN985" s="24"/>
    </row>
    <row r="986" spans="1:40" s="22" customFormat="1" ht="24">
      <c r="A986" s="27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118"/>
      <c r="Q986" s="28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4"/>
      <c r="AN986" s="24"/>
    </row>
    <row r="987" spans="1:40" s="22" customFormat="1" ht="24">
      <c r="A987" s="27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118"/>
      <c r="Q987" s="28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4"/>
      <c r="AN987" s="24"/>
    </row>
    <row r="988" spans="1:40" s="22" customFormat="1" ht="24">
      <c r="A988" s="27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118"/>
      <c r="Q988" s="28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4"/>
      <c r="AN988" s="24"/>
    </row>
    <row r="989" spans="1:40" s="22" customFormat="1" ht="24">
      <c r="A989" s="27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118"/>
      <c r="Q989" s="28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4"/>
      <c r="AN989" s="24"/>
    </row>
    <row r="990" spans="1:40" s="22" customFormat="1" ht="24">
      <c r="A990" s="27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118"/>
      <c r="Q990" s="28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4"/>
      <c r="AN990" s="24"/>
    </row>
    <row r="991" spans="1:40" s="22" customFormat="1" ht="24">
      <c r="A991" s="27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118"/>
      <c r="Q991" s="28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4"/>
      <c r="AN991" s="24"/>
    </row>
    <row r="992" spans="1:40" s="22" customFormat="1" ht="24">
      <c r="A992" s="27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118"/>
      <c r="Q992" s="28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4"/>
      <c r="AN992" s="24"/>
    </row>
    <row r="993" spans="1:40" s="22" customFormat="1" ht="24">
      <c r="A993" s="27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118"/>
      <c r="Q993" s="28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4"/>
      <c r="AN993" s="24"/>
    </row>
    <row r="994" spans="1:40" s="22" customFormat="1" ht="24">
      <c r="A994" s="27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118"/>
      <c r="Q994" s="28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4"/>
      <c r="AN994" s="24"/>
    </row>
    <row r="995" spans="1:40" s="22" customFormat="1" ht="24">
      <c r="A995" s="27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118"/>
      <c r="Q995" s="28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4"/>
      <c r="AN995" s="24"/>
    </row>
    <row r="996" spans="1:40" s="22" customFormat="1" ht="24">
      <c r="A996" s="27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118"/>
      <c r="Q996" s="28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4"/>
      <c r="AN996" s="24"/>
    </row>
    <row r="997" spans="1:40" s="22" customFormat="1" ht="24">
      <c r="A997" s="27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118"/>
      <c r="Q997" s="28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4"/>
      <c r="AN997" s="24"/>
    </row>
    <row r="998" spans="1:40" s="22" customFormat="1" ht="24">
      <c r="A998" s="27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118"/>
      <c r="Q998" s="28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4"/>
      <c r="AN998" s="24"/>
    </row>
    <row r="999" spans="1:40" s="22" customFormat="1" ht="24">
      <c r="A999" s="27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118"/>
      <c r="Q999" s="28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4"/>
      <c r="AN999" s="24"/>
    </row>
    <row r="1000" spans="1:40" s="22" customFormat="1" ht="24">
      <c r="A1000" s="27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118"/>
      <c r="Q1000" s="28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4"/>
      <c r="AN1000" s="24"/>
    </row>
    <row r="1001" spans="1:40" s="22" customFormat="1" ht="24">
      <c r="A1001" s="27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118"/>
      <c r="Q1001" s="28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4"/>
      <c r="AN1001" s="24"/>
    </row>
    <row r="1002" spans="1:40" s="22" customFormat="1" ht="24">
      <c r="A1002" s="27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118"/>
      <c r="Q1002" s="28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4"/>
      <c r="AN1002" s="24"/>
    </row>
    <row r="1003" spans="1:40" s="22" customFormat="1" ht="24">
      <c r="A1003" s="27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118"/>
      <c r="Q1003" s="28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4"/>
      <c r="AN1003" s="24"/>
    </row>
    <row r="1004" spans="1:40" s="22" customFormat="1" ht="24">
      <c r="A1004" s="27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118"/>
      <c r="Q1004" s="28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4"/>
      <c r="AN1004" s="24"/>
    </row>
    <row r="1005" spans="1:40" s="22" customFormat="1" ht="24">
      <c r="A1005" s="27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118"/>
      <c r="Q1005" s="28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4"/>
      <c r="AN1005" s="24"/>
    </row>
    <row r="1006" spans="1:40" s="22" customFormat="1" ht="24">
      <c r="A1006" s="27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118"/>
      <c r="Q1006" s="28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4"/>
      <c r="AN1006" s="24"/>
    </row>
    <row r="1007" spans="1:40" s="22" customFormat="1" ht="24">
      <c r="A1007" s="27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118"/>
      <c r="Q1007" s="28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4"/>
      <c r="AN1007" s="24"/>
    </row>
    <row r="1008" spans="1:40" s="22" customFormat="1" ht="24">
      <c r="A1008" s="27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118"/>
      <c r="Q1008" s="28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4"/>
      <c r="AN1008" s="24"/>
    </row>
    <row r="1009" spans="1:40" s="22" customFormat="1" ht="24">
      <c r="A1009" s="27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118"/>
      <c r="Q1009" s="28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4"/>
      <c r="AN1009" s="24"/>
    </row>
    <row r="1010" spans="1:40" s="22" customFormat="1" ht="24">
      <c r="A1010" s="27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118"/>
      <c r="Q1010" s="28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4"/>
      <c r="AN1010" s="24"/>
    </row>
    <row r="1011" spans="1:40" s="22" customFormat="1" ht="24">
      <c r="A1011" s="27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118"/>
      <c r="Q1011" s="28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4"/>
      <c r="AN1011" s="24"/>
    </row>
    <row r="1012" spans="1:40" s="22" customFormat="1" ht="24">
      <c r="A1012" s="27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118"/>
      <c r="Q1012" s="28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4"/>
      <c r="AN1012" s="24"/>
    </row>
    <row r="1013" spans="1:40" s="22" customFormat="1" ht="24">
      <c r="A1013" s="27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118"/>
      <c r="Q1013" s="28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4"/>
      <c r="AN1013" s="24"/>
    </row>
    <row r="1014" spans="1:40" s="22" customFormat="1" ht="24">
      <c r="A1014" s="27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118"/>
      <c r="Q1014" s="28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4"/>
      <c r="AN1014" s="24"/>
    </row>
    <row r="1015" spans="1:40" s="22" customFormat="1" ht="24">
      <c r="A1015" s="27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118"/>
      <c r="Q1015" s="28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4"/>
      <c r="AN1015" s="24"/>
    </row>
    <row r="1016" spans="1:40" s="22" customFormat="1" ht="24">
      <c r="A1016" s="27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118"/>
      <c r="Q1016" s="28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4"/>
      <c r="AN1016" s="24"/>
    </row>
    <row r="1017" spans="1:40" s="22" customFormat="1" ht="24">
      <c r="A1017" s="27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118"/>
      <c r="Q1017" s="28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4"/>
      <c r="AN1017" s="24"/>
    </row>
    <row r="1018" spans="1:40" s="22" customFormat="1" ht="24">
      <c r="A1018" s="27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118"/>
      <c r="Q1018" s="28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4"/>
      <c r="AN1018" s="24"/>
    </row>
    <row r="1019" spans="1:40" s="22" customFormat="1" ht="24">
      <c r="A1019" s="27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118"/>
      <c r="Q1019" s="28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4"/>
      <c r="AN1019" s="24"/>
    </row>
    <row r="1020" spans="1:40" s="22" customFormat="1" ht="24">
      <c r="A1020" s="27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118"/>
      <c r="Q1020" s="28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4"/>
      <c r="AN1020" s="24"/>
    </row>
    <row r="1021" spans="1:40" s="22" customFormat="1" ht="24">
      <c r="A1021" s="27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118"/>
      <c r="Q1021" s="28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4"/>
      <c r="AN1021" s="24"/>
    </row>
    <row r="1022" spans="1:40" s="22" customFormat="1" ht="24">
      <c r="A1022" s="27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118"/>
      <c r="Q1022" s="28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4"/>
      <c r="AN1022" s="24"/>
    </row>
    <row r="1023" spans="1:40" s="22" customFormat="1" ht="24">
      <c r="A1023" s="27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118"/>
      <c r="Q1023" s="28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4"/>
      <c r="AN1023" s="24"/>
    </row>
    <row r="1024" spans="1:40" s="22" customFormat="1" ht="24">
      <c r="A1024" s="27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118"/>
      <c r="Q1024" s="28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4"/>
      <c r="AN1024" s="24"/>
    </row>
    <row r="1025" spans="1:40" s="22" customFormat="1" ht="24">
      <c r="A1025" s="27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118"/>
      <c r="Q1025" s="28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4"/>
      <c r="AN1025" s="24"/>
    </row>
    <row r="1026" spans="1:40" s="22" customFormat="1" ht="24">
      <c r="A1026" s="27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118"/>
      <c r="Q1026" s="28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4"/>
      <c r="AN1026" s="24"/>
    </row>
    <row r="1027" spans="1:40" s="22" customFormat="1" ht="24">
      <c r="A1027" s="27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118"/>
      <c r="Q1027" s="28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4"/>
      <c r="AN1027" s="24"/>
    </row>
    <row r="1028" spans="1:40" s="22" customFormat="1" ht="24">
      <c r="A1028" s="27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118"/>
      <c r="Q1028" s="28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4"/>
      <c r="AN1028" s="24"/>
    </row>
    <row r="1029" spans="1:40" s="22" customFormat="1" ht="24">
      <c r="A1029" s="27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118"/>
      <c r="Q1029" s="28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4"/>
      <c r="AN1029" s="24"/>
    </row>
    <row r="1030" spans="1:40" s="22" customFormat="1" ht="24">
      <c r="A1030" s="27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118"/>
      <c r="Q1030" s="28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4"/>
      <c r="AN1030" s="24"/>
    </row>
    <row r="1031" spans="1:40" s="22" customFormat="1" ht="24">
      <c r="A1031" s="27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118"/>
      <c r="Q1031" s="28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4"/>
      <c r="AN1031" s="24"/>
    </row>
    <row r="1032" spans="1:40" s="22" customFormat="1" ht="24">
      <c r="A1032" s="27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118"/>
      <c r="Q1032" s="28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4"/>
      <c r="AN1032" s="24"/>
    </row>
    <row r="1033" spans="1:40" s="22" customFormat="1" ht="24">
      <c r="A1033" s="27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118"/>
      <c r="Q1033" s="28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4"/>
      <c r="AN1033" s="24"/>
    </row>
    <row r="1034" spans="1:40" s="22" customFormat="1" ht="24">
      <c r="A1034" s="27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118"/>
      <c r="Q1034" s="28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4"/>
      <c r="AN1034" s="24"/>
    </row>
    <row r="1035" spans="1:40" s="22" customFormat="1" ht="24">
      <c r="A1035" s="27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118"/>
      <c r="Q1035" s="28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4"/>
      <c r="AN1035" s="24"/>
    </row>
    <row r="1036" spans="1:40" s="22" customFormat="1" ht="24">
      <c r="A1036" s="27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118"/>
      <c r="Q1036" s="28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4"/>
      <c r="AN1036" s="24"/>
    </row>
    <row r="1037" spans="1:40" s="22" customFormat="1" ht="24">
      <c r="A1037" s="27"/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118"/>
      <c r="Q1037" s="28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4"/>
      <c r="AN1037" s="24"/>
    </row>
    <row r="1038" spans="1:40" s="22" customFormat="1" ht="24">
      <c r="A1038" s="27"/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118"/>
      <c r="Q1038" s="28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4"/>
      <c r="AN1038" s="24"/>
    </row>
    <row r="1039" spans="1:40" s="22" customFormat="1" ht="24">
      <c r="A1039" s="27"/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118"/>
      <c r="Q1039" s="28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4"/>
      <c r="AN1039" s="24"/>
    </row>
    <row r="1040" spans="1:40" s="22" customFormat="1" ht="24">
      <c r="A1040" s="27"/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118"/>
      <c r="Q1040" s="28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4"/>
      <c r="AN1040" s="24"/>
    </row>
    <row r="1041" spans="1:40" s="22" customFormat="1" ht="24">
      <c r="A1041" s="27"/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118"/>
      <c r="Q1041" s="28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4"/>
      <c r="AN1041" s="24"/>
    </row>
    <row r="1042" spans="1:40" s="22" customFormat="1" ht="24">
      <c r="A1042" s="27"/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118"/>
      <c r="Q1042" s="28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4"/>
      <c r="AN1042" s="24"/>
    </row>
    <row r="1043" spans="1:40" s="22" customFormat="1" ht="24">
      <c r="A1043" s="27"/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118"/>
      <c r="Q1043" s="28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4"/>
      <c r="AN1043" s="24"/>
    </row>
    <row r="1044" spans="1:40" s="22" customFormat="1" ht="24">
      <c r="A1044" s="27"/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118"/>
      <c r="Q1044" s="28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4"/>
      <c r="AN1044" s="24"/>
    </row>
    <row r="1045" spans="1:40" s="22" customFormat="1" ht="24">
      <c r="A1045" s="27"/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118"/>
      <c r="Q1045" s="28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4"/>
      <c r="AN1045" s="24"/>
    </row>
    <row r="1046" spans="1:40" s="22" customFormat="1" ht="24">
      <c r="A1046" s="27"/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118"/>
      <c r="Q1046" s="28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4"/>
      <c r="AN1046" s="24"/>
    </row>
    <row r="1047" spans="1:40" s="22" customFormat="1" ht="24">
      <c r="A1047" s="27"/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118"/>
      <c r="Q1047" s="28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4"/>
      <c r="AN1047" s="24"/>
    </row>
    <row r="1048" spans="1:40" s="22" customFormat="1" ht="24">
      <c r="A1048" s="27"/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118"/>
      <c r="Q1048" s="28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4"/>
      <c r="AN1048" s="24"/>
    </row>
    <row r="1049" spans="1:40" s="22" customFormat="1" ht="24">
      <c r="A1049" s="27"/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118"/>
      <c r="Q1049" s="28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4"/>
      <c r="AN1049" s="24"/>
    </row>
    <row r="1050" spans="1:40" s="22" customFormat="1" ht="24">
      <c r="A1050" s="27"/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118"/>
      <c r="Q1050" s="28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4"/>
      <c r="AN1050" s="24"/>
    </row>
    <row r="1051" spans="1:40" s="22" customFormat="1" ht="24">
      <c r="A1051" s="27"/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118"/>
      <c r="Q1051" s="28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4"/>
      <c r="AN1051" s="24"/>
    </row>
    <row r="1052" spans="1:40" s="22" customFormat="1" ht="24">
      <c r="A1052" s="27"/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118"/>
      <c r="Q1052" s="28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4"/>
      <c r="AN1052" s="24"/>
    </row>
    <row r="1053" spans="1:40" s="22" customFormat="1" ht="24">
      <c r="A1053" s="27"/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118"/>
      <c r="Q1053" s="28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4"/>
      <c r="AN1053" s="24"/>
    </row>
    <row r="1054" spans="1:40" s="22" customFormat="1" ht="24">
      <c r="A1054" s="27"/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118"/>
      <c r="Q1054" s="28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4"/>
      <c r="AN1054" s="24"/>
    </row>
    <row r="1055" spans="1:40" s="22" customFormat="1" ht="24">
      <c r="A1055" s="27"/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118"/>
      <c r="Q1055" s="28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4"/>
      <c r="AN1055" s="24"/>
    </row>
    <row r="1056" spans="1:40" s="22" customFormat="1" ht="24">
      <c r="A1056" s="27"/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118"/>
      <c r="Q1056" s="28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4"/>
      <c r="AN1056" s="24"/>
    </row>
    <row r="1057" spans="1:40" s="22" customFormat="1" ht="24">
      <c r="A1057" s="27"/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118"/>
      <c r="Q1057" s="28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4"/>
      <c r="AN1057" s="24"/>
    </row>
    <row r="1058" spans="1:40" s="22" customFormat="1" ht="24">
      <c r="A1058" s="27"/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118"/>
      <c r="Q1058" s="28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4"/>
      <c r="AN1058" s="24"/>
    </row>
    <row r="1059" spans="1:40" s="22" customFormat="1" ht="24">
      <c r="A1059" s="27"/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118"/>
      <c r="Q1059" s="28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4"/>
      <c r="AN1059" s="24"/>
    </row>
    <row r="1060" spans="1:40" s="22" customFormat="1" ht="24">
      <c r="A1060" s="27"/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118"/>
      <c r="Q1060" s="28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4"/>
      <c r="AN1060" s="24"/>
    </row>
    <row r="1061" spans="1:40" s="22" customFormat="1" ht="24">
      <c r="A1061" s="27"/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118"/>
      <c r="Q1061" s="28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4"/>
      <c r="AN1061" s="24"/>
    </row>
    <row r="1062" spans="1:40" s="22" customFormat="1" ht="24">
      <c r="A1062" s="27"/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118"/>
      <c r="Q1062" s="28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4"/>
      <c r="AN1062" s="24"/>
    </row>
    <row r="1063" spans="1:40" s="22" customFormat="1" ht="24">
      <c r="A1063" s="27"/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118"/>
      <c r="Q1063" s="28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4"/>
      <c r="AN1063" s="24"/>
    </row>
    <row r="1064" spans="1:40" s="22" customFormat="1" ht="24">
      <c r="A1064" s="27"/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118"/>
      <c r="Q1064" s="28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4"/>
      <c r="AN1064" s="24"/>
    </row>
    <row r="1065" spans="1:40" s="22" customFormat="1" ht="24">
      <c r="A1065" s="27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118"/>
      <c r="Q1065" s="28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4"/>
      <c r="AN1065" s="24"/>
    </row>
    <row r="1066" spans="1:40" s="22" customFormat="1" ht="24">
      <c r="A1066" s="27"/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118"/>
      <c r="Q1066" s="28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4"/>
      <c r="AN1066" s="24"/>
    </row>
    <row r="1067" spans="1:40" s="22" customFormat="1" ht="24">
      <c r="A1067" s="27"/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118"/>
      <c r="Q1067" s="28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4"/>
      <c r="AN1067" s="24"/>
    </row>
    <row r="1068" spans="1:40" s="22" customFormat="1" ht="24">
      <c r="A1068" s="27"/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118"/>
      <c r="Q1068" s="28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4"/>
      <c r="AN1068" s="24"/>
    </row>
    <row r="1069" spans="1:40" s="22" customFormat="1" ht="24">
      <c r="A1069" s="27"/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118"/>
      <c r="Q1069" s="28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4"/>
      <c r="AN1069" s="24"/>
    </row>
    <row r="1070" spans="1:40" s="22" customFormat="1" ht="24">
      <c r="A1070" s="27"/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118"/>
      <c r="Q1070" s="28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4"/>
      <c r="AN1070" s="24"/>
    </row>
    <row r="1071" spans="1:40" s="22" customFormat="1" ht="24">
      <c r="A1071" s="27"/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118"/>
      <c r="Q1071" s="28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4"/>
      <c r="AN1071" s="24"/>
    </row>
    <row r="1072" spans="1:40" s="22" customFormat="1" ht="24">
      <c r="A1072" s="27"/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118"/>
      <c r="Q1072" s="28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4"/>
      <c r="AN1072" s="24"/>
    </row>
    <row r="1073" spans="1:40" s="22" customFormat="1" ht="24">
      <c r="A1073" s="27"/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118"/>
      <c r="Q1073" s="28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4"/>
      <c r="AN1073" s="24"/>
    </row>
    <row r="1074" spans="1:40" s="22" customFormat="1" ht="24">
      <c r="A1074" s="27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118"/>
      <c r="Q1074" s="28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4"/>
      <c r="AN1074" s="24"/>
    </row>
    <row r="1075" spans="1:40" s="22" customFormat="1" ht="24">
      <c r="A1075" s="27"/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118"/>
      <c r="Q1075" s="28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4"/>
      <c r="AN1075" s="24"/>
    </row>
    <row r="1076" spans="1:40" s="22" customFormat="1" ht="24">
      <c r="A1076" s="27"/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118"/>
      <c r="Q1076" s="28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4"/>
      <c r="AN1076" s="24"/>
    </row>
    <row r="1077" spans="1:40" s="22" customFormat="1" ht="24">
      <c r="A1077" s="27"/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118"/>
      <c r="Q1077" s="28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4"/>
      <c r="AN1077" s="24"/>
    </row>
    <row r="1078" spans="1:40" s="22" customFormat="1" ht="24">
      <c r="A1078" s="27"/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118"/>
      <c r="Q1078" s="28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4"/>
      <c r="AN1078" s="24"/>
    </row>
    <row r="1079" spans="1:40" s="22" customFormat="1" ht="24">
      <c r="A1079" s="27"/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118"/>
      <c r="Q1079" s="28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4"/>
      <c r="AN1079" s="24"/>
    </row>
    <row r="1080" spans="1:40" s="22" customFormat="1" ht="24">
      <c r="A1080" s="27"/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118"/>
      <c r="Q1080" s="28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4"/>
      <c r="AN1080" s="24"/>
    </row>
    <row r="1081" spans="1:40" s="22" customFormat="1" ht="24">
      <c r="A1081" s="27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118"/>
      <c r="Q1081" s="28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4"/>
      <c r="AN1081" s="24"/>
    </row>
    <row r="1082" spans="1:40" s="22" customFormat="1" ht="24">
      <c r="A1082" s="27"/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118"/>
      <c r="Q1082" s="28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4"/>
      <c r="AN1082" s="24"/>
    </row>
    <row r="1083" spans="1:40" s="22" customFormat="1" ht="24">
      <c r="A1083" s="27"/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118"/>
      <c r="Q1083" s="28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4"/>
      <c r="AN1083" s="24"/>
    </row>
    <row r="1084" spans="1:40" s="22" customFormat="1" ht="24">
      <c r="A1084" s="27"/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118"/>
      <c r="Q1084" s="28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4"/>
      <c r="AN1084" s="24"/>
    </row>
    <row r="1085" spans="1:40" s="22" customFormat="1" ht="24">
      <c r="A1085" s="27"/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118"/>
      <c r="Q1085" s="28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4"/>
      <c r="AN1085" s="24"/>
    </row>
    <row r="1086" spans="1:40" s="22" customFormat="1" ht="24">
      <c r="A1086" s="27"/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118"/>
      <c r="Q1086" s="28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4"/>
      <c r="AN1086" s="24"/>
    </row>
    <row r="1087" spans="1:40" s="22" customFormat="1" ht="24">
      <c r="A1087" s="27"/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118"/>
      <c r="Q1087" s="28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4"/>
      <c r="AN1087" s="24"/>
    </row>
    <row r="1088" spans="1:40" s="22" customFormat="1" ht="24">
      <c r="A1088" s="27"/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118"/>
      <c r="Q1088" s="28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4"/>
      <c r="AN1088" s="24"/>
    </row>
    <row r="1089" spans="1:40" s="22" customFormat="1" ht="24">
      <c r="A1089" s="27"/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118"/>
      <c r="Q1089" s="28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4"/>
      <c r="AN1089" s="24"/>
    </row>
    <row r="1090" spans="1:40" s="22" customFormat="1" ht="24">
      <c r="A1090" s="27"/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118"/>
      <c r="Q1090" s="28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4"/>
      <c r="AN1090" s="24"/>
    </row>
    <row r="1091" spans="1:40" s="22" customFormat="1" ht="24">
      <c r="A1091" s="27"/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118"/>
      <c r="Q1091" s="28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4"/>
      <c r="AN1091" s="24"/>
    </row>
    <row r="1092" spans="1:40" s="22" customFormat="1" ht="24">
      <c r="A1092" s="27"/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118"/>
      <c r="Q1092" s="28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4"/>
      <c r="AN1092" s="24"/>
    </row>
    <row r="1093" spans="1:40" s="22" customFormat="1" ht="24">
      <c r="A1093" s="27"/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118"/>
      <c r="Q1093" s="28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4"/>
      <c r="AN1093" s="24"/>
    </row>
    <row r="1094" spans="1:40" s="22" customFormat="1" ht="24">
      <c r="A1094" s="27"/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118"/>
      <c r="Q1094" s="28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4"/>
      <c r="AN1094" s="24"/>
    </row>
    <row r="1095" spans="1:40" s="22" customFormat="1" ht="24">
      <c r="A1095" s="27"/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118"/>
      <c r="Q1095" s="28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4"/>
      <c r="AN1095" s="24"/>
    </row>
    <row r="1096" spans="1:40" s="22" customFormat="1" ht="24">
      <c r="A1096" s="27"/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118"/>
      <c r="Q1096" s="28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4"/>
      <c r="AN1096" s="24"/>
    </row>
    <row r="1097" spans="1:40" s="22" customFormat="1" ht="24">
      <c r="A1097" s="27"/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118"/>
      <c r="Q1097" s="28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4"/>
      <c r="AN1097" s="24"/>
    </row>
    <row r="1098" spans="1:40" s="22" customFormat="1" ht="24">
      <c r="A1098" s="27"/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118"/>
      <c r="Q1098" s="28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4"/>
      <c r="AN1098" s="24"/>
    </row>
    <row r="1099" spans="1:40" s="22" customFormat="1" ht="24">
      <c r="A1099" s="27"/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118"/>
      <c r="Q1099" s="28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4"/>
      <c r="AN1099" s="24"/>
    </row>
    <row r="1100" spans="1:40" s="22" customFormat="1" ht="24">
      <c r="A1100" s="27"/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118"/>
      <c r="Q1100" s="28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4"/>
      <c r="AN1100" s="24"/>
    </row>
    <row r="1101" spans="1:40" s="22" customFormat="1" ht="24">
      <c r="A1101" s="27"/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118"/>
      <c r="Q1101" s="28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4"/>
      <c r="AN1101" s="24"/>
    </row>
    <row r="1102" spans="1:40" s="22" customFormat="1" ht="24">
      <c r="A1102" s="27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118"/>
      <c r="Q1102" s="28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4"/>
      <c r="AN1102" s="24"/>
    </row>
    <row r="1103" spans="1:40" s="22" customFormat="1" ht="24">
      <c r="A1103" s="27"/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118"/>
      <c r="Q1103" s="28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4"/>
      <c r="AN1103" s="24"/>
    </row>
    <row r="1104" spans="1:40" s="22" customFormat="1" ht="24">
      <c r="A1104" s="27"/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118"/>
      <c r="Q1104" s="28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4"/>
      <c r="AN1104" s="24"/>
    </row>
    <row r="1105" spans="1:40" s="22" customFormat="1" ht="24">
      <c r="A1105" s="27"/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118"/>
      <c r="Q1105" s="28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4"/>
      <c r="AN1105" s="24"/>
    </row>
    <row r="1106" spans="1:40" s="22" customFormat="1" ht="24">
      <c r="A1106" s="27"/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118"/>
      <c r="Q1106" s="28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4"/>
      <c r="AN1106" s="24"/>
    </row>
    <row r="1107" spans="1:40" s="22" customFormat="1" ht="24">
      <c r="A1107" s="27"/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118"/>
      <c r="Q1107" s="28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4"/>
      <c r="AN1107" s="24"/>
    </row>
    <row r="1108" spans="1:40" s="22" customFormat="1" ht="24">
      <c r="A1108" s="27"/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118"/>
      <c r="Q1108" s="28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4"/>
      <c r="AN1108" s="24"/>
    </row>
    <row r="1109" spans="1:40" s="22" customFormat="1" ht="24">
      <c r="A1109" s="27"/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118"/>
      <c r="Q1109" s="28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4"/>
      <c r="AN1109" s="24"/>
    </row>
    <row r="1110" spans="1:40" s="22" customFormat="1" ht="24">
      <c r="A1110" s="27"/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118"/>
      <c r="Q1110" s="28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4"/>
      <c r="AN1110" s="24"/>
    </row>
    <row r="1111" spans="1:40" s="22" customFormat="1" ht="24">
      <c r="A1111" s="27"/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118"/>
      <c r="Q1111" s="28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4"/>
      <c r="AN1111" s="24"/>
    </row>
    <row r="1112" spans="1:40" s="22" customFormat="1" ht="24">
      <c r="A1112" s="27"/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118"/>
      <c r="Q1112" s="28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4"/>
      <c r="AN1112" s="24"/>
    </row>
    <row r="1113" spans="1:40" s="22" customFormat="1" ht="24">
      <c r="A1113" s="27"/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118"/>
      <c r="Q1113" s="28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4"/>
      <c r="AN1113" s="24"/>
    </row>
    <row r="1114" spans="1:40" s="22" customFormat="1" ht="24">
      <c r="A1114" s="27"/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118"/>
      <c r="Q1114" s="28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4"/>
      <c r="AN1114" s="24"/>
    </row>
    <row r="1115" spans="1:40" s="22" customFormat="1" ht="24">
      <c r="A1115" s="27"/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118"/>
      <c r="Q1115" s="28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4"/>
      <c r="AN1115" s="24"/>
    </row>
    <row r="1116" spans="1:40" s="22" customFormat="1" ht="24">
      <c r="A1116" s="27"/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118"/>
      <c r="Q1116" s="28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4"/>
      <c r="AN1116" s="24"/>
    </row>
    <row r="1117" spans="1:40" s="22" customFormat="1" ht="24">
      <c r="A1117" s="27"/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118"/>
      <c r="Q1117" s="28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4"/>
      <c r="AN1117" s="24"/>
    </row>
    <row r="1118" spans="1:40" s="22" customFormat="1" ht="24">
      <c r="A1118" s="27"/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118"/>
      <c r="Q1118" s="28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4"/>
      <c r="AN1118" s="24"/>
    </row>
    <row r="1119" spans="1:40" s="22" customFormat="1" ht="24">
      <c r="A1119" s="27"/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118"/>
      <c r="Q1119" s="28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4"/>
      <c r="AN1119" s="24"/>
    </row>
    <row r="1120" spans="1:40" s="22" customFormat="1" ht="24">
      <c r="A1120" s="27"/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118"/>
      <c r="Q1120" s="28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4"/>
      <c r="AN1120" s="24"/>
    </row>
    <row r="1121" spans="1:40" s="22" customFormat="1" ht="24">
      <c r="A1121" s="27"/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118"/>
      <c r="Q1121" s="28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4"/>
      <c r="AN1121" s="24"/>
    </row>
    <row r="1122" spans="1:40" s="22" customFormat="1" ht="24">
      <c r="A1122" s="27"/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118"/>
      <c r="Q1122" s="28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4"/>
      <c r="AN1122" s="24"/>
    </row>
    <row r="1123" spans="1:40" s="22" customFormat="1" ht="24">
      <c r="A1123" s="27"/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118"/>
      <c r="Q1123" s="28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4"/>
      <c r="AN1123" s="24"/>
    </row>
    <row r="1124" spans="1:40" s="22" customFormat="1" ht="24">
      <c r="A1124" s="27"/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118"/>
      <c r="Q1124" s="28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4"/>
      <c r="AN1124" s="24"/>
    </row>
    <row r="1125" spans="1:40" s="22" customFormat="1" ht="24">
      <c r="A1125" s="27"/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118"/>
      <c r="Q1125" s="28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4"/>
      <c r="AN1125" s="24"/>
    </row>
    <row r="1126" spans="1:40" s="22" customFormat="1" ht="24">
      <c r="A1126" s="27"/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118"/>
      <c r="Q1126" s="28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4"/>
      <c r="AN1126" s="24"/>
    </row>
    <row r="1127" spans="1:40" s="22" customFormat="1" ht="24">
      <c r="A1127" s="27"/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118"/>
      <c r="Q1127" s="28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4"/>
      <c r="AN1127" s="24"/>
    </row>
    <row r="1128" spans="1:40" s="22" customFormat="1" ht="24">
      <c r="A1128" s="27"/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118"/>
      <c r="Q1128" s="28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4"/>
      <c r="AN1128" s="24"/>
    </row>
    <row r="1129" spans="1:40" s="22" customFormat="1" ht="24">
      <c r="A1129" s="27"/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118"/>
      <c r="Q1129" s="28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4"/>
      <c r="AN1129" s="24"/>
    </row>
    <row r="1130" spans="1:40" s="22" customFormat="1" ht="24">
      <c r="A1130" s="27"/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118"/>
      <c r="Q1130" s="28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4"/>
      <c r="AN1130" s="24"/>
    </row>
    <row r="1131" spans="1:40" s="22" customFormat="1" ht="24">
      <c r="A1131" s="27"/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118"/>
      <c r="Q1131" s="28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4"/>
      <c r="AN1131" s="24"/>
    </row>
    <row r="1132" spans="1:40" s="22" customFormat="1" ht="24">
      <c r="A1132" s="27"/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118"/>
      <c r="Q1132" s="28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4"/>
      <c r="AN1132" s="24"/>
    </row>
    <row r="1133" spans="1:40" s="22" customFormat="1" ht="24">
      <c r="A1133" s="27"/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118"/>
      <c r="Q1133" s="28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4"/>
      <c r="AN1133" s="24"/>
    </row>
    <row r="1134" spans="1:40" s="22" customFormat="1" ht="24">
      <c r="A1134" s="27"/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118"/>
      <c r="Q1134" s="28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4"/>
      <c r="AN1134" s="24"/>
    </row>
    <row r="1135" spans="1:40" s="22" customFormat="1" ht="24">
      <c r="A1135" s="27"/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118"/>
      <c r="Q1135" s="28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4"/>
      <c r="AN1135" s="24"/>
    </row>
    <row r="1136" spans="1:40" s="22" customFormat="1" ht="24">
      <c r="A1136" s="27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118"/>
      <c r="Q1136" s="28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4"/>
      <c r="AN1136" s="24"/>
    </row>
    <row r="1137" spans="1:40" s="22" customFormat="1" ht="24">
      <c r="A1137" s="27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118"/>
      <c r="Q1137" s="28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4"/>
      <c r="AN1137" s="24"/>
    </row>
    <row r="1138" spans="1:40" s="22" customFormat="1" ht="24">
      <c r="A1138" s="27"/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118"/>
      <c r="Q1138" s="28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4"/>
      <c r="AN1138" s="24"/>
    </row>
    <row r="1139" spans="1:40" s="22" customFormat="1" ht="24">
      <c r="A1139" s="27"/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118"/>
      <c r="Q1139" s="28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4"/>
      <c r="AN1139" s="24"/>
    </row>
    <row r="1140" spans="1:40" s="22" customFormat="1" ht="24">
      <c r="A1140" s="27"/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118"/>
      <c r="Q1140" s="28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4"/>
      <c r="AN1140" s="24"/>
    </row>
    <row r="1141" spans="1:40" s="22" customFormat="1" ht="24">
      <c r="A1141" s="27"/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118"/>
      <c r="Q1141" s="28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4"/>
      <c r="AN1141" s="24"/>
    </row>
    <row r="1142" spans="1:40" s="22" customFormat="1" ht="24">
      <c r="A1142" s="27"/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118"/>
      <c r="Q1142" s="28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4"/>
      <c r="AN1142" s="24"/>
    </row>
    <row r="1143" spans="1:40" s="22" customFormat="1" ht="24">
      <c r="A1143" s="27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118"/>
      <c r="Q1143" s="28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4"/>
      <c r="AN1143" s="24"/>
    </row>
    <row r="1144" spans="1:40" s="22" customFormat="1" ht="24">
      <c r="A1144" s="27"/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118"/>
      <c r="Q1144" s="28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4"/>
      <c r="AN1144" s="24"/>
    </row>
    <row r="1145" spans="1:40" s="22" customFormat="1" ht="24">
      <c r="A1145" s="27"/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118"/>
      <c r="Q1145" s="28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4"/>
      <c r="AN1145" s="24"/>
    </row>
    <row r="1146" spans="1:40" s="22" customFormat="1" ht="24">
      <c r="A1146" s="27"/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118"/>
      <c r="Q1146" s="28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4"/>
      <c r="AN1146" s="24"/>
    </row>
    <row r="1147" spans="1:40" s="22" customFormat="1" ht="24">
      <c r="A1147" s="27"/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118"/>
      <c r="Q1147" s="28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4"/>
      <c r="AN1147" s="24"/>
    </row>
    <row r="1148" spans="1:40" s="22" customFormat="1" ht="24">
      <c r="A1148" s="27"/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118"/>
      <c r="Q1148" s="28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4"/>
      <c r="AN1148" s="24"/>
    </row>
    <row r="1149" spans="1:40" s="22" customFormat="1" ht="24">
      <c r="A1149" s="27"/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118"/>
      <c r="Q1149" s="28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4"/>
      <c r="AN1149" s="24"/>
    </row>
    <row r="1150" spans="1:40" s="22" customFormat="1" ht="24">
      <c r="A1150" s="27"/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118"/>
      <c r="Q1150" s="28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4"/>
      <c r="AN1150" s="24"/>
    </row>
    <row r="1151" spans="1:40" s="22" customFormat="1" ht="24">
      <c r="A1151" s="27"/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118"/>
      <c r="Q1151" s="28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4"/>
      <c r="AN1151" s="24"/>
    </row>
    <row r="1152" spans="1:40" s="22" customFormat="1" ht="24">
      <c r="A1152" s="27"/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118"/>
      <c r="Q1152" s="28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4"/>
      <c r="AN1152" s="24"/>
    </row>
    <row r="1153" spans="1:40" s="22" customFormat="1" ht="24">
      <c r="A1153" s="27"/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118"/>
      <c r="Q1153" s="28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4"/>
      <c r="AN1153" s="24"/>
    </row>
    <row r="1154" spans="1:40" s="22" customFormat="1" ht="24">
      <c r="A1154" s="27"/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118"/>
      <c r="Q1154" s="28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4"/>
      <c r="AN1154" s="24"/>
    </row>
    <row r="1155" spans="1:40" s="22" customFormat="1" ht="24">
      <c r="A1155" s="27"/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118"/>
      <c r="Q1155" s="28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4"/>
      <c r="AN1155" s="24"/>
    </row>
    <row r="1156" spans="1:40" s="22" customFormat="1" ht="24">
      <c r="A1156" s="27"/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118"/>
      <c r="Q1156" s="28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4"/>
      <c r="AN1156" s="24"/>
    </row>
    <row r="1157" spans="1:40" s="22" customFormat="1" ht="24">
      <c r="A1157" s="27"/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118"/>
      <c r="Q1157" s="28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4"/>
      <c r="AN1157" s="24"/>
    </row>
    <row r="1158" spans="1:40" s="22" customFormat="1" ht="24">
      <c r="A1158" s="27"/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118"/>
      <c r="Q1158" s="28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4"/>
      <c r="AN1158" s="24"/>
    </row>
    <row r="1159" spans="1:40" s="22" customFormat="1" ht="24">
      <c r="A1159" s="27"/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118"/>
      <c r="Q1159" s="28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4"/>
      <c r="AN1159" s="24"/>
    </row>
    <row r="1160" spans="1:40" s="22" customFormat="1" ht="24">
      <c r="A1160" s="27"/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118"/>
      <c r="Q1160" s="28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4"/>
      <c r="AN1160" s="24"/>
    </row>
    <row r="1161" spans="1:40" s="22" customFormat="1" ht="24">
      <c r="A1161" s="27"/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118"/>
      <c r="Q1161" s="28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4"/>
      <c r="AN1161" s="24"/>
    </row>
    <row r="1162" spans="1:40" s="22" customFormat="1" ht="24">
      <c r="A1162" s="27"/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118"/>
      <c r="Q1162" s="28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4"/>
      <c r="AN1162" s="24"/>
    </row>
    <row r="1163" spans="1:40" s="22" customFormat="1" ht="24">
      <c r="A1163" s="27"/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118"/>
      <c r="Q1163" s="28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4"/>
      <c r="AN1163" s="24"/>
    </row>
    <row r="1164" spans="1:40" s="22" customFormat="1" ht="24">
      <c r="A1164" s="27"/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118"/>
      <c r="Q1164" s="28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4"/>
      <c r="AN1164" s="24"/>
    </row>
    <row r="1165" spans="1:40" s="22" customFormat="1" ht="24">
      <c r="A1165" s="27"/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118"/>
      <c r="Q1165" s="28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4"/>
      <c r="AN1165" s="24"/>
    </row>
    <row r="1166" spans="1:40" s="22" customFormat="1" ht="24">
      <c r="A1166" s="27"/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118"/>
      <c r="Q1166" s="28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4"/>
      <c r="AN1166" s="24"/>
    </row>
    <row r="1167" spans="1:40" s="22" customFormat="1" ht="24">
      <c r="A1167" s="27"/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118"/>
      <c r="Q1167" s="28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4"/>
      <c r="AN1167" s="24"/>
    </row>
    <row r="1168" spans="1:40" s="22" customFormat="1" ht="24">
      <c r="A1168" s="27"/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118"/>
      <c r="Q1168" s="28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4"/>
      <c r="AN1168" s="24"/>
    </row>
    <row r="1169" spans="1:40" s="22" customFormat="1" ht="24">
      <c r="A1169" s="27"/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118"/>
      <c r="Q1169" s="28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4"/>
      <c r="AN1169" s="24"/>
    </row>
    <row r="1170" spans="1:40" s="22" customFormat="1" ht="24">
      <c r="A1170" s="27"/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118"/>
      <c r="Q1170" s="28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4"/>
      <c r="AN1170" s="24"/>
    </row>
    <row r="1171" spans="1:40" s="22" customFormat="1" ht="24">
      <c r="A1171" s="27"/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118"/>
      <c r="Q1171" s="28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4"/>
      <c r="AN1171" s="24"/>
    </row>
    <row r="1172" spans="1:40" s="22" customFormat="1" ht="24">
      <c r="A1172" s="27"/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118"/>
      <c r="Q1172" s="28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4"/>
      <c r="AN1172" s="24"/>
    </row>
    <row r="1173" spans="1:40" s="22" customFormat="1" ht="24">
      <c r="A1173" s="27"/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118"/>
      <c r="Q1173" s="28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4"/>
      <c r="AN1173" s="24"/>
    </row>
    <row r="1174" spans="1:40" s="22" customFormat="1" ht="24">
      <c r="A1174" s="27"/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118"/>
      <c r="Q1174" s="28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4"/>
      <c r="AN1174" s="24"/>
    </row>
    <row r="1175" spans="1:40" s="22" customFormat="1" ht="24">
      <c r="A1175" s="27"/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118"/>
      <c r="Q1175" s="28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4"/>
      <c r="AN1175" s="24"/>
    </row>
    <row r="1176" spans="1:40" s="22" customFormat="1" ht="24">
      <c r="A1176" s="27"/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118"/>
      <c r="Q1176" s="28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4"/>
      <c r="AN1176" s="24"/>
    </row>
    <row r="1177" spans="1:40" s="22" customFormat="1" ht="24">
      <c r="A1177" s="27"/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118"/>
      <c r="Q1177" s="28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4"/>
      <c r="AN1177" s="24"/>
    </row>
    <row r="1178" spans="1:40" s="22" customFormat="1" ht="24">
      <c r="A1178" s="27"/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118"/>
      <c r="Q1178" s="28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4"/>
      <c r="AN1178" s="24"/>
    </row>
    <row r="1179" spans="1:40" s="22" customFormat="1" ht="24">
      <c r="A1179" s="27"/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118"/>
      <c r="Q1179" s="28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4"/>
      <c r="AN1179" s="24"/>
    </row>
    <row r="1180" spans="1:40" s="22" customFormat="1" ht="24">
      <c r="A1180" s="27"/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118"/>
      <c r="Q1180" s="28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4"/>
      <c r="AN1180" s="24"/>
    </row>
    <row r="1181" spans="1:40" s="22" customFormat="1" ht="24">
      <c r="A1181" s="27"/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118"/>
      <c r="Q1181" s="28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4"/>
      <c r="AN1181" s="24"/>
    </row>
    <row r="1182" spans="1:40" s="22" customFormat="1" ht="24">
      <c r="A1182" s="27"/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118"/>
      <c r="Q1182" s="28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4"/>
      <c r="AN1182" s="24"/>
    </row>
    <row r="1183" spans="1:40" s="22" customFormat="1" ht="24">
      <c r="A1183" s="27"/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118"/>
      <c r="Q1183" s="28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4"/>
      <c r="AN1183" s="24"/>
    </row>
    <row r="1184" spans="1:40" s="22" customFormat="1" ht="24">
      <c r="A1184" s="27"/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118"/>
      <c r="Q1184" s="28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4"/>
      <c r="AN1184" s="24"/>
    </row>
    <row r="1185" spans="1:40" s="22" customFormat="1" ht="24">
      <c r="A1185" s="27"/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118"/>
      <c r="Q1185" s="28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4"/>
      <c r="AN1185" s="24"/>
    </row>
    <row r="1186" spans="1:40" s="22" customFormat="1" ht="24">
      <c r="A1186" s="27"/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118"/>
      <c r="Q1186" s="28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4"/>
      <c r="AN1186" s="24"/>
    </row>
    <row r="1187" spans="1:40" s="22" customFormat="1" ht="24">
      <c r="A1187" s="27"/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118"/>
      <c r="Q1187" s="28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4"/>
      <c r="AN1187" s="24"/>
    </row>
    <row r="1188" spans="1:40" s="22" customFormat="1" ht="24">
      <c r="A1188" s="27"/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118"/>
      <c r="Q1188" s="28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4"/>
      <c r="AN1188" s="24"/>
    </row>
    <row r="1189" spans="1:40" s="22" customFormat="1" ht="24">
      <c r="A1189" s="27"/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118"/>
      <c r="Q1189" s="28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4"/>
      <c r="AN1189" s="24"/>
    </row>
    <row r="1190" spans="1:40" s="22" customFormat="1" ht="24">
      <c r="A1190" s="27"/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118"/>
      <c r="Q1190" s="28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4"/>
      <c r="AN1190" s="24"/>
    </row>
    <row r="1191" spans="1:40" s="22" customFormat="1" ht="24">
      <c r="A1191" s="27"/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118"/>
      <c r="Q1191" s="28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4"/>
      <c r="AN1191" s="24"/>
    </row>
    <row r="1192" spans="1:40" s="22" customFormat="1" ht="24">
      <c r="A1192" s="27"/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118"/>
      <c r="Q1192" s="28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4"/>
      <c r="AN1192" s="24"/>
    </row>
    <row r="1193" spans="1:40" s="22" customFormat="1" ht="24">
      <c r="A1193" s="27"/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118"/>
      <c r="Q1193" s="28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4"/>
      <c r="AN1193" s="24"/>
    </row>
    <row r="1194" spans="1:40" s="22" customFormat="1" ht="24">
      <c r="A1194" s="27"/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118"/>
      <c r="Q1194" s="28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4"/>
      <c r="AN1194" s="24"/>
    </row>
    <row r="1195" spans="1:40" s="22" customFormat="1" ht="24">
      <c r="A1195" s="27"/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118"/>
      <c r="Q1195" s="28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4"/>
      <c r="AN1195" s="24"/>
    </row>
    <row r="1196" spans="1:40" s="22" customFormat="1" ht="24">
      <c r="A1196" s="27"/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118"/>
      <c r="Q1196" s="28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4"/>
      <c r="AN1196" s="24"/>
    </row>
    <row r="1197" spans="1:40" s="22" customFormat="1" ht="24">
      <c r="A1197" s="27"/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118"/>
      <c r="Q1197" s="28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4"/>
      <c r="AN1197" s="24"/>
    </row>
    <row r="1198" spans="1:40" s="22" customFormat="1" ht="24">
      <c r="A1198" s="27"/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118"/>
      <c r="Q1198" s="28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4"/>
      <c r="AN1198" s="24"/>
    </row>
    <row r="1199" spans="1:40" s="22" customFormat="1" ht="24">
      <c r="A1199" s="27"/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118"/>
      <c r="Q1199" s="28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4"/>
      <c r="AN1199" s="24"/>
    </row>
    <row r="1200" spans="1:40" s="22" customFormat="1" ht="24">
      <c r="A1200" s="27"/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118"/>
      <c r="Q1200" s="28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4"/>
      <c r="AN1200" s="24"/>
    </row>
    <row r="1201" spans="1:40" s="22" customFormat="1" ht="24">
      <c r="A1201" s="27"/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118"/>
      <c r="Q1201" s="28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4"/>
      <c r="AN1201" s="24"/>
    </row>
    <row r="1202" spans="1:40" s="22" customFormat="1" ht="24">
      <c r="A1202" s="27"/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118"/>
      <c r="Q1202" s="28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4"/>
      <c r="AN1202" s="24"/>
    </row>
    <row r="1203" spans="1:40" s="22" customFormat="1" ht="24">
      <c r="A1203" s="27"/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118"/>
      <c r="Q1203" s="28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4"/>
      <c r="AN1203" s="24"/>
    </row>
    <row r="1204" spans="1:40" s="22" customFormat="1" ht="24">
      <c r="A1204" s="27"/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118"/>
      <c r="Q1204" s="28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4"/>
      <c r="AN1204" s="24"/>
    </row>
    <row r="1205" spans="1:40" s="22" customFormat="1" ht="24">
      <c r="A1205" s="27"/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118"/>
      <c r="Q1205" s="28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4"/>
      <c r="AN1205" s="24"/>
    </row>
    <row r="1206" spans="1:40" s="22" customFormat="1" ht="24">
      <c r="A1206" s="27"/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118"/>
      <c r="Q1206" s="28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4"/>
      <c r="AN1206" s="24"/>
    </row>
    <row r="1207" spans="1:40" s="22" customFormat="1" ht="24">
      <c r="A1207" s="27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118"/>
      <c r="Q1207" s="28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4"/>
      <c r="AN1207" s="24"/>
    </row>
    <row r="1208" spans="1:40" s="22" customFormat="1" ht="24">
      <c r="A1208" s="27"/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118"/>
      <c r="Q1208" s="28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4"/>
      <c r="AN1208" s="24"/>
    </row>
    <row r="1209" spans="1:40" s="22" customFormat="1" ht="24">
      <c r="A1209" s="27"/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118"/>
      <c r="Q1209" s="28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4"/>
      <c r="AN1209" s="24"/>
    </row>
    <row r="1210" spans="1:40" s="22" customFormat="1" ht="24">
      <c r="A1210" s="27"/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118"/>
      <c r="Q1210" s="28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4"/>
      <c r="AN1210" s="24"/>
    </row>
    <row r="1211" spans="1:40" s="22" customFormat="1" ht="24">
      <c r="A1211" s="27"/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118"/>
      <c r="Q1211" s="28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4"/>
      <c r="AN1211" s="24"/>
    </row>
    <row r="1212" spans="1:40" s="22" customFormat="1" ht="24">
      <c r="A1212" s="27"/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118"/>
      <c r="Q1212" s="28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4"/>
      <c r="AN1212" s="24"/>
    </row>
    <row r="1213" spans="1:40" s="22" customFormat="1" ht="24">
      <c r="A1213" s="27"/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118"/>
      <c r="Q1213" s="28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4"/>
      <c r="AN1213" s="24"/>
    </row>
    <row r="1214" spans="1:40" s="22" customFormat="1" ht="24">
      <c r="A1214" s="27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118"/>
      <c r="Q1214" s="28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4"/>
      <c r="AN1214" s="24"/>
    </row>
    <row r="1215" spans="1:40" s="22" customFormat="1" ht="24">
      <c r="A1215" s="27"/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118"/>
      <c r="Q1215" s="28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4"/>
      <c r="AN1215" s="24"/>
    </row>
    <row r="1216" spans="1:40" s="22" customFormat="1" ht="24">
      <c r="A1216" s="27"/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118"/>
      <c r="Q1216" s="28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4"/>
      <c r="AN1216" s="24"/>
    </row>
    <row r="1217" spans="1:40" s="22" customFormat="1" ht="24">
      <c r="A1217" s="27"/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118"/>
      <c r="Q1217" s="28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4"/>
      <c r="AN1217" s="24"/>
    </row>
    <row r="1218" spans="1:40" s="22" customFormat="1" ht="24">
      <c r="A1218" s="27"/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118"/>
      <c r="Q1218" s="28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4"/>
      <c r="AN1218" s="24"/>
    </row>
    <row r="1219" spans="1:40" s="22" customFormat="1" ht="24">
      <c r="A1219" s="27"/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118"/>
      <c r="Q1219" s="28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4"/>
      <c r="AN1219" s="24"/>
    </row>
    <row r="1220" spans="1:40" s="22" customFormat="1" ht="24">
      <c r="A1220" s="27"/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118"/>
      <c r="Q1220" s="28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4"/>
      <c r="AN1220" s="24"/>
    </row>
    <row r="1221" spans="1:40" s="22" customFormat="1" ht="24">
      <c r="A1221" s="27"/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118"/>
      <c r="Q1221" s="28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4"/>
      <c r="AN1221" s="24"/>
    </row>
    <row r="1222" spans="1:40" s="22" customFormat="1" ht="24">
      <c r="A1222" s="27"/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118"/>
      <c r="Q1222" s="28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4"/>
      <c r="AN1222" s="24"/>
    </row>
    <row r="1223" spans="1:40" s="22" customFormat="1" ht="24">
      <c r="A1223" s="27"/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118"/>
      <c r="Q1223" s="28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4"/>
      <c r="AN1223" s="24"/>
    </row>
    <row r="1224" spans="1:40" s="22" customFormat="1" ht="24">
      <c r="A1224" s="27"/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118"/>
      <c r="Q1224" s="28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4"/>
      <c r="AN1224" s="24"/>
    </row>
    <row r="1225" spans="1:40" s="22" customFormat="1" ht="24">
      <c r="A1225" s="27"/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118"/>
      <c r="Q1225" s="28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4"/>
      <c r="AN1225" s="24"/>
    </row>
    <row r="1226" spans="1:40" s="22" customFormat="1" ht="24">
      <c r="A1226" s="27"/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118"/>
      <c r="Q1226" s="28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4"/>
      <c r="AN1226" s="24"/>
    </row>
    <row r="1227" spans="1:40" s="22" customFormat="1" ht="24">
      <c r="A1227" s="27"/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118"/>
      <c r="Q1227" s="28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4"/>
      <c r="AN1227" s="24"/>
    </row>
    <row r="1228" spans="1:40" s="22" customFormat="1" ht="24">
      <c r="A1228" s="27"/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118"/>
      <c r="Q1228" s="28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4"/>
      <c r="AN1228" s="24"/>
    </row>
    <row r="1229" spans="1:40" s="22" customFormat="1" ht="24">
      <c r="A1229" s="27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118"/>
      <c r="Q1229" s="28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4"/>
      <c r="AN1229" s="24"/>
    </row>
    <row r="1230" spans="1:40" s="22" customFormat="1" ht="24">
      <c r="A1230" s="27"/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118"/>
      <c r="Q1230" s="28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4"/>
      <c r="AN1230" s="24"/>
    </row>
    <row r="1231" spans="1:40" s="22" customFormat="1" ht="24">
      <c r="A1231" s="27"/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118"/>
      <c r="Q1231" s="28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4"/>
      <c r="AN1231" s="24"/>
    </row>
    <row r="1232" spans="1:40" s="22" customFormat="1" ht="24">
      <c r="A1232" s="27"/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118"/>
      <c r="Q1232" s="28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4"/>
      <c r="AN1232" s="24"/>
    </row>
    <row r="1233" spans="1:40" s="22" customFormat="1" ht="24">
      <c r="A1233" s="27"/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118"/>
      <c r="Q1233" s="28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4"/>
      <c r="AN1233" s="24"/>
    </row>
    <row r="1234" spans="1:40" s="22" customFormat="1" ht="24">
      <c r="A1234" s="27"/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118"/>
      <c r="Q1234" s="28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4"/>
      <c r="AN1234" s="24"/>
    </row>
    <row r="1235" spans="1:40" s="22" customFormat="1" ht="24">
      <c r="A1235" s="27"/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118"/>
      <c r="Q1235" s="28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4"/>
      <c r="AN1235" s="24"/>
    </row>
    <row r="1236" spans="1:40" s="22" customFormat="1" ht="24">
      <c r="A1236" s="27"/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118"/>
      <c r="Q1236" s="28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4"/>
      <c r="AN1236" s="24"/>
    </row>
    <row r="1237" spans="1:40" s="22" customFormat="1" ht="24">
      <c r="A1237" s="27"/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118"/>
      <c r="Q1237" s="28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4"/>
      <c r="AN1237" s="24"/>
    </row>
    <row r="1238" spans="1:40" s="22" customFormat="1" ht="24">
      <c r="A1238" s="27"/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118"/>
      <c r="Q1238" s="28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4"/>
      <c r="AN1238" s="24"/>
    </row>
    <row r="1239" spans="1:40" s="22" customFormat="1" ht="24">
      <c r="A1239" s="27"/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118"/>
      <c r="Q1239" s="28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4"/>
      <c r="AN1239" s="24"/>
    </row>
    <row r="1240" spans="1:40" s="22" customFormat="1" ht="24">
      <c r="A1240" s="27"/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118"/>
      <c r="Q1240" s="28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4"/>
      <c r="AN1240" s="24"/>
    </row>
    <row r="1241" spans="1:40" s="22" customFormat="1" ht="24">
      <c r="A1241" s="27"/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118"/>
      <c r="Q1241" s="28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4"/>
      <c r="AN1241" s="24"/>
    </row>
    <row r="1242" spans="1:40" s="22" customFormat="1" ht="24">
      <c r="A1242" s="27"/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118"/>
      <c r="Q1242" s="28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4"/>
      <c r="AN1242" s="24"/>
    </row>
    <row r="1243" spans="1:40" s="22" customFormat="1" ht="24">
      <c r="A1243" s="27"/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118"/>
      <c r="Q1243" s="28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4"/>
      <c r="AN1243" s="24"/>
    </row>
    <row r="1244" spans="1:40" s="22" customFormat="1" ht="24">
      <c r="A1244" s="27"/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118"/>
      <c r="Q1244" s="28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4"/>
      <c r="AN1244" s="24"/>
    </row>
    <row r="1245" spans="1:40" s="22" customFormat="1" ht="24">
      <c r="A1245" s="27"/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118"/>
      <c r="Q1245" s="28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4"/>
      <c r="AN1245" s="24"/>
    </row>
    <row r="1246" spans="1:40" s="22" customFormat="1" ht="24">
      <c r="A1246" s="27"/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118"/>
      <c r="Q1246" s="28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4"/>
      <c r="AN1246" s="24"/>
    </row>
    <row r="1247" spans="1:40" s="22" customFormat="1" ht="24">
      <c r="A1247" s="27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118"/>
      <c r="Q1247" s="28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4"/>
      <c r="AN1247" s="24"/>
    </row>
    <row r="1248" spans="1:40" s="22" customFormat="1" ht="24">
      <c r="A1248" s="27"/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118"/>
      <c r="Q1248" s="28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4"/>
      <c r="AN1248" s="24"/>
    </row>
    <row r="1249" spans="1:40" s="22" customFormat="1" ht="24">
      <c r="A1249" s="27"/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118"/>
      <c r="Q1249" s="28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4"/>
      <c r="AN1249" s="24"/>
    </row>
    <row r="1250" spans="1:40" s="22" customFormat="1" ht="24">
      <c r="A1250" s="27"/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118"/>
      <c r="Q1250" s="28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4"/>
      <c r="AN1250" s="24"/>
    </row>
    <row r="1251" spans="1:40" s="22" customFormat="1" ht="24">
      <c r="A1251" s="27"/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118"/>
      <c r="Q1251" s="28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4"/>
      <c r="AN1251" s="24"/>
    </row>
    <row r="1252" spans="1:40" s="22" customFormat="1" ht="24">
      <c r="A1252" s="27"/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118"/>
      <c r="Q1252" s="28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4"/>
      <c r="AN1252" s="24"/>
    </row>
    <row r="1253" spans="1:40" s="22" customFormat="1" ht="24">
      <c r="A1253" s="27"/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118"/>
      <c r="Q1253" s="28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4"/>
      <c r="AN1253" s="24"/>
    </row>
    <row r="1254" spans="1:40" s="22" customFormat="1" ht="24">
      <c r="A1254" s="27"/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118"/>
      <c r="Q1254" s="28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4"/>
      <c r="AN1254" s="24"/>
    </row>
    <row r="1255" spans="1:40" s="22" customFormat="1" ht="24">
      <c r="A1255" s="27"/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118"/>
      <c r="Q1255" s="28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4"/>
      <c r="AN1255" s="24"/>
    </row>
    <row r="1256" spans="1:40" s="22" customFormat="1" ht="24">
      <c r="A1256" s="27"/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118"/>
      <c r="Q1256" s="28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4"/>
      <c r="AN1256" s="24"/>
    </row>
    <row r="1257" spans="1:40" s="22" customFormat="1" ht="24">
      <c r="A1257" s="27"/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118"/>
      <c r="Q1257" s="28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4"/>
      <c r="AN1257" s="24"/>
    </row>
    <row r="1258" spans="1:40" s="22" customFormat="1" ht="24">
      <c r="A1258" s="27"/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118"/>
      <c r="Q1258" s="28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4"/>
      <c r="AN1258" s="24"/>
    </row>
    <row r="1259" spans="1:40" s="22" customFormat="1" ht="24">
      <c r="A1259" s="27"/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118"/>
      <c r="Q1259" s="28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4"/>
      <c r="AN1259" s="24"/>
    </row>
    <row r="1260" spans="1:40" s="22" customFormat="1" ht="24">
      <c r="A1260" s="27"/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118"/>
      <c r="Q1260" s="28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4"/>
      <c r="AN1260" s="24"/>
    </row>
    <row r="1261" spans="1:40" s="22" customFormat="1" ht="24">
      <c r="A1261" s="27"/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118"/>
      <c r="Q1261" s="28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4"/>
      <c r="AN1261" s="24"/>
    </row>
    <row r="1262" spans="1:40" s="22" customFormat="1" ht="24">
      <c r="A1262" s="27"/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118"/>
      <c r="Q1262" s="28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4"/>
      <c r="AN1262" s="24"/>
    </row>
    <row r="1263" spans="1:40" s="22" customFormat="1" ht="24">
      <c r="A1263" s="27"/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118"/>
      <c r="Q1263" s="28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4"/>
      <c r="AN1263" s="24"/>
    </row>
    <row r="1264" spans="1:40" s="22" customFormat="1" ht="24">
      <c r="A1264" s="27"/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118"/>
      <c r="Q1264" s="28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4"/>
      <c r="AN1264" s="24"/>
    </row>
    <row r="1265" spans="1:40" s="22" customFormat="1" ht="24">
      <c r="A1265" s="27"/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118"/>
      <c r="Q1265" s="28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4"/>
      <c r="AN1265" s="24"/>
    </row>
    <row r="1266" spans="1:40" s="22" customFormat="1" ht="24">
      <c r="A1266" s="27"/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118"/>
      <c r="Q1266" s="28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4"/>
      <c r="AN1266" s="24"/>
    </row>
    <row r="1267" spans="1:40" s="22" customFormat="1" ht="24">
      <c r="A1267" s="27"/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118"/>
      <c r="Q1267" s="28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4"/>
      <c r="AN1267" s="24"/>
    </row>
    <row r="1268" spans="1:40" s="22" customFormat="1" ht="24">
      <c r="A1268" s="27"/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118"/>
      <c r="Q1268" s="28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4"/>
      <c r="AN1268" s="24"/>
    </row>
    <row r="1269" spans="1:40" s="22" customFormat="1" ht="24">
      <c r="A1269" s="27"/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118"/>
      <c r="Q1269" s="28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4"/>
      <c r="AN1269" s="24"/>
    </row>
    <row r="1270" spans="1:40" s="22" customFormat="1" ht="24">
      <c r="A1270" s="27"/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118"/>
      <c r="Q1270" s="28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4"/>
      <c r="AN1270" s="24"/>
    </row>
    <row r="1271" spans="1:40" s="22" customFormat="1" ht="24">
      <c r="A1271" s="27"/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118"/>
      <c r="Q1271" s="28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4"/>
      <c r="AN1271" s="24"/>
    </row>
    <row r="1272" spans="1:40" s="22" customFormat="1" ht="24">
      <c r="A1272" s="27"/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118"/>
      <c r="Q1272" s="28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4"/>
      <c r="AN1272" s="24"/>
    </row>
    <row r="1273" spans="1:40" s="22" customFormat="1" ht="24">
      <c r="A1273" s="27"/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118"/>
      <c r="Q1273" s="28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4"/>
      <c r="AN1273" s="24"/>
    </row>
    <row r="1274" spans="1:40" s="22" customFormat="1" ht="24">
      <c r="A1274" s="27"/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118"/>
      <c r="Q1274" s="28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4"/>
      <c r="AN1274" s="24"/>
    </row>
    <row r="1275" spans="1:40" s="22" customFormat="1" ht="24">
      <c r="A1275" s="27"/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118"/>
      <c r="Q1275" s="28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4"/>
      <c r="AN1275" s="24"/>
    </row>
    <row r="1276" spans="1:40" s="22" customFormat="1" ht="24">
      <c r="A1276" s="27"/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118"/>
      <c r="Q1276" s="28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4"/>
      <c r="AN1276" s="24"/>
    </row>
    <row r="1277" spans="1:40" s="22" customFormat="1" ht="24">
      <c r="A1277" s="27"/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118"/>
      <c r="Q1277" s="28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4"/>
      <c r="AN1277" s="24"/>
    </row>
    <row r="1278" spans="1:40" s="22" customFormat="1" ht="24">
      <c r="A1278" s="27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118"/>
      <c r="Q1278" s="28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4"/>
      <c r="AN1278" s="24"/>
    </row>
    <row r="1279" spans="1:40" s="22" customFormat="1" ht="24">
      <c r="A1279" s="27"/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118"/>
      <c r="Q1279" s="28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4"/>
      <c r="AN1279" s="24"/>
    </row>
    <row r="1280" spans="1:40" s="22" customFormat="1" ht="24">
      <c r="A1280" s="27"/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118"/>
      <c r="Q1280" s="28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4"/>
      <c r="AN1280" s="24"/>
    </row>
    <row r="1281" spans="1:40" s="22" customFormat="1" ht="24">
      <c r="A1281" s="27"/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118"/>
      <c r="Q1281" s="28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4"/>
      <c r="AN1281" s="24"/>
    </row>
    <row r="1282" spans="1:40" s="22" customFormat="1" ht="24">
      <c r="A1282" s="27"/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118"/>
      <c r="Q1282" s="28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4"/>
      <c r="AN1282" s="24"/>
    </row>
    <row r="1283" spans="1:40" s="22" customFormat="1" ht="24">
      <c r="A1283" s="27"/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118"/>
      <c r="Q1283" s="28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4"/>
      <c r="AN1283" s="24"/>
    </row>
    <row r="1284" spans="1:40" s="22" customFormat="1" ht="24">
      <c r="A1284" s="27"/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118"/>
      <c r="Q1284" s="28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4"/>
      <c r="AN1284" s="24"/>
    </row>
    <row r="1285" spans="1:40" s="22" customFormat="1" ht="24">
      <c r="A1285" s="27"/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118"/>
      <c r="Q1285" s="28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4"/>
      <c r="AN1285" s="24"/>
    </row>
    <row r="1286" spans="1:40" s="22" customFormat="1" ht="24">
      <c r="A1286" s="27"/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118"/>
      <c r="Q1286" s="28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4"/>
      <c r="AN1286" s="24"/>
    </row>
    <row r="1287" spans="1:40" s="22" customFormat="1" ht="24">
      <c r="A1287" s="27"/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118"/>
      <c r="Q1287" s="28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4"/>
      <c r="AN1287" s="24"/>
    </row>
    <row r="1288" spans="1:40" s="22" customFormat="1" ht="24">
      <c r="A1288" s="27"/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118"/>
      <c r="Q1288" s="28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4"/>
      <c r="AN1288" s="24"/>
    </row>
    <row r="1289" spans="1:40" s="22" customFormat="1" ht="24">
      <c r="A1289" s="27"/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118"/>
      <c r="Q1289" s="28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4"/>
      <c r="AN1289" s="24"/>
    </row>
    <row r="1290" spans="1:40" s="22" customFormat="1" ht="24">
      <c r="A1290" s="27"/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118"/>
      <c r="Q1290" s="28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4"/>
      <c r="AN1290" s="24"/>
    </row>
    <row r="1291" spans="1:40" s="22" customFormat="1" ht="24">
      <c r="A1291" s="27"/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118"/>
      <c r="Q1291" s="28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4"/>
      <c r="AN1291" s="24"/>
    </row>
    <row r="1292" spans="1:40" s="22" customFormat="1" ht="24">
      <c r="A1292" s="27"/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118"/>
      <c r="Q1292" s="28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4"/>
      <c r="AN1292" s="24"/>
    </row>
    <row r="1293" spans="1:40" s="22" customFormat="1" ht="24">
      <c r="A1293" s="27"/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118"/>
      <c r="Q1293" s="28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4"/>
      <c r="AN1293" s="24"/>
    </row>
    <row r="1294" spans="1:40" s="22" customFormat="1" ht="24">
      <c r="A1294" s="27"/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118"/>
      <c r="Q1294" s="28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4"/>
      <c r="AN1294" s="24"/>
    </row>
    <row r="1295" spans="1:40" s="22" customFormat="1" ht="24">
      <c r="A1295" s="27"/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118"/>
      <c r="Q1295" s="28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4"/>
      <c r="AN1295" s="24"/>
    </row>
    <row r="1296" spans="1:40" s="22" customFormat="1" ht="24">
      <c r="A1296" s="27"/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118"/>
      <c r="Q1296" s="28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4"/>
      <c r="AN1296" s="24"/>
    </row>
    <row r="1297" spans="1:40" s="22" customFormat="1" ht="24">
      <c r="A1297" s="27"/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118"/>
      <c r="Q1297" s="28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4"/>
      <c r="AN1297" s="24"/>
    </row>
    <row r="1298" spans="1:40" s="22" customFormat="1" ht="24">
      <c r="A1298" s="27"/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118"/>
      <c r="Q1298" s="28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4"/>
      <c r="AN1298" s="24"/>
    </row>
    <row r="1299" spans="1:40" s="22" customFormat="1" ht="24">
      <c r="A1299" s="27"/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118"/>
      <c r="Q1299" s="28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4"/>
      <c r="AN1299" s="24"/>
    </row>
    <row r="1300" spans="1:40" s="22" customFormat="1" ht="24">
      <c r="A1300" s="27"/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118"/>
      <c r="Q1300" s="28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4"/>
      <c r="AN1300" s="24"/>
    </row>
    <row r="1301" spans="1:40" s="22" customFormat="1" ht="24">
      <c r="A1301" s="27"/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118"/>
      <c r="Q1301" s="28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4"/>
      <c r="AN1301" s="24"/>
    </row>
    <row r="1302" spans="1:40" s="22" customFormat="1" ht="24">
      <c r="A1302" s="27"/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118"/>
      <c r="Q1302" s="28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4"/>
      <c r="AN1302" s="24"/>
    </row>
    <row r="1303" spans="1:40" s="22" customFormat="1" ht="24">
      <c r="A1303" s="27"/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118"/>
      <c r="Q1303" s="28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4"/>
      <c r="AN1303" s="24"/>
    </row>
    <row r="1304" spans="1:40" s="22" customFormat="1" ht="24">
      <c r="A1304" s="27"/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118"/>
      <c r="Q1304" s="28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4"/>
      <c r="AN1304" s="24"/>
    </row>
    <row r="1305" spans="1:40" s="22" customFormat="1" ht="24">
      <c r="A1305" s="27"/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118"/>
      <c r="Q1305" s="28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4"/>
      <c r="AN1305" s="24"/>
    </row>
    <row r="1306" spans="1:40" s="22" customFormat="1" ht="24">
      <c r="A1306" s="27"/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118"/>
      <c r="Q1306" s="28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4"/>
      <c r="AN1306" s="24"/>
    </row>
    <row r="1307" spans="1:40" s="22" customFormat="1" ht="24">
      <c r="A1307" s="27"/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118"/>
      <c r="Q1307" s="28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4"/>
      <c r="AN1307" s="24"/>
    </row>
    <row r="1308" spans="1:40" s="22" customFormat="1" ht="24">
      <c r="A1308" s="27"/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118"/>
      <c r="Q1308" s="28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4"/>
      <c r="AN1308" s="24"/>
    </row>
    <row r="1309" spans="1:40" s="22" customFormat="1" ht="24">
      <c r="A1309" s="27"/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118"/>
      <c r="Q1309" s="28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4"/>
      <c r="AN1309" s="24"/>
    </row>
    <row r="1310" spans="1:40" s="22" customFormat="1" ht="24">
      <c r="A1310" s="27"/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118"/>
      <c r="Q1310" s="28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4"/>
      <c r="AN1310" s="24"/>
    </row>
    <row r="1311" spans="1:40" s="22" customFormat="1" ht="24">
      <c r="A1311" s="27"/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118"/>
      <c r="Q1311" s="28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4"/>
      <c r="AN1311" s="24"/>
    </row>
    <row r="1312" spans="1:40" s="22" customFormat="1" ht="24">
      <c r="A1312" s="27"/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118"/>
      <c r="Q1312" s="28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4"/>
      <c r="AN1312" s="24"/>
    </row>
    <row r="1313" spans="1:40" s="22" customFormat="1" ht="24">
      <c r="A1313" s="27"/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118"/>
      <c r="Q1313" s="28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4"/>
      <c r="AN1313" s="24"/>
    </row>
    <row r="1314" spans="1:40" s="22" customFormat="1" ht="24">
      <c r="A1314" s="27"/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118"/>
      <c r="Q1314" s="28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4"/>
      <c r="AN1314" s="24"/>
    </row>
    <row r="1315" spans="1:40" s="22" customFormat="1" ht="24">
      <c r="A1315" s="27"/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118"/>
      <c r="Q1315" s="28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4"/>
      <c r="AN1315" s="24"/>
    </row>
    <row r="1316" spans="1:40" s="22" customFormat="1" ht="24">
      <c r="A1316" s="27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118"/>
      <c r="Q1316" s="28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4"/>
      <c r="AN1316" s="24"/>
    </row>
    <row r="1317" spans="1:40" s="22" customFormat="1" ht="24">
      <c r="A1317" s="27"/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118"/>
      <c r="Q1317" s="28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4"/>
      <c r="AN1317" s="24"/>
    </row>
    <row r="1318" spans="1:40" s="22" customFormat="1" ht="24">
      <c r="A1318" s="27"/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118"/>
      <c r="Q1318" s="28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4"/>
      <c r="AN1318" s="24"/>
    </row>
    <row r="1319" spans="1:40" s="22" customFormat="1" ht="24">
      <c r="A1319" s="27"/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118"/>
      <c r="Q1319" s="28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4"/>
      <c r="AN1319" s="24"/>
    </row>
    <row r="1320" spans="1:40" s="22" customFormat="1" ht="24">
      <c r="A1320" s="27"/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118"/>
      <c r="Q1320" s="28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4"/>
      <c r="AN1320" s="24"/>
    </row>
    <row r="1321" spans="1:40" s="22" customFormat="1" ht="24">
      <c r="A1321" s="27"/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118"/>
      <c r="Q1321" s="28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4"/>
      <c r="AN1321" s="24"/>
    </row>
    <row r="1322" spans="1:40" s="22" customFormat="1" ht="24">
      <c r="A1322" s="27"/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118"/>
      <c r="Q1322" s="28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4"/>
      <c r="AN1322" s="24"/>
    </row>
    <row r="1323" spans="1:40" s="22" customFormat="1" ht="24">
      <c r="A1323" s="27"/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118"/>
      <c r="Q1323" s="28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4"/>
      <c r="AN1323" s="24"/>
    </row>
    <row r="1324" spans="1:40" s="22" customFormat="1" ht="24">
      <c r="A1324" s="27"/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118"/>
      <c r="Q1324" s="28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4"/>
      <c r="AN1324" s="24"/>
    </row>
    <row r="1325" spans="1:40" s="22" customFormat="1" ht="24">
      <c r="A1325" s="27"/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118"/>
      <c r="Q1325" s="28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4"/>
      <c r="AN1325" s="24"/>
    </row>
    <row r="1326" spans="1:40" s="22" customFormat="1" ht="24">
      <c r="A1326" s="27"/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118"/>
      <c r="Q1326" s="28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4"/>
      <c r="AN1326" s="24"/>
    </row>
    <row r="1327" spans="1:40" s="22" customFormat="1" ht="24">
      <c r="A1327" s="27"/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118"/>
      <c r="Q1327" s="28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4"/>
      <c r="AN1327" s="24"/>
    </row>
    <row r="1328" spans="1:40" s="22" customFormat="1" ht="24">
      <c r="A1328" s="27"/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118"/>
      <c r="Q1328" s="28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4"/>
      <c r="AN1328" s="24"/>
    </row>
    <row r="1329" spans="1:40" s="22" customFormat="1" ht="24">
      <c r="A1329" s="27"/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118"/>
      <c r="Q1329" s="28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4"/>
      <c r="AN1329" s="24"/>
    </row>
    <row r="1330" spans="1:40" s="22" customFormat="1" ht="24">
      <c r="A1330" s="27"/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118"/>
      <c r="Q1330" s="28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4"/>
      <c r="AN1330" s="24"/>
    </row>
    <row r="1331" spans="1:40" s="22" customFormat="1" ht="24">
      <c r="A1331" s="27"/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118"/>
      <c r="Q1331" s="28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4"/>
      <c r="AN1331" s="24"/>
    </row>
    <row r="1332" spans="1:40" s="22" customFormat="1" ht="24">
      <c r="A1332" s="27"/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118"/>
      <c r="Q1332" s="28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4"/>
      <c r="AN1332" s="24"/>
    </row>
    <row r="1333" spans="1:40" s="22" customFormat="1" ht="24">
      <c r="A1333" s="27"/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118"/>
      <c r="Q1333" s="28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4"/>
      <c r="AN1333" s="24"/>
    </row>
    <row r="1334" spans="1:40" s="22" customFormat="1" ht="24">
      <c r="A1334" s="27"/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118"/>
      <c r="Q1334" s="28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4"/>
      <c r="AN1334" s="24"/>
    </row>
    <row r="1335" spans="1:40" s="22" customFormat="1" ht="24">
      <c r="A1335" s="27"/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118"/>
      <c r="Q1335" s="28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4"/>
      <c r="AN1335" s="24"/>
    </row>
    <row r="1336" spans="1:40" s="22" customFormat="1" ht="24">
      <c r="A1336" s="27"/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118"/>
      <c r="Q1336" s="28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4"/>
      <c r="AN1336" s="24"/>
    </row>
    <row r="1337" spans="1:40" s="22" customFormat="1" ht="24">
      <c r="A1337" s="27"/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118"/>
      <c r="Q1337" s="28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4"/>
      <c r="AN1337" s="24"/>
    </row>
    <row r="1338" spans="1:40" s="22" customFormat="1" ht="24">
      <c r="A1338" s="27"/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118"/>
      <c r="Q1338" s="28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4"/>
      <c r="AN1338" s="24"/>
    </row>
    <row r="1339" spans="1:40" s="22" customFormat="1" ht="24">
      <c r="A1339" s="27"/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118"/>
      <c r="Q1339" s="28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4"/>
      <c r="AN1339" s="24"/>
    </row>
    <row r="1340" spans="1:40" s="22" customFormat="1" ht="24">
      <c r="A1340" s="27"/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118"/>
      <c r="Q1340" s="28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4"/>
      <c r="AN1340" s="24"/>
    </row>
    <row r="1341" spans="1:40" s="22" customFormat="1" ht="24">
      <c r="A1341" s="27"/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118"/>
      <c r="Q1341" s="28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4"/>
      <c r="AN1341" s="24"/>
    </row>
    <row r="1342" spans="1:40" s="22" customFormat="1" ht="24">
      <c r="A1342" s="27"/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118"/>
      <c r="Q1342" s="28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4"/>
      <c r="AN1342" s="24"/>
    </row>
    <row r="1343" spans="1:40" s="22" customFormat="1" ht="24">
      <c r="A1343" s="27"/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118"/>
      <c r="Q1343" s="28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4"/>
      <c r="AN1343" s="24"/>
    </row>
    <row r="1344" spans="1:40" s="22" customFormat="1" ht="24">
      <c r="A1344" s="27"/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118"/>
      <c r="Q1344" s="28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4"/>
      <c r="AN1344" s="24"/>
    </row>
    <row r="1345" spans="1:40" s="22" customFormat="1" ht="24">
      <c r="A1345" s="27"/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118"/>
      <c r="Q1345" s="28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4"/>
      <c r="AN1345" s="24"/>
    </row>
    <row r="1346" spans="1:40" s="22" customFormat="1" ht="24">
      <c r="A1346" s="27"/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118"/>
      <c r="Q1346" s="28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4"/>
      <c r="AN1346" s="24"/>
    </row>
    <row r="1347" spans="1:40" s="22" customFormat="1" ht="24">
      <c r="A1347" s="27"/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118"/>
      <c r="Q1347" s="28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4"/>
      <c r="AN1347" s="24"/>
    </row>
    <row r="1348" spans="1:40" s="22" customFormat="1" ht="24">
      <c r="A1348" s="27"/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118"/>
      <c r="Q1348" s="28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4"/>
      <c r="AN1348" s="24"/>
    </row>
    <row r="1349" spans="1:40" s="22" customFormat="1" ht="24">
      <c r="A1349" s="27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118"/>
      <c r="Q1349" s="28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4"/>
      <c r="AN1349" s="24"/>
    </row>
    <row r="1350" spans="1:40" s="22" customFormat="1" ht="24">
      <c r="A1350" s="27"/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118"/>
      <c r="Q1350" s="28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4"/>
      <c r="AN1350" s="24"/>
    </row>
    <row r="1351" spans="1:40" s="22" customFormat="1" ht="24">
      <c r="A1351" s="27"/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118"/>
      <c r="Q1351" s="28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4"/>
      <c r="AN1351" s="24"/>
    </row>
    <row r="1352" spans="1:40" s="22" customFormat="1" ht="24">
      <c r="A1352" s="27"/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118"/>
      <c r="Q1352" s="28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4"/>
      <c r="AN1352" s="24"/>
    </row>
    <row r="1353" spans="1:40" s="22" customFormat="1" ht="24">
      <c r="A1353" s="27"/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118"/>
      <c r="Q1353" s="28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4"/>
      <c r="AN1353" s="24"/>
    </row>
    <row r="1354" spans="1:40" s="22" customFormat="1" ht="24">
      <c r="A1354" s="27"/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118"/>
      <c r="Q1354" s="28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4"/>
      <c r="AN1354" s="24"/>
    </row>
    <row r="1355" spans="1:40" s="22" customFormat="1" ht="24">
      <c r="A1355" s="27"/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118"/>
      <c r="Q1355" s="28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4"/>
      <c r="AN1355" s="24"/>
    </row>
    <row r="1356" spans="1:40" s="22" customFormat="1" ht="24">
      <c r="A1356" s="27"/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118"/>
      <c r="Q1356" s="28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4"/>
      <c r="AN1356" s="24"/>
    </row>
    <row r="1357" spans="1:40" s="22" customFormat="1" ht="24">
      <c r="A1357" s="27"/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118"/>
      <c r="Q1357" s="28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4"/>
      <c r="AN1357" s="24"/>
    </row>
    <row r="1358" spans="1:40" s="22" customFormat="1" ht="24">
      <c r="A1358" s="27"/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118"/>
      <c r="Q1358" s="28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4"/>
      <c r="AN1358" s="24"/>
    </row>
    <row r="1359" spans="1:40" s="22" customFormat="1" ht="24">
      <c r="A1359" s="27"/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118"/>
      <c r="Q1359" s="28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4"/>
      <c r="AN1359" s="24"/>
    </row>
    <row r="1360" spans="1:40" s="22" customFormat="1" ht="24">
      <c r="A1360" s="27"/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118"/>
      <c r="Q1360" s="28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4"/>
      <c r="AN1360" s="24"/>
    </row>
    <row r="1361" spans="1:40" s="22" customFormat="1" ht="24">
      <c r="A1361" s="27"/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118"/>
      <c r="Q1361" s="28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4"/>
      <c r="AN1361" s="24"/>
    </row>
    <row r="1362" spans="1:40" s="22" customFormat="1" ht="24">
      <c r="A1362" s="27"/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118"/>
      <c r="Q1362" s="28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4"/>
      <c r="AN1362" s="24"/>
    </row>
    <row r="1363" spans="1:40" s="22" customFormat="1" ht="24">
      <c r="A1363" s="27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118"/>
      <c r="Q1363" s="28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4"/>
      <c r="AN1363" s="24"/>
    </row>
    <row r="1364" spans="1:40" s="22" customFormat="1" ht="24">
      <c r="A1364" s="27"/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118"/>
      <c r="Q1364" s="28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4"/>
      <c r="AN1364" s="24"/>
    </row>
    <row r="1365" spans="1:40" s="22" customFormat="1" ht="24">
      <c r="A1365" s="27"/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118"/>
      <c r="Q1365" s="28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4"/>
      <c r="AN1365" s="24"/>
    </row>
    <row r="1366" spans="1:40" s="22" customFormat="1" ht="24">
      <c r="A1366" s="27"/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118"/>
      <c r="Q1366" s="28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4"/>
      <c r="AN1366" s="24"/>
    </row>
    <row r="1367" spans="1:40" s="22" customFormat="1" ht="24">
      <c r="A1367" s="27"/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118"/>
      <c r="Q1367" s="28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4"/>
      <c r="AN1367" s="24"/>
    </row>
    <row r="1368" spans="1:40" s="22" customFormat="1" ht="24">
      <c r="A1368" s="27"/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118"/>
      <c r="Q1368" s="28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4"/>
      <c r="AN1368" s="24"/>
    </row>
    <row r="1369" spans="1:40" s="22" customFormat="1" ht="24">
      <c r="A1369" s="27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118"/>
      <c r="Q1369" s="28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4"/>
      <c r="AN1369" s="24"/>
    </row>
    <row r="1370" spans="1:40" s="22" customFormat="1" ht="24">
      <c r="A1370" s="27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118"/>
      <c r="Q1370" s="28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4"/>
      <c r="AN1370" s="24"/>
    </row>
    <row r="1371" spans="1:40" s="22" customFormat="1" ht="24">
      <c r="A1371" s="27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118"/>
      <c r="Q1371" s="28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4"/>
      <c r="AN1371" s="24"/>
    </row>
    <row r="1372" spans="1:40" s="22" customFormat="1" ht="24">
      <c r="A1372" s="27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118"/>
      <c r="Q1372" s="28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4"/>
      <c r="AN1372" s="24"/>
    </row>
    <row r="1373" spans="1:40" s="22" customFormat="1" ht="24">
      <c r="A1373" s="27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118"/>
      <c r="Q1373" s="28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4"/>
      <c r="AN1373" s="24"/>
    </row>
    <row r="1374" spans="1:40" s="22" customFormat="1" ht="24">
      <c r="A1374" s="27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118"/>
      <c r="Q1374" s="28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4"/>
      <c r="AN1374" s="24"/>
    </row>
    <row r="1375" spans="1:40" s="22" customFormat="1" ht="24">
      <c r="A1375" s="27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118"/>
      <c r="Q1375" s="28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4"/>
      <c r="AN1375" s="24"/>
    </row>
    <row r="1376" spans="1:40" s="22" customFormat="1" ht="24">
      <c r="A1376" s="27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118"/>
      <c r="Q1376" s="28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4"/>
      <c r="AN1376" s="24"/>
    </row>
    <row r="1377" spans="1:40" s="22" customFormat="1" ht="24">
      <c r="A1377" s="27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118"/>
      <c r="Q1377" s="28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4"/>
      <c r="AN1377" s="24"/>
    </row>
    <row r="1378" spans="1:40" s="22" customFormat="1" ht="24">
      <c r="A1378" s="27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118"/>
      <c r="Q1378" s="28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4"/>
      <c r="AN1378" s="24"/>
    </row>
    <row r="1379" spans="1:40" s="22" customFormat="1" ht="24">
      <c r="A1379" s="27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118"/>
      <c r="Q1379" s="28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4"/>
      <c r="AN1379" s="24"/>
    </row>
    <row r="1380" spans="1:40" s="22" customFormat="1" ht="24">
      <c r="A1380" s="27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118"/>
      <c r="Q1380" s="28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4"/>
      <c r="AN1380" s="24"/>
    </row>
    <row r="1381" spans="1:40" s="22" customFormat="1" ht="24">
      <c r="A1381" s="27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118"/>
      <c r="Q1381" s="28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4"/>
      <c r="AN1381" s="24"/>
    </row>
    <row r="1382" spans="1:40" s="22" customFormat="1" ht="24">
      <c r="A1382" s="27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118"/>
      <c r="Q1382" s="28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4"/>
      <c r="AN1382" s="24"/>
    </row>
    <row r="1383" spans="1:40" s="22" customFormat="1" ht="24">
      <c r="A1383" s="27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118"/>
      <c r="Q1383" s="28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4"/>
      <c r="AN1383" s="24"/>
    </row>
    <row r="1384" spans="1:40" s="22" customFormat="1" ht="24">
      <c r="A1384" s="27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118"/>
      <c r="Q1384" s="28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4"/>
      <c r="AN1384" s="24"/>
    </row>
    <row r="1385" spans="1:40" s="22" customFormat="1" ht="24">
      <c r="A1385" s="27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118"/>
      <c r="Q1385" s="28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4"/>
      <c r="AN1385" s="24"/>
    </row>
    <row r="1386" spans="1:40" s="22" customFormat="1" ht="24">
      <c r="A1386" s="27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118"/>
      <c r="Q1386" s="28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4"/>
      <c r="AN1386" s="24"/>
    </row>
    <row r="1387" spans="1:40" s="22" customFormat="1" ht="24">
      <c r="A1387" s="27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118"/>
      <c r="Q1387" s="28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4"/>
      <c r="AN1387" s="24"/>
    </row>
    <row r="1388" spans="1:40" s="22" customFormat="1" ht="24">
      <c r="A1388" s="27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118"/>
      <c r="Q1388" s="28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4"/>
      <c r="AN1388" s="24"/>
    </row>
    <row r="1389" spans="1:40" s="22" customFormat="1" ht="24">
      <c r="A1389" s="27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118"/>
      <c r="Q1389" s="28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4"/>
      <c r="AN1389" s="24"/>
    </row>
    <row r="1390" spans="1:40" s="22" customFormat="1" ht="24">
      <c r="A1390" s="27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118"/>
      <c r="Q1390" s="28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4"/>
      <c r="AN1390" s="24"/>
    </row>
    <row r="1391" spans="1:40" s="22" customFormat="1" ht="24">
      <c r="A1391" s="27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118"/>
      <c r="Q1391" s="28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4"/>
      <c r="AN1391" s="24"/>
    </row>
    <row r="1392" spans="1:40" s="22" customFormat="1" ht="24">
      <c r="A1392" s="27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118"/>
      <c r="Q1392" s="28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4"/>
      <c r="AN1392" s="24"/>
    </row>
    <row r="1393" spans="1:40" s="22" customFormat="1" ht="24">
      <c r="A1393" s="27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118"/>
      <c r="Q1393" s="28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4"/>
      <c r="AN1393" s="24"/>
    </row>
    <row r="1394" spans="1:40" s="22" customFormat="1" ht="24">
      <c r="A1394" s="27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118"/>
      <c r="Q1394" s="28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4"/>
      <c r="AN1394" s="24"/>
    </row>
    <row r="1395" spans="1:40" s="22" customFormat="1" ht="24">
      <c r="A1395" s="27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118"/>
      <c r="Q1395" s="28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4"/>
      <c r="AN1395" s="24"/>
    </row>
    <row r="1396" spans="1:40" s="22" customFormat="1" ht="24">
      <c r="A1396" s="27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118"/>
      <c r="Q1396" s="28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4"/>
      <c r="AN1396" s="24"/>
    </row>
    <row r="1397" spans="1:40" s="22" customFormat="1" ht="24">
      <c r="A1397" s="27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118"/>
      <c r="Q1397" s="28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4"/>
      <c r="AN1397" s="24"/>
    </row>
    <row r="1398" spans="1:40" s="22" customFormat="1" ht="24">
      <c r="A1398" s="27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118"/>
      <c r="Q1398" s="28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4"/>
      <c r="AN1398" s="24"/>
    </row>
    <row r="1399" spans="1:40" s="22" customFormat="1" ht="24">
      <c r="A1399" s="27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118"/>
      <c r="Q1399" s="28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4"/>
      <c r="AN1399" s="24"/>
    </row>
    <row r="1400" spans="1:40" s="22" customFormat="1" ht="24">
      <c r="A1400" s="27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118"/>
      <c r="Q1400" s="28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4"/>
      <c r="AN1400" s="24"/>
    </row>
    <row r="1401" spans="1:40" s="22" customFormat="1" ht="24">
      <c r="A1401" s="27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118"/>
      <c r="Q1401" s="28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4"/>
      <c r="AN1401" s="24"/>
    </row>
    <row r="1402" spans="1:40" s="22" customFormat="1" ht="24">
      <c r="A1402" s="27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118"/>
      <c r="Q1402" s="28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4"/>
      <c r="AN1402" s="24"/>
    </row>
    <row r="1403" spans="1:40" s="22" customFormat="1" ht="24">
      <c r="A1403" s="27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118"/>
      <c r="Q1403" s="28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4"/>
      <c r="AN1403" s="24"/>
    </row>
    <row r="1404" spans="1:40" s="22" customFormat="1" ht="24">
      <c r="A1404" s="27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118"/>
      <c r="Q1404" s="28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4"/>
      <c r="AN1404" s="24"/>
    </row>
    <row r="1405" spans="1:40" s="22" customFormat="1" ht="24">
      <c r="A1405" s="27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118"/>
      <c r="Q1405" s="28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4"/>
      <c r="AN1405" s="24"/>
    </row>
    <row r="1406" spans="1:40" s="22" customFormat="1" ht="24">
      <c r="A1406" s="27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118"/>
      <c r="Q1406" s="28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4"/>
      <c r="AN1406" s="24"/>
    </row>
    <row r="1407" spans="1:40" s="22" customFormat="1" ht="24">
      <c r="A1407" s="27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118"/>
      <c r="Q1407" s="28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4"/>
      <c r="AN1407" s="24"/>
    </row>
    <row r="1408" spans="1:40" s="22" customFormat="1" ht="24">
      <c r="A1408" s="27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118"/>
      <c r="Q1408" s="28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4"/>
      <c r="AN1408" s="24"/>
    </row>
    <row r="1409" spans="1:40" s="22" customFormat="1" ht="24">
      <c r="A1409" s="27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118"/>
      <c r="Q1409" s="28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4"/>
      <c r="AN1409" s="24"/>
    </row>
    <row r="1410" spans="1:40" s="22" customFormat="1" ht="24">
      <c r="A1410" s="27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118"/>
      <c r="Q1410" s="28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4"/>
      <c r="AN1410" s="24"/>
    </row>
    <row r="1411" spans="1:40" s="22" customFormat="1" ht="24">
      <c r="A1411" s="27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118"/>
      <c r="Q1411" s="28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4"/>
      <c r="AN1411" s="24"/>
    </row>
    <row r="1412" spans="1:40" s="22" customFormat="1" ht="24">
      <c r="A1412" s="27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118"/>
      <c r="Q1412" s="28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4"/>
      <c r="AN1412" s="24"/>
    </row>
    <row r="1413" spans="1:40" s="22" customFormat="1" ht="24">
      <c r="A1413" s="27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118"/>
      <c r="Q1413" s="28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4"/>
      <c r="AN1413" s="24"/>
    </row>
    <row r="1414" spans="1:40" s="22" customFormat="1" ht="24">
      <c r="A1414" s="27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118"/>
      <c r="Q1414" s="28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4"/>
      <c r="AN1414" s="24"/>
    </row>
    <row r="1415" spans="1:40" s="22" customFormat="1" ht="24">
      <c r="A1415" s="27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118"/>
      <c r="Q1415" s="28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4"/>
      <c r="AN1415" s="24"/>
    </row>
    <row r="1416" spans="1:40" s="22" customFormat="1" ht="24">
      <c r="A1416" s="27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118"/>
      <c r="Q1416" s="28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4"/>
      <c r="AN1416" s="24"/>
    </row>
    <row r="1417" spans="1:40" s="22" customFormat="1" ht="24">
      <c r="A1417" s="27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118"/>
      <c r="Q1417" s="28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4"/>
      <c r="AN1417" s="24"/>
    </row>
    <row r="1418" spans="1:40" s="22" customFormat="1" ht="24">
      <c r="A1418" s="27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118"/>
      <c r="Q1418" s="28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4"/>
      <c r="AN1418" s="24"/>
    </row>
    <row r="1419" spans="1:40" s="22" customFormat="1" ht="24">
      <c r="A1419" s="27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118"/>
      <c r="Q1419" s="28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4"/>
      <c r="AN1419" s="24"/>
    </row>
    <row r="1420" spans="1:40" s="22" customFormat="1" ht="24">
      <c r="A1420" s="27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118"/>
      <c r="Q1420" s="28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4"/>
      <c r="AN1420" s="24"/>
    </row>
    <row r="1421" spans="1:40" s="22" customFormat="1" ht="24">
      <c r="A1421" s="27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118"/>
      <c r="Q1421" s="28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4"/>
      <c r="AN1421" s="24"/>
    </row>
    <row r="1422" spans="1:40" s="22" customFormat="1" ht="24">
      <c r="A1422" s="27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118"/>
      <c r="Q1422" s="28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4"/>
      <c r="AN1422" s="24"/>
    </row>
    <row r="1423" spans="1:40" s="22" customFormat="1" ht="24">
      <c r="A1423" s="27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118"/>
      <c r="Q1423" s="28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4"/>
      <c r="AN1423" s="24"/>
    </row>
    <row r="1424" spans="1:40" s="22" customFormat="1" ht="24">
      <c r="A1424" s="27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118"/>
      <c r="Q1424" s="28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4"/>
      <c r="AN1424" s="24"/>
    </row>
    <row r="1425" spans="1:40" s="22" customFormat="1" ht="24">
      <c r="A1425" s="27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118"/>
      <c r="Q1425" s="28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4"/>
      <c r="AN1425" s="24"/>
    </row>
    <row r="1426" spans="1:40" s="22" customFormat="1" ht="24">
      <c r="A1426" s="27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118"/>
      <c r="Q1426" s="28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4"/>
      <c r="AN1426" s="24"/>
    </row>
    <row r="1427" spans="1:40" s="22" customFormat="1" ht="24">
      <c r="A1427" s="27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118"/>
      <c r="Q1427" s="28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4"/>
      <c r="AN1427" s="24"/>
    </row>
    <row r="1428" spans="1:40" s="22" customFormat="1" ht="24">
      <c r="A1428" s="27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118"/>
      <c r="Q1428" s="28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4"/>
      <c r="AN1428" s="24"/>
    </row>
    <row r="1429" spans="1:40" s="22" customFormat="1" ht="24">
      <c r="A1429" s="27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118"/>
      <c r="Q1429" s="28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4"/>
      <c r="AN1429" s="24"/>
    </row>
    <row r="1430" spans="1:40" s="22" customFormat="1" ht="24">
      <c r="A1430" s="27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118"/>
      <c r="Q1430" s="28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4"/>
      <c r="AN1430" s="24"/>
    </row>
    <row r="1431" spans="1:40" s="22" customFormat="1" ht="24">
      <c r="A1431" s="27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118"/>
      <c r="Q1431" s="28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4"/>
      <c r="AN1431" s="24"/>
    </row>
    <row r="1432" spans="1:40" s="22" customFormat="1" ht="24">
      <c r="A1432" s="27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118"/>
      <c r="Q1432" s="28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4"/>
      <c r="AN1432" s="24"/>
    </row>
    <row r="1433" spans="1:40" s="22" customFormat="1" ht="24">
      <c r="A1433" s="27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118"/>
      <c r="Q1433" s="28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4"/>
      <c r="AN1433" s="24"/>
    </row>
    <row r="1434" spans="1:40" s="22" customFormat="1" ht="24">
      <c r="A1434" s="27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118"/>
      <c r="Q1434" s="28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4"/>
      <c r="AN1434" s="24"/>
    </row>
    <row r="1435" spans="1:40" s="22" customFormat="1" ht="24">
      <c r="A1435" s="27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118"/>
      <c r="Q1435" s="28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4"/>
      <c r="AN1435" s="24"/>
    </row>
    <row r="1436" spans="1:40" s="22" customFormat="1" ht="24">
      <c r="A1436" s="27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118"/>
      <c r="Q1436" s="28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4"/>
      <c r="AN1436" s="24"/>
    </row>
    <row r="1437" spans="1:40" s="22" customFormat="1" ht="24">
      <c r="A1437" s="27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118"/>
      <c r="Q1437" s="28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4"/>
      <c r="AN1437" s="24"/>
    </row>
    <row r="1438" spans="1:40" s="22" customFormat="1" ht="24">
      <c r="A1438" s="27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118"/>
      <c r="Q1438" s="28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4"/>
      <c r="AN1438" s="24"/>
    </row>
    <row r="1439" spans="1:40" s="22" customFormat="1" ht="24">
      <c r="A1439" s="27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118"/>
      <c r="Q1439" s="28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4"/>
      <c r="AN1439" s="24"/>
    </row>
    <row r="1440" spans="1:40" s="22" customFormat="1" ht="24">
      <c r="A1440" s="27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118"/>
      <c r="Q1440" s="28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4"/>
      <c r="AN1440" s="24"/>
    </row>
    <row r="1441" spans="1:40" s="22" customFormat="1" ht="24">
      <c r="A1441" s="27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118"/>
      <c r="Q1441" s="28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4"/>
      <c r="AN1441" s="24"/>
    </row>
    <row r="1442" spans="1:40" s="22" customFormat="1" ht="24">
      <c r="A1442" s="27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118"/>
      <c r="Q1442" s="28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4"/>
      <c r="AN1442" s="24"/>
    </row>
    <row r="1443" spans="1:40" s="22" customFormat="1" ht="24">
      <c r="A1443" s="27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118"/>
      <c r="Q1443" s="28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4"/>
      <c r="AN1443" s="24"/>
    </row>
    <row r="1444" spans="1:40" s="22" customFormat="1" ht="24">
      <c r="A1444" s="27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118"/>
      <c r="Q1444" s="28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4"/>
      <c r="AN1444" s="24"/>
    </row>
    <row r="1445" spans="1:40" s="22" customFormat="1" ht="24">
      <c r="A1445" s="27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118"/>
      <c r="Q1445" s="28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4"/>
      <c r="AN1445" s="24"/>
    </row>
    <row r="1446" spans="1:40" s="22" customFormat="1" ht="24">
      <c r="A1446" s="27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118"/>
      <c r="Q1446" s="28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4"/>
      <c r="AN1446" s="24"/>
    </row>
    <row r="1447" spans="1:40" s="22" customFormat="1" ht="24">
      <c r="A1447" s="27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118"/>
      <c r="Q1447" s="28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4"/>
      <c r="AN1447" s="24"/>
    </row>
    <row r="1448" spans="1:40" s="22" customFormat="1" ht="24">
      <c r="A1448" s="27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118"/>
      <c r="Q1448" s="28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4"/>
      <c r="AN1448" s="24"/>
    </row>
    <row r="1449" spans="1:40" s="22" customFormat="1" ht="24">
      <c r="A1449" s="27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118"/>
      <c r="Q1449" s="28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4"/>
      <c r="AN1449" s="24"/>
    </row>
    <row r="1450" spans="1:40" s="22" customFormat="1" ht="24">
      <c r="A1450" s="27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118"/>
      <c r="Q1450" s="28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4"/>
      <c r="AN1450" s="24"/>
    </row>
    <row r="1451" spans="1:40" s="22" customFormat="1" ht="24">
      <c r="A1451" s="27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118"/>
      <c r="Q1451" s="28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4"/>
      <c r="AN1451" s="24"/>
    </row>
    <row r="1452" spans="1:40" s="22" customFormat="1" ht="24">
      <c r="A1452" s="27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118"/>
      <c r="Q1452" s="28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4"/>
      <c r="AN1452" s="24"/>
    </row>
    <row r="1453" spans="1:40" s="22" customFormat="1" ht="24">
      <c r="A1453" s="27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118"/>
      <c r="Q1453" s="28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4"/>
      <c r="AN1453" s="24"/>
    </row>
    <row r="1454" spans="1:40" s="22" customFormat="1" ht="24">
      <c r="A1454" s="27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118"/>
      <c r="Q1454" s="28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4"/>
      <c r="AN1454" s="24"/>
    </row>
    <row r="1455" spans="1:40" s="22" customFormat="1" ht="24">
      <c r="A1455" s="27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118"/>
      <c r="Q1455" s="28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4"/>
      <c r="AN1455" s="24"/>
    </row>
    <row r="1456" spans="1:40" s="22" customFormat="1" ht="24">
      <c r="A1456" s="27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118"/>
      <c r="Q1456" s="28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4"/>
      <c r="AN1456" s="24"/>
    </row>
    <row r="1457" spans="1:40" s="22" customFormat="1" ht="24">
      <c r="A1457" s="27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118"/>
      <c r="Q1457" s="28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4"/>
      <c r="AN1457" s="24"/>
    </row>
    <row r="1458" spans="1:40" s="22" customFormat="1" ht="24">
      <c r="A1458" s="27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118"/>
      <c r="Q1458" s="28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4"/>
      <c r="AN1458" s="24"/>
    </row>
    <row r="1459" spans="1:40" s="22" customFormat="1" ht="24">
      <c r="A1459" s="27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118"/>
      <c r="Q1459" s="28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4"/>
      <c r="AN1459" s="24"/>
    </row>
    <row r="1460" spans="1:40" s="22" customFormat="1" ht="24">
      <c r="A1460" s="27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118"/>
      <c r="Q1460" s="28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4"/>
      <c r="AN1460" s="24"/>
    </row>
    <row r="1461" spans="1:40" s="22" customFormat="1" ht="24">
      <c r="A1461" s="27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118"/>
      <c r="Q1461" s="28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4"/>
      <c r="AN1461" s="24"/>
    </row>
    <row r="1462" spans="1:40" s="22" customFormat="1" ht="24">
      <c r="A1462" s="27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118"/>
      <c r="Q1462" s="28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4"/>
      <c r="AN1462" s="24"/>
    </row>
    <row r="1463" spans="1:40" s="22" customFormat="1" ht="24">
      <c r="A1463" s="27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118"/>
      <c r="Q1463" s="28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4"/>
      <c r="AN1463" s="24"/>
    </row>
    <row r="1464" spans="1:40" s="22" customFormat="1" ht="24">
      <c r="A1464" s="27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118"/>
      <c r="Q1464" s="28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4"/>
      <c r="AN1464" s="24"/>
    </row>
    <row r="1465" spans="1:40" s="22" customFormat="1" ht="24">
      <c r="A1465" s="27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118"/>
      <c r="Q1465" s="28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4"/>
      <c r="AN1465" s="24"/>
    </row>
    <row r="1466" spans="1:40" s="22" customFormat="1" ht="24">
      <c r="A1466" s="27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118"/>
      <c r="Q1466" s="28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4"/>
      <c r="AN1466" s="24"/>
    </row>
    <row r="1467" spans="1:40" s="22" customFormat="1" ht="24">
      <c r="A1467" s="27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118"/>
      <c r="Q1467" s="28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4"/>
      <c r="AN1467" s="24"/>
    </row>
    <row r="1468" spans="1:40" s="22" customFormat="1" ht="24">
      <c r="A1468" s="27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118"/>
      <c r="Q1468" s="28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4"/>
      <c r="AN1468" s="24"/>
    </row>
    <row r="1469" spans="1:40" s="22" customFormat="1" ht="24">
      <c r="A1469" s="27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118"/>
      <c r="Q1469" s="28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4"/>
      <c r="AN1469" s="24"/>
    </row>
    <row r="1470" spans="1:40" s="22" customFormat="1" ht="24">
      <c r="A1470" s="27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118"/>
      <c r="Q1470" s="28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4"/>
      <c r="AN1470" s="24"/>
    </row>
    <row r="1471" spans="1:40" s="22" customFormat="1" ht="24">
      <c r="A1471" s="27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118"/>
      <c r="Q1471" s="28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4"/>
      <c r="AN1471" s="24"/>
    </row>
    <row r="1472" spans="1:40" s="22" customFormat="1" ht="24">
      <c r="A1472" s="27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118"/>
      <c r="Q1472" s="28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4"/>
      <c r="AN1472" s="24"/>
    </row>
    <row r="1473" spans="1:40" s="22" customFormat="1" ht="24">
      <c r="A1473" s="27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118"/>
      <c r="Q1473" s="28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4"/>
      <c r="AN1473" s="24"/>
    </row>
    <row r="1474" spans="1:40" s="22" customFormat="1" ht="24">
      <c r="A1474" s="27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118"/>
      <c r="Q1474" s="28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4"/>
      <c r="AN1474" s="24"/>
    </row>
    <row r="1475" spans="1:40" s="22" customFormat="1" ht="24">
      <c r="A1475" s="27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118"/>
      <c r="Q1475" s="28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4"/>
      <c r="AN1475" s="24"/>
    </row>
    <row r="1476" spans="1:40" s="22" customFormat="1" ht="24">
      <c r="A1476" s="27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118"/>
      <c r="Q1476" s="28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4"/>
      <c r="AN1476" s="24"/>
    </row>
    <row r="1477" spans="1:40" s="22" customFormat="1" ht="24">
      <c r="A1477" s="27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118"/>
      <c r="Q1477" s="28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4"/>
      <c r="AN1477" s="24"/>
    </row>
    <row r="1478" spans="1:40" s="22" customFormat="1" ht="24">
      <c r="A1478" s="27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118"/>
      <c r="Q1478" s="28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4"/>
      <c r="AN1478" s="24"/>
    </row>
    <row r="1479" spans="1:40" s="22" customFormat="1" ht="24">
      <c r="A1479" s="27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118"/>
      <c r="Q1479" s="28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4"/>
      <c r="AN1479" s="24"/>
    </row>
    <row r="1480" spans="1:40" s="22" customFormat="1" ht="24">
      <c r="A1480" s="27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118"/>
      <c r="Q1480" s="28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4"/>
      <c r="AN1480" s="24"/>
    </row>
    <row r="1481" spans="1:40" s="22" customFormat="1" ht="24">
      <c r="A1481" s="27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118"/>
      <c r="Q1481" s="28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4"/>
      <c r="AN1481" s="24"/>
    </row>
    <row r="1482" spans="1:40" s="22" customFormat="1" ht="24">
      <c r="A1482" s="27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118"/>
      <c r="Q1482" s="28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4"/>
      <c r="AN1482" s="24"/>
    </row>
    <row r="1483" spans="1:40" s="22" customFormat="1" ht="24">
      <c r="A1483" s="27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118"/>
      <c r="Q1483" s="28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4"/>
      <c r="AN1483" s="24"/>
    </row>
    <row r="1484" spans="1:40" s="22" customFormat="1" ht="24">
      <c r="A1484" s="27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118"/>
      <c r="Q1484" s="28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4"/>
      <c r="AN1484" s="24"/>
    </row>
    <row r="1485" spans="1:40" s="22" customFormat="1" ht="24">
      <c r="A1485" s="27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118"/>
      <c r="Q1485" s="28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4"/>
      <c r="AN1485" s="24"/>
    </row>
    <row r="1486" spans="1:40" s="22" customFormat="1" ht="24">
      <c r="A1486" s="27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118"/>
      <c r="Q1486" s="28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4"/>
      <c r="AN1486" s="24"/>
    </row>
    <row r="1487" spans="1:40" s="22" customFormat="1" ht="24">
      <c r="A1487" s="27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118"/>
      <c r="Q1487" s="28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4"/>
      <c r="AN1487" s="24"/>
    </row>
    <row r="1488" spans="1:40" s="22" customFormat="1" ht="24">
      <c r="A1488" s="27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118"/>
      <c r="Q1488" s="28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4"/>
      <c r="AN1488" s="24"/>
    </row>
    <row r="1489" spans="1:40" s="22" customFormat="1" ht="24">
      <c r="A1489" s="27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118"/>
      <c r="Q1489" s="28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4"/>
      <c r="AN1489" s="24"/>
    </row>
    <row r="1490" spans="1:40" s="22" customFormat="1" ht="24">
      <c r="A1490" s="27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118"/>
      <c r="Q1490" s="28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4"/>
      <c r="AN1490" s="24"/>
    </row>
    <row r="1491" spans="1:40" s="22" customFormat="1" ht="24">
      <c r="A1491" s="27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118"/>
      <c r="Q1491" s="28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4"/>
      <c r="AN1491" s="24"/>
    </row>
    <row r="1492" spans="1:40" s="22" customFormat="1" ht="24">
      <c r="A1492" s="27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118"/>
      <c r="Q1492" s="28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4"/>
      <c r="AN1492" s="24"/>
    </row>
    <row r="1493" spans="1:40" s="22" customFormat="1" ht="24">
      <c r="A1493" s="27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118"/>
      <c r="Q1493" s="28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4"/>
      <c r="AN1493" s="24"/>
    </row>
    <row r="1494" spans="1:40" s="22" customFormat="1" ht="24">
      <c r="A1494" s="27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118"/>
      <c r="Q1494" s="28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4"/>
      <c r="AN1494" s="24"/>
    </row>
    <row r="1495" spans="1:40" s="22" customFormat="1" ht="24">
      <c r="A1495" s="27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118"/>
      <c r="Q1495" s="28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4"/>
      <c r="AN1495" s="24"/>
    </row>
    <row r="1496" spans="1:40" s="22" customFormat="1" ht="24">
      <c r="A1496" s="27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118"/>
      <c r="Q1496" s="28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4"/>
      <c r="AN1496" s="24"/>
    </row>
    <row r="1497" spans="1:40" s="22" customFormat="1" ht="24">
      <c r="A1497" s="27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118"/>
      <c r="Q1497" s="28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4"/>
      <c r="AN1497" s="24"/>
    </row>
    <row r="1498" spans="1:40" s="22" customFormat="1" ht="24">
      <c r="A1498" s="27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118"/>
      <c r="Q1498" s="28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4"/>
      <c r="AN1498" s="24"/>
    </row>
    <row r="1499" spans="1:40" s="22" customFormat="1" ht="24">
      <c r="A1499" s="27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118"/>
      <c r="Q1499" s="28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4"/>
      <c r="AN1499" s="24"/>
    </row>
    <row r="1500" spans="1:40" s="22" customFormat="1" ht="24">
      <c r="A1500" s="27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118"/>
      <c r="Q1500" s="28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4"/>
      <c r="AN1500" s="24"/>
    </row>
    <row r="1501" spans="1:40" s="22" customFormat="1" ht="24">
      <c r="A1501" s="27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118"/>
      <c r="Q1501" s="28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4"/>
      <c r="AN1501" s="24"/>
    </row>
    <row r="1502" spans="1:40" s="22" customFormat="1" ht="24">
      <c r="A1502" s="27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118"/>
      <c r="Q1502" s="28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4"/>
      <c r="AN1502" s="24"/>
    </row>
    <row r="1503" spans="1:40" s="22" customFormat="1" ht="24">
      <c r="A1503" s="27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118"/>
      <c r="Q1503" s="28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4"/>
      <c r="AN1503" s="24"/>
    </row>
    <row r="1504" spans="1:40" s="22" customFormat="1" ht="24">
      <c r="A1504" s="27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118"/>
      <c r="Q1504" s="28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4"/>
      <c r="AN1504" s="24"/>
    </row>
    <row r="1505" spans="1:40" s="22" customFormat="1" ht="24">
      <c r="A1505" s="27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118"/>
      <c r="Q1505" s="28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4"/>
      <c r="AN1505" s="24"/>
    </row>
    <row r="1506" spans="1:40" s="22" customFormat="1" ht="24">
      <c r="A1506" s="27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118"/>
      <c r="Q1506" s="28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4"/>
      <c r="AN1506" s="24"/>
    </row>
    <row r="1507" spans="1:40" s="22" customFormat="1" ht="24">
      <c r="A1507" s="27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118"/>
      <c r="Q1507" s="28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4"/>
      <c r="AN1507" s="24"/>
    </row>
    <row r="1508" spans="1:40" s="22" customFormat="1" ht="24">
      <c r="A1508" s="27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118"/>
      <c r="Q1508" s="28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4"/>
      <c r="AN1508" s="24"/>
    </row>
    <row r="1509" spans="1:40" s="22" customFormat="1" ht="24">
      <c r="A1509" s="27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118"/>
      <c r="Q1509" s="28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4"/>
      <c r="AN1509" s="24"/>
    </row>
    <row r="1510" spans="1:40" s="22" customFormat="1" ht="24">
      <c r="A1510" s="27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118"/>
      <c r="Q1510" s="28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4"/>
      <c r="AN1510" s="24"/>
    </row>
    <row r="1511" spans="1:40" s="22" customFormat="1" ht="24">
      <c r="A1511" s="27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118"/>
      <c r="Q1511" s="28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4"/>
      <c r="AN1511" s="24"/>
    </row>
    <row r="1512" spans="1:40" s="22" customFormat="1" ht="24">
      <c r="A1512" s="27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118"/>
      <c r="Q1512" s="28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4"/>
      <c r="AN1512" s="24"/>
    </row>
    <row r="1513" spans="1:40" s="22" customFormat="1" ht="24">
      <c r="A1513" s="27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118"/>
      <c r="Q1513" s="28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4"/>
      <c r="AN1513" s="24"/>
    </row>
    <row r="1514" spans="1:40" s="22" customFormat="1" ht="24">
      <c r="A1514" s="27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118"/>
      <c r="Q1514" s="28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4"/>
      <c r="AN1514" s="24"/>
    </row>
    <row r="1515" spans="1:40" s="22" customFormat="1" ht="24">
      <c r="A1515" s="27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118"/>
      <c r="Q1515" s="28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4"/>
      <c r="AN1515" s="24"/>
    </row>
    <row r="1516" spans="1:40" s="22" customFormat="1" ht="24">
      <c r="A1516" s="27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118"/>
      <c r="Q1516" s="28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4"/>
      <c r="AN1516" s="24"/>
    </row>
    <row r="1517" spans="1:40" s="22" customFormat="1" ht="24">
      <c r="A1517" s="27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118"/>
      <c r="Q1517" s="28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4"/>
      <c r="AN1517" s="24"/>
    </row>
    <row r="1518" spans="1:40" s="22" customFormat="1" ht="24">
      <c r="A1518" s="27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118"/>
      <c r="Q1518" s="28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4"/>
      <c r="AN1518" s="24"/>
    </row>
    <row r="1519" spans="1:40" s="22" customFormat="1" ht="24">
      <c r="A1519" s="27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118"/>
      <c r="Q1519" s="28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4"/>
      <c r="AN1519" s="24"/>
    </row>
    <row r="1520" spans="1:40" s="22" customFormat="1" ht="24">
      <c r="A1520" s="27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118"/>
      <c r="Q1520" s="28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4"/>
      <c r="AN1520" s="24"/>
    </row>
    <row r="1521" spans="1:40" s="22" customFormat="1" ht="24">
      <c r="A1521" s="27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118"/>
      <c r="Q1521" s="28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4"/>
      <c r="AN1521" s="24"/>
    </row>
    <row r="1522" spans="1:40" s="22" customFormat="1" ht="24">
      <c r="A1522" s="27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118"/>
      <c r="Q1522" s="28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4"/>
      <c r="AN1522" s="24"/>
    </row>
    <row r="1523" spans="1:40" s="22" customFormat="1" ht="24">
      <c r="A1523" s="27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118"/>
      <c r="Q1523" s="28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4"/>
      <c r="AN1523" s="24"/>
    </row>
    <row r="1524" spans="1:40" s="22" customFormat="1" ht="24">
      <c r="A1524" s="27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118"/>
      <c r="Q1524" s="28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4"/>
      <c r="AN1524" s="24"/>
    </row>
    <row r="1525" spans="1:40" s="22" customFormat="1" ht="24">
      <c r="A1525" s="27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118"/>
      <c r="Q1525" s="28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4"/>
      <c r="AN1525" s="24"/>
    </row>
    <row r="1526" spans="1:40" s="22" customFormat="1" ht="24">
      <c r="A1526" s="27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118"/>
      <c r="Q1526" s="28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4"/>
      <c r="AN1526" s="24"/>
    </row>
    <row r="1527" spans="1:40" s="22" customFormat="1" ht="24">
      <c r="A1527" s="27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118"/>
      <c r="Q1527" s="28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4"/>
      <c r="AN1527" s="24"/>
    </row>
    <row r="1528" spans="1:40" s="22" customFormat="1" ht="24">
      <c r="A1528" s="27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118"/>
      <c r="Q1528" s="28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4"/>
      <c r="AN1528" s="24"/>
    </row>
    <row r="1529" spans="1:40" s="22" customFormat="1" ht="24">
      <c r="A1529" s="27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118"/>
      <c r="Q1529" s="28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4"/>
      <c r="AN1529" s="24"/>
    </row>
    <row r="1530" spans="1:40" s="22" customFormat="1" ht="24">
      <c r="A1530" s="27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118"/>
      <c r="Q1530" s="28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4"/>
      <c r="AN1530" s="24"/>
    </row>
    <row r="1531" spans="1:40" s="22" customFormat="1" ht="24">
      <c r="A1531" s="27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118"/>
      <c r="Q1531" s="28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4"/>
      <c r="AN1531" s="24"/>
    </row>
    <row r="1532" spans="1:40" s="22" customFormat="1" ht="24">
      <c r="A1532" s="27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118"/>
      <c r="Q1532" s="28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4"/>
      <c r="AN1532" s="24"/>
    </row>
    <row r="1533" spans="1:40" s="22" customFormat="1" ht="24">
      <c r="A1533" s="27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118"/>
      <c r="Q1533" s="28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4"/>
      <c r="AN1533" s="24"/>
    </row>
    <row r="1534" spans="1:40" s="22" customFormat="1" ht="24">
      <c r="A1534" s="27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118"/>
      <c r="Q1534" s="28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4"/>
      <c r="AN1534" s="24"/>
    </row>
    <row r="1535" spans="1:40" s="22" customFormat="1" ht="24">
      <c r="A1535" s="27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118"/>
      <c r="Q1535" s="28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4"/>
      <c r="AN1535" s="24"/>
    </row>
    <row r="1536" spans="1:40" s="22" customFormat="1" ht="24">
      <c r="A1536" s="27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118"/>
      <c r="Q1536" s="28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4"/>
      <c r="AN1536" s="24"/>
    </row>
    <row r="1537" spans="1:40" s="22" customFormat="1" ht="24">
      <c r="A1537" s="27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118"/>
      <c r="Q1537" s="28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4"/>
      <c r="AN1537" s="24"/>
    </row>
    <row r="1538" spans="1:40" s="22" customFormat="1" ht="24">
      <c r="A1538" s="27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118"/>
      <c r="Q1538" s="28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4"/>
      <c r="AN1538" s="24"/>
    </row>
    <row r="1539" spans="1:40" s="22" customFormat="1" ht="24">
      <c r="A1539" s="27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118"/>
      <c r="Q1539" s="28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4"/>
      <c r="AN1539" s="24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zoomScale="148" zoomScaleNormal="148" zoomScalePageLayoutView="0" workbookViewId="0" topLeftCell="A1">
      <selection activeCell="A2" sqref="A2:IV40"/>
    </sheetView>
  </sheetViews>
  <sheetFormatPr defaultColWidth="9.140625" defaultRowHeight="21.75"/>
  <cols>
    <col min="1" max="1" width="4.28125" style="10" customWidth="1"/>
    <col min="2" max="2" width="3.7109375" style="10" customWidth="1"/>
    <col min="3" max="3" width="71.00390625" style="10" customWidth="1"/>
    <col min="4" max="16384" width="9.140625" style="10" customWidth="1"/>
  </cols>
  <sheetData>
    <row r="1" ht="21.75">
      <c r="A1" s="36" t="s">
        <v>72</v>
      </c>
    </row>
    <row r="2" spans="1:2" ht="21.75">
      <c r="A2" s="10">
        <v>4.1</v>
      </c>
      <c r="B2" s="10" t="s">
        <v>73</v>
      </c>
    </row>
    <row r="3" spans="2:3" ht="21.75">
      <c r="B3" s="10">
        <v>1</v>
      </c>
      <c r="C3" s="10" t="s">
        <v>76</v>
      </c>
    </row>
    <row r="4" spans="2:3" ht="21.75">
      <c r="B4" s="10">
        <v>2</v>
      </c>
      <c r="C4" s="10" t="s">
        <v>78</v>
      </c>
    </row>
    <row r="5" spans="2:3" ht="21.75">
      <c r="B5" s="10">
        <v>3</v>
      </c>
      <c r="C5" s="10" t="s">
        <v>86</v>
      </c>
    </row>
    <row r="6" spans="2:3" ht="21.75">
      <c r="B6" s="10">
        <v>4</v>
      </c>
      <c r="C6" s="10" t="s">
        <v>93</v>
      </c>
    </row>
    <row r="7" spans="2:3" ht="21.75">
      <c r="B7" s="10">
        <v>5</v>
      </c>
      <c r="C7" s="10" t="s">
        <v>95</v>
      </c>
    </row>
    <row r="8" spans="2:3" ht="21.75">
      <c r="B8" s="10">
        <v>6</v>
      </c>
      <c r="C8" s="10" t="s">
        <v>96</v>
      </c>
    </row>
    <row r="9" spans="2:3" ht="21.75">
      <c r="B9" s="10">
        <v>7</v>
      </c>
      <c r="C9" s="10" t="s">
        <v>99</v>
      </c>
    </row>
    <row r="10" spans="2:3" ht="21.75">
      <c r="B10" s="10">
        <v>8</v>
      </c>
      <c r="C10" s="10" t="s">
        <v>101</v>
      </c>
    </row>
    <row r="11" spans="2:3" ht="21.75">
      <c r="B11" s="10">
        <v>9</v>
      </c>
      <c r="C11" s="10" t="s">
        <v>104</v>
      </c>
    </row>
    <row r="12" ht="21.75">
      <c r="C12" s="10" t="s">
        <v>105</v>
      </c>
    </row>
    <row r="13" ht="21.75">
      <c r="C13" s="10" t="s">
        <v>106</v>
      </c>
    </row>
    <row r="14" spans="2:3" ht="21.75">
      <c r="B14" s="10">
        <v>10</v>
      </c>
      <c r="C14" s="10" t="s">
        <v>107</v>
      </c>
    </row>
    <row r="15" spans="2:3" ht="21.75">
      <c r="B15" s="10">
        <v>11</v>
      </c>
      <c r="C15" s="10" t="s">
        <v>108</v>
      </c>
    </row>
    <row r="16" spans="2:3" ht="21.75">
      <c r="B16" s="10">
        <v>12</v>
      </c>
      <c r="C16" s="10" t="s">
        <v>109</v>
      </c>
    </row>
    <row r="17" spans="2:3" ht="21.75">
      <c r="B17" s="10">
        <v>13</v>
      </c>
      <c r="C17" s="10" t="s">
        <v>110</v>
      </c>
    </row>
    <row r="18" spans="2:3" ht="21.75">
      <c r="B18" s="10">
        <v>14</v>
      </c>
      <c r="C18" s="10" t="s">
        <v>113</v>
      </c>
    </row>
    <row r="19" ht="21.75">
      <c r="B19" s="10">
        <v>15</v>
      </c>
    </row>
    <row r="20" ht="21.75">
      <c r="B20" s="10">
        <v>16</v>
      </c>
    </row>
    <row r="21" ht="21.75">
      <c r="B21" s="10">
        <v>17</v>
      </c>
    </row>
    <row r="22" ht="21.75">
      <c r="B22" s="10">
        <v>18</v>
      </c>
    </row>
    <row r="23" ht="21.75">
      <c r="B23" s="10">
        <v>19</v>
      </c>
    </row>
    <row r="25" spans="1:2" ht="21.75">
      <c r="A25" s="10">
        <v>4.2</v>
      </c>
      <c r="B25" s="10" t="s">
        <v>74</v>
      </c>
    </row>
    <row r="26" spans="2:3" ht="21.75">
      <c r="B26" s="10">
        <v>1</v>
      </c>
      <c r="C26" s="10" t="s">
        <v>77</v>
      </c>
    </row>
    <row r="27" spans="2:3" ht="21.75">
      <c r="B27" s="10">
        <v>2</v>
      </c>
      <c r="C27" s="10" t="s">
        <v>89</v>
      </c>
    </row>
    <row r="28" spans="2:3" ht="21.75">
      <c r="B28" s="10">
        <v>3</v>
      </c>
      <c r="C28" s="10" t="s">
        <v>94</v>
      </c>
    </row>
    <row r="29" spans="2:3" ht="21.75">
      <c r="B29" s="10">
        <v>4</v>
      </c>
      <c r="C29" s="10" t="s">
        <v>97</v>
      </c>
    </row>
    <row r="30" spans="2:3" ht="21.75">
      <c r="B30" s="10">
        <v>5</v>
      </c>
      <c r="C30" s="10" t="s">
        <v>102</v>
      </c>
    </row>
    <row r="31" ht="21.75">
      <c r="C31" s="10" t="s">
        <v>103</v>
      </c>
    </row>
    <row r="32" ht="21.75">
      <c r="B32" s="10">
        <v>6</v>
      </c>
    </row>
    <row r="33" ht="21.75">
      <c r="B33" s="10">
        <v>7</v>
      </c>
    </row>
    <row r="36" spans="1:2" ht="21.75">
      <c r="A36" s="10">
        <v>4.3</v>
      </c>
      <c r="B36" s="10" t="s">
        <v>75</v>
      </c>
    </row>
    <row r="37" spans="2:3" ht="21.75">
      <c r="B37" s="10">
        <v>1</v>
      </c>
      <c r="C37" s="10" t="s">
        <v>90</v>
      </c>
    </row>
    <row r="38" spans="2:3" ht="21.75">
      <c r="B38" s="10">
        <v>2</v>
      </c>
      <c r="C38" s="10" t="s">
        <v>91</v>
      </c>
    </row>
    <row r="39" spans="2:3" ht="21.75">
      <c r="B39" s="10">
        <v>3</v>
      </c>
      <c r="C39" s="10" t="s">
        <v>100</v>
      </c>
    </row>
    <row r="40" spans="2:3" ht="21.75">
      <c r="B40" s="10">
        <v>4</v>
      </c>
      <c r="C40" s="10" t="s">
        <v>111</v>
      </c>
    </row>
    <row r="41" ht="21.75">
      <c r="B41" s="10">
        <v>5</v>
      </c>
    </row>
    <row r="42" ht="21.75">
      <c r="B42" s="10">
        <v>6</v>
      </c>
    </row>
    <row r="43" ht="21.75">
      <c r="B43" s="10">
        <v>7</v>
      </c>
    </row>
    <row r="44" ht="21.75">
      <c r="B44" s="10">
        <v>8</v>
      </c>
    </row>
    <row r="45" ht="21.75">
      <c r="B45" s="10">
        <v>9</v>
      </c>
    </row>
    <row r="46" ht="21.75">
      <c r="B46" s="10">
        <v>10</v>
      </c>
    </row>
    <row r="47" ht="21.75">
      <c r="B47" s="10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4" zoomScaleNormal="84" zoomScalePageLayoutView="0" workbookViewId="0" topLeftCell="A1">
      <selection activeCell="P31" sqref="P31"/>
    </sheetView>
  </sheetViews>
  <sheetFormatPr defaultColWidth="9.140625" defaultRowHeight="21.75"/>
  <cols>
    <col min="1" max="16384" width="9.140625" style="24" customWidth="1"/>
  </cols>
  <sheetData>
    <row r="1" spans="1:10" ht="27.75">
      <c r="A1" s="158" t="s">
        <v>278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4" customHeight="1">
      <c r="A2" s="160" t="s">
        <v>279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24">
      <c r="A3" s="24" t="s">
        <v>280</v>
      </c>
      <c r="K3" s="159"/>
    </row>
    <row r="4" ht="24">
      <c r="A4" s="24" t="s">
        <v>281</v>
      </c>
    </row>
    <row r="5" ht="24">
      <c r="A5" s="24" t="s">
        <v>282</v>
      </c>
    </row>
    <row r="6" ht="24">
      <c r="A6" s="24" t="s">
        <v>283</v>
      </c>
    </row>
    <row r="7" ht="24">
      <c r="A7" s="24" t="s">
        <v>284</v>
      </c>
    </row>
    <row r="8" ht="24">
      <c r="A8" s="24" t="s">
        <v>285</v>
      </c>
    </row>
    <row r="9" ht="24">
      <c r="A9" s="24" t="s">
        <v>286</v>
      </c>
    </row>
    <row r="10" ht="24">
      <c r="A10" s="24" t="s">
        <v>287</v>
      </c>
    </row>
    <row r="11" ht="24">
      <c r="A11" s="24" t="s">
        <v>288</v>
      </c>
    </row>
    <row r="12" ht="24">
      <c r="A12" s="24" t="s">
        <v>289</v>
      </c>
    </row>
    <row r="13" ht="24">
      <c r="A13" s="24" t="s">
        <v>290</v>
      </c>
    </row>
    <row r="14" ht="24">
      <c r="A14" s="24" t="s">
        <v>291</v>
      </c>
    </row>
    <row r="15" ht="24">
      <c r="A15" s="24" t="s">
        <v>292</v>
      </c>
    </row>
    <row r="16" ht="24">
      <c r="A16" s="24" t="s">
        <v>293</v>
      </c>
    </row>
    <row r="17" ht="24">
      <c r="A17" s="24" t="s">
        <v>294</v>
      </c>
    </row>
    <row r="18" ht="24">
      <c r="A18" s="24" t="s">
        <v>295</v>
      </c>
    </row>
    <row r="19" ht="24">
      <c r="A19" s="24" t="s">
        <v>296</v>
      </c>
    </row>
    <row r="20" ht="24">
      <c r="A20" s="24" t="s">
        <v>297</v>
      </c>
    </row>
    <row r="21" ht="24">
      <c r="A21" s="24" t="s">
        <v>298</v>
      </c>
    </row>
    <row r="22" ht="24">
      <c r="A22" s="24" t="s">
        <v>299</v>
      </c>
    </row>
    <row r="23" ht="24">
      <c r="A23" s="24" t="s">
        <v>300</v>
      </c>
    </row>
    <row r="24" ht="24">
      <c r="A24" s="24" t="s">
        <v>301</v>
      </c>
    </row>
    <row r="25" ht="24">
      <c r="A25" s="24" t="s">
        <v>302</v>
      </c>
    </row>
    <row r="26" ht="24">
      <c r="A26" s="24" t="s">
        <v>303</v>
      </c>
    </row>
    <row r="27" ht="24">
      <c r="A27" s="24" t="s">
        <v>304</v>
      </c>
    </row>
    <row r="28" ht="24">
      <c r="A28" s="24" t="s">
        <v>305</v>
      </c>
    </row>
    <row r="29" ht="24">
      <c r="A29" s="24" t="s">
        <v>306</v>
      </c>
    </row>
    <row r="30" ht="24">
      <c r="A30" s="24" t="s">
        <v>307</v>
      </c>
    </row>
    <row r="31" ht="24">
      <c r="A31" s="24" t="s">
        <v>308</v>
      </c>
    </row>
    <row r="32" ht="24">
      <c r="A32" s="24" t="s">
        <v>309</v>
      </c>
    </row>
  </sheetData>
  <sheetProtection/>
  <mergeCells count="1">
    <mergeCell ref="A1:J1"/>
  </mergeCells>
  <printOptions/>
  <pageMargins left="0.4724409448818898" right="0.4724409448818898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="118" zoomScaleNormal="118" zoomScalePageLayoutView="0" workbookViewId="0" topLeftCell="A13">
      <selection activeCell="A10" sqref="A10"/>
    </sheetView>
  </sheetViews>
  <sheetFormatPr defaultColWidth="9.140625" defaultRowHeight="21.75"/>
  <cols>
    <col min="1" max="1" width="19.28125" style="24" customWidth="1"/>
    <col min="2" max="7" width="11.28125" style="23" customWidth="1"/>
    <col min="8" max="8" width="10.00390625" style="24" customWidth="1"/>
    <col min="9" max="16384" width="9.140625" style="24" customWidth="1"/>
  </cols>
  <sheetData>
    <row r="1" spans="1:8" ht="24">
      <c r="A1" s="37" t="s">
        <v>52</v>
      </c>
      <c r="B1" s="38"/>
      <c r="C1" s="38"/>
      <c r="D1" s="38"/>
      <c r="E1" s="38"/>
      <c r="F1" s="38"/>
      <c r="G1" s="38"/>
      <c r="H1" s="38"/>
    </row>
    <row r="2" spans="1:8" ht="24">
      <c r="A2" s="37" t="s">
        <v>114</v>
      </c>
      <c r="B2" s="38"/>
      <c r="C2" s="38"/>
      <c r="D2" s="38"/>
      <c r="E2" s="38"/>
      <c r="F2" s="38"/>
      <c r="G2" s="38"/>
      <c r="H2" s="38"/>
    </row>
    <row r="3" spans="1:8" ht="24">
      <c r="A3" s="37" t="s">
        <v>115</v>
      </c>
      <c r="B3" s="37"/>
      <c r="C3" s="37"/>
      <c r="D3" s="37"/>
      <c r="E3" s="37"/>
      <c r="F3" s="37"/>
      <c r="G3" s="37"/>
      <c r="H3" s="37"/>
    </row>
    <row r="4" spans="1:8" ht="24">
      <c r="A4" s="37" t="s">
        <v>58</v>
      </c>
      <c r="B4" s="37"/>
      <c r="C4" s="37"/>
      <c r="D4" s="37"/>
      <c r="E4" s="37"/>
      <c r="F4" s="37"/>
      <c r="G4" s="37"/>
      <c r="H4" s="37"/>
    </row>
    <row r="5" spans="1:8" ht="24">
      <c r="A5" s="37"/>
      <c r="B5" s="37"/>
      <c r="C5" s="37"/>
      <c r="D5" s="37"/>
      <c r="E5" s="37"/>
      <c r="F5" s="37"/>
      <c r="G5" s="37"/>
      <c r="H5" s="37"/>
    </row>
    <row r="6" spans="1:7" s="39" customFormat="1" ht="23.25">
      <c r="A6" s="39" t="s">
        <v>57</v>
      </c>
      <c r="B6" s="40"/>
      <c r="C6" s="40"/>
      <c r="D6" s="40"/>
      <c r="E6" s="40"/>
      <c r="F6" s="40"/>
      <c r="G6" s="40"/>
    </row>
    <row r="7" spans="1:7" s="39" customFormat="1" ht="23.25">
      <c r="A7" s="39" t="s">
        <v>116</v>
      </c>
      <c r="B7" s="40"/>
      <c r="C7" s="40"/>
      <c r="D7" s="40"/>
      <c r="E7" s="40"/>
      <c r="F7" s="40"/>
      <c r="G7" s="40"/>
    </row>
    <row r="8" spans="1:7" s="39" customFormat="1" ht="23.25">
      <c r="A8" s="39" t="s">
        <v>276</v>
      </c>
      <c r="B8" s="40"/>
      <c r="C8" s="40"/>
      <c r="D8" s="40"/>
      <c r="E8" s="40"/>
      <c r="F8" s="40"/>
      <c r="G8" s="40"/>
    </row>
    <row r="9" spans="1:7" s="39" customFormat="1" ht="23.25">
      <c r="A9" s="39" t="s">
        <v>277</v>
      </c>
      <c r="B9" s="40"/>
      <c r="C9" s="40"/>
      <c r="D9" s="40"/>
      <c r="E9" s="40"/>
      <c r="F9" s="40"/>
      <c r="G9" s="40"/>
    </row>
    <row r="10" spans="1:7" s="39" customFormat="1" ht="23.25">
      <c r="A10" s="39" t="s">
        <v>275</v>
      </c>
      <c r="B10" s="40"/>
      <c r="C10" s="40"/>
      <c r="D10" s="40"/>
      <c r="E10" s="40"/>
      <c r="F10" s="40"/>
      <c r="G10" s="40"/>
    </row>
    <row r="11" spans="2:7" s="39" customFormat="1" ht="23.25">
      <c r="B11" s="40"/>
      <c r="C11" s="40"/>
      <c r="D11" s="40"/>
      <c r="E11" s="40"/>
      <c r="F11" s="40"/>
      <c r="G11" s="40"/>
    </row>
    <row r="12" spans="1:7" s="39" customFormat="1" ht="23.25">
      <c r="A12" s="133" t="s">
        <v>231</v>
      </c>
      <c r="B12" s="40"/>
      <c r="C12" s="40"/>
      <c r="D12" s="40"/>
      <c r="E12" s="40"/>
      <c r="F12" s="40"/>
      <c r="G12" s="40"/>
    </row>
    <row r="13" spans="1:7" s="39" customFormat="1" ht="23.25">
      <c r="A13" s="133"/>
      <c r="B13" s="40"/>
      <c r="C13" s="40"/>
      <c r="D13" s="40"/>
      <c r="E13" s="40"/>
      <c r="F13" s="40"/>
      <c r="G13" s="40"/>
    </row>
    <row r="14" ht="24">
      <c r="A14" s="41" t="s">
        <v>53</v>
      </c>
    </row>
    <row r="15" ht="14.25" customHeight="1"/>
    <row r="16" spans="1:7" s="43" customFormat="1" ht="36.75" customHeight="1">
      <c r="A16" s="140" t="s">
        <v>9</v>
      </c>
      <c r="B16" s="140" t="s">
        <v>12</v>
      </c>
      <c r="C16" s="140"/>
      <c r="D16" s="140" t="s">
        <v>13</v>
      </c>
      <c r="E16" s="140"/>
      <c r="F16" s="140" t="s">
        <v>5</v>
      </c>
      <c r="G16" s="140"/>
    </row>
    <row r="17" spans="1:7" ht="27" customHeight="1">
      <c r="A17" s="140"/>
      <c r="B17" s="44" t="s">
        <v>14</v>
      </c>
      <c r="C17" s="44" t="s">
        <v>15</v>
      </c>
      <c r="D17" s="44" t="s">
        <v>14</v>
      </c>
      <c r="E17" s="44" t="s">
        <v>15</v>
      </c>
      <c r="F17" s="44" t="s">
        <v>14</v>
      </c>
      <c r="G17" s="44" t="s">
        <v>15</v>
      </c>
    </row>
    <row r="18" spans="1:7" ht="35.25" customHeight="1">
      <c r="A18" s="45" t="s">
        <v>17</v>
      </c>
      <c r="B18" s="42">
        <v>8</v>
      </c>
      <c r="C18" s="46">
        <f>B18*100/F18</f>
        <v>9.75609756097561</v>
      </c>
      <c r="D18" s="42">
        <v>74</v>
      </c>
      <c r="E18" s="46">
        <f>D18*100/F18</f>
        <v>90.2439024390244</v>
      </c>
      <c r="F18" s="42">
        <f>SUM(B18,D18)</f>
        <v>82</v>
      </c>
      <c r="G18" s="46">
        <f>C18+E18</f>
        <v>100</v>
      </c>
    </row>
    <row r="19" spans="1:7" ht="35.25" customHeight="1">
      <c r="A19" s="45" t="s">
        <v>16</v>
      </c>
      <c r="B19" s="42">
        <v>4</v>
      </c>
      <c r="C19" s="46">
        <f>B19*100/F19</f>
        <v>16</v>
      </c>
      <c r="D19" s="42">
        <v>21</v>
      </c>
      <c r="E19" s="46">
        <f>D19*100/F19</f>
        <v>84</v>
      </c>
      <c r="F19" s="42">
        <f>B19+D19</f>
        <v>25</v>
      </c>
      <c r="G19" s="46">
        <f>C19+E19</f>
        <v>100</v>
      </c>
    </row>
    <row r="20" spans="1:7" ht="35.25" customHeight="1">
      <c r="A20" s="45" t="s">
        <v>120</v>
      </c>
      <c r="B20" s="42">
        <v>1</v>
      </c>
      <c r="C20" s="46">
        <f>B20*100/F20</f>
        <v>100</v>
      </c>
      <c r="D20" s="42">
        <v>0</v>
      </c>
      <c r="E20" s="46">
        <f>D20*100/F20</f>
        <v>0</v>
      </c>
      <c r="F20" s="42">
        <f>B20+D20</f>
        <v>1</v>
      </c>
      <c r="G20" s="46">
        <f>C20+E20</f>
        <v>100</v>
      </c>
    </row>
    <row r="21" spans="1:7" ht="33.75" customHeight="1">
      <c r="A21" s="47" t="s">
        <v>5</v>
      </c>
      <c r="B21" s="47">
        <f>SUM(B18:B20)</f>
        <v>13</v>
      </c>
      <c r="C21" s="48">
        <f>B21*100/F21</f>
        <v>12.037037037037036</v>
      </c>
      <c r="D21" s="47">
        <f>SUM(D18:D20)</f>
        <v>95</v>
      </c>
      <c r="E21" s="48">
        <f>D21*100/F21</f>
        <v>87.96296296296296</v>
      </c>
      <c r="F21" s="47">
        <f>SUM(F18:F20)</f>
        <v>108</v>
      </c>
      <c r="G21" s="48">
        <f>C21+E21</f>
        <v>100</v>
      </c>
    </row>
    <row r="23" ht="24">
      <c r="A23" s="111" t="s">
        <v>121</v>
      </c>
    </row>
    <row r="24" ht="24">
      <c r="A24" s="111" t="s">
        <v>122</v>
      </c>
    </row>
    <row r="25" ht="24">
      <c r="A25" s="111" t="s">
        <v>123</v>
      </c>
    </row>
  </sheetData>
  <sheetProtection/>
  <mergeCells count="4">
    <mergeCell ref="A16:A17"/>
    <mergeCell ref="B16:C16"/>
    <mergeCell ref="D16:E16"/>
    <mergeCell ref="F16:G1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zoomScalePageLayoutView="0" workbookViewId="0" topLeftCell="A1">
      <selection activeCell="K9" sqref="K9"/>
    </sheetView>
  </sheetViews>
  <sheetFormatPr defaultColWidth="9.140625" defaultRowHeight="21.75"/>
  <cols>
    <col min="1" max="1" width="20.28125" style="24" customWidth="1"/>
    <col min="2" max="9" width="7.8515625" style="23" customWidth="1"/>
    <col min="10" max="11" width="7.8515625" style="24" customWidth="1"/>
    <col min="12" max="16384" width="9.140625" style="24" customWidth="1"/>
  </cols>
  <sheetData>
    <row r="1" ht="24">
      <c r="A1" s="41" t="s">
        <v>54</v>
      </c>
    </row>
    <row r="2" ht="14.25" customHeight="1"/>
    <row r="3" spans="1:11" s="43" customFormat="1" ht="45.75" customHeight="1">
      <c r="A3" s="140" t="s">
        <v>9</v>
      </c>
      <c r="B3" s="142" t="s">
        <v>41</v>
      </c>
      <c r="C3" s="141"/>
      <c r="D3" s="141" t="s">
        <v>22</v>
      </c>
      <c r="E3" s="141"/>
      <c r="F3" s="141" t="s">
        <v>23</v>
      </c>
      <c r="G3" s="141"/>
      <c r="H3" s="141" t="s">
        <v>124</v>
      </c>
      <c r="I3" s="141"/>
      <c r="J3" s="141" t="s">
        <v>5</v>
      </c>
      <c r="K3" s="141"/>
    </row>
    <row r="4" spans="1:11" ht="27" customHeight="1">
      <c r="A4" s="140"/>
      <c r="B4" s="44" t="s">
        <v>14</v>
      </c>
      <c r="C4" s="44" t="s">
        <v>15</v>
      </c>
      <c r="D4" s="44" t="s">
        <v>14</v>
      </c>
      <c r="E4" s="44" t="s">
        <v>15</v>
      </c>
      <c r="F4" s="44" t="s">
        <v>14</v>
      </c>
      <c r="G4" s="44" t="s">
        <v>15</v>
      </c>
      <c r="H4" s="44" t="s">
        <v>14</v>
      </c>
      <c r="I4" s="44" t="s">
        <v>15</v>
      </c>
      <c r="J4" s="44" t="s">
        <v>14</v>
      </c>
      <c r="K4" s="44" t="s">
        <v>15</v>
      </c>
    </row>
    <row r="5" spans="1:11" ht="33.75" customHeight="1">
      <c r="A5" s="49" t="s">
        <v>17</v>
      </c>
      <c r="B5" s="44">
        <v>62</v>
      </c>
      <c r="C5" s="50">
        <f>B5*100/J5</f>
        <v>75.60975609756098</v>
      </c>
      <c r="D5" s="44">
        <v>17</v>
      </c>
      <c r="E5" s="50">
        <f>D5*100/J5</f>
        <v>20.73170731707317</v>
      </c>
      <c r="F5" s="44">
        <v>3</v>
      </c>
      <c r="G5" s="50">
        <f>F5*100/J5</f>
        <v>3.658536585365854</v>
      </c>
      <c r="H5" s="44">
        <v>0</v>
      </c>
      <c r="I5" s="50">
        <f>H5*100/J5</f>
        <v>0</v>
      </c>
      <c r="J5" s="51">
        <f>SUM(B5,D5,F5,H5)</f>
        <v>82</v>
      </c>
      <c r="K5" s="50">
        <f>C5+E5+G5</f>
        <v>100</v>
      </c>
    </row>
    <row r="6" spans="1:11" ht="33.75" customHeight="1">
      <c r="A6" s="49" t="s">
        <v>16</v>
      </c>
      <c r="B6" s="44">
        <v>12</v>
      </c>
      <c r="C6" s="50">
        <f>B6*100/J6</f>
        <v>48</v>
      </c>
      <c r="D6" s="44">
        <v>12</v>
      </c>
      <c r="E6" s="50">
        <f>D6*100/J6</f>
        <v>48</v>
      </c>
      <c r="F6" s="44">
        <v>0</v>
      </c>
      <c r="G6" s="50">
        <f>F6*100/J6</f>
        <v>0</v>
      </c>
      <c r="H6" s="44">
        <v>1</v>
      </c>
      <c r="I6" s="50">
        <f>H6*100/J6</f>
        <v>4</v>
      </c>
      <c r="J6" s="51">
        <f>SUM(B6,D6,F6,H6)</f>
        <v>25</v>
      </c>
      <c r="K6" s="50">
        <f>C6+E6+G6</f>
        <v>96</v>
      </c>
    </row>
    <row r="7" spans="1:11" ht="33.75" customHeight="1">
      <c r="A7" s="49" t="s">
        <v>125</v>
      </c>
      <c r="B7" s="44">
        <v>0</v>
      </c>
      <c r="C7" s="50">
        <f>B7*100/J7</f>
        <v>0</v>
      </c>
      <c r="D7" s="44">
        <v>1</v>
      </c>
      <c r="E7" s="50">
        <f>D7*100/J7</f>
        <v>100</v>
      </c>
      <c r="F7" s="44">
        <v>0</v>
      </c>
      <c r="G7" s="50">
        <f>F7*100/J7</f>
        <v>0</v>
      </c>
      <c r="H7" s="44">
        <v>0</v>
      </c>
      <c r="I7" s="50">
        <f>H7*100/J7</f>
        <v>0</v>
      </c>
      <c r="J7" s="51">
        <f>SUM(B7,D7,F7,H7)</f>
        <v>1</v>
      </c>
      <c r="K7" s="50">
        <f>C7+E7+G7</f>
        <v>100</v>
      </c>
    </row>
    <row r="8" spans="1:11" ht="33.75" customHeight="1">
      <c r="A8" s="52" t="s">
        <v>5</v>
      </c>
      <c r="B8" s="52">
        <f>SUM(B5:B7)</f>
        <v>74</v>
      </c>
      <c r="C8" s="53">
        <f>B8*100/J8</f>
        <v>68.51851851851852</v>
      </c>
      <c r="D8" s="52">
        <f>SUM(D5:D7)</f>
        <v>30</v>
      </c>
      <c r="E8" s="53">
        <f>D8*100/J8</f>
        <v>27.77777777777778</v>
      </c>
      <c r="F8" s="52">
        <f>SUM(F5:F7)</f>
        <v>3</v>
      </c>
      <c r="G8" s="53">
        <f>F8*100/J8</f>
        <v>2.7777777777777777</v>
      </c>
      <c r="H8" s="52">
        <f>SUM(H5:H7)</f>
        <v>1</v>
      </c>
      <c r="I8" s="53">
        <f>H8*100/J8</f>
        <v>0.9259259259259259</v>
      </c>
      <c r="J8" s="54">
        <f>SUM(J5:J7)</f>
        <v>108</v>
      </c>
      <c r="K8" s="53">
        <f>C8+E8+G8+I8</f>
        <v>100</v>
      </c>
    </row>
    <row r="10" ht="24">
      <c r="A10" s="111" t="s">
        <v>50</v>
      </c>
    </row>
    <row r="11" ht="24">
      <c r="A11" s="111" t="s">
        <v>126</v>
      </c>
    </row>
    <row r="12" ht="24">
      <c r="A12" s="111" t="s">
        <v>127</v>
      </c>
    </row>
    <row r="13" ht="24">
      <c r="A13" s="111" t="s">
        <v>128</v>
      </c>
    </row>
    <row r="14" ht="24">
      <c r="A14" s="111" t="s">
        <v>129</v>
      </c>
    </row>
    <row r="15" ht="24">
      <c r="A15" s="111"/>
    </row>
  </sheetData>
  <sheetProtection/>
  <mergeCells count="6">
    <mergeCell ref="J3:K3"/>
    <mergeCell ref="A3:A4"/>
    <mergeCell ref="B3:C3"/>
    <mergeCell ref="D3:E3"/>
    <mergeCell ref="F3:G3"/>
    <mergeCell ref="H3:I3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zoomScalePageLayoutView="0" workbookViewId="0" topLeftCell="A1">
      <selection activeCell="G18" sqref="G18"/>
    </sheetView>
  </sheetViews>
  <sheetFormatPr defaultColWidth="9.140625" defaultRowHeight="21.75"/>
  <cols>
    <col min="1" max="1" width="16.140625" style="24" customWidth="1"/>
    <col min="2" max="9" width="7.8515625" style="23" customWidth="1"/>
    <col min="10" max="11" width="7.8515625" style="24" customWidth="1"/>
    <col min="12" max="16384" width="9.140625" style="24" customWidth="1"/>
  </cols>
  <sheetData>
    <row r="1" ht="24">
      <c r="A1" s="41" t="s">
        <v>258</v>
      </c>
    </row>
    <row r="2" ht="14.25" customHeight="1"/>
    <row r="3" spans="1:11" s="43" customFormat="1" ht="45.75" customHeight="1">
      <c r="A3" s="140" t="s">
        <v>9</v>
      </c>
      <c r="B3" s="142" t="s">
        <v>130</v>
      </c>
      <c r="C3" s="141"/>
      <c r="D3" s="141" t="s">
        <v>131</v>
      </c>
      <c r="E3" s="141"/>
      <c r="F3" s="141" t="s">
        <v>132</v>
      </c>
      <c r="G3" s="141"/>
      <c r="H3" s="143" t="s">
        <v>259</v>
      </c>
      <c r="I3" s="144"/>
      <c r="J3" s="141" t="s">
        <v>5</v>
      </c>
      <c r="K3" s="141"/>
    </row>
    <row r="4" spans="1:11" ht="27" customHeight="1">
      <c r="A4" s="140"/>
      <c r="B4" s="44" t="s">
        <v>14</v>
      </c>
      <c r="C4" s="44" t="s">
        <v>15</v>
      </c>
      <c r="D4" s="44" t="s">
        <v>14</v>
      </c>
      <c r="E4" s="44" t="s">
        <v>15</v>
      </c>
      <c r="F4" s="44" t="s">
        <v>14</v>
      </c>
      <c r="G4" s="44" t="s">
        <v>15</v>
      </c>
      <c r="H4" s="44" t="s">
        <v>14</v>
      </c>
      <c r="I4" s="44" t="s">
        <v>15</v>
      </c>
      <c r="J4" s="44" t="s">
        <v>14</v>
      </c>
      <c r="K4" s="44" t="s">
        <v>15</v>
      </c>
    </row>
    <row r="5" spans="1:11" ht="33.75" customHeight="1">
      <c r="A5" s="49" t="s">
        <v>17</v>
      </c>
      <c r="B5" s="44">
        <v>62</v>
      </c>
      <c r="C5" s="50">
        <f>B5*100/J5</f>
        <v>75.60975609756098</v>
      </c>
      <c r="D5" s="44">
        <v>15</v>
      </c>
      <c r="E5" s="50">
        <f>D5*100/J5</f>
        <v>18.29268292682927</v>
      </c>
      <c r="F5" s="44">
        <v>5</v>
      </c>
      <c r="G5" s="50">
        <f>F5*100/J5</f>
        <v>6.097560975609756</v>
      </c>
      <c r="H5" s="44">
        <v>0</v>
      </c>
      <c r="I5" s="50">
        <f>H5*100/J5</f>
        <v>0</v>
      </c>
      <c r="J5" s="51">
        <f>SUM(B5,D5,F5,H5)</f>
        <v>82</v>
      </c>
      <c r="K5" s="50">
        <f>C5+E5+G5</f>
        <v>100</v>
      </c>
    </row>
    <row r="6" spans="1:11" ht="33.75" customHeight="1">
      <c r="A6" s="49" t="s">
        <v>16</v>
      </c>
      <c r="B6" s="44">
        <v>15</v>
      </c>
      <c r="C6" s="50">
        <f>B6*100/J6</f>
        <v>60</v>
      </c>
      <c r="D6" s="44">
        <v>10</v>
      </c>
      <c r="E6" s="50">
        <f>D6*100/J6</f>
        <v>40</v>
      </c>
      <c r="F6" s="44">
        <v>0</v>
      </c>
      <c r="G6" s="50">
        <f>F6*100/J6</f>
        <v>0</v>
      </c>
      <c r="H6" s="44">
        <v>0</v>
      </c>
      <c r="I6" s="50">
        <f>H6*100/J6</f>
        <v>0</v>
      </c>
      <c r="J6" s="51">
        <f>SUM(B6,D6,F6,H6)</f>
        <v>25</v>
      </c>
      <c r="K6" s="50">
        <f>C6+E6+G6</f>
        <v>100</v>
      </c>
    </row>
    <row r="7" spans="1:11" ht="33.75" customHeight="1">
      <c r="A7" s="49" t="s">
        <v>125</v>
      </c>
      <c r="B7" s="44">
        <v>0</v>
      </c>
      <c r="C7" s="50">
        <f>B7*100/J7</f>
        <v>0</v>
      </c>
      <c r="D7" s="44">
        <v>0</v>
      </c>
      <c r="E7" s="50">
        <f>D7*100/J7</f>
        <v>0</v>
      </c>
      <c r="F7" s="44">
        <v>0</v>
      </c>
      <c r="G7" s="50">
        <f>F7*100/J7</f>
        <v>0</v>
      </c>
      <c r="H7" s="44">
        <v>1</v>
      </c>
      <c r="I7" s="50">
        <f>H7*100/J7</f>
        <v>100</v>
      </c>
      <c r="J7" s="51">
        <f>SUM(B7,D7,F7,H7)</f>
        <v>1</v>
      </c>
      <c r="K7" s="50">
        <f>C7+E7+G7</f>
        <v>0</v>
      </c>
    </row>
    <row r="8" spans="1:11" ht="33.75" customHeight="1">
      <c r="A8" s="52" t="s">
        <v>5</v>
      </c>
      <c r="B8" s="52">
        <f>SUM(B5:B7)</f>
        <v>77</v>
      </c>
      <c r="C8" s="53">
        <f>B8*100/J8</f>
        <v>71.29629629629629</v>
      </c>
      <c r="D8" s="52">
        <f>SUM(D5:D7)</f>
        <v>25</v>
      </c>
      <c r="E8" s="53">
        <f>D8*100/J8</f>
        <v>23.14814814814815</v>
      </c>
      <c r="F8" s="52">
        <f>SUM(F5:F7)</f>
        <v>5</v>
      </c>
      <c r="G8" s="53">
        <f>F8*100/J8</f>
        <v>4.62962962962963</v>
      </c>
      <c r="H8" s="52">
        <f>SUM(H5:H7)</f>
        <v>1</v>
      </c>
      <c r="I8" s="53">
        <f>H8*100/J8</f>
        <v>0.9259259259259259</v>
      </c>
      <c r="J8" s="54">
        <f>SUM(J5:J7)</f>
        <v>108</v>
      </c>
      <c r="K8" s="53">
        <f>C8+E8+G8+I8</f>
        <v>100</v>
      </c>
    </row>
    <row r="10" ht="24">
      <c r="A10" s="111" t="s">
        <v>260</v>
      </c>
    </row>
    <row r="11" ht="24">
      <c r="A11" s="111" t="s">
        <v>261</v>
      </c>
    </row>
    <row r="12" ht="24">
      <c r="A12" s="111" t="s">
        <v>133</v>
      </c>
    </row>
    <row r="13" ht="24">
      <c r="A13" s="111" t="s">
        <v>235</v>
      </c>
    </row>
    <row r="14" ht="24">
      <c r="A14" s="111" t="s">
        <v>262</v>
      </c>
    </row>
    <row r="15" ht="24">
      <c r="A15" s="111"/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2" sqref="A22"/>
    </sheetView>
  </sheetViews>
  <sheetFormatPr defaultColWidth="9.140625" defaultRowHeight="21.75"/>
  <cols>
    <col min="1" max="1" width="38.8515625" style="10" customWidth="1"/>
    <col min="2" max="3" width="13.421875" style="10" customWidth="1"/>
    <col min="4" max="5" width="9.140625" style="10" customWidth="1"/>
    <col min="6" max="6" width="10.140625" style="10" customWidth="1"/>
    <col min="7" max="16384" width="9.140625" style="10" customWidth="1"/>
  </cols>
  <sheetData>
    <row r="1" spans="1:7" s="24" customFormat="1" ht="24">
      <c r="A1" s="41" t="s">
        <v>184</v>
      </c>
      <c r="B1" s="23"/>
      <c r="C1" s="23"/>
      <c r="D1" s="23"/>
      <c r="E1" s="23"/>
      <c r="F1" s="23"/>
      <c r="G1" s="23"/>
    </row>
    <row r="2" spans="2:7" s="24" customFormat="1" ht="15" customHeight="1">
      <c r="B2" s="23"/>
      <c r="C2" s="23"/>
      <c r="D2" s="23"/>
      <c r="E2" s="23"/>
      <c r="F2" s="23"/>
      <c r="G2" s="23"/>
    </row>
    <row r="3" spans="1:7" s="43" customFormat="1" ht="36" customHeight="1">
      <c r="A3" s="42" t="s">
        <v>21</v>
      </c>
      <c r="B3" s="42" t="s">
        <v>20</v>
      </c>
      <c r="C3" s="42" t="s">
        <v>8</v>
      </c>
      <c r="D3" s="55"/>
      <c r="E3" s="55"/>
      <c r="F3" s="55"/>
      <c r="G3" s="55"/>
    </row>
    <row r="4" spans="1:7" s="24" customFormat="1" ht="24">
      <c r="A4" s="56" t="s">
        <v>16</v>
      </c>
      <c r="B4" s="57"/>
      <c r="C4" s="57"/>
      <c r="D4" s="23"/>
      <c r="E4" s="23"/>
      <c r="F4" s="23"/>
      <c r="G4" s="23"/>
    </row>
    <row r="5" spans="1:7" s="24" customFormat="1" ht="24">
      <c r="A5" s="58" t="s">
        <v>18</v>
      </c>
      <c r="B5" s="59">
        <v>6</v>
      </c>
      <c r="C5" s="60">
        <f>B5*100/B18</f>
        <v>5.555555555555555</v>
      </c>
      <c r="D5" s="23"/>
      <c r="E5" s="23"/>
      <c r="F5" s="23"/>
      <c r="G5" s="23"/>
    </row>
    <row r="6" spans="1:7" s="24" customFormat="1" ht="24">
      <c r="A6" s="58" t="s">
        <v>19</v>
      </c>
      <c r="B6" s="61">
        <v>19</v>
      </c>
      <c r="C6" s="60">
        <f>B6*100/B18</f>
        <v>17.59259259259259</v>
      </c>
      <c r="D6" s="61"/>
      <c r="E6" s="23"/>
      <c r="F6" s="23"/>
      <c r="G6" s="23"/>
    </row>
    <row r="7" spans="1:7" s="24" customFormat="1" ht="24">
      <c r="A7" s="62" t="s">
        <v>17</v>
      </c>
      <c r="B7" s="59"/>
      <c r="C7" s="60"/>
      <c r="D7" s="23"/>
      <c r="E7" s="23"/>
      <c r="F7" s="23"/>
      <c r="G7" s="23"/>
    </row>
    <row r="8" spans="1:7" s="24" customFormat="1" ht="24">
      <c r="A8" s="58" t="s">
        <v>42</v>
      </c>
      <c r="B8" s="59">
        <v>23</v>
      </c>
      <c r="C8" s="60">
        <f>B8*100/B18</f>
        <v>21.296296296296298</v>
      </c>
      <c r="D8" s="23"/>
      <c r="E8" s="23"/>
      <c r="F8" s="23"/>
      <c r="G8" s="23"/>
    </row>
    <row r="9" spans="1:7" s="24" customFormat="1" ht="24">
      <c r="A9" s="58" t="s">
        <v>51</v>
      </c>
      <c r="B9" s="59">
        <v>6</v>
      </c>
      <c r="C9" s="60">
        <f>B9*100/B18</f>
        <v>5.555555555555555</v>
      </c>
      <c r="D9" s="23"/>
      <c r="E9" s="23"/>
      <c r="F9" s="23"/>
      <c r="G9" s="23"/>
    </row>
    <row r="10" spans="1:7" s="24" customFormat="1" ht="24">
      <c r="A10" s="58" t="s">
        <v>43</v>
      </c>
      <c r="B10" s="59">
        <v>17</v>
      </c>
      <c r="C10" s="60">
        <f>B10*100/B18</f>
        <v>15.74074074074074</v>
      </c>
      <c r="D10" s="23"/>
      <c r="E10" s="23"/>
      <c r="F10" s="23"/>
      <c r="G10" s="23"/>
    </row>
    <row r="11" spans="1:7" s="24" customFormat="1" ht="24">
      <c r="A11" s="58" t="s">
        <v>44</v>
      </c>
      <c r="B11" s="59">
        <v>22</v>
      </c>
      <c r="C11" s="60">
        <f>B11*100/B18</f>
        <v>20.37037037037037</v>
      </c>
      <c r="D11" s="23"/>
      <c r="E11" s="23"/>
      <c r="F11" s="23"/>
      <c r="G11" s="23"/>
    </row>
    <row r="12" spans="1:7" s="24" customFormat="1" ht="24">
      <c r="A12" s="58" t="s">
        <v>180</v>
      </c>
      <c r="B12" s="59">
        <v>1</v>
      </c>
      <c r="C12" s="60">
        <f>B12*100/B18</f>
        <v>0.9259259259259259</v>
      </c>
      <c r="D12" s="23"/>
      <c r="E12" s="23"/>
      <c r="F12" s="23"/>
      <c r="G12" s="23"/>
    </row>
    <row r="13" spans="1:7" s="24" customFormat="1" ht="24">
      <c r="A13" s="58" t="s">
        <v>181</v>
      </c>
      <c r="B13" s="59">
        <v>2</v>
      </c>
      <c r="C13" s="60">
        <f>B13*100/B18</f>
        <v>1.8518518518518519</v>
      </c>
      <c r="D13" s="23"/>
      <c r="E13" s="23"/>
      <c r="F13" s="23"/>
      <c r="G13" s="23"/>
    </row>
    <row r="14" spans="1:7" s="24" customFormat="1" ht="24">
      <c r="A14" s="58" t="s">
        <v>182</v>
      </c>
      <c r="B14" s="59">
        <v>2</v>
      </c>
      <c r="C14" s="60">
        <f>B14*100/B18</f>
        <v>1.8518518518518519</v>
      </c>
      <c r="D14" s="23"/>
      <c r="E14" s="23"/>
      <c r="F14" s="23"/>
      <c r="G14" s="23"/>
    </row>
    <row r="15" spans="1:7" s="24" customFormat="1" ht="24">
      <c r="A15" s="58" t="s">
        <v>183</v>
      </c>
      <c r="B15" s="59">
        <v>9</v>
      </c>
      <c r="C15" s="60">
        <f>B15*100/B18</f>
        <v>8.333333333333334</v>
      </c>
      <c r="D15" s="23"/>
      <c r="E15" s="23"/>
      <c r="F15" s="23"/>
      <c r="G15" s="23"/>
    </row>
    <row r="16" spans="1:7" s="24" customFormat="1" ht="24">
      <c r="A16" s="62" t="s">
        <v>125</v>
      </c>
      <c r="B16" s="59"/>
      <c r="C16" s="60">
        <f>B16*100/B18</f>
        <v>0</v>
      </c>
      <c r="D16" s="23"/>
      <c r="E16" s="23"/>
      <c r="F16" s="23"/>
      <c r="G16" s="23"/>
    </row>
    <row r="17" spans="1:7" s="24" customFormat="1" ht="24">
      <c r="A17" s="58" t="s">
        <v>183</v>
      </c>
      <c r="B17" s="59">
        <v>1</v>
      </c>
      <c r="C17" s="60">
        <f>B17*100/B18</f>
        <v>0.9259259259259259</v>
      </c>
      <c r="D17" s="23"/>
      <c r="E17" s="23"/>
      <c r="F17" s="23"/>
      <c r="G17" s="23"/>
    </row>
    <row r="18" spans="1:7" s="24" customFormat="1" ht="24">
      <c r="A18" s="52" t="s">
        <v>5</v>
      </c>
      <c r="B18" s="52">
        <f>SUM(B5:B17)</f>
        <v>108</v>
      </c>
      <c r="C18" s="53">
        <f>SUM(C5:C17)</f>
        <v>99.99999999999997</v>
      </c>
      <c r="D18" s="23"/>
      <c r="E18" s="23"/>
      <c r="F18" s="23"/>
      <c r="G18" s="23"/>
    </row>
    <row r="20" ht="24">
      <c r="A20" s="112" t="s">
        <v>185</v>
      </c>
    </row>
    <row r="21" ht="24">
      <c r="A21" s="112" t="s">
        <v>263</v>
      </c>
    </row>
    <row r="22" ht="24">
      <c r="A22" s="112" t="s">
        <v>186</v>
      </c>
    </row>
    <row r="23" ht="24">
      <c r="A23" s="63"/>
    </row>
    <row r="24" ht="24">
      <c r="A24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Tharaporn Teerapabvisadpong</cp:lastModifiedBy>
  <cp:lastPrinted>2012-03-22T02:59:21Z</cp:lastPrinted>
  <dcterms:created xsi:type="dcterms:W3CDTF">2000-03-30T06:43:03Z</dcterms:created>
  <dcterms:modified xsi:type="dcterms:W3CDTF">2012-03-22T03:26:19Z</dcterms:modified>
  <cp:category/>
  <cp:version/>
  <cp:contentType/>
  <cp:contentStatus/>
</cp:coreProperties>
</file>