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4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'คีย์'!$A$4:$AC$157</definedName>
  </definedNames>
  <calcPr fullCalcOnLoad="1"/>
</workbook>
</file>

<file path=xl/sharedStrings.xml><?xml version="1.0" encoding="utf-8"?>
<sst xmlns="http://schemas.openxmlformats.org/spreadsheetml/2006/main" count="158" uniqueCount="135">
  <si>
    <t>ลำดับที่</t>
  </si>
  <si>
    <t>รายการ</t>
  </si>
  <si>
    <t>ความถี่</t>
  </si>
  <si>
    <t>X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</si>
  <si>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</si>
  <si>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</si>
  <si>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</si>
  <si>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</si>
  <si>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</si>
  <si>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</si>
  <si>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</si>
  <si>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</si>
  <si>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ตอนที่ 2  ความคิดเห็นเกี่ยวกับโครงการฯ</t>
  </si>
  <si>
    <t xml:space="preserve"> - 5 -</t>
  </si>
  <si>
    <t>คณะที่สังกัด</t>
  </si>
  <si>
    <t xml:space="preserve"> - 4 -</t>
  </si>
  <si>
    <t>คณาจารย์</t>
  </si>
  <si>
    <t>สถานภาพ</t>
  </si>
  <si>
    <t xml:space="preserve"> </t>
  </si>
  <si>
    <t>เว็บไซต์</t>
  </si>
  <si>
    <t>ไม่ระบุ</t>
  </si>
  <si>
    <t>ที่</t>
  </si>
  <si>
    <t>ตาราง 1  แสดงจำนวนและร้อยละของผู้ตอบแบบประเมิน จำแนกตามสถานภาพ</t>
  </si>
  <si>
    <t>นิสิตระดับปริญญาโท</t>
  </si>
  <si>
    <t>นิสิตระดับปริญญาเอก</t>
  </si>
  <si>
    <t>ผู้เข้าร่วมจากภายนอก</t>
  </si>
  <si>
    <t>อาจารย์</t>
  </si>
  <si>
    <t>E-mail</t>
  </si>
  <si>
    <t>SMS</t>
  </si>
  <si>
    <t>เพื่อน</t>
  </si>
  <si>
    <t>อาจารย์ที่ปรึกษา</t>
  </si>
  <si>
    <t>Website</t>
  </si>
  <si>
    <t>บุคลากร</t>
  </si>
  <si>
    <t>สังคมศาสตร์</t>
  </si>
  <si>
    <t>นิสิตปริญญาตรี</t>
  </si>
  <si>
    <t xml:space="preserve">           (ตอบได้มากกว่า 1 ข้อ)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</si>
  <si>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</si>
  <si>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</si>
  <si>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</si>
  <si>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</si>
  <si>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</si>
  <si>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</si>
  <si>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>กลุ่มสาขา</t>
  </si>
  <si>
    <t>วิทยาศาสตร์เทคโนโลยี</t>
  </si>
  <si>
    <t>วิทยาศาสตร์สุขภาพ</t>
  </si>
  <si>
    <t>5. ด้านเอกสารประกอบโครงการ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</si>
  <si>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</si>
  <si>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</si>
  <si>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</si>
  <si>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</si>
  <si>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</si>
  <si>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</si>
  <si>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</si>
  <si>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</si>
  <si>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 xml:space="preserve">          การสอบถามความคิดเห็นเกี่ยวกับการจัดโครงการฯ พบว่า ผู้ตอบแบบสอบถามมีความคิดเห็นโดยรวม</t>
  </si>
  <si>
    <t xml:space="preserve">          ผู้เข้าร่วมโครงการฯ ส่วนใหญ่รับทราบข่าวสารการประชาสัมพันธ์โครงการฯ จาก Website มากที่สุด</t>
  </si>
  <si>
    <t>แผน</t>
  </si>
  <si>
    <t>แผ่น</t>
  </si>
  <si>
    <t>N = 74</t>
  </si>
  <si>
    <t>การอบรมไม่น่าสนใจเนื่องจากเป็นทางวิชาการมากเกินไป</t>
  </si>
  <si>
    <t>สถาบันการเรียนรู้เพื่อปวงชน</t>
  </si>
  <si>
    <t>ผู้เข้าร่วมอบรมคุยกันเสียงดังมากรบกวนผู้เข้าร่วมท่านอื่นๆ</t>
  </si>
  <si>
    <t>โรงเรียนเทศบาล 3 วัดท่ามะปราง</t>
  </si>
  <si>
    <t>ควรแยกกลุ่มการจัดอบรมสำหรับนิสิตที่ทำวิทยานิพนธ์และการศึกษาค้นคว้าด้วยตนเอง เพราะ</t>
  </si>
  <si>
    <t>ในบางหัวข้อมีสาระสำคัญสำหรับนิสิตที่ทำวิทยานิพนธ์มากกว่านิสิตที่ทำการศึกษาค้นคว้าด้วยตนเอง</t>
  </si>
  <si>
    <t>Video Clip ฟังแล้วง่วงมาก</t>
  </si>
  <si>
    <t>วิทยากรอบรมเร็ว</t>
  </si>
  <si>
    <t>เอกสารประกอบควรเป็นเอกสารเรื่องเดียวกัน</t>
  </si>
  <si>
    <t>ควรยกตัวอย่างประกอบให้ชัดเจนและถูกต้อง ไม่ใช่มาพบข้อผิดพลาดของเอกสารเวลาบรรยาย</t>
  </si>
  <si>
    <t>fb</t>
  </si>
  <si>
    <t>ต้องการให้บัณฑิตวิทยาลัยนำเสนอเนื้อหาและรายละเอียดการจัดทำวิทยานิพนธ์เป็นภาษาอังกฤษ</t>
  </si>
  <si>
    <t>คู่มือฉบับปัจจุบันมีตัวอย่างไม่เพียงพอ</t>
  </si>
  <si>
    <t>เจ้าหน้าที่คณะ</t>
  </si>
  <si>
    <t>ควรจัดการอบรมรวมกับสำนักหอสมุด ซึ่งได้ประโยชน์มากกว่า เช่นในเรื่องของเทคนิควิธีการ</t>
  </si>
  <si>
    <t>วิทยากรอ่านสไลด์มากไป</t>
  </si>
  <si>
    <t>ผลการประเมินโครงการสัมมนาเชิงปฎิบัติการ เรื่อง การเขียนสารนิพนธ์สำหรับนิสิตบัณฑิตศึกษา (ระยะที่ 1)</t>
  </si>
  <si>
    <t>วันพฤหัสบดีที่ 19 กรกฎาคม 2555</t>
  </si>
  <si>
    <t>ณ ห้องสัมมนาเอกาทศรถ 201 อาคารเอกาทศรถ มหาวิทยาลัยนเรศวร</t>
  </si>
  <si>
    <t xml:space="preserve">     จากการจัดโครงการสัมมนาเชิงปฏิบัติการ เรื่อง การเขียนสารนิพนธ์สำหรับนิสิตบัณฑิตศึกษา ระยะที่ 1 </t>
  </si>
  <si>
    <t xml:space="preserve">คณาจารย์ </t>
  </si>
  <si>
    <r>
      <t xml:space="preserve"> - </t>
    </r>
    <r>
      <rPr>
        <sz val="16"/>
        <rFont val="TH SarabunPSK"/>
        <family val="2"/>
      </rPr>
      <t>กลุ่มสาขาวิทยาศาสตร์เทคโนโลยี</t>
    </r>
  </si>
  <si>
    <r>
      <t xml:space="preserve"> - </t>
    </r>
    <r>
      <rPr>
        <sz val="16"/>
        <rFont val="TH SarabunPSK"/>
        <family val="2"/>
      </rPr>
      <t>กลุ่มวิทยาศาสตร์สุขภาพ</t>
    </r>
  </si>
  <si>
    <r>
      <t xml:space="preserve"> - </t>
    </r>
    <r>
      <rPr>
        <sz val="16"/>
        <rFont val="TH SarabunPSK"/>
        <family val="2"/>
      </rPr>
      <t>กลุ่มสังคมศาสตร์</t>
    </r>
  </si>
  <si>
    <t xml:space="preserve"> - ไม่ระบุ</t>
  </si>
  <si>
    <t>สถานภาพ/กลุ่มสาขา/หน่วยงาน</t>
  </si>
  <si>
    <t xml:space="preserve"> - สถาบันการเรียนรู้เพื่อปวงชน</t>
  </si>
  <si>
    <t xml:space="preserve"> - โรงเรียนเทศบาล 3 วัดท่ามะปราง</t>
  </si>
  <si>
    <t xml:space="preserve">          จากตาราง 1 พบว่า ผู้ตอบแบบประเมินส่วนใหญ่เป็นนิสิตระดับปริญญาโท ร้อยละ 83.78 จาก</t>
  </si>
  <si>
    <t>กลุ่มสังคมศาสตร์ สูงที่สุด (ร้อยละ 31.08) รองลงมา ได้แก่ นิสิตระดับปริญญาเอก ร้อยละ 12.16 จากกลุ่ม</t>
  </si>
  <si>
    <t>สังคมศาสตร์ สูงที่สุด (ร้อยละ 6.76) ผู้เข้าร่วมจากภายนอก ร้อยละ 2.70 และคณาจารย์ ร้อยละ 1.35</t>
  </si>
  <si>
    <t>ตาราง 2 แสดงข้อมูลการรับทราบข่าวสารการประชาสัมพันธ์โครงการฯ จากแหล่งข้อมูลดังต่อไปนี้</t>
  </si>
  <si>
    <t>แผ่นประชาสัมพันธ์</t>
  </si>
  <si>
    <t xml:space="preserve">จากตาราง 2 พบว่า ผู้ตอบแบบสอบถามรับทราบข่าวสารการประชาสัมพันธ์โครงการฯ จาก Website </t>
  </si>
  <si>
    <t>มากที่สุด รองลงมา ได้แก่ คณะที่สังกัด อาจารย์ที่ปรึกษา E-mail แผ่นประชาสัมพันธ์ เพื่อน เจ้าหน้าที่คณะ และ</t>
  </si>
  <si>
    <t>ตาราง 3  แสดงค่าเฉลี่ย ส่วนเบี่ยงเบนมาตรฐาน และระดับความคิดเห็นเกี่ยวกับโครงการฯ</t>
  </si>
  <si>
    <t xml:space="preserve">   1.2 ความเหมาะสมของวันที่จัดโครงการ (วันพฤหัสบดีที่ 19 ก.ค.55)</t>
  </si>
  <si>
    <t xml:space="preserve">   1.3 ความเหมาะสมของระยะเวลาในการจัดโครงการ (08.30 - 12.30 น.)</t>
  </si>
  <si>
    <t xml:space="preserve">   3.5 ความสะอาดภายในห้องจัดอบรม</t>
  </si>
  <si>
    <t>4. ด้านคุณภาพการให้บริการ (โครงการสัมนาฯ รูปแบบการเขียนสารนิพนธ์ฯ)</t>
  </si>
  <si>
    <t xml:space="preserve">        วิทยานิพนธ์ และการศึกษาค้นคว้าด้วยตนเองอยู่ในระดับใด</t>
  </si>
  <si>
    <t xml:space="preserve">   4.1 ก่อนเข้ารับการอบรม ท่านมีความเข้าใจในเรื่องรูปแบบ และการจัดพิมพ์</t>
  </si>
  <si>
    <t xml:space="preserve">   4.2 หลังจากเข้ารับการอบรม ท่านเข้าใจในรูปแบบการจัดพิมพ์วิทยานิพนธ์ และ</t>
  </si>
  <si>
    <t xml:space="preserve">        การศึกษาค้นคว้าด้วยตนเองยู่ในระดับใด</t>
  </si>
  <si>
    <t xml:space="preserve">   4.3 ท่านมีความเข้าใจในเรื่องการใช้ Template คู่มือสารนิพนธ์ของ</t>
  </si>
  <si>
    <t xml:space="preserve">        มหาวิทยาลัยนเรศวร มากน้อยเพียงใด</t>
  </si>
  <si>
    <t xml:space="preserve">   4.4 ท่านคิดว่าจะสามารถนำความรู้ที่ได้ในการอบรมครั้งนี้ไปใช้ประโยชน์กับ</t>
  </si>
  <si>
    <t xml:space="preserve">        การเขียนสารนิพนธ์/การศึกษาค้นคว้าด้วยตนเองได้มากน้อยเพียงใด</t>
  </si>
  <si>
    <t xml:space="preserve">   4.5 ท่านพึงพอใจในรูปแบบการนำเสนอ และเทคนิคการถ่ายทอดความรู้ของวิทยากร</t>
  </si>
  <si>
    <t xml:space="preserve">        อยู่ในระดับใด</t>
  </si>
  <si>
    <t>ตอนที่ 3 ข้อเสนอแนะ</t>
  </si>
  <si>
    <t xml:space="preserve">        จากตาราง 3  การสอบถามความคิดเห็นเกี่ยวกับการจัดโครงการฯ พบว่า ผู้ตอบแบบสอบถาม</t>
  </si>
  <si>
    <t>มีความคิดเห็นโดยรวมอยู่ในระดับมาก (ค่าเฉลี่ย 3.91)  โดยมีความพึงพอใจความสะอาดภายในห้องจัดอบรม</t>
  </si>
  <si>
    <t xml:space="preserve">          จากการจัดโครงการสัมมนาเชิงปฏิบัติการ เรื่อง การเขียนสารนิพนธ์สำหรับนิสิตบัณฑิตศึกษา ระยะที่ 1 </t>
  </si>
  <si>
    <t>(ร้อยละ 6.76) ผู้เข้าร่วมจากภายนอก ร้อยละ 2.70 และคณาจารย์ ร้อยละ 1.35</t>
  </si>
  <si>
    <t xml:space="preserve">          ข้อเสนอแนะจากการจัดโครงการในครั้งนี้ คือ ควรยกตัวอย่างประกอบให้ชัดเจนและถูกต้อง ไม่ใช่มาพบ</t>
  </si>
  <si>
    <t>ข้อผิดพลาดของเอกสารเวลาบรรยาย ควรแยกกลุ่มการจัดอบรมสำหรับนิสิตที่ทำวิทยานิพนธ์และการศึกษา</t>
  </si>
  <si>
    <t>ค้นคว้าด้วยตนเอง เพราะในบางหัวข้อมีสาระสำคัญสำหรับนิสิตที่ทำวิทยานิพนธ์มากกว่านิสิตที่ทำการศึกษาค้นคว้า</t>
  </si>
  <si>
    <t>ในวันที่ 19 กรกฎาคม 2555 ณ ห้องสัมมนาเอกาทศรถ 201 อาคารเอกาทศรถ มหาวิทยาลัยนเรศวร พบว่า</t>
  </si>
  <si>
    <r>
      <t xml:space="preserve">มีผู้เข้าร่วมโครงการจำนวนทั้งสิ้น </t>
    </r>
    <r>
      <rPr>
        <sz val="16"/>
        <color indexed="8"/>
        <rFont val="TH SarabunPSK"/>
        <family val="2"/>
      </rPr>
      <t>103 คน</t>
    </r>
    <r>
      <rPr>
        <sz val="16"/>
        <rFont val="TH SarabunPSK"/>
        <family val="2"/>
      </rPr>
      <t xml:space="preserve"> และมีผู้ตอบแบบประเมิน จำนวน 74 คน คิดเป็นร้อยละ 71.85</t>
    </r>
  </si>
  <si>
    <t xml:space="preserve">ผู้ตอบแบบประเมินส่วนใหญ่เป็นนิสิตระดับปริญญาโท ร้อยละ 83.78 จากกลุ่มสังคมศาสตร์ สูงที่สุด </t>
  </si>
  <si>
    <t>(ร้อยละ 31.08) รองลงมา ได้แก่ นิสิตระดับปริญญาเอก ร้อยละ 12.16 จากกลุ่มสังคมศาสตร์ สูงที่สุด</t>
  </si>
  <si>
    <t>รองลงมา ได้แก่ คณะที่สังกัด อาจารย์ที่ปรึกษา E-mail แผ่นประชาสัมพันธ์ เพื่อน เจ้าหน้าที่คณะ และ</t>
  </si>
  <si>
    <t>Facebook ตามลำดับ</t>
  </si>
  <si>
    <t>อยู่ในระดับมาก (ค่าเฉลี่ย 3.91)  โดยมีความพึงพอใจความสะอาดภายในห้องจัดอบรม มากที่สุด (ค่าเฉลี่ย 4.29)</t>
  </si>
  <si>
    <t xml:space="preserve">เอกสารมีเนื้อหาสาระตรงตามความต้องการ (ค่าเฉลี่ย 4.21) และความชัดเจนของระบบเสียงภายในห้องอบรม </t>
  </si>
  <si>
    <t xml:space="preserve">(ค่าเฉลี่ย 4.18) </t>
  </si>
  <si>
    <t>ด้วยตนเอง และจอแสดงภาพมีขนาดเล็กทำให้มองเห็นไม่ชัดเจน</t>
  </si>
  <si>
    <t xml:space="preserve">ในวันที่ 19 กรกฎาคม 2555 ณ ห้องสัมมนาเอกาทศรถ 201 อาคารเอกาทศรถ มหาวิทยาลัยนเรศวร พบว่า </t>
  </si>
  <si>
    <t>โดยมีรายละเอียดดังนี้</t>
  </si>
  <si>
    <t>Facebook</t>
  </si>
  <si>
    <t xml:space="preserve">รองลงมา ได้แก่ เจ้าหน้าที่ให้บริการด้วยความเต็มใจ ยิ้มแย้ม แจ่มใส (ค่าเฉลี่ย 4.22) ความสว่างภายในห้องอบรม </t>
  </si>
  <si>
    <t>มากที่สุด (ค่าเฉลี่ย 4.29) รองลงมา ได้แก่ เจ้าหน้าที่ให้บริการด้วยความเต็มใจ ยิ้มแย้ม แจ่มใส (ค่าเฉลี่ย 4.22)</t>
  </si>
  <si>
    <t>ความสว่างภายในห้องอบรม เอกสารมีเนื้อหาสาระตรงตาม ความต้องการของท่าน (ค่าเฉลี่ย 4.21) และ</t>
  </si>
  <si>
    <t xml:space="preserve">ความชัดเจนของระบบเสียงภายในห้องอบรม (ค่าเฉลี่ย 4.18) </t>
  </si>
  <si>
    <t>จอแสดงภาพมีขนาดเล็กทำให้มองเห็นไม่ชัดเจน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</si>
</sst>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2" fontId="4" fillId="39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2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9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1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15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4" fillId="41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4" fillId="42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3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69"/>
  <sheetViews>
    <sheetView zoomScale="110" zoomScaleNormal="110" zoomScalePageLayoutView="0" workbookViewId="0" topLeftCell="I1">
      <pane ySplit="4" topLeftCell="A158" activePane="bottomLeft" state="frozen"/>
      <selection pane="topLeft" activeCell="A1" sqref="A1"/>
      <selection pane="bottomLeft" activeCell="AC164" sqref="AC164"/>
    </sheetView>
  </sheetViews>
  <sheetFormatPr defaultColWidth="8.7109375" defaultRowHeight="12.75"/>
  <cols>
    <col min="1" max="1" width="7.00390625" style="5" customWidth="1"/>
    <col min="2" max="2" width="18.57421875" style="5" bestFit="1" customWidth="1"/>
    <col min="3" max="3" width="39.7109375" style="5" bestFit="1" customWidth="1"/>
    <col min="4" max="4" width="35.140625" style="5" bestFit="1" customWidth="1"/>
    <col min="5" max="5" width="6.8515625" style="5" bestFit="1" customWidth="1"/>
    <col min="6" max="6" width="10.28125" style="5" bestFit="1" customWidth="1"/>
    <col min="7" max="7" width="7.421875" style="5" bestFit="1" customWidth="1"/>
    <col min="8" max="8" width="6.57421875" style="5" bestFit="1" customWidth="1"/>
    <col min="9" max="10" width="5.00390625" style="5" customWidth="1"/>
    <col min="11" max="11" width="7.7109375" style="5" customWidth="1"/>
    <col min="12" max="12" width="12.28125" style="5" bestFit="1" customWidth="1"/>
    <col min="13" max="13" width="15.140625" style="5" bestFit="1" customWidth="1"/>
    <col min="14" max="14" width="6.00390625" style="5" customWidth="1"/>
    <col min="15" max="20" width="5.00390625" style="5" customWidth="1"/>
    <col min="21" max="21" width="4.8515625" style="5" customWidth="1"/>
    <col min="22" max="22" width="4.57421875" style="5" customWidth="1"/>
    <col min="23" max="28" width="4.421875" style="5" customWidth="1"/>
    <col min="29" max="30" width="4.7109375" style="5" customWidth="1"/>
    <col min="31" max="32" width="5.140625" style="5" customWidth="1"/>
    <col min="33" max="16384" width="8.7109375" style="1" customWidth="1"/>
  </cols>
  <sheetData>
    <row r="3" spans="1:32" ht="24">
      <c r="A3" s="28" t="s">
        <v>0</v>
      </c>
      <c r="B3" s="31" t="s">
        <v>17</v>
      </c>
      <c r="C3" s="66" t="s">
        <v>56</v>
      </c>
      <c r="D3" s="68" t="s">
        <v>42</v>
      </c>
      <c r="E3" s="30" t="s">
        <v>19</v>
      </c>
      <c r="F3" s="53" t="s">
        <v>14</v>
      </c>
      <c r="G3" s="57" t="s">
        <v>26</v>
      </c>
      <c r="H3" s="32" t="s">
        <v>27</v>
      </c>
      <c r="I3" s="27" t="s">
        <v>28</v>
      </c>
      <c r="J3" s="70" t="s">
        <v>57</v>
      </c>
      <c r="K3" s="72" t="s">
        <v>29</v>
      </c>
      <c r="L3" s="73" t="s">
        <v>72</v>
      </c>
      <c r="M3" s="33" t="s">
        <v>69</v>
      </c>
      <c r="N3" s="55"/>
      <c r="O3" s="55"/>
      <c r="P3" s="56"/>
      <c r="Q3" s="56"/>
      <c r="R3" s="55"/>
      <c r="S3" s="55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24">
      <c r="A4" s="28"/>
      <c r="B4" s="31"/>
      <c r="C4" s="66"/>
      <c r="D4" s="68"/>
      <c r="E4" s="30"/>
      <c r="F4" s="27"/>
      <c r="G4" s="34"/>
      <c r="H4" s="32"/>
      <c r="I4" s="27"/>
      <c r="J4" s="70"/>
      <c r="K4" s="72"/>
      <c r="L4" s="73"/>
      <c r="M4" s="33"/>
      <c r="N4" s="28">
        <v>1.1</v>
      </c>
      <c r="O4" s="28">
        <v>1.2</v>
      </c>
      <c r="P4" s="28">
        <v>1.3</v>
      </c>
      <c r="Q4" s="69">
        <v>2.1</v>
      </c>
      <c r="R4" s="69">
        <v>2.2</v>
      </c>
      <c r="S4" s="86">
        <v>3.1</v>
      </c>
      <c r="T4" s="86">
        <v>3.2</v>
      </c>
      <c r="U4" s="86">
        <v>3.3</v>
      </c>
      <c r="V4" s="86">
        <v>3.4</v>
      </c>
      <c r="W4" s="86">
        <v>3.5</v>
      </c>
      <c r="X4" s="106">
        <v>4.1</v>
      </c>
      <c r="Y4" s="106">
        <v>4.2</v>
      </c>
      <c r="Z4" s="106">
        <v>4.3</v>
      </c>
      <c r="AA4" s="106">
        <v>4.4</v>
      </c>
      <c r="AB4" s="106">
        <v>4.5</v>
      </c>
      <c r="AC4" s="87">
        <v>5.1</v>
      </c>
      <c r="AD4" s="87">
        <v>5.2</v>
      </c>
      <c r="AE4" s="87">
        <v>5.3</v>
      </c>
      <c r="AF4" s="87">
        <v>5.4</v>
      </c>
    </row>
    <row r="5" spans="1:34" ht="24">
      <c r="A5" s="67">
        <v>1</v>
      </c>
      <c r="B5" s="5">
        <v>2</v>
      </c>
      <c r="C5" s="5">
        <v>2</v>
      </c>
      <c r="D5" s="5">
        <v>3</v>
      </c>
      <c r="E5" s="5">
        <v>1</v>
      </c>
      <c r="F5" s="5">
        <v>1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</v>
      </c>
      <c r="O5" s="5">
        <v>3</v>
      </c>
      <c r="P5" s="5">
        <v>3</v>
      </c>
      <c r="Q5" s="5">
        <v>4</v>
      </c>
      <c r="R5" s="5">
        <v>4</v>
      </c>
      <c r="S5" s="5">
        <v>4</v>
      </c>
      <c r="T5" s="5">
        <v>3</v>
      </c>
      <c r="U5" s="5">
        <v>3</v>
      </c>
      <c r="V5" s="5">
        <v>3</v>
      </c>
      <c r="W5" s="5">
        <v>3</v>
      </c>
      <c r="X5" s="5">
        <v>3</v>
      </c>
      <c r="Y5" s="5">
        <v>4</v>
      </c>
      <c r="Z5" s="5">
        <v>3</v>
      </c>
      <c r="AA5" s="5">
        <v>4</v>
      </c>
      <c r="AB5" s="5">
        <v>3</v>
      </c>
      <c r="AC5" s="5">
        <v>4</v>
      </c>
      <c r="AD5" s="5">
        <v>4</v>
      </c>
      <c r="AE5" s="5">
        <v>3</v>
      </c>
      <c r="AF5" s="5">
        <v>3</v>
      </c>
      <c r="AH5" s="37">
        <f>AVERAGE(N5:AF5)</f>
        <v>3.3684210526315788</v>
      </c>
    </row>
    <row r="6" spans="1:34" ht="24">
      <c r="A6" s="67">
        <v>2</v>
      </c>
      <c r="B6" s="5">
        <v>2</v>
      </c>
      <c r="C6" s="5">
        <v>2</v>
      </c>
      <c r="D6" s="5">
        <v>3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4</v>
      </c>
      <c r="O6" s="5">
        <v>4</v>
      </c>
      <c r="P6" s="5">
        <v>4</v>
      </c>
      <c r="Q6" s="5">
        <v>4</v>
      </c>
      <c r="R6" s="5">
        <v>4</v>
      </c>
      <c r="S6" s="5">
        <v>2</v>
      </c>
      <c r="T6" s="5">
        <v>2</v>
      </c>
      <c r="U6" s="5">
        <v>3</v>
      </c>
      <c r="V6" s="5">
        <v>4</v>
      </c>
      <c r="W6" s="5">
        <v>4</v>
      </c>
      <c r="X6" s="5">
        <v>4</v>
      </c>
      <c r="Y6" s="5">
        <v>4</v>
      </c>
      <c r="Z6" s="5">
        <v>3</v>
      </c>
      <c r="AA6" s="5">
        <v>4</v>
      </c>
      <c r="AB6" s="5">
        <v>4</v>
      </c>
      <c r="AC6" s="5">
        <v>4</v>
      </c>
      <c r="AD6" s="5">
        <v>4</v>
      </c>
      <c r="AE6" s="5">
        <v>4</v>
      </c>
      <c r="AF6" s="5">
        <v>4</v>
      </c>
      <c r="AH6" s="37">
        <f aca="true" t="shared" si="0" ref="AH6:AH59">AVERAGE(N6:AF6)</f>
        <v>3.6842105263157894</v>
      </c>
    </row>
    <row r="7" spans="1:34" ht="24">
      <c r="A7" s="67">
        <v>3</v>
      </c>
      <c r="B7" s="5">
        <v>2</v>
      </c>
      <c r="C7" s="5">
        <v>2</v>
      </c>
      <c r="D7" s="5">
        <v>3</v>
      </c>
      <c r="E7" s="5">
        <v>1</v>
      </c>
      <c r="F7" s="5">
        <v>1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4</v>
      </c>
      <c r="O7" s="5">
        <v>3</v>
      </c>
      <c r="P7" s="5">
        <v>3</v>
      </c>
      <c r="Q7" s="5">
        <v>4</v>
      </c>
      <c r="R7" s="5">
        <v>4</v>
      </c>
      <c r="S7" s="5">
        <v>3</v>
      </c>
      <c r="T7" s="5">
        <v>3</v>
      </c>
      <c r="U7" s="5">
        <v>4</v>
      </c>
      <c r="V7" s="5">
        <v>4</v>
      </c>
      <c r="W7" s="5">
        <v>4</v>
      </c>
      <c r="X7" s="5">
        <v>1</v>
      </c>
      <c r="Y7" s="5">
        <v>4</v>
      </c>
      <c r="Z7" s="5">
        <v>3</v>
      </c>
      <c r="AA7" s="5">
        <v>4</v>
      </c>
      <c r="AB7" s="5">
        <v>4</v>
      </c>
      <c r="AC7" s="5">
        <v>3</v>
      </c>
      <c r="AD7" s="5">
        <v>3</v>
      </c>
      <c r="AE7" s="5">
        <v>4</v>
      </c>
      <c r="AF7" s="5">
        <v>5</v>
      </c>
      <c r="AH7" s="37">
        <f t="shared" si="0"/>
        <v>3.526315789473684</v>
      </c>
    </row>
    <row r="8" spans="1:34" ht="24">
      <c r="A8" s="67">
        <v>4</v>
      </c>
      <c r="B8" s="5">
        <v>2</v>
      </c>
      <c r="C8" s="5">
        <v>1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4</v>
      </c>
      <c r="O8" s="5">
        <v>3</v>
      </c>
      <c r="P8" s="5">
        <v>2</v>
      </c>
      <c r="Q8" s="5">
        <v>4</v>
      </c>
      <c r="R8" s="5">
        <v>3</v>
      </c>
      <c r="S8" s="5">
        <v>2</v>
      </c>
      <c r="T8" s="5">
        <v>2</v>
      </c>
      <c r="U8" s="5">
        <v>5</v>
      </c>
      <c r="V8" s="5">
        <v>5</v>
      </c>
      <c r="W8" s="5">
        <v>5</v>
      </c>
      <c r="X8" s="5">
        <v>4</v>
      </c>
      <c r="Y8" s="5">
        <v>4</v>
      </c>
      <c r="Z8" s="5">
        <v>2</v>
      </c>
      <c r="AA8" s="5">
        <v>2</v>
      </c>
      <c r="AB8" s="5">
        <v>3</v>
      </c>
      <c r="AC8" s="5">
        <v>5</v>
      </c>
      <c r="AD8" s="5">
        <v>5</v>
      </c>
      <c r="AE8" s="5">
        <v>5</v>
      </c>
      <c r="AF8" s="5">
        <v>5</v>
      </c>
      <c r="AH8" s="37">
        <f t="shared" si="0"/>
        <v>3.6842105263157894</v>
      </c>
    </row>
    <row r="9" spans="1:34" ht="24">
      <c r="A9" s="67">
        <v>5</v>
      </c>
      <c r="B9" s="5">
        <v>2</v>
      </c>
      <c r="C9" s="5">
        <v>2</v>
      </c>
      <c r="D9" s="5">
        <v>3</v>
      </c>
      <c r="E9" s="5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5">
        <v>3</v>
      </c>
      <c r="T9" s="5">
        <v>2</v>
      </c>
      <c r="U9" s="5">
        <v>3</v>
      </c>
      <c r="V9" s="5">
        <v>3</v>
      </c>
      <c r="W9" s="5">
        <v>3</v>
      </c>
      <c r="X9" s="5">
        <v>2</v>
      </c>
      <c r="Y9" s="5">
        <v>3</v>
      </c>
      <c r="Z9" s="5">
        <v>3</v>
      </c>
      <c r="AA9" s="5">
        <v>4</v>
      </c>
      <c r="AB9" s="5">
        <v>3</v>
      </c>
      <c r="AC9" s="5">
        <v>4</v>
      </c>
      <c r="AD9" s="5">
        <v>3</v>
      </c>
      <c r="AE9" s="5">
        <v>3</v>
      </c>
      <c r="AF9" s="5">
        <v>4</v>
      </c>
      <c r="AH9" s="37">
        <f t="shared" si="0"/>
        <v>3.0526315789473686</v>
      </c>
    </row>
    <row r="10" spans="1:34" ht="24">
      <c r="A10" s="67">
        <v>6</v>
      </c>
      <c r="B10" s="5">
        <v>2</v>
      </c>
      <c r="C10" s="5">
        <v>1</v>
      </c>
      <c r="D10" s="5">
        <v>1</v>
      </c>
      <c r="E10" s="5">
        <v>0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5</v>
      </c>
      <c r="O10" s="5">
        <v>4</v>
      </c>
      <c r="P10" s="5">
        <v>4</v>
      </c>
      <c r="Q10" s="5">
        <v>5</v>
      </c>
      <c r="R10" s="5">
        <v>4</v>
      </c>
      <c r="S10" s="5">
        <v>3</v>
      </c>
      <c r="T10" s="5">
        <v>2</v>
      </c>
      <c r="U10" s="5">
        <v>4</v>
      </c>
      <c r="V10" s="5">
        <v>4</v>
      </c>
      <c r="W10" s="5">
        <v>4</v>
      </c>
      <c r="X10" s="5">
        <v>4</v>
      </c>
      <c r="Y10" s="5">
        <v>4</v>
      </c>
      <c r="Z10" s="5">
        <v>4</v>
      </c>
      <c r="AA10" s="5">
        <v>4</v>
      </c>
      <c r="AB10" s="5">
        <v>4</v>
      </c>
      <c r="AC10" s="5">
        <v>4</v>
      </c>
      <c r="AD10" s="5">
        <v>4</v>
      </c>
      <c r="AE10" s="5">
        <v>4</v>
      </c>
      <c r="AF10" s="5">
        <v>4</v>
      </c>
      <c r="AH10" s="37">
        <f t="shared" si="0"/>
        <v>3.9473684210526314</v>
      </c>
    </row>
    <row r="11" spans="1:34" ht="24">
      <c r="A11" s="67">
        <v>7</v>
      </c>
      <c r="B11" s="5">
        <v>2</v>
      </c>
      <c r="C11" s="5">
        <v>2</v>
      </c>
      <c r="D11" s="5">
        <v>3</v>
      </c>
      <c r="E11" s="5">
        <v>1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4</v>
      </c>
      <c r="O11" s="5">
        <v>4</v>
      </c>
      <c r="P11" s="5">
        <v>3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5</v>
      </c>
      <c r="AA11" s="5">
        <v>4</v>
      </c>
      <c r="AB11" s="5">
        <v>4</v>
      </c>
      <c r="AC11" s="5">
        <v>4</v>
      </c>
      <c r="AD11" s="5">
        <v>4</v>
      </c>
      <c r="AE11" s="5">
        <v>4</v>
      </c>
      <c r="AF11" s="5">
        <v>4</v>
      </c>
      <c r="AH11" s="37">
        <f t="shared" si="0"/>
        <v>4</v>
      </c>
    </row>
    <row r="12" spans="1:34" ht="24">
      <c r="A12" s="67">
        <v>8</v>
      </c>
      <c r="B12" s="5">
        <v>4</v>
      </c>
      <c r="C12" s="5" t="s">
        <v>60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4</v>
      </c>
      <c r="O12" s="5">
        <v>3</v>
      </c>
      <c r="P12" s="5">
        <v>4</v>
      </c>
      <c r="Q12" s="5">
        <v>4</v>
      </c>
      <c r="R12" s="5">
        <v>4</v>
      </c>
      <c r="S12" s="5">
        <v>4</v>
      </c>
      <c r="T12" s="5">
        <v>3</v>
      </c>
      <c r="U12" s="5">
        <v>3</v>
      </c>
      <c r="V12" s="5">
        <v>4</v>
      </c>
      <c r="W12" s="5">
        <v>4</v>
      </c>
      <c r="X12" s="5">
        <v>4</v>
      </c>
      <c r="Y12" s="5">
        <v>5</v>
      </c>
      <c r="Z12" s="5">
        <v>4</v>
      </c>
      <c r="AA12" s="5">
        <v>4</v>
      </c>
      <c r="AB12" s="5">
        <v>4</v>
      </c>
      <c r="AC12" s="5">
        <v>3</v>
      </c>
      <c r="AD12" s="5">
        <v>3</v>
      </c>
      <c r="AE12" s="5">
        <v>3</v>
      </c>
      <c r="AF12" s="5">
        <v>3</v>
      </c>
      <c r="AH12" s="37">
        <f t="shared" si="0"/>
        <v>3.6842105263157894</v>
      </c>
    </row>
    <row r="13" spans="1:34" ht="24">
      <c r="A13" s="67">
        <v>9</v>
      </c>
      <c r="B13" s="5">
        <v>4</v>
      </c>
      <c r="C13" s="5" t="s">
        <v>62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4</v>
      </c>
      <c r="O13" s="5">
        <v>4</v>
      </c>
      <c r="P13" s="5">
        <v>4</v>
      </c>
      <c r="Q13" s="5">
        <v>5</v>
      </c>
      <c r="R13" s="5">
        <v>5</v>
      </c>
      <c r="S13" s="5">
        <v>4</v>
      </c>
      <c r="T13" s="5">
        <v>5</v>
      </c>
      <c r="U13" s="5">
        <v>5</v>
      </c>
      <c r="V13" s="5">
        <v>5</v>
      </c>
      <c r="W13" s="5">
        <v>5</v>
      </c>
      <c r="X13" s="5">
        <v>4</v>
      </c>
      <c r="Y13" s="5">
        <v>5</v>
      </c>
      <c r="Z13" s="5">
        <v>5</v>
      </c>
      <c r="AA13" s="5">
        <v>5</v>
      </c>
      <c r="AB13" s="5">
        <v>4</v>
      </c>
      <c r="AC13" s="5">
        <v>3</v>
      </c>
      <c r="AD13" s="5">
        <v>4</v>
      </c>
      <c r="AE13" s="5">
        <v>4</v>
      </c>
      <c r="AF13" s="5">
        <v>4</v>
      </c>
      <c r="AH13" s="37">
        <f>AVERAGE(O13:AF13)</f>
        <v>4.444444444444445</v>
      </c>
    </row>
    <row r="14" spans="1:34" ht="24">
      <c r="A14" s="67">
        <v>10</v>
      </c>
      <c r="B14" s="5">
        <v>2</v>
      </c>
      <c r="C14" s="5">
        <v>2</v>
      </c>
      <c r="D14" s="5">
        <v>3</v>
      </c>
      <c r="E14" s="5">
        <v>1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3</v>
      </c>
      <c r="O14" s="5">
        <v>3</v>
      </c>
      <c r="P14" s="5">
        <v>4</v>
      </c>
      <c r="Q14" s="5">
        <v>4</v>
      </c>
      <c r="R14" s="5">
        <v>4</v>
      </c>
      <c r="S14" s="5">
        <v>4</v>
      </c>
      <c r="T14" s="5">
        <v>2</v>
      </c>
      <c r="U14" s="5">
        <v>4</v>
      </c>
      <c r="V14" s="5">
        <v>4</v>
      </c>
      <c r="W14" s="5">
        <v>4</v>
      </c>
      <c r="X14" s="5">
        <v>2</v>
      </c>
      <c r="Y14" s="5">
        <v>3</v>
      </c>
      <c r="Z14" s="5">
        <v>3</v>
      </c>
      <c r="AA14" s="5">
        <v>3</v>
      </c>
      <c r="AB14" s="5">
        <v>3</v>
      </c>
      <c r="AC14" s="5">
        <v>4</v>
      </c>
      <c r="AD14" s="5">
        <v>4</v>
      </c>
      <c r="AE14" s="5">
        <v>4</v>
      </c>
      <c r="AF14" s="5">
        <v>4</v>
      </c>
      <c r="AH14" s="37">
        <f t="shared" si="0"/>
        <v>3.473684210526316</v>
      </c>
    </row>
    <row r="15" spans="1:34" ht="24">
      <c r="A15" s="67">
        <v>11</v>
      </c>
      <c r="B15" s="5">
        <v>2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</v>
      </c>
      <c r="O15" s="5">
        <v>4</v>
      </c>
      <c r="P15" s="5">
        <v>4</v>
      </c>
      <c r="Q15" s="5">
        <v>4</v>
      </c>
      <c r="R15" s="5">
        <v>3</v>
      </c>
      <c r="S15" s="5">
        <v>4</v>
      </c>
      <c r="T15" s="5">
        <v>4</v>
      </c>
      <c r="U15" s="5">
        <v>4</v>
      </c>
      <c r="V15" s="5">
        <v>4</v>
      </c>
      <c r="W15" s="5">
        <v>4</v>
      </c>
      <c r="X15" s="5">
        <v>3</v>
      </c>
      <c r="Y15" s="5">
        <v>4</v>
      </c>
      <c r="Z15" s="5">
        <v>3</v>
      </c>
      <c r="AA15" s="5">
        <v>5</v>
      </c>
      <c r="AB15" s="5">
        <v>5</v>
      </c>
      <c r="AC15" s="5">
        <v>4</v>
      </c>
      <c r="AD15" s="5">
        <v>4</v>
      </c>
      <c r="AE15" s="5">
        <v>4</v>
      </c>
      <c r="AF15" s="5">
        <v>5</v>
      </c>
      <c r="AH15" s="37">
        <f t="shared" si="0"/>
        <v>3.8947368421052633</v>
      </c>
    </row>
    <row r="16" spans="1:34" ht="24">
      <c r="A16" s="67">
        <v>12</v>
      </c>
      <c r="B16" s="5">
        <v>2</v>
      </c>
      <c r="C16" s="5">
        <v>1</v>
      </c>
      <c r="D16" s="5">
        <v>0</v>
      </c>
      <c r="E16" s="5">
        <v>1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4</v>
      </c>
      <c r="O16" s="5">
        <v>3</v>
      </c>
      <c r="P16" s="5">
        <v>1</v>
      </c>
      <c r="Q16" s="5">
        <v>4</v>
      </c>
      <c r="R16" s="5">
        <v>4</v>
      </c>
      <c r="S16" s="5">
        <v>3</v>
      </c>
      <c r="T16" s="5">
        <v>1</v>
      </c>
      <c r="U16" s="5">
        <v>4</v>
      </c>
      <c r="V16" s="5">
        <v>4</v>
      </c>
      <c r="W16" s="5">
        <v>4</v>
      </c>
      <c r="X16" s="5">
        <v>3</v>
      </c>
      <c r="Y16" s="5">
        <v>4</v>
      </c>
      <c r="Z16" s="5">
        <v>4</v>
      </c>
      <c r="AA16" s="5">
        <v>4</v>
      </c>
      <c r="AB16" s="5">
        <v>4</v>
      </c>
      <c r="AC16" s="5">
        <v>4</v>
      </c>
      <c r="AD16" s="5">
        <v>4</v>
      </c>
      <c r="AE16" s="5">
        <v>4</v>
      </c>
      <c r="AF16" s="5">
        <v>4</v>
      </c>
      <c r="AH16" s="37">
        <f t="shared" si="0"/>
        <v>3.526315789473684</v>
      </c>
    </row>
    <row r="17" spans="1:34" ht="24">
      <c r="A17" s="67">
        <v>13</v>
      </c>
      <c r="B17" s="5">
        <v>2</v>
      </c>
      <c r="C17" s="5">
        <v>1</v>
      </c>
      <c r="D17" s="5">
        <v>3</v>
      </c>
      <c r="E17" s="5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4</v>
      </c>
      <c r="P17" s="5">
        <v>4</v>
      </c>
      <c r="Q17" s="5">
        <v>4</v>
      </c>
      <c r="R17" s="5">
        <v>4</v>
      </c>
      <c r="S17" s="5">
        <v>5</v>
      </c>
      <c r="T17" s="5">
        <v>4</v>
      </c>
      <c r="U17" s="5">
        <v>4</v>
      </c>
      <c r="V17" s="5">
        <v>5</v>
      </c>
      <c r="W17" s="5">
        <v>5</v>
      </c>
      <c r="X17" s="5">
        <v>3</v>
      </c>
      <c r="Y17" s="5">
        <v>4</v>
      </c>
      <c r="Z17" s="5">
        <v>4</v>
      </c>
      <c r="AA17" s="5">
        <v>4</v>
      </c>
      <c r="AB17" s="5">
        <v>4</v>
      </c>
      <c r="AC17" s="5">
        <v>3</v>
      </c>
      <c r="AD17" s="5">
        <v>4</v>
      </c>
      <c r="AE17" s="5">
        <v>4</v>
      </c>
      <c r="AF17" s="5">
        <v>5</v>
      </c>
      <c r="AH17" s="37">
        <f t="shared" si="0"/>
        <v>4</v>
      </c>
    </row>
    <row r="18" spans="1:34" ht="24">
      <c r="A18" s="67">
        <v>14</v>
      </c>
      <c r="B18" s="5">
        <v>2</v>
      </c>
      <c r="C18" s="5">
        <v>2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4</v>
      </c>
      <c r="O18" s="5">
        <v>2</v>
      </c>
      <c r="P18" s="5">
        <v>4</v>
      </c>
      <c r="Q18" s="5">
        <v>4</v>
      </c>
      <c r="S18" s="5">
        <v>3</v>
      </c>
      <c r="T18" s="5">
        <v>3</v>
      </c>
      <c r="U18" s="5">
        <v>4</v>
      </c>
      <c r="V18" s="5">
        <v>4</v>
      </c>
      <c r="W18" s="5">
        <v>4</v>
      </c>
      <c r="X18" s="5">
        <v>2</v>
      </c>
      <c r="Y18" s="5">
        <v>4</v>
      </c>
      <c r="Z18" s="5">
        <v>4</v>
      </c>
      <c r="AA18" s="5">
        <v>4</v>
      </c>
      <c r="AB18" s="5">
        <v>3</v>
      </c>
      <c r="AC18" s="5">
        <v>2</v>
      </c>
      <c r="AD18" s="5">
        <v>3</v>
      </c>
      <c r="AE18" s="5">
        <v>3</v>
      </c>
      <c r="AF18" s="5">
        <v>3</v>
      </c>
      <c r="AH18" s="37">
        <f t="shared" si="0"/>
        <v>3.3333333333333335</v>
      </c>
    </row>
    <row r="19" spans="1:34" ht="24">
      <c r="A19" s="67">
        <v>15</v>
      </c>
      <c r="B19" s="5">
        <v>3</v>
      </c>
      <c r="C19" s="5">
        <v>0</v>
      </c>
      <c r="D19" s="5">
        <v>2</v>
      </c>
      <c r="E19" s="5">
        <v>1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4</v>
      </c>
      <c r="O19" s="5">
        <v>2</v>
      </c>
      <c r="P19" s="5">
        <v>4</v>
      </c>
      <c r="Q19" s="5">
        <v>4</v>
      </c>
      <c r="R19" s="5">
        <v>4</v>
      </c>
      <c r="S19" s="5">
        <v>4</v>
      </c>
      <c r="T19" s="5">
        <v>4</v>
      </c>
      <c r="U19" s="5">
        <v>5</v>
      </c>
      <c r="V19" s="5">
        <v>4</v>
      </c>
      <c r="W19" s="5">
        <v>5</v>
      </c>
      <c r="X19" s="5">
        <v>2</v>
      </c>
      <c r="Y19" s="5">
        <v>4</v>
      </c>
      <c r="Z19" s="5">
        <v>4</v>
      </c>
      <c r="AA19" s="5">
        <v>4</v>
      </c>
      <c r="AB19" s="5">
        <v>4</v>
      </c>
      <c r="AC19" s="5">
        <v>4</v>
      </c>
      <c r="AD19" s="5">
        <v>4</v>
      </c>
      <c r="AE19" s="5">
        <v>4</v>
      </c>
      <c r="AF19" s="5">
        <v>4</v>
      </c>
      <c r="AH19" s="37">
        <f t="shared" si="0"/>
        <v>3.8947368421052633</v>
      </c>
    </row>
    <row r="20" spans="1:34" ht="24">
      <c r="A20" s="67">
        <v>16</v>
      </c>
      <c r="B20" s="5">
        <v>2</v>
      </c>
      <c r="C20" s="5">
        <v>2</v>
      </c>
      <c r="D20" s="5">
        <v>0</v>
      </c>
      <c r="E20" s="5">
        <v>1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5</v>
      </c>
      <c r="O20" s="5">
        <v>3</v>
      </c>
      <c r="P20" s="5">
        <v>4</v>
      </c>
      <c r="Q20" s="5">
        <v>5</v>
      </c>
      <c r="R20" s="5">
        <v>5</v>
      </c>
      <c r="S20" s="5">
        <v>5</v>
      </c>
      <c r="T20" s="5">
        <v>5</v>
      </c>
      <c r="U20" s="5">
        <v>5</v>
      </c>
      <c r="V20" s="5">
        <v>5</v>
      </c>
      <c r="W20" s="5">
        <v>5</v>
      </c>
      <c r="X20" s="5">
        <v>3</v>
      </c>
      <c r="Y20" s="5">
        <v>4</v>
      </c>
      <c r="Z20" s="5">
        <v>2</v>
      </c>
      <c r="AA20" s="5">
        <v>4</v>
      </c>
      <c r="AB20" s="5">
        <v>4</v>
      </c>
      <c r="AC20" s="5">
        <v>5</v>
      </c>
      <c r="AD20" s="5">
        <v>5</v>
      </c>
      <c r="AE20" s="5">
        <v>5</v>
      </c>
      <c r="AF20" s="5">
        <v>5</v>
      </c>
      <c r="AH20" s="37">
        <f t="shared" si="0"/>
        <v>4.421052631578948</v>
      </c>
    </row>
    <row r="21" spans="1:34" ht="24">
      <c r="A21" s="67">
        <v>17</v>
      </c>
      <c r="B21" s="5">
        <v>2</v>
      </c>
      <c r="C21" s="5">
        <v>1</v>
      </c>
      <c r="D21" s="5">
        <v>3</v>
      </c>
      <c r="E21" s="5">
        <v>1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4</v>
      </c>
      <c r="O21" s="5">
        <v>3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5</v>
      </c>
      <c r="X21" s="5">
        <v>3</v>
      </c>
      <c r="Y21" s="5">
        <v>4</v>
      </c>
      <c r="Z21" s="5">
        <v>4</v>
      </c>
      <c r="AA21" s="5">
        <v>5</v>
      </c>
      <c r="AB21" s="5">
        <v>3</v>
      </c>
      <c r="AC21" s="5">
        <v>4</v>
      </c>
      <c r="AD21" s="5">
        <v>3</v>
      </c>
      <c r="AE21" s="5">
        <v>4</v>
      </c>
      <c r="AF21" s="5">
        <v>4</v>
      </c>
      <c r="AH21" s="37">
        <f t="shared" si="0"/>
        <v>3.8947368421052633</v>
      </c>
    </row>
    <row r="22" spans="1:34" ht="24">
      <c r="A22" s="67">
        <v>18</v>
      </c>
      <c r="B22" s="5">
        <v>2</v>
      </c>
      <c r="C22" s="5">
        <v>1</v>
      </c>
      <c r="D22" s="5">
        <v>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5</v>
      </c>
      <c r="O22" s="5">
        <v>4</v>
      </c>
      <c r="P22" s="5">
        <v>4</v>
      </c>
      <c r="Q22" s="5">
        <v>4</v>
      </c>
      <c r="R22" s="5">
        <v>5</v>
      </c>
      <c r="S22" s="5">
        <v>5</v>
      </c>
      <c r="T22" s="5">
        <v>4</v>
      </c>
      <c r="U22" s="5">
        <v>4</v>
      </c>
      <c r="V22" s="5">
        <v>5</v>
      </c>
      <c r="W22" s="5">
        <v>5</v>
      </c>
      <c r="X22" s="5">
        <v>3</v>
      </c>
      <c r="Y22" s="5">
        <v>4</v>
      </c>
      <c r="Z22" s="5">
        <v>5</v>
      </c>
      <c r="AA22" s="5">
        <v>5</v>
      </c>
      <c r="AB22" s="5">
        <v>4</v>
      </c>
      <c r="AC22" s="5">
        <v>5</v>
      </c>
      <c r="AD22" s="5">
        <v>5</v>
      </c>
      <c r="AE22" s="5">
        <v>5</v>
      </c>
      <c r="AF22" s="5">
        <v>5</v>
      </c>
      <c r="AH22" s="37">
        <f t="shared" si="0"/>
        <v>4.526315789473684</v>
      </c>
    </row>
    <row r="23" spans="1:34" ht="24">
      <c r="A23" s="67">
        <v>19</v>
      </c>
      <c r="B23" s="5">
        <v>2</v>
      </c>
      <c r="C23" s="5">
        <v>1</v>
      </c>
      <c r="D23" s="5">
        <v>3</v>
      </c>
      <c r="E23" s="5">
        <v>1</v>
      </c>
      <c r="F23" s="5">
        <v>1</v>
      </c>
      <c r="G23" s="5">
        <v>1</v>
      </c>
      <c r="H23" s="5">
        <v>0</v>
      </c>
      <c r="I23" s="5">
        <v>0</v>
      </c>
      <c r="J23" s="5">
        <v>1</v>
      </c>
      <c r="K23" s="5">
        <v>1</v>
      </c>
      <c r="L23" s="5">
        <v>0</v>
      </c>
      <c r="M23" s="5">
        <v>0</v>
      </c>
      <c r="N23" s="5">
        <v>5</v>
      </c>
      <c r="O23" s="5">
        <v>4</v>
      </c>
      <c r="P23" s="5">
        <v>4</v>
      </c>
      <c r="Q23" s="5">
        <v>4</v>
      </c>
      <c r="R23" s="5">
        <v>5</v>
      </c>
      <c r="S23" s="5">
        <v>5</v>
      </c>
      <c r="T23" s="5">
        <v>5</v>
      </c>
      <c r="U23" s="5">
        <v>5</v>
      </c>
      <c r="V23" s="5">
        <v>5</v>
      </c>
      <c r="W23" s="5">
        <v>5</v>
      </c>
      <c r="X23" s="5">
        <v>5</v>
      </c>
      <c r="Y23" s="5">
        <v>4</v>
      </c>
      <c r="Z23" s="5">
        <v>3</v>
      </c>
      <c r="AA23" s="5">
        <v>4</v>
      </c>
      <c r="AB23" s="5">
        <v>5</v>
      </c>
      <c r="AC23" s="5">
        <v>5</v>
      </c>
      <c r="AD23" s="5">
        <v>5</v>
      </c>
      <c r="AE23" s="5">
        <v>5</v>
      </c>
      <c r="AF23" s="5">
        <v>5</v>
      </c>
      <c r="AH23" s="37">
        <f t="shared" si="0"/>
        <v>4.631578947368421</v>
      </c>
    </row>
    <row r="24" spans="1:34" ht="24">
      <c r="A24" s="67">
        <v>20</v>
      </c>
      <c r="B24" s="5">
        <v>3</v>
      </c>
      <c r="C24" s="5">
        <v>0</v>
      </c>
      <c r="D24" s="5">
        <v>3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5</v>
      </c>
      <c r="O24" s="5">
        <v>4</v>
      </c>
      <c r="P24" s="5">
        <v>5</v>
      </c>
      <c r="S24" s="5">
        <v>5</v>
      </c>
      <c r="T24" s="5">
        <v>4</v>
      </c>
      <c r="U24" s="5">
        <v>5</v>
      </c>
      <c r="V24" s="5">
        <v>5</v>
      </c>
      <c r="W24" s="5">
        <v>4</v>
      </c>
      <c r="X24" s="5">
        <v>3</v>
      </c>
      <c r="Y24" s="5">
        <v>4</v>
      </c>
      <c r="Z24" s="5">
        <v>4</v>
      </c>
      <c r="AA24" s="5">
        <v>5</v>
      </c>
      <c r="AB24" s="5">
        <v>5</v>
      </c>
      <c r="AC24" s="5">
        <v>5</v>
      </c>
      <c r="AD24" s="5">
        <v>5</v>
      </c>
      <c r="AE24" s="5">
        <v>5</v>
      </c>
      <c r="AF24" s="5">
        <v>5</v>
      </c>
      <c r="AH24" s="37">
        <f t="shared" si="0"/>
        <v>4.588235294117647</v>
      </c>
    </row>
    <row r="25" spans="1:34" ht="24">
      <c r="A25" s="67">
        <v>21</v>
      </c>
      <c r="B25" s="5">
        <v>3</v>
      </c>
      <c r="C25" s="5">
        <v>0</v>
      </c>
      <c r="D25" s="5">
        <v>3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4</v>
      </c>
      <c r="O25" s="5">
        <v>4</v>
      </c>
      <c r="P25" s="5">
        <v>5</v>
      </c>
      <c r="Q25" s="5">
        <v>5</v>
      </c>
      <c r="R25" s="5">
        <v>5</v>
      </c>
      <c r="S25" s="5">
        <v>4</v>
      </c>
      <c r="T25" s="5">
        <v>4</v>
      </c>
      <c r="U25" s="5">
        <v>5</v>
      </c>
      <c r="V25" s="5">
        <v>5</v>
      </c>
      <c r="W25" s="5">
        <v>4</v>
      </c>
      <c r="X25" s="5">
        <v>3</v>
      </c>
      <c r="Y25" s="5">
        <v>4</v>
      </c>
      <c r="Z25" s="5">
        <v>5</v>
      </c>
      <c r="AA25" s="5">
        <v>5</v>
      </c>
      <c r="AB25" s="5">
        <v>5</v>
      </c>
      <c r="AC25" s="5">
        <v>5</v>
      </c>
      <c r="AD25" s="5">
        <v>5</v>
      </c>
      <c r="AE25" s="5">
        <v>5</v>
      </c>
      <c r="AF25" s="5">
        <v>5</v>
      </c>
      <c r="AH25" s="37">
        <f t="shared" si="0"/>
        <v>4.578947368421052</v>
      </c>
    </row>
    <row r="26" spans="1:34" ht="24">
      <c r="A26" s="67">
        <v>22</v>
      </c>
      <c r="B26" s="5">
        <v>2</v>
      </c>
      <c r="C26" s="5">
        <v>1</v>
      </c>
      <c r="D26" s="5">
        <v>2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3</v>
      </c>
      <c r="O26" s="5">
        <v>5</v>
      </c>
      <c r="P26" s="5">
        <v>5</v>
      </c>
      <c r="Q26" s="5">
        <v>5</v>
      </c>
      <c r="R26" s="5">
        <v>5</v>
      </c>
      <c r="S26" s="5">
        <v>5</v>
      </c>
      <c r="T26" s="5">
        <v>5</v>
      </c>
      <c r="U26" s="5">
        <v>5</v>
      </c>
      <c r="V26" s="5">
        <v>5</v>
      </c>
      <c r="W26" s="5">
        <v>5</v>
      </c>
      <c r="X26" s="5">
        <v>2</v>
      </c>
      <c r="Y26" s="5">
        <v>4</v>
      </c>
      <c r="Z26" s="5">
        <v>5</v>
      </c>
      <c r="AA26" s="5">
        <v>5</v>
      </c>
      <c r="AB26" s="5">
        <v>5</v>
      </c>
      <c r="AC26" s="5">
        <v>5</v>
      </c>
      <c r="AD26" s="5">
        <v>5</v>
      </c>
      <c r="AE26" s="5">
        <v>5</v>
      </c>
      <c r="AF26" s="5">
        <v>5</v>
      </c>
      <c r="AH26" s="37">
        <f t="shared" si="0"/>
        <v>4.684210526315789</v>
      </c>
    </row>
    <row r="27" spans="1:34" ht="24">
      <c r="A27" s="67">
        <v>23</v>
      </c>
      <c r="B27" s="5">
        <v>2</v>
      </c>
      <c r="C27" s="5">
        <v>2</v>
      </c>
      <c r="D27" s="5">
        <v>3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4</v>
      </c>
      <c r="O27" s="5">
        <v>3</v>
      </c>
      <c r="P27" s="5">
        <v>3</v>
      </c>
      <c r="Q27" s="5">
        <v>4</v>
      </c>
      <c r="R27" s="5">
        <v>4</v>
      </c>
      <c r="S27" s="5">
        <v>4</v>
      </c>
      <c r="T27" s="5">
        <v>3</v>
      </c>
      <c r="U27" s="5">
        <v>3</v>
      </c>
      <c r="V27" s="5">
        <v>4</v>
      </c>
      <c r="W27" s="5">
        <v>3</v>
      </c>
      <c r="X27" s="5">
        <v>3</v>
      </c>
      <c r="Y27" s="5">
        <v>4</v>
      </c>
      <c r="Z27" s="5">
        <v>4</v>
      </c>
      <c r="AA27" s="5">
        <v>4</v>
      </c>
      <c r="AB27" s="5">
        <v>4</v>
      </c>
      <c r="AC27" s="5">
        <v>4</v>
      </c>
      <c r="AD27" s="5">
        <v>4</v>
      </c>
      <c r="AE27" s="5">
        <v>4</v>
      </c>
      <c r="AF27" s="5">
        <v>4</v>
      </c>
      <c r="AH27" s="37">
        <f t="shared" si="0"/>
        <v>3.6842105263157894</v>
      </c>
    </row>
    <row r="28" spans="1:34" ht="24">
      <c r="A28" s="67">
        <v>24</v>
      </c>
      <c r="B28" s="5">
        <v>3</v>
      </c>
      <c r="C28" s="5">
        <v>0</v>
      </c>
      <c r="D28" s="5">
        <v>3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4</v>
      </c>
      <c r="O28" s="5">
        <v>4</v>
      </c>
      <c r="P28" s="5">
        <v>4</v>
      </c>
      <c r="Q28" s="5">
        <v>4</v>
      </c>
      <c r="R28" s="5">
        <v>4</v>
      </c>
      <c r="S28" s="5">
        <v>4</v>
      </c>
      <c r="T28" s="5">
        <v>5</v>
      </c>
      <c r="U28" s="5">
        <v>4</v>
      </c>
      <c r="V28" s="5">
        <v>5</v>
      </c>
      <c r="W28" s="5">
        <v>5</v>
      </c>
      <c r="X28" s="5">
        <v>2</v>
      </c>
      <c r="Y28" s="5">
        <v>3</v>
      </c>
      <c r="Z28" s="5">
        <v>3</v>
      </c>
      <c r="AA28" s="5">
        <v>4</v>
      </c>
      <c r="AB28" s="5">
        <v>4</v>
      </c>
      <c r="AC28" s="5">
        <v>4</v>
      </c>
      <c r="AD28" s="5">
        <v>4</v>
      </c>
      <c r="AE28" s="5">
        <v>5</v>
      </c>
      <c r="AF28" s="5">
        <v>4</v>
      </c>
      <c r="AH28" s="37">
        <f t="shared" si="0"/>
        <v>4</v>
      </c>
    </row>
    <row r="29" spans="1:34" ht="24">
      <c r="A29" s="67">
        <v>25</v>
      </c>
      <c r="B29" s="5">
        <v>2</v>
      </c>
      <c r="C29" s="5">
        <v>0</v>
      </c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5</v>
      </c>
      <c r="O29" s="5">
        <v>5</v>
      </c>
      <c r="P29" s="5">
        <v>4</v>
      </c>
      <c r="Q29" s="5">
        <v>4</v>
      </c>
      <c r="R29" s="5">
        <v>4</v>
      </c>
      <c r="S29" s="5">
        <v>3</v>
      </c>
      <c r="T29" s="5">
        <v>3</v>
      </c>
      <c r="U29" s="5">
        <v>3</v>
      </c>
      <c r="V29" s="5">
        <v>3</v>
      </c>
      <c r="W29" s="5">
        <v>4</v>
      </c>
      <c r="X29" s="5">
        <v>4</v>
      </c>
      <c r="Y29" s="5">
        <v>4</v>
      </c>
      <c r="Z29" s="5">
        <v>3</v>
      </c>
      <c r="AA29" s="5">
        <v>4</v>
      </c>
      <c r="AB29" s="5">
        <v>4</v>
      </c>
      <c r="AC29" s="5">
        <v>4</v>
      </c>
      <c r="AD29" s="5">
        <v>3</v>
      </c>
      <c r="AE29" s="5">
        <v>4</v>
      </c>
      <c r="AF29" s="5">
        <v>4</v>
      </c>
      <c r="AH29" s="37">
        <f t="shared" si="0"/>
        <v>3.789473684210526</v>
      </c>
    </row>
    <row r="30" spans="1:34" ht="24">
      <c r="A30" s="67">
        <v>26</v>
      </c>
      <c r="B30" s="5">
        <v>2</v>
      </c>
      <c r="C30" s="5">
        <v>2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5</v>
      </c>
      <c r="O30" s="5">
        <v>3</v>
      </c>
      <c r="P30" s="5">
        <v>3</v>
      </c>
      <c r="Q30" s="5">
        <v>5</v>
      </c>
      <c r="R30" s="5">
        <v>5</v>
      </c>
      <c r="S30" s="5">
        <v>5</v>
      </c>
      <c r="T30" s="5">
        <v>3</v>
      </c>
      <c r="U30" s="5">
        <v>5</v>
      </c>
      <c r="V30" s="5">
        <v>5</v>
      </c>
      <c r="W30" s="5">
        <v>5</v>
      </c>
      <c r="X30" s="5">
        <v>5</v>
      </c>
      <c r="Y30" s="5">
        <v>4</v>
      </c>
      <c r="Z30" s="5">
        <v>5</v>
      </c>
      <c r="AA30" s="5">
        <v>4</v>
      </c>
      <c r="AB30" s="5">
        <v>4</v>
      </c>
      <c r="AC30" s="5">
        <v>4</v>
      </c>
      <c r="AD30" s="5">
        <v>4</v>
      </c>
      <c r="AE30" s="5">
        <v>5</v>
      </c>
      <c r="AF30" s="5">
        <v>5</v>
      </c>
      <c r="AH30" s="37">
        <f t="shared" si="0"/>
        <v>4.421052631578948</v>
      </c>
    </row>
    <row r="31" spans="1:34" ht="24">
      <c r="A31" s="67">
        <v>27</v>
      </c>
      <c r="B31" s="5">
        <v>2</v>
      </c>
      <c r="C31" s="5">
        <v>2</v>
      </c>
      <c r="D31" s="5">
        <v>0</v>
      </c>
      <c r="E31" s="5">
        <v>0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5</v>
      </c>
      <c r="O31" s="5">
        <v>5</v>
      </c>
      <c r="P31" s="5">
        <v>4</v>
      </c>
      <c r="Q31" s="5">
        <v>5</v>
      </c>
      <c r="R31" s="5">
        <v>4</v>
      </c>
      <c r="S31" s="5">
        <v>4</v>
      </c>
      <c r="T31" s="5">
        <v>3</v>
      </c>
      <c r="U31" s="5">
        <v>5</v>
      </c>
      <c r="V31" s="5">
        <v>4</v>
      </c>
      <c r="W31" s="5">
        <v>5</v>
      </c>
      <c r="X31" s="5">
        <v>2</v>
      </c>
      <c r="Y31" s="5">
        <v>5</v>
      </c>
      <c r="Z31" s="5">
        <v>3</v>
      </c>
      <c r="AA31" s="5">
        <v>5</v>
      </c>
      <c r="AB31" s="5">
        <v>4</v>
      </c>
      <c r="AC31" s="5">
        <v>5</v>
      </c>
      <c r="AD31" s="5">
        <v>5</v>
      </c>
      <c r="AE31" s="5">
        <v>4</v>
      </c>
      <c r="AF31" s="5">
        <v>5</v>
      </c>
      <c r="AH31" s="37">
        <f t="shared" si="0"/>
        <v>4.315789473684211</v>
      </c>
    </row>
    <row r="32" spans="1:34" ht="24">
      <c r="A32" s="67">
        <v>28</v>
      </c>
      <c r="B32" s="5">
        <v>3</v>
      </c>
      <c r="C32" s="5">
        <v>0</v>
      </c>
      <c r="D32" s="5">
        <v>3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5</v>
      </c>
      <c r="O32" s="5">
        <v>5</v>
      </c>
      <c r="P32" s="5">
        <v>5</v>
      </c>
      <c r="Q32" s="5">
        <v>5</v>
      </c>
      <c r="R32" s="5">
        <v>5</v>
      </c>
      <c r="S32" s="5">
        <v>5</v>
      </c>
      <c r="T32" s="5">
        <v>5</v>
      </c>
      <c r="U32" s="5">
        <v>5</v>
      </c>
      <c r="V32" s="5">
        <v>5</v>
      </c>
      <c r="W32" s="5">
        <v>5</v>
      </c>
      <c r="X32" s="5">
        <v>5</v>
      </c>
      <c r="Y32" s="5">
        <v>4</v>
      </c>
      <c r="Z32" s="5">
        <v>3</v>
      </c>
      <c r="AA32" s="5">
        <v>4</v>
      </c>
      <c r="AB32" s="5">
        <v>4</v>
      </c>
      <c r="AC32" s="5">
        <v>4</v>
      </c>
      <c r="AD32" s="5">
        <v>4</v>
      </c>
      <c r="AE32" s="5">
        <v>4</v>
      </c>
      <c r="AF32" s="5">
        <v>4</v>
      </c>
      <c r="AH32" s="37">
        <f t="shared" si="0"/>
        <v>4.526315789473684</v>
      </c>
    </row>
    <row r="33" spans="1:34" ht="24">
      <c r="A33" s="67">
        <v>29</v>
      </c>
      <c r="B33" s="5">
        <v>2</v>
      </c>
      <c r="C33" s="5">
        <v>2</v>
      </c>
      <c r="D33" s="5">
        <v>0</v>
      </c>
      <c r="E33" s="5">
        <v>1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3</v>
      </c>
      <c r="O33" s="5">
        <v>3</v>
      </c>
      <c r="P33" s="5">
        <v>3</v>
      </c>
      <c r="Q33" s="5">
        <v>4</v>
      </c>
      <c r="R33" s="5">
        <v>4</v>
      </c>
      <c r="S33" s="5">
        <v>3</v>
      </c>
      <c r="T33" s="5">
        <v>2</v>
      </c>
      <c r="U33" s="5">
        <v>3</v>
      </c>
      <c r="V33" s="5">
        <v>2</v>
      </c>
      <c r="W33" s="5">
        <v>4</v>
      </c>
      <c r="X33" s="5">
        <v>2</v>
      </c>
      <c r="Y33" s="5">
        <v>4</v>
      </c>
      <c r="Z33" s="5">
        <v>3</v>
      </c>
      <c r="AA33" s="5">
        <v>3</v>
      </c>
      <c r="AB33" s="5">
        <v>3</v>
      </c>
      <c r="AC33" s="5">
        <v>5</v>
      </c>
      <c r="AD33" s="5">
        <v>4</v>
      </c>
      <c r="AE33" s="5">
        <v>4</v>
      </c>
      <c r="AF33" s="5">
        <v>4</v>
      </c>
      <c r="AH33" s="37">
        <f t="shared" si="0"/>
        <v>3.3157894736842106</v>
      </c>
    </row>
    <row r="34" spans="1:34" ht="24">
      <c r="A34" s="67">
        <v>30</v>
      </c>
      <c r="B34" s="5">
        <v>2</v>
      </c>
      <c r="C34" s="5">
        <v>1</v>
      </c>
      <c r="D34" s="5">
        <v>0</v>
      </c>
      <c r="E34" s="5">
        <v>0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4</v>
      </c>
      <c r="O34" s="5">
        <v>4</v>
      </c>
      <c r="P34" s="5">
        <v>4</v>
      </c>
      <c r="Q34" s="5">
        <v>4</v>
      </c>
      <c r="R34" s="5">
        <v>4</v>
      </c>
      <c r="S34" s="5">
        <v>4</v>
      </c>
      <c r="T34" s="5">
        <v>4</v>
      </c>
      <c r="U34" s="5">
        <v>4</v>
      </c>
      <c r="V34" s="5">
        <v>4</v>
      </c>
      <c r="W34" s="5">
        <v>4</v>
      </c>
      <c r="X34" s="5">
        <v>4</v>
      </c>
      <c r="Y34" s="5">
        <v>4</v>
      </c>
      <c r="Z34" s="5">
        <v>4</v>
      </c>
      <c r="AA34" s="5">
        <v>4</v>
      </c>
      <c r="AB34" s="5">
        <v>4</v>
      </c>
      <c r="AC34" s="5">
        <v>4</v>
      </c>
      <c r="AD34" s="5">
        <v>4</v>
      </c>
      <c r="AE34" s="5">
        <v>4</v>
      </c>
      <c r="AF34" s="5">
        <v>4</v>
      </c>
      <c r="AH34" s="37">
        <f t="shared" si="0"/>
        <v>4</v>
      </c>
    </row>
    <row r="35" spans="1:34" ht="24">
      <c r="A35" s="67">
        <v>31</v>
      </c>
      <c r="B35" s="5">
        <v>2</v>
      </c>
      <c r="C35" s="5">
        <v>2</v>
      </c>
      <c r="D35" s="5">
        <v>3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3</v>
      </c>
      <c r="O35" s="5">
        <v>1</v>
      </c>
      <c r="P35" s="5">
        <v>2</v>
      </c>
      <c r="Q35" s="5">
        <v>3</v>
      </c>
      <c r="R35" s="5">
        <v>3</v>
      </c>
      <c r="S35" s="5">
        <v>4</v>
      </c>
      <c r="T35" s="5">
        <v>4</v>
      </c>
      <c r="U35" s="5">
        <v>4</v>
      </c>
      <c r="V35" s="5">
        <v>4</v>
      </c>
      <c r="W35" s="5">
        <v>4</v>
      </c>
      <c r="X35" s="5">
        <v>2</v>
      </c>
      <c r="Y35" s="5">
        <v>3</v>
      </c>
      <c r="Z35" s="5">
        <v>3</v>
      </c>
      <c r="AA35" s="5">
        <v>3</v>
      </c>
      <c r="AB35" s="5">
        <v>3</v>
      </c>
      <c r="AC35" s="5">
        <v>3</v>
      </c>
      <c r="AD35" s="5">
        <v>3</v>
      </c>
      <c r="AE35" s="5">
        <v>3</v>
      </c>
      <c r="AF35" s="5">
        <v>3</v>
      </c>
      <c r="AH35" s="37">
        <f t="shared" si="0"/>
        <v>3.0526315789473686</v>
      </c>
    </row>
    <row r="36" spans="1:34" ht="24">
      <c r="A36" s="67">
        <v>32</v>
      </c>
      <c r="B36" s="5">
        <v>2</v>
      </c>
      <c r="C36" s="5">
        <v>2</v>
      </c>
      <c r="D36" s="5">
        <v>0</v>
      </c>
      <c r="E36" s="5">
        <v>1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5</v>
      </c>
      <c r="O36" s="5">
        <v>2</v>
      </c>
      <c r="P36" s="5">
        <v>5</v>
      </c>
      <c r="Q36" s="5">
        <v>5</v>
      </c>
      <c r="R36" s="5">
        <v>5</v>
      </c>
      <c r="S36" s="5">
        <v>5</v>
      </c>
      <c r="T36" s="5">
        <v>2</v>
      </c>
      <c r="U36" s="5">
        <v>2</v>
      </c>
      <c r="V36" s="5">
        <v>4</v>
      </c>
      <c r="W36" s="5">
        <v>5</v>
      </c>
      <c r="X36" s="5">
        <v>2</v>
      </c>
      <c r="Y36" s="5">
        <v>4</v>
      </c>
      <c r="AA36" s="5">
        <v>5</v>
      </c>
      <c r="AB36" s="5">
        <v>5</v>
      </c>
      <c r="AC36" s="5">
        <v>4</v>
      </c>
      <c r="AD36" s="5">
        <v>4</v>
      </c>
      <c r="AE36" s="5">
        <v>5</v>
      </c>
      <c r="AF36" s="5">
        <v>5</v>
      </c>
      <c r="AH36" s="37">
        <f t="shared" si="0"/>
        <v>4.111111111111111</v>
      </c>
    </row>
    <row r="37" spans="1:34" ht="24">
      <c r="A37" s="67">
        <v>33</v>
      </c>
      <c r="B37" s="5">
        <v>2</v>
      </c>
      <c r="C37" s="5">
        <v>2</v>
      </c>
      <c r="D37" s="5">
        <v>3</v>
      </c>
      <c r="E37" s="5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4</v>
      </c>
      <c r="O37" s="5">
        <v>2</v>
      </c>
      <c r="P37" s="5">
        <v>4</v>
      </c>
      <c r="Q37" s="5">
        <v>4</v>
      </c>
      <c r="R37" s="5">
        <v>4</v>
      </c>
      <c r="S37" s="5">
        <v>4</v>
      </c>
      <c r="T37" s="5">
        <v>2</v>
      </c>
      <c r="V37" s="5">
        <v>2</v>
      </c>
      <c r="W37" s="5">
        <v>3</v>
      </c>
      <c r="X37" s="5">
        <v>3</v>
      </c>
      <c r="Y37" s="5">
        <v>3</v>
      </c>
      <c r="Z37" s="5">
        <v>3</v>
      </c>
      <c r="AA37" s="5">
        <v>3</v>
      </c>
      <c r="AB37" s="5">
        <v>3</v>
      </c>
      <c r="AC37" s="5">
        <v>3</v>
      </c>
      <c r="AD37" s="5">
        <v>3</v>
      </c>
      <c r="AE37" s="5">
        <v>4</v>
      </c>
      <c r="AF37" s="5">
        <v>3</v>
      </c>
      <c r="AH37" s="37">
        <f t="shared" si="0"/>
        <v>3.1666666666666665</v>
      </c>
    </row>
    <row r="38" spans="1:34" ht="24">
      <c r="A38" s="67">
        <v>34</v>
      </c>
      <c r="B38" s="5">
        <v>2</v>
      </c>
      <c r="C38" s="5">
        <v>2</v>
      </c>
      <c r="D38" s="5">
        <v>3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3</v>
      </c>
      <c r="O38" s="5">
        <v>4</v>
      </c>
      <c r="P38" s="5">
        <v>4</v>
      </c>
      <c r="Q38" s="5">
        <v>4</v>
      </c>
      <c r="R38" s="5">
        <v>4</v>
      </c>
      <c r="S38" s="5">
        <v>3</v>
      </c>
      <c r="T38" s="5">
        <v>4</v>
      </c>
      <c r="U38" s="5">
        <v>4</v>
      </c>
      <c r="V38" s="5">
        <v>4</v>
      </c>
      <c r="W38" s="5">
        <v>4</v>
      </c>
      <c r="X38" s="5">
        <v>3</v>
      </c>
      <c r="Y38" s="5">
        <v>4</v>
      </c>
      <c r="Z38" s="5">
        <v>3</v>
      </c>
      <c r="AA38" s="5">
        <v>4</v>
      </c>
      <c r="AB38" s="5">
        <v>4</v>
      </c>
      <c r="AC38" s="5">
        <v>4</v>
      </c>
      <c r="AD38" s="5">
        <v>4</v>
      </c>
      <c r="AE38" s="5">
        <v>4</v>
      </c>
      <c r="AF38" s="5">
        <v>4</v>
      </c>
      <c r="AH38" s="37">
        <f t="shared" si="0"/>
        <v>3.789473684210526</v>
      </c>
    </row>
    <row r="39" spans="1:34" ht="24">
      <c r="A39" s="67">
        <v>35</v>
      </c>
      <c r="B39" s="5">
        <v>2</v>
      </c>
      <c r="C39" s="5">
        <v>2</v>
      </c>
      <c r="D39" s="5">
        <v>3</v>
      </c>
      <c r="E39" s="5">
        <v>1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3</v>
      </c>
      <c r="O39" s="5">
        <v>3</v>
      </c>
      <c r="P39" s="5">
        <v>2</v>
      </c>
      <c r="Q39" s="5">
        <v>3</v>
      </c>
      <c r="R39" s="5">
        <v>3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2</v>
      </c>
      <c r="Y39" s="5">
        <v>3</v>
      </c>
      <c r="Z39" s="5">
        <v>3</v>
      </c>
      <c r="AA39" s="5">
        <v>4</v>
      </c>
      <c r="AB39" s="5">
        <v>4</v>
      </c>
      <c r="AC39" s="5">
        <v>3</v>
      </c>
      <c r="AD39" s="5">
        <v>3</v>
      </c>
      <c r="AE39" s="5">
        <v>3</v>
      </c>
      <c r="AF39" s="5">
        <v>4</v>
      </c>
      <c r="AH39" s="37">
        <f t="shared" si="0"/>
        <v>3.3157894736842106</v>
      </c>
    </row>
    <row r="40" spans="1:34" ht="24">
      <c r="A40" s="67">
        <v>36</v>
      </c>
      <c r="B40" s="5">
        <v>2</v>
      </c>
      <c r="C40" s="5">
        <v>2</v>
      </c>
      <c r="D40" s="5">
        <v>0</v>
      </c>
      <c r="E40" s="5">
        <v>1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5</v>
      </c>
      <c r="O40" s="5">
        <v>3</v>
      </c>
      <c r="P40" s="5">
        <v>4</v>
      </c>
      <c r="Q40" s="5">
        <v>5</v>
      </c>
      <c r="R40" s="5">
        <v>5</v>
      </c>
      <c r="S40" s="5">
        <v>5</v>
      </c>
      <c r="T40" s="5">
        <v>4</v>
      </c>
      <c r="U40" s="5">
        <v>5</v>
      </c>
      <c r="V40" s="5">
        <v>5</v>
      </c>
      <c r="W40" s="5">
        <v>5</v>
      </c>
      <c r="X40" s="5">
        <v>4</v>
      </c>
      <c r="Y40" s="5">
        <v>4</v>
      </c>
      <c r="Z40" s="5">
        <v>4</v>
      </c>
      <c r="AA40" s="5">
        <v>4</v>
      </c>
      <c r="AB40" s="5">
        <v>4</v>
      </c>
      <c r="AC40" s="5">
        <v>4</v>
      </c>
      <c r="AD40" s="5">
        <v>4</v>
      </c>
      <c r="AE40" s="5">
        <v>4</v>
      </c>
      <c r="AF40" s="5">
        <v>5</v>
      </c>
      <c r="AH40" s="37">
        <f t="shared" si="0"/>
        <v>4.368421052631579</v>
      </c>
    </row>
    <row r="41" spans="1:34" ht="24">
      <c r="A41" s="67">
        <v>37</v>
      </c>
      <c r="B41" s="5">
        <v>2</v>
      </c>
      <c r="C41" s="5">
        <v>0</v>
      </c>
      <c r="D41" s="5">
        <v>1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4</v>
      </c>
      <c r="O41" s="5">
        <v>3</v>
      </c>
      <c r="P41" s="5">
        <v>3</v>
      </c>
      <c r="Q41" s="5">
        <v>4</v>
      </c>
      <c r="R41" s="5">
        <v>4</v>
      </c>
      <c r="S41" s="5">
        <v>5</v>
      </c>
      <c r="T41" s="5">
        <v>5</v>
      </c>
      <c r="U41" s="5">
        <v>5</v>
      </c>
      <c r="V41" s="5">
        <v>5</v>
      </c>
      <c r="W41" s="5">
        <v>5</v>
      </c>
      <c r="X41" s="5">
        <v>4</v>
      </c>
      <c r="Y41" s="5">
        <v>5</v>
      </c>
      <c r="Z41" s="5">
        <v>3</v>
      </c>
      <c r="AA41" s="5">
        <v>4</v>
      </c>
      <c r="AB41" s="5">
        <v>4</v>
      </c>
      <c r="AC41" s="5">
        <v>4</v>
      </c>
      <c r="AD41" s="5">
        <v>4</v>
      </c>
      <c r="AE41" s="5">
        <v>4</v>
      </c>
      <c r="AF41" s="5">
        <v>4</v>
      </c>
      <c r="AH41" s="37">
        <f t="shared" si="0"/>
        <v>4.157894736842105</v>
      </c>
    </row>
    <row r="42" spans="1:34" ht="24">
      <c r="A42" s="67">
        <v>38</v>
      </c>
      <c r="B42" s="5">
        <v>2</v>
      </c>
      <c r="C42" s="5">
        <v>2</v>
      </c>
      <c r="D42" s="5">
        <v>0</v>
      </c>
      <c r="E42" s="5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4</v>
      </c>
      <c r="O42" s="5">
        <v>4</v>
      </c>
      <c r="Q42" s="5">
        <v>3</v>
      </c>
      <c r="R42" s="5">
        <v>3</v>
      </c>
      <c r="S42" s="5">
        <v>4</v>
      </c>
      <c r="T42" s="5">
        <v>4</v>
      </c>
      <c r="U42" s="5">
        <v>3</v>
      </c>
      <c r="V42" s="5">
        <v>3</v>
      </c>
      <c r="W42" s="5">
        <v>4</v>
      </c>
      <c r="X42" s="5">
        <v>3</v>
      </c>
      <c r="Y42" s="5">
        <v>3</v>
      </c>
      <c r="Z42" s="5">
        <v>3</v>
      </c>
      <c r="AA42" s="5">
        <v>4</v>
      </c>
      <c r="AB42" s="5">
        <v>2</v>
      </c>
      <c r="AC42" s="5">
        <v>3</v>
      </c>
      <c r="AD42" s="5">
        <v>3</v>
      </c>
      <c r="AE42" s="5">
        <v>3</v>
      </c>
      <c r="AF42" s="5">
        <v>3</v>
      </c>
      <c r="AH42" s="37">
        <f t="shared" si="0"/>
        <v>3.2777777777777777</v>
      </c>
    </row>
    <row r="43" spans="1:34" ht="24">
      <c r="A43" s="67">
        <v>39</v>
      </c>
      <c r="B43" s="5">
        <v>2</v>
      </c>
      <c r="C43" s="5">
        <v>2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3</v>
      </c>
      <c r="O43" s="5">
        <v>2</v>
      </c>
      <c r="P43" s="5">
        <v>4</v>
      </c>
      <c r="Q43" s="5">
        <v>3</v>
      </c>
      <c r="R43" s="5">
        <v>3</v>
      </c>
      <c r="S43" s="5">
        <v>2</v>
      </c>
      <c r="T43" s="5">
        <v>1</v>
      </c>
      <c r="U43" s="5">
        <v>3</v>
      </c>
      <c r="V43" s="5">
        <v>2</v>
      </c>
      <c r="W43" s="5">
        <v>3</v>
      </c>
      <c r="X43" s="5">
        <v>2</v>
      </c>
      <c r="Y43" s="5">
        <v>3</v>
      </c>
      <c r="Z43" s="5">
        <v>2</v>
      </c>
      <c r="AA43" s="5">
        <v>3</v>
      </c>
      <c r="AB43" s="5">
        <v>3</v>
      </c>
      <c r="AC43" s="5">
        <v>3</v>
      </c>
      <c r="AD43" s="5">
        <v>3</v>
      </c>
      <c r="AE43" s="5">
        <v>3</v>
      </c>
      <c r="AF43" s="5">
        <v>3</v>
      </c>
      <c r="AH43" s="37">
        <f t="shared" si="0"/>
        <v>2.6842105263157894</v>
      </c>
    </row>
    <row r="44" spans="1:34" ht="24">
      <c r="A44" s="67">
        <v>40</v>
      </c>
      <c r="B44" s="5">
        <v>2</v>
      </c>
      <c r="C44" s="5">
        <v>2</v>
      </c>
      <c r="D44" s="5">
        <v>3</v>
      </c>
      <c r="E44" s="5">
        <v>0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3</v>
      </c>
      <c r="O44" s="5">
        <v>3</v>
      </c>
      <c r="P44" s="5">
        <v>3</v>
      </c>
      <c r="Q44" s="5">
        <v>4</v>
      </c>
      <c r="R44" s="5">
        <v>4</v>
      </c>
      <c r="S44" s="5">
        <v>4</v>
      </c>
      <c r="T44" s="5">
        <v>4</v>
      </c>
      <c r="U44" s="5">
        <v>4</v>
      </c>
      <c r="V44" s="5">
        <v>4</v>
      </c>
      <c r="W44" s="5">
        <v>4</v>
      </c>
      <c r="X44" s="5">
        <v>2</v>
      </c>
      <c r="Y44" s="5">
        <v>3</v>
      </c>
      <c r="Z44" s="5">
        <v>2</v>
      </c>
      <c r="AA44" s="5">
        <v>4</v>
      </c>
      <c r="AB44" s="5">
        <v>4</v>
      </c>
      <c r="AC44" s="5">
        <v>4</v>
      </c>
      <c r="AD44" s="5">
        <v>4</v>
      </c>
      <c r="AE44" s="5">
        <v>4</v>
      </c>
      <c r="AF44" s="5">
        <v>4</v>
      </c>
      <c r="AH44" s="37">
        <f t="shared" si="0"/>
        <v>3.5789473684210527</v>
      </c>
    </row>
    <row r="45" spans="1:34" ht="24">
      <c r="A45" s="67">
        <v>41</v>
      </c>
      <c r="B45" s="5">
        <v>2</v>
      </c>
      <c r="C45" s="5">
        <v>2</v>
      </c>
      <c r="D45" s="5">
        <v>0</v>
      </c>
      <c r="E45" s="5">
        <v>1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3</v>
      </c>
      <c r="O45" s="5">
        <v>3</v>
      </c>
      <c r="P45" s="5">
        <v>3</v>
      </c>
      <c r="Q45" s="5">
        <v>4</v>
      </c>
      <c r="R45" s="5">
        <v>4</v>
      </c>
      <c r="S45" s="5">
        <v>4</v>
      </c>
      <c r="T45" s="5">
        <v>3</v>
      </c>
      <c r="U45" s="5">
        <v>3</v>
      </c>
      <c r="V45" s="5">
        <v>4</v>
      </c>
      <c r="W45" s="5">
        <v>4</v>
      </c>
      <c r="X45" s="5">
        <v>2</v>
      </c>
      <c r="Y45" s="5">
        <v>3</v>
      </c>
      <c r="Z45" s="5">
        <v>3</v>
      </c>
      <c r="AA45" s="5">
        <v>3</v>
      </c>
      <c r="AB45" s="5">
        <v>3</v>
      </c>
      <c r="AC45" s="5">
        <v>3</v>
      </c>
      <c r="AD45" s="5">
        <v>3</v>
      </c>
      <c r="AE45" s="5">
        <v>3</v>
      </c>
      <c r="AF45" s="5">
        <v>3</v>
      </c>
      <c r="AH45" s="37">
        <f t="shared" si="0"/>
        <v>3.210526315789474</v>
      </c>
    </row>
    <row r="46" spans="1:34" ht="24">
      <c r="A46" s="67">
        <v>42</v>
      </c>
      <c r="B46" s="5">
        <v>2</v>
      </c>
      <c r="C46" s="5">
        <v>2</v>
      </c>
      <c r="D46" s="5">
        <v>3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3</v>
      </c>
      <c r="O46" s="5">
        <v>2</v>
      </c>
      <c r="P46" s="5">
        <v>2</v>
      </c>
      <c r="Q46" s="5">
        <v>3</v>
      </c>
      <c r="R46" s="5">
        <v>3</v>
      </c>
      <c r="S46" s="5">
        <v>3</v>
      </c>
      <c r="T46" s="5">
        <v>3</v>
      </c>
      <c r="U46" s="5">
        <v>4</v>
      </c>
      <c r="V46" s="5">
        <v>4</v>
      </c>
      <c r="W46" s="5">
        <v>4</v>
      </c>
      <c r="X46" s="5">
        <v>2</v>
      </c>
      <c r="Y46" s="5">
        <v>3</v>
      </c>
      <c r="Z46" s="5">
        <v>3</v>
      </c>
      <c r="AA46" s="5">
        <v>4</v>
      </c>
      <c r="AB46" s="5">
        <v>2</v>
      </c>
      <c r="AC46" s="5">
        <v>2</v>
      </c>
      <c r="AD46" s="5">
        <v>2</v>
      </c>
      <c r="AE46" s="5">
        <v>2</v>
      </c>
      <c r="AF46" s="5">
        <v>3</v>
      </c>
      <c r="AH46" s="37">
        <f t="shared" si="0"/>
        <v>2.8421052631578947</v>
      </c>
    </row>
    <row r="47" spans="1:34" ht="24">
      <c r="A47" s="67">
        <v>43</v>
      </c>
      <c r="B47" s="5">
        <v>2</v>
      </c>
      <c r="C47" s="5">
        <v>2</v>
      </c>
      <c r="D47" s="5">
        <v>3</v>
      </c>
      <c r="E47" s="5">
        <v>1</v>
      </c>
      <c r="F47" s="5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4</v>
      </c>
      <c r="O47" s="5">
        <v>2</v>
      </c>
      <c r="P47" s="5">
        <v>3</v>
      </c>
      <c r="Q47" s="5">
        <v>3</v>
      </c>
      <c r="R47" s="5">
        <v>3</v>
      </c>
      <c r="S47" s="5">
        <v>3</v>
      </c>
      <c r="T47" s="5">
        <v>3</v>
      </c>
      <c r="U47" s="5">
        <v>3</v>
      </c>
      <c r="V47" s="5">
        <v>3</v>
      </c>
      <c r="W47" s="5">
        <v>3</v>
      </c>
      <c r="X47" s="5">
        <v>2</v>
      </c>
      <c r="Y47" s="5">
        <v>3</v>
      </c>
      <c r="Z47" s="5">
        <v>3</v>
      </c>
      <c r="AA47" s="5">
        <v>4</v>
      </c>
      <c r="AB47" s="5">
        <v>3</v>
      </c>
      <c r="AC47" s="5">
        <v>4</v>
      </c>
      <c r="AD47" s="5">
        <v>4</v>
      </c>
      <c r="AE47" s="5">
        <v>4</v>
      </c>
      <c r="AF47" s="5">
        <v>4</v>
      </c>
      <c r="AH47" s="37">
        <f t="shared" si="0"/>
        <v>3.210526315789474</v>
      </c>
    </row>
    <row r="48" spans="1:34" ht="24">
      <c r="A48" s="67">
        <v>44</v>
      </c>
      <c r="B48" s="5">
        <v>2</v>
      </c>
      <c r="C48" s="5">
        <v>2</v>
      </c>
      <c r="D48" s="5">
        <v>3</v>
      </c>
      <c r="E48" s="5">
        <v>1</v>
      </c>
      <c r="F48" s="5">
        <v>1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5</v>
      </c>
      <c r="O48" s="5">
        <v>5</v>
      </c>
      <c r="P48" s="5">
        <v>5</v>
      </c>
      <c r="Q48" s="5">
        <v>5</v>
      </c>
      <c r="R48" s="5">
        <v>5</v>
      </c>
      <c r="S48" s="5">
        <v>2</v>
      </c>
      <c r="T48" s="5">
        <v>2</v>
      </c>
      <c r="U48" s="5">
        <v>4</v>
      </c>
      <c r="V48" s="5">
        <v>4</v>
      </c>
      <c r="W48" s="5">
        <v>5</v>
      </c>
      <c r="X48" s="5">
        <v>2</v>
      </c>
      <c r="Y48" s="5">
        <v>4</v>
      </c>
      <c r="Z48" s="5">
        <v>3</v>
      </c>
      <c r="AA48" s="5">
        <v>5</v>
      </c>
      <c r="AB48" s="5">
        <v>3</v>
      </c>
      <c r="AC48" s="5">
        <v>5</v>
      </c>
      <c r="AD48" s="5">
        <v>4</v>
      </c>
      <c r="AE48" s="5">
        <v>4</v>
      </c>
      <c r="AF48" s="5">
        <v>4</v>
      </c>
      <c r="AH48" s="37">
        <f t="shared" si="0"/>
        <v>4</v>
      </c>
    </row>
    <row r="49" spans="1:34" ht="24">
      <c r="A49" s="67">
        <v>45</v>
      </c>
      <c r="B49" s="5">
        <v>2</v>
      </c>
      <c r="C49" s="5">
        <v>2</v>
      </c>
      <c r="D49" s="5">
        <v>0</v>
      </c>
      <c r="E49" s="5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4</v>
      </c>
      <c r="O49" s="5">
        <v>3</v>
      </c>
      <c r="P49" s="5">
        <v>3</v>
      </c>
      <c r="Q49" s="5">
        <v>4</v>
      </c>
      <c r="R49" s="5">
        <v>4</v>
      </c>
      <c r="S49" s="5">
        <v>3</v>
      </c>
      <c r="T49" s="5">
        <v>4</v>
      </c>
      <c r="U49" s="5">
        <v>4</v>
      </c>
      <c r="V49" s="5">
        <v>4</v>
      </c>
      <c r="W49" s="5">
        <v>3</v>
      </c>
      <c r="X49" s="5">
        <v>5</v>
      </c>
      <c r="Y49" s="5">
        <v>5</v>
      </c>
      <c r="Z49" s="5">
        <v>4</v>
      </c>
      <c r="AA49" s="5">
        <v>5</v>
      </c>
      <c r="AB49" s="5">
        <v>5</v>
      </c>
      <c r="AC49" s="5">
        <v>4</v>
      </c>
      <c r="AD49" s="5">
        <v>4</v>
      </c>
      <c r="AE49" s="5">
        <v>5</v>
      </c>
      <c r="AF49" s="5">
        <v>4</v>
      </c>
      <c r="AH49" s="37">
        <f t="shared" si="0"/>
        <v>4.052631578947368</v>
      </c>
    </row>
    <row r="50" spans="1:34" ht="24">
      <c r="A50" s="67">
        <v>46</v>
      </c>
      <c r="B50" s="5">
        <v>2</v>
      </c>
      <c r="C50" s="5">
        <v>1</v>
      </c>
      <c r="D50" s="5">
        <v>0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4</v>
      </c>
      <c r="O50" s="5">
        <v>4</v>
      </c>
      <c r="P50" s="5">
        <v>4</v>
      </c>
      <c r="Q50" s="5">
        <v>5</v>
      </c>
      <c r="R50" s="5">
        <v>4</v>
      </c>
      <c r="S50" s="5">
        <v>4</v>
      </c>
      <c r="T50" s="5">
        <v>5</v>
      </c>
      <c r="U50" s="5">
        <v>4</v>
      </c>
      <c r="V50" s="5">
        <v>5</v>
      </c>
      <c r="W50" s="5">
        <v>4</v>
      </c>
      <c r="X50" s="5">
        <v>5</v>
      </c>
      <c r="Y50" s="5">
        <v>4</v>
      </c>
      <c r="Z50" s="5">
        <v>5</v>
      </c>
      <c r="AA50" s="5">
        <v>4</v>
      </c>
      <c r="AB50" s="5">
        <v>5</v>
      </c>
      <c r="AC50" s="5">
        <v>5</v>
      </c>
      <c r="AD50" s="5">
        <v>4</v>
      </c>
      <c r="AE50" s="5">
        <v>5</v>
      </c>
      <c r="AF50" s="5">
        <v>4</v>
      </c>
      <c r="AH50" s="37">
        <f t="shared" si="0"/>
        <v>4.421052631578948</v>
      </c>
    </row>
    <row r="51" spans="1:34" ht="24">
      <c r="A51" s="67">
        <v>47</v>
      </c>
      <c r="B51" s="5">
        <v>2</v>
      </c>
      <c r="C51" s="5">
        <v>1</v>
      </c>
      <c r="D51" s="5">
        <v>0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4</v>
      </c>
      <c r="O51" s="5">
        <v>3</v>
      </c>
      <c r="P51" s="5">
        <v>3</v>
      </c>
      <c r="Q51" s="5">
        <v>4</v>
      </c>
      <c r="R51" s="5">
        <v>4</v>
      </c>
      <c r="S51" s="5">
        <v>3</v>
      </c>
      <c r="T51" s="5">
        <v>3</v>
      </c>
      <c r="U51" s="5">
        <v>4</v>
      </c>
      <c r="V51" s="5">
        <v>4</v>
      </c>
      <c r="W51" s="5">
        <v>4</v>
      </c>
      <c r="X51" s="5">
        <v>3</v>
      </c>
      <c r="Y51" s="5">
        <v>4</v>
      </c>
      <c r="Z51" s="5">
        <v>3</v>
      </c>
      <c r="AA51" s="5">
        <v>4</v>
      </c>
      <c r="AB51" s="5">
        <v>3</v>
      </c>
      <c r="AC51" s="5">
        <v>4</v>
      </c>
      <c r="AD51" s="5">
        <v>3</v>
      </c>
      <c r="AE51" s="5">
        <v>3</v>
      </c>
      <c r="AF51" s="5">
        <v>4</v>
      </c>
      <c r="AH51" s="37">
        <f t="shared" si="0"/>
        <v>3.526315789473684</v>
      </c>
    </row>
    <row r="52" spans="1:34" ht="24">
      <c r="A52" s="67">
        <v>48</v>
      </c>
      <c r="B52" s="5">
        <v>2</v>
      </c>
      <c r="C52" s="5">
        <v>1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5</v>
      </c>
      <c r="O52" s="5">
        <v>3</v>
      </c>
      <c r="P52" s="5">
        <v>3</v>
      </c>
      <c r="Q52" s="5">
        <v>4</v>
      </c>
      <c r="S52" s="5">
        <v>4</v>
      </c>
      <c r="T52" s="5">
        <v>5</v>
      </c>
      <c r="U52" s="5">
        <v>5</v>
      </c>
      <c r="V52" s="5">
        <v>4</v>
      </c>
      <c r="W52" s="5">
        <v>3</v>
      </c>
      <c r="X52" s="5">
        <v>4</v>
      </c>
      <c r="Y52" s="5">
        <v>4</v>
      </c>
      <c r="Z52" s="5">
        <v>4</v>
      </c>
      <c r="AA52" s="5">
        <v>5</v>
      </c>
      <c r="AB52" s="5">
        <v>5</v>
      </c>
      <c r="AC52" s="5">
        <v>4</v>
      </c>
      <c r="AD52" s="5">
        <v>4</v>
      </c>
      <c r="AE52" s="5">
        <v>4</v>
      </c>
      <c r="AF52" s="5">
        <v>5</v>
      </c>
      <c r="AH52" s="37">
        <f t="shared" si="0"/>
        <v>4.166666666666667</v>
      </c>
    </row>
    <row r="53" spans="1:34" ht="24">
      <c r="A53" s="67">
        <v>49</v>
      </c>
      <c r="B53" s="5">
        <v>2</v>
      </c>
      <c r="C53" s="5">
        <v>0</v>
      </c>
      <c r="D53" s="5">
        <v>1</v>
      </c>
      <c r="E53" s="5">
        <v>1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5</v>
      </c>
      <c r="O53" s="5">
        <v>4</v>
      </c>
      <c r="P53" s="5">
        <v>4</v>
      </c>
      <c r="Q53" s="5">
        <v>5</v>
      </c>
      <c r="R53" s="5">
        <v>5</v>
      </c>
      <c r="S53" s="5">
        <v>5</v>
      </c>
      <c r="T53" s="5">
        <v>5</v>
      </c>
      <c r="U53" s="5">
        <v>5</v>
      </c>
      <c r="V53" s="5">
        <v>5</v>
      </c>
      <c r="W53" s="5">
        <v>5</v>
      </c>
      <c r="X53" s="5">
        <v>3</v>
      </c>
      <c r="Y53" s="5">
        <v>4</v>
      </c>
      <c r="Z53" s="5">
        <v>5</v>
      </c>
      <c r="AA53" s="5">
        <v>3</v>
      </c>
      <c r="AB53" s="5">
        <v>5</v>
      </c>
      <c r="AC53" s="5">
        <v>5</v>
      </c>
      <c r="AD53" s="5">
        <v>5</v>
      </c>
      <c r="AE53" s="5">
        <v>5</v>
      </c>
      <c r="AF53" s="5">
        <v>5</v>
      </c>
      <c r="AH53" s="37">
        <f t="shared" si="0"/>
        <v>4.631578947368421</v>
      </c>
    </row>
    <row r="54" spans="1:34" ht="24">
      <c r="A54" s="67">
        <v>50</v>
      </c>
      <c r="B54" s="5">
        <v>2</v>
      </c>
      <c r="C54" s="5">
        <v>1</v>
      </c>
      <c r="D54" s="5">
        <v>1</v>
      </c>
      <c r="E54" s="5">
        <v>1</v>
      </c>
      <c r="F54" s="5">
        <v>1</v>
      </c>
      <c r="G54" s="5">
        <v>1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4</v>
      </c>
      <c r="O54" s="5">
        <v>4</v>
      </c>
      <c r="P54" s="5">
        <v>4</v>
      </c>
      <c r="Q54" s="5">
        <v>4</v>
      </c>
      <c r="R54" s="5">
        <v>4</v>
      </c>
      <c r="S54" s="5">
        <v>3</v>
      </c>
      <c r="T54" s="5">
        <v>3</v>
      </c>
      <c r="U54" s="5">
        <v>4</v>
      </c>
      <c r="V54" s="5">
        <v>4</v>
      </c>
      <c r="W54" s="5">
        <v>4</v>
      </c>
      <c r="X54" s="5">
        <v>3</v>
      </c>
      <c r="Y54" s="5">
        <v>4</v>
      </c>
      <c r="Z54" s="5">
        <v>3</v>
      </c>
      <c r="AA54" s="5">
        <v>4</v>
      </c>
      <c r="AB54" s="5">
        <v>4</v>
      </c>
      <c r="AC54" s="5">
        <v>4</v>
      </c>
      <c r="AD54" s="5">
        <v>4</v>
      </c>
      <c r="AE54" s="5">
        <v>4</v>
      </c>
      <c r="AF54" s="5">
        <v>4</v>
      </c>
      <c r="AH54" s="37">
        <f t="shared" si="0"/>
        <v>3.789473684210526</v>
      </c>
    </row>
    <row r="55" spans="1:34" ht="24">
      <c r="A55" s="67">
        <v>51</v>
      </c>
      <c r="B55" s="5">
        <v>2</v>
      </c>
      <c r="C55" s="5">
        <v>1</v>
      </c>
      <c r="D55" s="5">
        <v>0</v>
      </c>
      <c r="E55" s="5">
        <v>1</v>
      </c>
      <c r="F55" s="5">
        <v>1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4</v>
      </c>
      <c r="O55" s="5">
        <v>3</v>
      </c>
      <c r="P55" s="5">
        <v>2</v>
      </c>
      <c r="Q55" s="5">
        <v>4</v>
      </c>
      <c r="R55" s="5">
        <v>3</v>
      </c>
      <c r="S55" s="5">
        <v>4</v>
      </c>
      <c r="T55" s="5">
        <v>5</v>
      </c>
      <c r="U55" s="5">
        <v>5</v>
      </c>
      <c r="V55" s="5">
        <v>5</v>
      </c>
      <c r="W55" s="5">
        <v>5</v>
      </c>
      <c r="X55" s="5">
        <v>5</v>
      </c>
      <c r="Y55" s="5">
        <v>5</v>
      </c>
      <c r="Z55" s="5">
        <v>5</v>
      </c>
      <c r="AA55" s="5">
        <v>5</v>
      </c>
      <c r="AB55" s="5">
        <v>5</v>
      </c>
      <c r="AC55" s="5">
        <v>4</v>
      </c>
      <c r="AD55" s="5">
        <v>4</v>
      </c>
      <c r="AE55" s="5">
        <v>4</v>
      </c>
      <c r="AF55" s="5">
        <v>5</v>
      </c>
      <c r="AH55" s="37">
        <f t="shared" si="0"/>
        <v>4.315789473684211</v>
      </c>
    </row>
    <row r="56" spans="1:34" ht="24">
      <c r="A56" s="67">
        <v>52</v>
      </c>
      <c r="B56" s="5">
        <v>3</v>
      </c>
      <c r="C56" s="5">
        <v>0</v>
      </c>
      <c r="D56" s="5">
        <v>3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5</v>
      </c>
      <c r="O56" s="5">
        <v>5</v>
      </c>
      <c r="P56" s="5">
        <v>5</v>
      </c>
      <c r="Q56" s="5">
        <v>5</v>
      </c>
      <c r="R56" s="5">
        <v>3</v>
      </c>
      <c r="S56" s="5">
        <v>5</v>
      </c>
      <c r="T56" s="5">
        <v>4</v>
      </c>
      <c r="U56" s="5">
        <v>5</v>
      </c>
      <c r="V56" s="5">
        <v>5</v>
      </c>
      <c r="W56" s="5">
        <v>5</v>
      </c>
      <c r="X56" s="5">
        <v>4</v>
      </c>
      <c r="Y56" s="5">
        <v>5</v>
      </c>
      <c r="Z56" s="5">
        <v>4</v>
      </c>
      <c r="AA56" s="5">
        <v>4</v>
      </c>
      <c r="AB56" s="5">
        <v>4</v>
      </c>
      <c r="AC56" s="5">
        <v>5</v>
      </c>
      <c r="AD56" s="5">
        <v>4</v>
      </c>
      <c r="AE56" s="5">
        <v>3</v>
      </c>
      <c r="AF56" s="5">
        <v>4</v>
      </c>
      <c r="AH56" s="37">
        <f t="shared" si="0"/>
        <v>4.421052631578948</v>
      </c>
    </row>
    <row r="57" spans="1:34" ht="24">
      <c r="A57" s="67">
        <v>53</v>
      </c>
      <c r="B57" s="5">
        <v>2</v>
      </c>
      <c r="C57" s="5">
        <v>1</v>
      </c>
      <c r="D57" s="5">
        <v>1</v>
      </c>
      <c r="E57" s="5">
        <v>1</v>
      </c>
      <c r="F57" s="5">
        <v>1</v>
      </c>
      <c r="G57" s="5">
        <v>0</v>
      </c>
      <c r="H57" s="5">
        <v>1</v>
      </c>
      <c r="I57" s="5">
        <v>0</v>
      </c>
      <c r="J57" s="5">
        <v>0</v>
      </c>
      <c r="K57" s="5">
        <v>0</v>
      </c>
      <c r="L57" s="5">
        <v>1</v>
      </c>
      <c r="M57" s="5">
        <v>0</v>
      </c>
      <c r="N57" s="5">
        <v>4</v>
      </c>
      <c r="O57" s="5">
        <v>5</v>
      </c>
      <c r="P57" s="5">
        <v>4</v>
      </c>
      <c r="Q57" s="5">
        <v>5</v>
      </c>
      <c r="R57" s="5">
        <v>5</v>
      </c>
      <c r="S57" s="5">
        <v>5</v>
      </c>
      <c r="T57" s="5">
        <v>4</v>
      </c>
      <c r="U57" s="5">
        <v>5</v>
      </c>
      <c r="V57" s="5">
        <v>5</v>
      </c>
      <c r="W57" s="5">
        <v>4</v>
      </c>
      <c r="X57" s="5">
        <v>4</v>
      </c>
      <c r="Y57" s="5">
        <v>5</v>
      </c>
      <c r="Z57" s="5">
        <v>5</v>
      </c>
      <c r="AA57" s="5">
        <v>5</v>
      </c>
      <c r="AB57" s="5">
        <v>5</v>
      </c>
      <c r="AC57" s="5">
        <v>5</v>
      </c>
      <c r="AD57" s="5">
        <v>5</v>
      </c>
      <c r="AE57" s="5">
        <v>5</v>
      </c>
      <c r="AF57" s="5">
        <v>5</v>
      </c>
      <c r="AH57" s="37">
        <f t="shared" si="0"/>
        <v>4.7368421052631575</v>
      </c>
    </row>
    <row r="58" spans="1:34" ht="24">
      <c r="A58" s="67">
        <v>54</v>
      </c>
      <c r="B58" s="5">
        <v>2</v>
      </c>
      <c r="C58" s="5">
        <v>1</v>
      </c>
      <c r="D58" s="5">
        <v>1</v>
      </c>
      <c r="E58" s="5">
        <v>1</v>
      </c>
      <c r="F58" s="5">
        <v>0</v>
      </c>
      <c r="G58" s="5">
        <v>1</v>
      </c>
      <c r="H58" s="5">
        <v>1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4</v>
      </c>
      <c r="O58" s="5">
        <v>1</v>
      </c>
      <c r="P58" s="5">
        <v>3</v>
      </c>
      <c r="Q58" s="5">
        <v>4</v>
      </c>
      <c r="R58" s="5">
        <v>4</v>
      </c>
      <c r="S58" s="5">
        <v>3</v>
      </c>
      <c r="T58" s="5">
        <v>3</v>
      </c>
      <c r="U58" s="5">
        <v>4</v>
      </c>
      <c r="V58" s="5">
        <v>4</v>
      </c>
      <c r="W58" s="5">
        <v>5</v>
      </c>
      <c r="X58" s="5">
        <v>1</v>
      </c>
      <c r="Y58" s="5">
        <v>4</v>
      </c>
      <c r="Z58" s="5">
        <v>4</v>
      </c>
      <c r="AA58" s="5">
        <v>5</v>
      </c>
      <c r="AB58" s="5">
        <v>4</v>
      </c>
      <c r="AC58" s="5">
        <v>4</v>
      </c>
      <c r="AD58" s="5">
        <v>4</v>
      </c>
      <c r="AE58" s="5">
        <v>4</v>
      </c>
      <c r="AF58" s="5">
        <v>4</v>
      </c>
      <c r="AH58" s="37">
        <f t="shared" si="0"/>
        <v>3.6315789473684212</v>
      </c>
    </row>
    <row r="59" spans="1:34" ht="24">
      <c r="A59" s="67">
        <v>55</v>
      </c>
      <c r="B59" s="5">
        <v>2</v>
      </c>
      <c r="C59" s="5">
        <v>2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4</v>
      </c>
      <c r="O59" s="5">
        <v>3</v>
      </c>
      <c r="P59" s="5">
        <v>3</v>
      </c>
      <c r="Q59" s="5">
        <v>4</v>
      </c>
      <c r="R59" s="5">
        <v>4</v>
      </c>
      <c r="S59" s="5">
        <v>3</v>
      </c>
      <c r="T59" s="5">
        <v>3</v>
      </c>
      <c r="U59" s="5">
        <v>4</v>
      </c>
      <c r="V59" s="5">
        <v>4</v>
      </c>
      <c r="W59" s="5">
        <v>4</v>
      </c>
      <c r="X59" s="5">
        <v>2</v>
      </c>
      <c r="Y59" s="5">
        <v>4</v>
      </c>
      <c r="Z59" s="5">
        <v>2</v>
      </c>
      <c r="AA59" s="5">
        <v>4</v>
      </c>
      <c r="AB59" s="5">
        <v>4</v>
      </c>
      <c r="AC59" s="5">
        <v>4</v>
      </c>
      <c r="AD59" s="5">
        <v>4</v>
      </c>
      <c r="AE59" s="5">
        <v>4</v>
      </c>
      <c r="AF59" s="5">
        <v>4</v>
      </c>
      <c r="AH59" s="37">
        <f t="shared" si="0"/>
        <v>3.5789473684210527</v>
      </c>
    </row>
    <row r="60" spans="1:34" ht="24">
      <c r="A60" s="67">
        <v>56</v>
      </c>
      <c r="B60" s="5">
        <v>2</v>
      </c>
      <c r="C60" s="5">
        <v>2</v>
      </c>
      <c r="D60" s="5">
        <v>0</v>
      </c>
      <c r="E60" s="5"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AH60" s="37"/>
    </row>
    <row r="61" spans="1:34" ht="24">
      <c r="A61" s="67">
        <v>57</v>
      </c>
      <c r="B61" s="5">
        <v>2</v>
      </c>
      <c r="C61" s="5">
        <v>2</v>
      </c>
      <c r="D61" s="5">
        <v>0</v>
      </c>
      <c r="E61" s="5">
        <v>0</v>
      </c>
      <c r="F61" s="5">
        <v>1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3</v>
      </c>
      <c r="O61" s="5">
        <v>3</v>
      </c>
      <c r="P61" s="5">
        <v>3</v>
      </c>
      <c r="Q61" s="5">
        <v>4</v>
      </c>
      <c r="R61" s="5">
        <v>4</v>
      </c>
      <c r="S61" s="5">
        <v>2</v>
      </c>
      <c r="T61" s="5">
        <v>2</v>
      </c>
      <c r="U61" s="5">
        <v>3</v>
      </c>
      <c r="V61" s="5">
        <v>3</v>
      </c>
      <c r="W61" s="5">
        <v>3</v>
      </c>
      <c r="X61" s="5">
        <v>2</v>
      </c>
      <c r="Y61" s="5">
        <v>4</v>
      </c>
      <c r="Z61" s="5">
        <v>3</v>
      </c>
      <c r="AA61" s="5">
        <v>5</v>
      </c>
      <c r="AB61" s="5">
        <v>3</v>
      </c>
      <c r="AC61" s="5">
        <v>4</v>
      </c>
      <c r="AD61" s="5">
        <v>4</v>
      </c>
      <c r="AE61" s="5">
        <v>4</v>
      </c>
      <c r="AF61" s="5">
        <v>4</v>
      </c>
      <c r="AH61" s="37"/>
    </row>
    <row r="62" spans="1:34" ht="24">
      <c r="A62" s="67">
        <v>58</v>
      </c>
      <c r="B62" s="5">
        <v>2</v>
      </c>
      <c r="C62" s="5">
        <v>2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4</v>
      </c>
      <c r="O62" s="5">
        <v>3</v>
      </c>
      <c r="P62" s="5">
        <v>4</v>
      </c>
      <c r="Q62" s="5">
        <v>4</v>
      </c>
      <c r="R62" s="5">
        <v>4</v>
      </c>
      <c r="S62" s="5">
        <v>4</v>
      </c>
      <c r="T62" s="5">
        <v>5</v>
      </c>
      <c r="U62" s="5">
        <v>5</v>
      </c>
      <c r="V62" s="5">
        <v>5</v>
      </c>
      <c r="W62" s="5">
        <v>5</v>
      </c>
      <c r="X62" s="5">
        <v>4</v>
      </c>
      <c r="Y62" s="5">
        <v>4</v>
      </c>
      <c r="Z62" s="5">
        <v>4</v>
      </c>
      <c r="AA62" s="5">
        <v>3</v>
      </c>
      <c r="AB62" s="5">
        <v>3</v>
      </c>
      <c r="AC62" s="5">
        <v>4</v>
      </c>
      <c r="AD62" s="5">
        <v>4</v>
      </c>
      <c r="AE62" s="5">
        <v>4</v>
      </c>
      <c r="AF62" s="5">
        <v>4</v>
      </c>
      <c r="AH62" s="37"/>
    </row>
    <row r="63" spans="1:34" ht="24">
      <c r="A63" s="67">
        <v>59</v>
      </c>
      <c r="B63" s="5">
        <v>2</v>
      </c>
      <c r="C63" s="5">
        <v>0</v>
      </c>
      <c r="D63" s="5">
        <v>3</v>
      </c>
      <c r="E63" s="5">
        <v>0</v>
      </c>
      <c r="F63" s="5">
        <v>0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4</v>
      </c>
      <c r="O63" s="5">
        <v>1</v>
      </c>
      <c r="P63" s="5">
        <v>3</v>
      </c>
      <c r="Q63" s="5">
        <v>3</v>
      </c>
      <c r="R63" s="5">
        <v>3</v>
      </c>
      <c r="S63" s="5">
        <v>4</v>
      </c>
      <c r="T63" s="5">
        <v>4</v>
      </c>
      <c r="U63" s="5">
        <v>4</v>
      </c>
      <c r="V63" s="5">
        <v>4</v>
      </c>
      <c r="W63" s="5">
        <v>4</v>
      </c>
      <c r="X63" s="5">
        <v>3</v>
      </c>
      <c r="Y63" s="5">
        <v>3</v>
      </c>
      <c r="Z63" s="5">
        <v>3</v>
      </c>
      <c r="AA63" s="5">
        <v>3</v>
      </c>
      <c r="AB63" s="5">
        <v>3</v>
      </c>
      <c r="AC63" s="5">
        <v>3</v>
      </c>
      <c r="AD63" s="5">
        <v>3</v>
      </c>
      <c r="AE63" s="5">
        <v>3</v>
      </c>
      <c r="AF63" s="5">
        <v>3</v>
      </c>
      <c r="AH63" s="37"/>
    </row>
    <row r="64" spans="1:34" ht="24">
      <c r="A64" s="67">
        <v>60</v>
      </c>
      <c r="B64" s="5">
        <v>2</v>
      </c>
      <c r="C64" s="5">
        <v>2</v>
      </c>
      <c r="D64" s="5">
        <v>0</v>
      </c>
      <c r="E64" s="5">
        <v>0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4</v>
      </c>
      <c r="O64" s="5">
        <v>3</v>
      </c>
      <c r="P64" s="5">
        <v>4</v>
      </c>
      <c r="Q64" s="5">
        <v>4</v>
      </c>
      <c r="R64" s="5">
        <v>4</v>
      </c>
      <c r="S64" s="5">
        <v>4</v>
      </c>
      <c r="T64" s="5">
        <v>4</v>
      </c>
      <c r="U64" s="5">
        <v>4</v>
      </c>
      <c r="V64" s="5">
        <v>4</v>
      </c>
      <c r="W64" s="5">
        <v>4</v>
      </c>
      <c r="X64" s="5">
        <v>3</v>
      </c>
      <c r="Y64" s="5">
        <v>4</v>
      </c>
      <c r="Z64" s="5">
        <v>4</v>
      </c>
      <c r="AA64" s="5">
        <v>5</v>
      </c>
      <c r="AB64" s="5">
        <v>5</v>
      </c>
      <c r="AC64" s="5">
        <v>5</v>
      </c>
      <c r="AD64" s="5">
        <v>4</v>
      </c>
      <c r="AE64" s="5">
        <v>4</v>
      </c>
      <c r="AF64" s="5">
        <v>5</v>
      </c>
      <c r="AH64" s="37"/>
    </row>
    <row r="65" spans="1:34" ht="24">
      <c r="A65" s="67">
        <v>61</v>
      </c>
      <c r="B65" s="5">
        <v>2</v>
      </c>
      <c r="C65" s="5">
        <v>2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4</v>
      </c>
      <c r="O65" s="5">
        <v>1</v>
      </c>
      <c r="P65" s="5">
        <v>4</v>
      </c>
      <c r="Q65" s="5">
        <v>4</v>
      </c>
      <c r="R65" s="5">
        <v>4</v>
      </c>
      <c r="S65" s="5">
        <v>4</v>
      </c>
      <c r="T65" s="5">
        <v>3</v>
      </c>
      <c r="U65" s="5">
        <v>5</v>
      </c>
      <c r="V65" s="5">
        <v>4</v>
      </c>
      <c r="W65" s="5">
        <v>4</v>
      </c>
      <c r="X65" s="5">
        <v>3</v>
      </c>
      <c r="Y65" s="5">
        <v>4</v>
      </c>
      <c r="Z65" s="5">
        <v>4</v>
      </c>
      <c r="AA65" s="5">
        <v>4</v>
      </c>
      <c r="AB65" s="5">
        <v>4</v>
      </c>
      <c r="AC65" s="5">
        <v>4</v>
      </c>
      <c r="AD65" s="5">
        <v>4</v>
      </c>
      <c r="AE65" s="5">
        <v>4</v>
      </c>
      <c r="AF65" s="5">
        <v>5</v>
      </c>
      <c r="AH65" s="37"/>
    </row>
    <row r="66" spans="1:34" ht="24">
      <c r="A66" s="67">
        <v>62</v>
      </c>
      <c r="B66" s="5">
        <v>2</v>
      </c>
      <c r="C66" s="5">
        <v>1</v>
      </c>
      <c r="D66" s="5">
        <v>1</v>
      </c>
      <c r="E66" s="5">
        <v>0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3</v>
      </c>
      <c r="O66" s="5">
        <v>3</v>
      </c>
      <c r="P66" s="5">
        <v>4</v>
      </c>
      <c r="Q66" s="5">
        <v>4</v>
      </c>
      <c r="R66" s="5">
        <v>3</v>
      </c>
      <c r="S66" s="5">
        <v>4</v>
      </c>
      <c r="T66" s="5">
        <v>4</v>
      </c>
      <c r="U66" s="5">
        <v>3</v>
      </c>
      <c r="V66" s="5">
        <v>3</v>
      </c>
      <c r="W66" s="5">
        <v>3</v>
      </c>
      <c r="X66" s="5">
        <v>3</v>
      </c>
      <c r="Y66" s="5">
        <v>4</v>
      </c>
      <c r="Z66" s="5">
        <v>4</v>
      </c>
      <c r="AA66" s="5">
        <v>3</v>
      </c>
      <c r="AB66" s="5">
        <v>3</v>
      </c>
      <c r="AC66" s="5">
        <v>3</v>
      </c>
      <c r="AD66" s="5">
        <v>4</v>
      </c>
      <c r="AE66" s="5">
        <v>4</v>
      </c>
      <c r="AF66" s="5">
        <v>4</v>
      </c>
      <c r="AH66" s="37"/>
    </row>
    <row r="67" spans="1:34" ht="24">
      <c r="A67" s="67">
        <v>63</v>
      </c>
      <c r="B67" s="5">
        <v>3</v>
      </c>
      <c r="C67" s="5">
        <v>1</v>
      </c>
      <c r="D67" s="5">
        <v>0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5</v>
      </c>
      <c r="O67" s="5">
        <v>5</v>
      </c>
      <c r="P67" s="5">
        <v>5</v>
      </c>
      <c r="Q67" s="5">
        <v>5</v>
      </c>
      <c r="R67" s="5">
        <v>5</v>
      </c>
      <c r="S67" s="5">
        <v>4</v>
      </c>
      <c r="T67" s="5">
        <v>4</v>
      </c>
      <c r="U67" s="5">
        <v>5</v>
      </c>
      <c r="V67" s="5">
        <v>5</v>
      </c>
      <c r="W67" s="5">
        <v>5</v>
      </c>
      <c r="X67" s="5">
        <v>3</v>
      </c>
      <c r="Y67" s="5">
        <v>4</v>
      </c>
      <c r="Z67" s="5">
        <v>3</v>
      </c>
      <c r="AA67" s="5">
        <v>4</v>
      </c>
      <c r="AB67" s="5">
        <v>5</v>
      </c>
      <c r="AC67" s="5">
        <v>4</v>
      </c>
      <c r="AD67" s="5">
        <v>4</v>
      </c>
      <c r="AE67" s="5">
        <v>4</v>
      </c>
      <c r="AF67" s="5">
        <v>4</v>
      </c>
      <c r="AH67" s="37"/>
    </row>
    <row r="68" spans="1:34" ht="24">
      <c r="A68" s="67">
        <v>64</v>
      </c>
      <c r="B68" s="5">
        <v>2</v>
      </c>
      <c r="C68" s="5">
        <v>0</v>
      </c>
      <c r="D68" s="5">
        <v>1</v>
      </c>
      <c r="E68" s="5">
        <v>0</v>
      </c>
      <c r="F68" s="5">
        <v>1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4</v>
      </c>
      <c r="O68" s="5">
        <v>4</v>
      </c>
      <c r="P68" s="5">
        <v>3</v>
      </c>
      <c r="Q68" s="5">
        <v>4</v>
      </c>
      <c r="R68" s="5">
        <v>4</v>
      </c>
      <c r="S68" s="5">
        <v>3</v>
      </c>
      <c r="T68" s="5">
        <v>2</v>
      </c>
      <c r="U68" s="5">
        <v>3</v>
      </c>
      <c r="V68" s="5">
        <v>4</v>
      </c>
      <c r="W68" s="5">
        <v>4</v>
      </c>
      <c r="X68" s="5">
        <v>2</v>
      </c>
      <c r="Y68" s="5">
        <v>2</v>
      </c>
      <c r="Z68" s="5">
        <v>2</v>
      </c>
      <c r="AA68" s="5">
        <v>1</v>
      </c>
      <c r="AB68" s="5">
        <v>1</v>
      </c>
      <c r="AC68" s="5">
        <v>3</v>
      </c>
      <c r="AD68" s="5">
        <v>2</v>
      </c>
      <c r="AE68" s="5">
        <v>1</v>
      </c>
      <c r="AF68" s="5">
        <v>1</v>
      </c>
      <c r="AH68" s="37"/>
    </row>
    <row r="69" spans="1:34" ht="24">
      <c r="A69" s="67">
        <v>65</v>
      </c>
      <c r="B69" s="5">
        <v>2</v>
      </c>
      <c r="C69" s="5">
        <v>1</v>
      </c>
      <c r="D69" s="5">
        <v>1</v>
      </c>
      <c r="E69" s="5">
        <v>1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5</v>
      </c>
      <c r="O69" s="5">
        <v>5</v>
      </c>
      <c r="P69" s="5">
        <v>4</v>
      </c>
      <c r="Q69" s="5">
        <v>4</v>
      </c>
      <c r="R69" s="5">
        <v>4</v>
      </c>
      <c r="S69" s="5">
        <v>4</v>
      </c>
      <c r="T69" s="5">
        <v>2</v>
      </c>
      <c r="U69" s="5">
        <v>5</v>
      </c>
      <c r="V69" s="5">
        <v>4</v>
      </c>
      <c r="W69" s="5">
        <v>5</v>
      </c>
      <c r="X69" s="5">
        <v>3</v>
      </c>
      <c r="Y69" s="5">
        <v>4</v>
      </c>
      <c r="Z69" s="5">
        <v>5</v>
      </c>
      <c r="AA69" s="5">
        <v>4</v>
      </c>
      <c r="AB69" s="5">
        <v>3</v>
      </c>
      <c r="AC69" s="5">
        <v>4</v>
      </c>
      <c r="AD69" s="5">
        <v>4</v>
      </c>
      <c r="AE69" s="5">
        <v>4</v>
      </c>
      <c r="AF69" s="5">
        <v>4</v>
      </c>
      <c r="AH69" s="37"/>
    </row>
    <row r="70" spans="1:34" ht="24">
      <c r="A70" s="67">
        <v>66</v>
      </c>
      <c r="B70" s="5">
        <v>2</v>
      </c>
      <c r="C70" s="5">
        <v>1</v>
      </c>
      <c r="D70" s="5">
        <v>3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5</v>
      </c>
      <c r="O70" s="5">
        <v>4</v>
      </c>
      <c r="P70" s="5">
        <v>5</v>
      </c>
      <c r="Q70" s="5">
        <v>5</v>
      </c>
      <c r="R70" s="5">
        <v>5</v>
      </c>
      <c r="S70" s="5">
        <v>5</v>
      </c>
      <c r="T70" s="5">
        <v>4</v>
      </c>
      <c r="U70" s="5">
        <v>5</v>
      </c>
      <c r="V70" s="5">
        <v>5</v>
      </c>
      <c r="W70" s="5">
        <v>5</v>
      </c>
      <c r="X70" s="5">
        <v>1</v>
      </c>
      <c r="Y70" s="5">
        <v>3</v>
      </c>
      <c r="Z70" s="5">
        <v>1</v>
      </c>
      <c r="AA70" s="5">
        <v>4</v>
      </c>
      <c r="AB70" s="5">
        <v>5</v>
      </c>
      <c r="AC70" s="5">
        <v>5</v>
      </c>
      <c r="AD70" s="5">
        <v>4</v>
      </c>
      <c r="AE70" s="5">
        <v>5</v>
      </c>
      <c r="AF70" s="5">
        <v>5</v>
      </c>
      <c r="AH70" s="37"/>
    </row>
    <row r="71" spans="1:34" ht="24">
      <c r="A71" s="67">
        <v>67</v>
      </c>
      <c r="B71" s="5">
        <v>2</v>
      </c>
      <c r="C71" s="5">
        <v>2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5</v>
      </c>
      <c r="O71" s="5">
        <v>3</v>
      </c>
      <c r="P71" s="5">
        <v>5</v>
      </c>
      <c r="Q71" s="5">
        <v>5</v>
      </c>
      <c r="R71" s="5">
        <v>5</v>
      </c>
      <c r="S71" s="5">
        <v>4</v>
      </c>
      <c r="T71" s="5">
        <v>2</v>
      </c>
      <c r="U71" s="5">
        <v>4</v>
      </c>
      <c r="V71" s="5">
        <v>4</v>
      </c>
      <c r="W71" s="5">
        <v>4</v>
      </c>
      <c r="X71" s="5">
        <v>1</v>
      </c>
      <c r="Y71" s="5">
        <v>4</v>
      </c>
      <c r="Z71" s="5">
        <v>4</v>
      </c>
      <c r="AA71" s="5">
        <v>5</v>
      </c>
      <c r="AB71" s="5">
        <v>3</v>
      </c>
      <c r="AC71" s="5">
        <v>3</v>
      </c>
      <c r="AD71" s="5">
        <v>4</v>
      </c>
      <c r="AE71" s="5">
        <v>5</v>
      </c>
      <c r="AF71" s="5">
        <v>5</v>
      </c>
      <c r="AH71" s="37"/>
    </row>
    <row r="72" spans="1:34" ht="24">
      <c r="A72" s="67">
        <v>68</v>
      </c>
      <c r="B72" s="5">
        <v>3</v>
      </c>
      <c r="C72" s="5">
        <v>0</v>
      </c>
      <c r="D72" s="5">
        <v>2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5</v>
      </c>
      <c r="O72" s="5">
        <v>5</v>
      </c>
      <c r="P72" s="5">
        <v>5</v>
      </c>
      <c r="Q72" s="5">
        <v>5</v>
      </c>
      <c r="R72" s="5">
        <v>5</v>
      </c>
      <c r="S72" s="5">
        <v>5</v>
      </c>
      <c r="T72" s="5">
        <v>5</v>
      </c>
      <c r="U72" s="5">
        <v>5</v>
      </c>
      <c r="V72" s="5">
        <v>5</v>
      </c>
      <c r="W72" s="5">
        <v>5</v>
      </c>
      <c r="X72" s="5">
        <v>3</v>
      </c>
      <c r="Y72" s="5">
        <v>4</v>
      </c>
      <c r="AA72" s="5">
        <v>4</v>
      </c>
      <c r="AB72" s="5">
        <v>4</v>
      </c>
      <c r="AC72" s="5">
        <v>5</v>
      </c>
      <c r="AD72" s="5">
        <v>5</v>
      </c>
      <c r="AE72" s="5">
        <v>5</v>
      </c>
      <c r="AF72" s="5">
        <v>5</v>
      </c>
      <c r="AH72" s="37"/>
    </row>
    <row r="73" spans="1:34" ht="24">
      <c r="A73" s="67">
        <v>69</v>
      </c>
      <c r="B73" s="5">
        <v>3</v>
      </c>
      <c r="C73" s="5">
        <v>0</v>
      </c>
      <c r="D73" s="5">
        <v>2</v>
      </c>
      <c r="E73" s="5">
        <v>0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5</v>
      </c>
      <c r="O73" s="5">
        <v>5</v>
      </c>
      <c r="P73" s="5">
        <v>5</v>
      </c>
      <c r="Q73" s="5">
        <v>5</v>
      </c>
      <c r="R73" s="5">
        <v>5</v>
      </c>
      <c r="S73" s="5">
        <v>5</v>
      </c>
      <c r="T73" s="5">
        <v>4</v>
      </c>
      <c r="U73" s="5">
        <v>5</v>
      </c>
      <c r="V73" s="5">
        <v>5</v>
      </c>
      <c r="W73" s="5">
        <v>5</v>
      </c>
      <c r="X73" s="5">
        <v>4</v>
      </c>
      <c r="Y73" s="5">
        <v>5</v>
      </c>
      <c r="Z73" s="5">
        <v>4</v>
      </c>
      <c r="AA73" s="5">
        <v>4</v>
      </c>
      <c r="AB73" s="5">
        <v>4</v>
      </c>
      <c r="AC73" s="5">
        <v>5</v>
      </c>
      <c r="AD73" s="5">
        <v>5</v>
      </c>
      <c r="AE73" s="5">
        <v>5</v>
      </c>
      <c r="AF73" s="5">
        <v>5</v>
      </c>
      <c r="AH73" s="37"/>
    </row>
    <row r="74" spans="1:34" ht="24">
      <c r="A74" s="67">
        <v>70</v>
      </c>
      <c r="B74" s="5">
        <v>2</v>
      </c>
      <c r="C74" s="5">
        <v>2</v>
      </c>
      <c r="D74" s="5">
        <v>3</v>
      </c>
      <c r="E74" s="5">
        <v>1</v>
      </c>
      <c r="F74" s="5">
        <v>1</v>
      </c>
      <c r="G74" s="5">
        <v>1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5</v>
      </c>
      <c r="O74" s="5">
        <v>5</v>
      </c>
      <c r="P74" s="5">
        <v>4</v>
      </c>
      <c r="Q74" s="5">
        <v>5</v>
      </c>
      <c r="R74" s="5">
        <v>5</v>
      </c>
      <c r="S74" s="5">
        <v>5</v>
      </c>
      <c r="T74" s="5">
        <v>4</v>
      </c>
      <c r="U74" s="5">
        <v>5</v>
      </c>
      <c r="V74" s="5">
        <v>5</v>
      </c>
      <c r="W74" s="5">
        <v>5</v>
      </c>
      <c r="X74" s="5">
        <v>4</v>
      </c>
      <c r="Y74" s="5">
        <v>4</v>
      </c>
      <c r="Z74" s="5">
        <v>4</v>
      </c>
      <c r="AA74" s="5">
        <v>5</v>
      </c>
      <c r="AB74" s="5">
        <v>4</v>
      </c>
      <c r="AC74" s="5">
        <v>5</v>
      </c>
      <c r="AD74" s="5">
        <v>4</v>
      </c>
      <c r="AE74" s="5">
        <v>5</v>
      </c>
      <c r="AF74" s="5">
        <v>5</v>
      </c>
      <c r="AH74" s="37"/>
    </row>
    <row r="75" spans="1:34" ht="24">
      <c r="A75" s="67">
        <v>71</v>
      </c>
      <c r="B75" s="5">
        <v>2</v>
      </c>
      <c r="C75" s="5">
        <v>0</v>
      </c>
      <c r="D75" s="5">
        <v>3</v>
      </c>
      <c r="E75" s="5">
        <v>1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4</v>
      </c>
      <c r="O75" s="5">
        <v>3</v>
      </c>
      <c r="P75" s="5">
        <v>3</v>
      </c>
      <c r="Q75" s="5">
        <v>5</v>
      </c>
      <c r="R75" s="5">
        <v>5</v>
      </c>
      <c r="S75" s="5">
        <v>5</v>
      </c>
      <c r="T75" s="5">
        <v>5</v>
      </c>
      <c r="U75" s="5">
        <v>5</v>
      </c>
      <c r="V75" s="5">
        <v>5</v>
      </c>
      <c r="W75" s="5">
        <v>5</v>
      </c>
      <c r="X75" s="5">
        <v>4</v>
      </c>
      <c r="Y75" s="5">
        <v>3</v>
      </c>
      <c r="Z75" s="5">
        <v>4</v>
      </c>
      <c r="AA75" s="5">
        <v>4</v>
      </c>
      <c r="AB75" s="5">
        <v>4</v>
      </c>
      <c r="AC75" s="5">
        <v>4</v>
      </c>
      <c r="AD75" s="5">
        <v>5</v>
      </c>
      <c r="AE75" s="5">
        <v>5</v>
      </c>
      <c r="AF75" s="5">
        <v>5</v>
      </c>
      <c r="AH75" s="37"/>
    </row>
    <row r="76" spans="1:34" ht="24">
      <c r="A76" s="67">
        <v>72</v>
      </c>
      <c r="B76" s="5">
        <v>2</v>
      </c>
      <c r="C76" s="5">
        <v>2</v>
      </c>
      <c r="D76" s="5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4</v>
      </c>
      <c r="O76" s="5">
        <v>4</v>
      </c>
      <c r="P76" s="5">
        <v>3</v>
      </c>
      <c r="Q76" s="5">
        <v>5</v>
      </c>
      <c r="R76" s="5">
        <v>5</v>
      </c>
      <c r="S76" s="5">
        <v>4</v>
      </c>
      <c r="T76" s="5">
        <v>4</v>
      </c>
      <c r="U76" s="5">
        <v>5</v>
      </c>
      <c r="V76" s="5">
        <v>5</v>
      </c>
      <c r="W76" s="5">
        <v>5</v>
      </c>
      <c r="X76" s="5">
        <v>3</v>
      </c>
      <c r="Y76" s="5">
        <v>4</v>
      </c>
      <c r="Z76" s="5">
        <v>3</v>
      </c>
      <c r="AA76" s="5">
        <v>5</v>
      </c>
      <c r="AB76" s="5">
        <v>4</v>
      </c>
      <c r="AC76" s="5">
        <v>5</v>
      </c>
      <c r="AD76" s="5">
        <v>5</v>
      </c>
      <c r="AE76" s="5">
        <v>5</v>
      </c>
      <c r="AF76" s="5">
        <v>5</v>
      </c>
      <c r="AH76" s="37"/>
    </row>
    <row r="77" spans="1:34" ht="24">
      <c r="A77" s="67">
        <v>73</v>
      </c>
      <c r="B77" s="5">
        <v>2</v>
      </c>
      <c r="C77" s="5">
        <v>2</v>
      </c>
      <c r="D77" s="5">
        <v>0</v>
      </c>
      <c r="E77" s="5">
        <v>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5</v>
      </c>
      <c r="O77" s="5">
        <v>3</v>
      </c>
      <c r="P77" s="5">
        <v>4</v>
      </c>
      <c r="Q77" s="5">
        <v>5</v>
      </c>
      <c r="R77" s="5">
        <v>5</v>
      </c>
      <c r="S77" s="5">
        <v>5</v>
      </c>
      <c r="T77" s="5">
        <v>5</v>
      </c>
      <c r="U77" s="5">
        <v>5</v>
      </c>
      <c r="V77" s="5">
        <v>5</v>
      </c>
      <c r="W77" s="5">
        <v>5</v>
      </c>
      <c r="X77" s="5">
        <v>5</v>
      </c>
      <c r="Y77" s="5">
        <v>5</v>
      </c>
      <c r="Z77" s="5">
        <v>5</v>
      </c>
      <c r="AA77" s="5">
        <v>5</v>
      </c>
      <c r="AB77" s="5">
        <v>5</v>
      </c>
      <c r="AC77" s="5">
        <v>4</v>
      </c>
      <c r="AD77" s="5">
        <v>5</v>
      </c>
      <c r="AE77" s="5">
        <v>5</v>
      </c>
      <c r="AF77" s="5">
        <v>5</v>
      </c>
      <c r="AH77" s="37"/>
    </row>
    <row r="78" spans="1:34" ht="24">
      <c r="A78" s="67">
        <v>74</v>
      </c>
      <c r="B78" s="5">
        <v>1</v>
      </c>
      <c r="C78" s="5">
        <v>0</v>
      </c>
      <c r="D78" s="5">
        <v>1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4</v>
      </c>
      <c r="O78" s="5">
        <v>4</v>
      </c>
      <c r="P78" s="5">
        <v>4</v>
      </c>
      <c r="Q78" s="5">
        <v>4</v>
      </c>
      <c r="R78" s="5">
        <v>4</v>
      </c>
      <c r="S78" s="5">
        <v>4</v>
      </c>
      <c r="T78" s="5">
        <v>3</v>
      </c>
      <c r="U78" s="5">
        <v>4</v>
      </c>
      <c r="V78" s="5">
        <v>4</v>
      </c>
      <c r="W78" s="5">
        <v>4</v>
      </c>
      <c r="X78" s="5">
        <v>3</v>
      </c>
      <c r="Y78" s="5">
        <v>4</v>
      </c>
      <c r="Z78" s="5">
        <v>3</v>
      </c>
      <c r="AA78" s="5">
        <v>4</v>
      </c>
      <c r="AC78" s="5">
        <v>4</v>
      </c>
      <c r="AD78" s="5">
        <v>3</v>
      </c>
      <c r="AE78" s="5">
        <v>3</v>
      </c>
      <c r="AF78" s="5">
        <v>4</v>
      </c>
      <c r="AH78" s="37"/>
    </row>
    <row r="79" spans="1:34" ht="24">
      <c r="A79" s="67">
        <v>75</v>
      </c>
      <c r="AH79" s="37"/>
    </row>
    <row r="80" spans="1:34" ht="24">
      <c r="A80" s="67">
        <v>76</v>
      </c>
      <c r="AH80" s="37"/>
    </row>
    <row r="81" spans="1:34" ht="24">
      <c r="A81" s="67">
        <v>77</v>
      </c>
      <c r="AH81" s="37"/>
    </row>
    <row r="82" spans="1:34" ht="24">
      <c r="A82" s="67">
        <v>78</v>
      </c>
      <c r="AH82" s="37"/>
    </row>
    <row r="83" spans="1:34" ht="24">
      <c r="A83" s="67">
        <v>79</v>
      </c>
      <c r="AH83" s="37"/>
    </row>
    <row r="84" spans="1:34" ht="24">
      <c r="A84" s="67">
        <v>80</v>
      </c>
      <c r="AH84" s="37"/>
    </row>
    <row r="85" spans="1:34" ht="24">
      <c r="A85" s="67">
        <v>81</v>
      </c>
      <c r="AH85" s="37"/>
    </row>
    <row r="86" spans="1:34" ht="24">
      <c r="A86" s="67">
        <v>82</v>
      </c>
      <c r="AH86" s="37"/>
    </row>
    <row r="87" spans="1:34" ht="24">
      <c r="A87" s="67">
        <v>83</v>
      </c>
      <c r="AH87" s="37"/>
    </row>
    <row r="88" spans="1:34" ht="24">
      <c r="A88" s="67">
        <v>84</v>
      </c>
      <c r="AH88" s="37"/>
    </row>
    <row r="89" spans="1:34" ht="24">
      <c r="A89" s="67">
        <v>85</v>
      </c>
      <c r="AH89" s="37"/>
    </row>
    <row r="90" spans="1:34" ht="24">
      <c r="A90" s="67">
        <v>86</v>
      </c>
      <c r="AH90" s="37"/>
    </row>
    <row r="91" spans="1:34" ht="24">
      <c r="A91" s="67">
        <v>87</v>
      </c>
      <c r="AH91" s="37"/>
    </row>
    <row r="92" spans="1:34" ht="24">
      <c r="A92" s="67">
        <v>88</v>
      </c>
      <c r="AH92" s="37"/>
    </row>
    <row r="93" spans="1:34" ht="24">
      <c r="A93" s="67">
        <v>89</v>
      </c>
      <c r="AH93" s="37"/>
    </row>
    <row r="94" spans="1:34" ht="24">
      <c r="A94" s="67">
        <v>90</v>
      </c>
      <c r="AH94" s="37"/>
    </row>
    <row r="95" spans="1:34" ht="24">
      <c r="A95" s="67">
        <v>91</v>
      </c>
      <c r="AH95" s="37"/>
    </row>
    <row r="96" spans="1:34" ht="24">
      <c r="A96" s="67">
        <v>92</v>
      </c>
      <c r="AH96" s="37"/>
    </row>
    <row r="97" spans="1:34" ht="24">
      <c r="A97" s="67">
        <v>93</v>
      </c>
      <c r="AH97" s="37"/>
    </row>
    <row r="98" spans="1:34" ht="24">
      <c r="A98" s="67">
        <v>94</v>
      </c>
      <c r="AH98" s="37"/>
    </row>
    <row r="99" spans="1:34" ht="24">
      <c r="A99" s="67">
        <v>95</v>
      </c>
      <c r="AH99" s="37"/>
    </row>
    <row r="100" spans="1:34" ht="24">
      <c r="A100" s="67">
        <v>96</v>
      </c>
      <c r="AH100" s="37"/>
    </row>
    <row r="101" spans="1:34" ht="24">
      <c r="A101" s="67">
        <v>97</v>
      </c>
      <c r="AH101" s="37"/>
    </row>
    <row r="102" spans="1:34" ht="24">
      <c r="A102" s="67">
        <v>98</v>
      </c>
      <c r="AH102" s="37"/>
    </row>
    <row r="103" spans="1:34" ht="24">
      <c r="A103" s="67">
        <v>99</v>
      </c>
      <c r="AH103" s="37"/>
    </row>
    <row r="104" spans="1:34" ht="24">
      <c r="A104" s="67">
        <v>100</v>
      </c>
      <c r="AH104" s="37"/>
    </row>
    <row r="105" spans="1:34" ht="24">
      <c r="A105" s="67">
        <v>101</v>
      </c>
      <c r="AH105" s="37"/>
    </row>
    <row r="106" spans="1:34" ht="24">
      <c r="A106" s="67">
        <v>102</v>
      </c>
      <c r="AH106" s="37"/>
    </row>
    <row r="107" spans="1:34" ht="24">
      <c r="A107" s="67">
        <v>103</v>
      </c>
      <c r="AH107" s="37"/>
    </row>
    <row r="108" spans="1:34" ht="24">
      <c r="A108" s="67">
        <v>104</v>
      </c>
      <c r="AH108" s="37"/>
    </row>
    <row r="109" spans="1:34" ht="24">
      <c r="A109" s="67">
        <v>105</v>
      </c>
      <c r="AH109" s="37"/>
    </row>
    <row r="110" spans="1:34" ht="24">
      <c r="A110" s="67">
        <v>106</v>
      </c>
      <c r="AH110" s="37"/>
    </row>
    <row r="111" spans="1:34" ht="24">
      <c r="A111" s="67">
        <v>107</v>
      </c>
      <c r="AH111" s="37"/>
    </row>
    <row r="112" spans="1:34" ht="24">
      <c r="A112" s="67">
        <v>108</v>
      </c>
      <c r="AH112" s="37"/>
    </row>
    <row r="113" spans="1:34" ht="24">
      <c r="A113" s="67">
        <v>109</v>
      </c>
      <c r="AH113" s="37"/>
    </row>
    <row r="114" spans="1:34" ht="24">
      <c r="A114" s="67">
        <v>110</v>
      </c>
      <c r="AH114" s="37"/>
    </row>
    <row r="115" spans="1:34" ht="24">
      <c r="A115" s="67">
        <v>111</v>
      </c>
      <c r="AH115" s="37"/>
    </row>
    <row r="116" spans="1:34" ht="24">
      <c r="A116" s="67">
        <v>112</v>
      </c>
      <c r="AH116" s="37"/>
    </row>
    <row r="117" spans="1:34" ht="24">
      <c r="A117" s="67">
        <v>113</v>
      </c>
      <c r="AH117" s="37"/>
    </row>
    <row r="118" spans="1:34" ht="24">
      <c r="A118" s="67">
        <v>114</v>
      </c>
      <c r="AH118" s="37"/>
    </row>
    <row r="119" spans="1:34" ht="24">
      <c r="A119" s="67">
        <v>115</v>
      </c>
      <c r="AH119" s="37"/>
    </row>
    <row r="120" spans="1:34" ht="24">
      <c r="A120" s="67">
        <v>116</v>
      </c>
      <c r="AH120" s="37"/>
    </row>
    <row r="121" spans="1:34" ht="24">
      <c r="A121" s="67">
        <v>117</v>
      </c>
      <c r="AH121" s="37"/>
    </row>
    <row r="122" spans="1:34" ht="24">
      <c r="A122" s="67">
        <v>118</v>
      </c>
      <c r="AH122" s="37"/>
    </row>
    <row r="123" spans="1:34" ht="24">
      <c r="A123" s="67">
        <v>119</v>
      </c>
      <c r="AH123" s="37"/>
    </row>
    <row r="124" spans="1:34" ht="24">
      <c r="A124" s="67">
        <v>120</v>
      </c>
      <c r="AH124" s="37"/>
    </row>
    <row r="125" spans="1:34" ht="24">
      <c r="A125" s="67">
        <v>121</v>
      </c>
      <c r="AH125" s="37"/>
    </row>
    <row r="126" spans="1:34" ht="24">
      <c r="A126" s="67">
        <v>122</v>
      </c>
      <c r="AH126" s="37"/>
    </row>
    <row r="127" spans="1:34" ht="24">
      <c r="A127" s="67">
        <v>123</v>
      </c>
      <c r="AH127" s="37"/>
    </row>
    <row r="128" spans="1:34" ht="24">
      <c r="A128" s="67">
        <v>124</v>
      </c>
      <c r="AH128" s="37"/>
    </row>
    <row r="129" spans="1:34" ht="24">
      <c r="A129" s="67">
        <v>125</v>
      </c>
      <c r="AH129" s="37"/>
    </row>
    <row r="130" spans="1:34" ht="24">
      <c r="A130" s="67">
        <v>126</v>
      </c>
      <c r="AH130" s="37"/>
    </row>
    <row r="131" spans="1:34" ht="24">
      <c r="A131" s="67">
        <v>127</v>
      </c>
      <c r="AH131" s="37"/>
    </row>
    <row r="132" spans="1:34" ht="24">
      <c r="A132" s="67">
        <v>128</v>
      </c>
      <c r="AH132" s="37"/>
    </row>
    <row r="133" spans="1:34" ht="24">
      <c r="A133" s="67">
        <v>129</v>
      </c>
      <c r="AH133" s="37"/>
    </row>
    <row r="134" spans="1:34" ht="24">
      <c r="A134" s="67">
        <v>130</v>
      </c>
      <c r="AH134" s="37"/>
    </row>
    <row r="135" spans="1:34" ht="24">
      <c r="A135" s="67">
        <v>131</v>
      </c>
      <c r="AH135" s="37"/>
    </row>
    <row r="136" spans="1:34" ht="24">
      <c r="A136" s="67">
        <v>132</v>
      </c>
      <c r="AH136" s="37"/>
    </row>
    <row r="137" spans="1:34" ht="24">
      <c r="A137" s="67">
        <v>133</v>
      </c>
      <c r="AH137" s="37"/>
    </row>
    <row r="138" spans="1:34" ht="24">
      <c r="A138" s="67">
        <v>134</v>
      </c>
      <c r="AH138" s="37"/>
    </row>
    <row r="139" spans="1:34" ht="24">
      <c r="A139" s="67">
        <v>135</v>
      </c>
      <c r="AH139" s="37"/>
    </row>
    <row r="140" spans="1:34" ht="24">
      <c r="A140" s="67"/>
      <c r="E140" s="65">
        <f aca="true" t="shared" si="1" ref="E140:M140">SUM(E5:E139)</f>
        <v>54</v>
      </c>
      <c r="F140" s="65">
        <f t="shared" si="1"/>
        <v>30</v>
      </c>
      <c r="G140" s="65">
        <f t="shared" si="1"/>
        <v>30</v>
      </c>
      <c r="H140" s="65">
        <f t="shared" si="1"/>
        <v>5</v>
      </c>
      <c r="I140" s="65">
        <f t="shared" si="1"/>
        <v>0</v>
      </c>
      <c r="J140" s="65">
        <f t="shared" si="1"/>
        <v>3</v>
      </c>
      <c r="K140" s="65">
        <f t="shared" si="1"/>
        <v>3</v>
      </c>
      <c r="L140" s="65">
        <f t="shared" si="1"/>
        <v>3</v>
      </c>
      <c r="M140" s="65">
        <f t="shared" si="1"/>
        <v>1</v>
      </c>
      <c r="AH140" s="37"/>
    </row>
    <row r="142" spans="2:7" ht="24">
      <c r="B142" s="30"/>
      <c r="C142" s="30" t="s">
        <v>42</v>
      </c>
      <c r="D142" s="55"/>
      <c r="F142" s="55"/>
      <c r="G142" s="55"/>
    </row>
    <row r="143" spans="2:3" ht="24">
      <c r="B143" s="5">
        <f>COUNTIF(D5:D139,1)</f>
        <v>11</v>
      </c>
      <c r="C143" s="5" t="s">
        <v>43</v>
      </c>
    </row>
    <row r="144" spans="2:3" ht="24">
      <c r="B144" s="5">
        <f>COUNTIF(D5:D139,2)</f>
        <v>4</v>
      </c>
      <c r="C144" s="5" t="s">
        <v>44</v>
      </c>
    </row>
    <row r="145" spans="2:3" ht="24">
      <c r="B145" s="5">
        <f>COUNTIF(D5:D139,3)</f>
        <v>28</v>
      </c>
      <c r="C145" s="5" t="s">
        <v>33</v>
      </c>
    </row>
    <row r="146" spans="2:7" ht="24">
      <c r="B146" s="5">
        <f>COUNTIF(D6:D140,0)</f>
        <v>31</v>
      </c>
      <c r="C146" s="5" t="s">
        <v>20</v>
      </c>
      <c r="D146" s="55"/>
      <c r="F146" s="55"/>
      <c r="G146" s="55"/>
    </row>
    <row r="147" spans="2:3" ht="24">
      <c r="B147" s="30">
        <f>SUM(B143:B146)</f>
        <v>74</v>
      </c>
      <c r="C147" s="30"/>
    </row>
    <row r="149" spans="2:3" ht="24">
      <c r="B149" s="27" t="s">
        <v>17</v>
      </c>
      <c r="C149" s="27"/>
    </row>
    <row r="150" spans="1:12" ht="24">
      <c r="A150" s="29"/>
      <c r="B150" s="40" t="s">
        <v>16</v>
      </c>
      <c r="C150" s="5">
        <f>COUNTIF(B5:B139,1)</f>
        <v>1</v>
      </c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24">
      <c r="A151" s="29"/>
      <c r="B151" s="40" t="s">
        <v>23</v>
      </c>
      <c r="C151" s="5">
        <f>COUNTIF(B5:B139,2)</f>
        <v>62</v>
      </c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24">
      <c r="A152" s="29"/>
      <c r="B152" s="40" t="s">
        <v>24</v>
      </c>
      <c r="C152" s="5">
        <f>COUNTIF(B5:B139,3)</f>
        <v>9</v>
      </c>
      <c r="D152" s="55"/>
      <c r="E152" s="29"/>
      <c r="F152" s="29"/>
      <c r="G152" s="29"/>
      <c r="H152" s="29"/>
      <c r="I152" s="29"/>
      <c r="J152" s="29"/>
      <c r="K152" s="29"/>
      <c r="L152" s="29"/>
    </row>
    <row r="153" spans="1:12" ht="24">
      <c r="A153" s="29"/>
      <c r="B153" s="40" t="s">
        <v>25</v>
      </c>
      <c r="C153" s="5">
        <f>COUNTIF(B5:B139,4)</f>
        <v>2</v>
      </c>
      <c r="D153" s="107"/>
      <c r="E153" s="29"/>
      <c r="F153" s="29"/>
      <c r="G153" s="29"/>
      <c r="H153" s="29"/>
      <c r="I153" s="29"/>
      <c r="J153" s="29"/>
      <c r="K153" s="29"/>
      <c r="L153" s="29"/>
    </row>
    <row r="154" spans="2:4" ht="24">
      <c r="B154" s="40" t="s">
        <v>32</v>
      </c>
      <c r="C154" s="5">
        <f>COUNTIF(B5:B139,5)</f>
        <v>0</v>
      </c>
      <c r="D154" s="107"/>
    </row>
    <row r="155" spans="2:4" ht="24">
      <c r="B155" s="40" t="s">
        <v>34</v>
      </c>
      <c r="C155" s="5">
        <f>COUNTIF(B6:B139,6)</f>
        <v>0</v>
      </c>
      <c r="D155" s="107"/>
    </row>
    <row r="156" spans="2:28" ht="24">
      <c r="B156" s="40" t="s">
        <v>20</v>
      </c>
      <c r="C156" s="5">
        <f>COUNTIF(B8:B141,0)</f>
        <v>0</v>
      </c>
      <c r="D156" s="107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2:4" ht="24">
      <c r="B157" s="54"/>
      <c r="C157" s="27">
        <f>SUM(C150:C156)</f>
        <v>74</v>
      </c>
      <c r="D157" s="107"/>
    </row>
    <row r="158" spans="2:4" ht="24">
      <c r="B158" s="55"/>
      <c r="C158" s="71"/>
      <c r="D158" s="107"/>
    </row>
    <row r="159" spans="2:4" ht="24">
      <c r="B159" s="55"/>
      <c r="C159" s="71"/>
      <c r="D159" s="107"/>
    </row>
    <row r="160" spans="2:6" ht="24">
      <c r="B160" s="55"/>
      <c r="C160" s="71"/>
      <c r="D160" s="107"/>
      <c r="F160" s="11"/>
    </row>
    <row r="161" spans="2:34" ht="24">
      <c r="B161" s="55"/>
      <c r="C161" s="71"/>
      <c r="D161" s="107"/>
      <c r="F161" s="11"/>
      <c r="M161" s="5" t="s">
        <v>3</v>
      </c>
      <c r="N161" s="35">
        <f aca="true" t="shared" si="2" ref="N161:AF161">AVERAGE(N5:N141)</f>
        <v>4.068493150684931</v>
      </c>
      <c r="O161" s="35">
        <f t="shared" si="2"/>
        <v>3.410958904109589</v>
      </c>
      <c r="P161" s="35">
        <f t="shared" si="2"/>
        <v>3.6944444444444446</v>
      </c>
      <c r="Q161" s="35">
        <f t="shared" si="2"/>
        <v>4.222222222222222</v>
      </c>
      <c r="R161" s="35">
        <f t="shared" si="2"/>
        <v>4.128571428571429</v>
      </c>
      <c r="S161" s="35">
        <f t="shared" si="2"/>
        <v>3.9178082191780823</v>
      </c>
      <c r="T161" s="35">
        <f t="shared" si="2"/>
        <v>3.5342465753424657</v>
      </c>
      <c r="U161" s="35">
        <f t="shared" si="2"/>
        <v>4.180555555555555</v>
      </c>
      <c r="V161" s="35">
        <f t="shared" si="2"/>
        <v>4.205479452054795</v>
      </c>
      <c r="W161" s="35">
        <f t="shared" si="2"/>
        <v>4.287671232876712</v>
      </c>
      <c r="X161" s="35">
        <f t="shared" si="2"/>
        <v>3.041095890410959</v>
      </c>
      <c r="Y161" s="35">
        <f t="shared" si="2"/>
        <v>3.9178082191780823</v>
      </c>
      <c r="Z161" s="35">
        <f t="shared" si="2"/>
        <v>3.5285714285714285</v>
      </c>
      <c r="AA161" s="35">
        <f t="shared" si="2"/>
        <v>4.082191780821918</v>
      </c>
      <c r="AB161" s="35">
        <f t="shared" si="2"/>
        <v>3.8472222222222223</v>
      </c>
      <c r="AC161" s="35">
        <f t="shared" si="2"/>
        <v>4.027397260273973</v>
      </c>
      <c r="AD161" s="35">
        <f t="shared" si="2"/>
        <v>3.9452054794520546</v>
      </c>
      <c r="AE161" s="35">
        <f t="shared" si="2"/>
        <v>4.054794520547945</v>
      </c>
      <c r="AF161" s="35">
        <f t="shared" si="2"/>
        <v>4.205479452054795</v>
      </c>
      <c r="AH161" s="38">
        <f>AVERAGE(N161:AF161)</f>
        <v>3.9105377599249254</v>
      </c>
    </row>
    <row r="162" spans="2:34" ht="24">
      <c r="B162" s="55"/>
      <c r="C162" s="71"/>
      <c r="D162" s="107"/>
      <c r="M162" s="5" t="s">
        <v>4</v>
      </c>
      <c r="N162" s="36">
        <f aca="true" t="shared" si="3" ref="N162:AF162">STDEV(N5:N141)</f>
        <v>0.7875554146867604</v>
      </c>
      <c r="O162" s="36">
        <f t="shared" si="3"/>
        <v>1.0519243799178004</v>
      </c>
      <c r="P162" s="36">
        <f t="shared" si="3"/>
        <v>0.8823606124432556</v>
      </c>
      <c r="Q162" s="36">
        <f t="shared" si="3"/>
        <v>0.6329502177033873</v>
      </c>
      <c r="R162" s="36">
        <f t="shared" si="3"/>
        <v>0.7003400534570264</v>
      </c>
      <c r="S162" s="36">
        <f t="shared" si="3"/>
        <v>0.878025320084383</v>
      </c>
      <c r="T162" s="36">
        <f t="shared" si="3"/>
        <v>1.093950432820096</v>
      </c>
      <c r="U162" s="36">
        <f t="shared" si="3"/>
        <v>0.7930399504862875</v>
      </c>
      <c r="V162" s="36">
        <f t="shared" si="3"/>
        <v>0.7810054792379477</v>
      </c>
      <c r="W162" s="36">
        <f t="shared" si="3"/>
        <v>0.6968072436875223</v>
      </c>
      <c r="X162" s="36">
        <f t="shared" si="3"/>
        <v>1.0598526648703943</v>
      </c>
      <c r="Y162" s="36">
        <f t="shared" si="3"/>
        <v>0.6401697834154406</v>
      </c>
      <c r="Z162" s="36">
        <f t="shared" si="3"/>
        <v>0.9124172159617755</v>
      </c>
      <c r="AA162" s="36">
        <f t="shared" si="3"/>
        <v>0.7773427789866042</v>
      </c>
      <c r="AB162" s="36">
        <f t="shared" si="3"/>
        <v>0.8501817903732793</v>
      </c>
      <c r="AC162" s="36">
        <f t="shared" si="3"/>
        <v>0.7632642388620873</v>
      </c>
      <c r="AD162" s="36">
        <f t="shared" si="3"/>
        <v>0.7243850065727041</v>
      </c>
      <c r="AE162" s="36">
        <f t="shared" si="3"/>
        <v>0.8146303005880798</v>
      </c>
      <c r="AF162" s="36">
        <f t="shared" si="3"/>
        <v>0.7810054792379477</v>
      </c>
      <c r="AH162" s="38">
        <f>STDEV(AH5:AH158)</f>
        <v>0.5193048578741836</v>
      </c>
    </row>
    <row r="163" spans="2:4" ht="24">
      <c r="B163" s="55"/>
      <c r="C163" s="71"/>
      <c r="D163" s="107"/>
    </row>
    <row r="164" spans="2:4" ht="24">
      <c r="B164" s="55"/>
      <c r="C164" s="71"/>
      <c r="D164" s="107"/>
    </row>
    <row r="165" spans="2:4" ht="24">
      <c r="B165" s="55"/>
      <c r="C165" s="71"/>
      <c r="D165" s="107"/>
    </row>
    <row r="166" spans="2:4" ht="24">
      <c r="B166" s="55"/>
      <c r="C166" s="71"/>
      <c r="D166" s="107"/>
    </row>
    <row r="167" spans="2:4" ht="24">
      <c r="B167" s="55"/>
      <c r="C167" s="71"/>
      <c r="D167" s="107"/>
    </row>
    <row r="168" spans="2:4" ht="24">
      <c r="B168" s="55"/>
      <c r="C168" s="71"/>
      <c r="D168" s="107"/>
    </row>
    <row r="169" spans="2:4" ht="24">
      <c r="B169" s="55"/>
      <c r="C169" s="71"/>
      <c r="D169" s="55"/>
    </row>
  </sheetData>
  <sheetProtection/>
  <autoFilter ref="A4:AC157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120" zoomScaleNormal="120" zoomScalePageLayoutView="0" workbookViewId="0" topLeftCell="A10">
      <selection activeCell="N17" sqref="N17"/>
    </sheetView>
  </sheetViews>
  <sheetFormatPr defaultColWidth="8.7109375" defaultRowHeight="12.75"/>
  <cols>
    <col min="1" max="10" width="8.7109375" style="1" customWidth="1"/>
    <col min="11" max="11" width="3.421875" style="1" customWidth="1"/>
    <col min="12" max="16384" width="8.7109375" style="1" customWidth="1"/>
  </cols>
  <sheetData>
    <row r="1" spans="1:10" ht="24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</row>
    <row r="3" ht="24">
      <c r="A3" s="1" t="s">
        <v>112</v>
      </c>
    </row>
    <row r="4" ht="24">
      <c r="A4" s="1" t="s">
        <v>117</v>
      </c>
    </row>
    <row r="5" spans="1:13" ht="24">
      <c r="A5" s="1" t="s">
        <v>118</v>
      </c>
      <c r="M5" s="7"/>
    </row>
    <row r="6" spans="1:13" ht="24">
      <c r="A6" s="82" t="s">
        <v>119</v>
      </c>
      <c r="M6" s="7" t="s">
        <v>18</v>
      </c>
    </row>
    <row r="7" spans="1:13" ht="24">
      <c r="A7" s="7" t="s">
        <v>120</v>
      </c>
      <c r="M7" s="7"/>
    </row>
    <row r="8" ht="24">
      <c r="A8" s="7" t="s">
        <v>113</v>
      </c>
    </row>
    <row r="9" ht="24">
      <c r="A9" s="81" t="s">
        <v>55</v>
      </c>
    </row>
    <row r="10" ht="24">
      <c r="A10" s="4" t="s">
        <v>121</v>
      </c>
    </row>
    <row r="11" ht="24">
      <c r="A11" s="4" t="s">
        <v>122</v>
      </c>
    </row>
    <row r="12" spans="1:12" ht="24">
      <c r="A12" s="81" t="s">
        <v>54</v>
      </c>
      <c r="L12" s="81"/>
    </row>
    <row r="13" spans="1:12" ht="24">
      <c r="A13" s="81" t="s">
        <v>123</v>
      </c>
      <c r="L13" s="81"/>
    </row>
    <row r="14" ht="24">
      <c r="A14" s="81" t="s">
        <v>130</v>
      </c>
    </row>
    <row r="15" ht="24">
      <c r="A15" s="81" t="s">
        <v>124</v>
      </c>
    </row>
    <row r="16" ht="24">
      <c r="A16" s="81" t="s">
        <v>125</v>
      </c>
    </row>
    <row r="17" ht="24">
      <c r="A17" s="1" t="s">
        <v>114</v>
      </c>
    </row>
    <row r="18" ht="24">
      <c r="A18" s="1" t="s">
        <v>115</v>
      </c>
    </row>
    <row r="19" ht="24">
      <c r="A19" s="1" t="s">
        <v>116</v>
      </c>
    </row>
    <row r="20" ht="24">
      <c r="A20" s="1" t="s">
        <v>126</v>
      </c>
    </row>
  </sheetData>
  <sheetProtection/>
  <mergeCells count="1">
    <mergeCell ref="A1:J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120" zoomScaleNormal="120" zoomScalePageLayoutView="0" workbookViewId="0" topLeftCell="A43">
      <selection activeCell="J49" sqref="J49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21" t="s">
        <v>76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4">
      <c r="A3" s="118" t="s">
        <v>77</v>
      </c>
      <c r="B3" s="118"/>
      <c r="C3" s="118"/>
      <c r="D3" s="118"/>
      <c r="E3" s="118"/>
      <c r="F3" s="118"/>
      <c r="G3" s="118"/>
      <c r="H3" s="118"/>
      <c r="I3" s="118"/>
      <c r="J3" s="118"/>
    </row>
    <row r="5" ht="24">
      <c r="A5" s="1" t="s">
        <v>78</v>
      </c>
    </row>
    <row r="6" ht="24">
      <c r="A6" s="1" t="s">
        <v>127</v>
      </c>
    </row>
    <row r="7" ht="24">
      <c r="A7" s="1" t="s">
        <v>118</v>
      </c>
    </row>
    <row r="8" ht="24">
      <c r="A8" s="1" t="s">
        <v>128</v>
      </c>
    </row>
    <row r="10" ht="24">
      <c r="A10" s="8" t="s">
        <v>8</v>
      </c>
    </row>
    <row r="11" ht="13.5" customHeight="1">
      <c r="A11" s="7"/>
    </row>
    <row r="12" ht="24">
      <c r="A12" s="7" t="s">
        <v>22</v>
      </c>
    </row>
    <row r="13" ht="24.75" thickBot="1">
      <c r="A13" s="7"/>
    </row>
    <row r="14" spans="2:9" ht="25.5" thickBot="1" thickTop="1">
      <c r="B14" s="41" t="s">
        <v>21</v>
      </c>
      <c r="C14" s="119" t="s">
        <v>84</v>
      </c>
      <c r="D14" s="119"/>
      <c r="E14" s="119"/>
      <c r="F14" s="119"/>
      <c r="G14" s="119"/>
      <c r="H14" s="41" t="s">
        <v>9</v>
      </c>
      <c r="I14" s="41" t="s">
        <v>10</v>
      </c>
    </row>
    <row r="15" spans="2:9" ht="24.75" thickTop="1">
      <c r="B15" s="65">
        <v>1</v>
      </c>
      <c r="C15" s="74" t="s">
        <v>79</v>
      </c>
      <c r="D15" s="42"/>
      <c r="E15" s="42"/>
      <c r="F15" s="42"/>
      <c r="H15" s="42">
        <v>1</v>
      </c>
      <c r="I15" s="75">
        <f>H15*100/H29</f>
        <v>1.3513513513513513</v>
      </c>
    </row>
    <row r="16" spans="2:9" ht="24">
      <c r="B16" s="65"/>
      <c r="C16" s="74" t="s">
        <v>80</v>
      </c>
      <c r="D16" s="42"/>
      <c r="E16" s="42"/>
      <c r="F16" s="42"/>
      <c r="H16" s="3">
        <v>1</v>
      </c>
      <c r="I16" s="97">
        <f aca="true" t="shared" si="0" ref="I16:I28">H16*100/H$29</f>
        <v>1.3513513513513513</v>
      </c>
    </row>
    <row r="17" spans="2:9" ht="24">
      <c r="B17" s="108">
        <v>2</v>
      </c>
      <c r="C17" s="109" t="s">
        <v>23</v>
      </c>
      <c r="D17" s="111"/>
      <c r="E17" s="111"/>
      <c r="F17" s="111"/>
      <c r="G17" s="110"/>
      <c r="H17" s="111">
        <v>62</v>
      </c>
      <c r="I17" s="112">
        <f t="shared" si="0"/>
        <v>83.78378378378379</v>
      </c>
    </row>
    <row r="18" spans="2:9" ht="24">
      <c r="B18" s="42"/>
      <c r="C18" s="113" t="s">
        <v>80</v>
      </c>
      <c r="D18" s="90"/>
      <c r="E18" s="90"/>
      <c r="F18" s="90"/>
      <c r="G18" s="89"/>
      <c r="H18" s="90">
        <v>10</v>
      </c>
      <c r="I18" s="93">
        <f t="shared" si="0"/>
        <v>13.513513513513514</v>
      </c>
    </row>
    <row r="19" spans="2:9" ht="24">
      <c r="B19" s="4"/>
      <c r="C19" s="113" t="s">
        <v>81</v>
      </c>
      <c r="D19" s="90"/>
      <c r="E19" s="90"/>
      <c r="F19" s="90"/>
      <c r="G19" s="89"/>
      <c r="H19" s="92">
        <v>1</v>
      </c>
      <c r="I19" s="93">
        <f t="shared" si="0"/>
        <v>1.3513513513513513</v>
      </c>
    </row>
    <row r="20" spans="2:9" ht="24">
      <c r="B20" s="4"/>
      <c r="C20" s="113" t="s">
        <v>82</v>
      </c>
      <c r="D20" s="90"/>
      <c r="E20" s="90"/>
      <c r="F20" s="90"/>
      <c r="G20" s="89"/>
      <c r="H20" s="92">
        <v>23</v>
      </c>
      <c r="I20" s="93">
        <f t="shared" si="0"/>
        <v>31.08108108108108</v>
      </c>
    </row>
    <row r="21" spans="2:9" ht="24">
      <c r="B21" s="63"/>
      <c r="C21" s="95" t="s">
        <v>83</v>
      </c>
      <c r="D21" s="114"/>
      <c r="E21" s="114"/>
      <c r="F21" s="114"/>
      <c r="G21" s="95"/>
      <c r="H21" s="96">
        <v>28</v>
      </c>
      <c r="I21" s="97">
        <f t="shared" si="0"/>
        <v>37.83783783783784</v>
      </c>
    </row>
    <row r="22" spans="2:9" ht="24">
      <c r="B22" s="65">
        <v>3</v>
      </c>
      <c r="C22" s="88" t="s">
        <v>24</v>
      </c>
      <c r="D22" s="90"/>
      <c r="E22" s="90"/>
      <c r="F22" s="90"/>
      <c r="G22" s="89"/>
      <c r="H22" s="90">
        <v>9</v>
      </c>
      <c r="I22" s="91">
        <f t="shared" si="0"/>
        <v>12.162162162162161</v>
      </c>
    </row>
    <row r="23" spans="2:9" ht="24">
      <c r="B23" s="4"/>
      <c r="C23" s="74" t="s">
        <v>81</v>
      </c>
      <c r="D23" s="90"/>
      <c r="E23" s="90"/>
      <c r="F23" s="90"/>
      <c r="G23" s="89"/>
      <c r="H23" s="92">
        <v>3</v>
      </c>
      <c r="I23" s="93">
        <f t="shared" si="0"/>
        <v>4.054054054054054</v>
      </c>
    </row>
    <row r="24" spans="2:9" ht="24">
      <c r="B24" s="4"/>
      <c r="C24" s="74" t="s">
        <v>82</v>
      </c>
      <c r="D24" s="90"/>
      <c r="E24" s="90"/>
      <c r="F24" s="90"/>
      <c r="G24" s="89"/>
      <c r="H24" s="92">
        <v>5</v>
      </c>
      <c r="I24" s="93">
        <f t="shared" si="0"/>
        <v>6.756756756756757</v>
      </c>
    </row>
    <row r="25" spans="2:9" ht="24">
      <c r="B25" s="4"/>
      <c r="C25" s="89" t="s">
        <v>83</v>
      </c>
      <c r="D25" s="90"/>
      <c r="E25" s="90"/>
      <c r="F25" s="90"/>
      <c r="G25" s="89"/>
      <c r="H25" s="92">
        <v>1</v>
      </c>
      <c r="I25" s="93">
        <f t="shared" si="0"/>
        <v>1.3513513513513513</v>
      </c>
    </row>
    <row r="26" spans="2:9" ht="24">
      <c r="B26" s="108">
        <v>4</v>
      </c>
      <c r="C26" s="109" t="s">
        <v>25</v>
      </c>
      <c r="D26" s="111"/>
      <c r="E26" s="111"/>
      <c r="F26" s="111"/>
      <c r="G26" s="110"/>
      <c r="H26" s="111">
        <v>2</v>
      </c>
      <c r="I26" s="112">
        <f t="shared" si="0"/>
        <v>2.7027027027027026</v>
      </c>
    </row>
    <row r="27" spans="2:9" ht="24">
      <c r="B27" s="4"/>
      <c r="C27" s="40" t="s">
        <v>85</v>
      </c>
      <c r="D27" s="90"/>
      <c r="E27" s="90"/>
      <c r="F27" s="90"/>
      <c r="G27" s="89"/>
      <c r="H27" s="92">
        <v>1</v>
      </c>
      <c r="I27" s="93">
        <f t="shared" si="0"/>
        <v>1.3513513513513513</v>
      </c>
    </row>
    <row r="28" spans="2:10" ht="24">
      <c r="B28" s="63"/>
      <c r="C28" s="40" t="s">
        <v>86</v>
      </c>
      <c r="D28" s="96"/>
      <c r="E28" s="96"/>
      <c r="F28" s="96"/>
      <c r="G28" s="95"/>
      <c r="H28" s="96">
        <v>1</v>
      </c>
      <c r="I28" s="93">
        <f t="shared" si="0"/>
        <v>1.3513513513513513</v>
      </c>
      <c r="J28" s="76"/>
    </row>
    <row r="29" spans="1:10" ht="24.75" thickBot="1">
      <c r="A29" s="42"/>
      <c r="B29" s="120" t="s">
        <v>5</v>
      </c>
      <c r="C29" s="120"/>
      <c r="D29" s="120"/>
      <c r="E29" s="120"/>
      <c r="F29" s="120"/>
      <c r="G29" s="120"/>
      <c r="H29" s="98">
        <f>SUM(H26+H22+H17+H15)</f>
        <v>74</v>
      </c>
      <c r="I29" s="99">
        <f>I26+I22+I17+I15</f>
        <v>100</v>
      </c>
      <c r="J29" s="76"/>
    </row>
    <row r="30" spans="1:10" ht="24.75" thickTop="1">
      <c r="A30" s="4"/>
      <c r="B30" s="89"/>
      <c r="C30" s="89"/>
      <c r="D30" s="90"/>
      <c r="E30" s="90"/>
      <c r="F30" s="90"/>
      <c r="G30" s="89"/>
      <c r="H30" s="92"/>
      <c r="I30" s="93"/>
      <c r="J30" s="76"/>
    </row>
    <row r="31" spans="1:10" ht="24">
      <c r="A31" s="4"/>
      <c r="B31" s="89"/>
      <c r="C31" s="89"/>
      <c r="D31" s="90"/>
      <c r="E31" s="90"/>
      <c r="F31" s="90"/>
      <c r="G31" s="89"/>
      <c r="H31" s="92"/>
      <c r="I31" s="93"/>
      <c r="J31" s="76"/>
    </row>
    <row r="32" spans="1:10" ht="24">
      <c r="A32" s="122" t="s">
        <v>6</v>
      </c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ht="24">
      <c r="A33" s="4"/>
      <c r="B33" s="94"/>
      <c r="C33" s="89"/>
      <c r="D33" s="90"/>
      <c r="E33" s="90"/>
      <c r="F33" s="90"/>
      <c r="G33" s="89"/>
      <c r="H33" s="92"/>
      <c r="I33" s="93"/>
      <c r="J33" s="76"/>
    </row>
    <row r="34" ht="24">
      <c r="A34" s="7" t="s">
        <v>87</v>
      </c>
    </row>
    <row r="35" ht="24">
      <c r="A35" s="7" t="s">
        <v>88</v>
      </c>
    </row>
    <row r="36" ht="24">
      <c r="A36" s="7" t="s">
        <v>89</v>
      </c>
    </row>
    <row r="37" ht="24">
      <c r="A37" s="7"/>
    </row>
    <row r="38" spans="1:3" ht="24">
      <c r="A38" s="7" t="s">
        <v>90</v>
      </c>
      <c r="C38" s="5"/>
    </row>
    <row r="39" spans="1:3" ht="24">
      <c r="A39" s="7" t="s">
        <v>35</v>
      </c>
      <c r="C39" s="5"/>
    </row>
    <row r="40" spans="1:3" ht="24.75" thickBot="1">
      <c r="A40" s="7"/>
      <c r="C40" s="5"/>
    </row>
    <row r="41" spans="3:7" ht="25.5" thickBot="1" thickTop="1">
      <c r="C41" s="41" t="s">
        <v>21</v>
      </c>
      <c r="D41" s="119" t="s">
        <v>1</v>
      </c>
      <c r="E41" s="119"/>
      <c r="F41" s="119"/>
      <c r="G41" s="41" t="s">
        <v>2</v>
      </c>
    </row>
    <row r="42" spans="3:7" ht="24.75" thickTop="1">
      <c r="C42" s="5">
        <v>1</v>
      </c>
      <c r="D42" s="1" t="s">
        <v>31</v>
      </c>
      <c r="G42" s="5">
        <f>คีย์!E140</f>
        <v>54</v>
      </c>
    </row>
    <row r="43" spans="3:7" ht="24">
      <c r="C43" s="5">
        <v>2</v>
      </c>
      <c r="D43" s="1" t="s">
        <v>14</v>
      </c>
      <c r="G43" s="5">
        <f>คีย์!F140</f>
        <v>30</v>
      </c>
    </row>
    <row r="44" spans="3:7" ht="24">
      <c r="C44" s="5">
        <v>3</v>
      </c>
      <c r="D44" s="1" t="s">
        <v>30</v>
      </c>
      <c r="G44" s="5">
        <f>คีย์!G140</f>
        <v>30</v>
      </c>
    </row>
    <row r="45" spans="3:7" ht="24">
      <c r="C45" s="5">
        <v>4</v>
      </c>
      <c r="D45" s="1" t="s">
        <v>27</v>
      </c>
      <c r="G45" s="5">
        <f>คีย์!H140</f>
        <v>5</v>
      </c>
    </row>
    <row r="46" spans="3:7" ht="24">
      <c r="C46" s="5">
        <v>5</v>
      </c>
      <c r="D46" s="4" t="s">
        <v>91</v>
      </c>
      <c r="G46" s="5">
        <f>คีย์!J140</f>
        <v>3</v>
      </c>
    </row>
    <row r="47" spans="3:7" ht="24">
      <c r="C47" s="3">
        <v>6</v>
      </c>
      <c r="D47" s="4" t="s">
        <v>29</v>
      </c>
      <c r="G47" s="3">
        <f>คีย์!K140</f>
        <v>3</v>
      </c>
    </row>
    <row r="48" spans="3:7" ht="24">
      <c r="C48" s="3">
        <v>7</v>
      </c>
      <c r="D48" s="4" t="s">
        <v>72</v>
      </c>
      <c r="E48" s="4"/>
      <c r="F48" s="4"/>
      <c r="G48" s="3">
        <f>คีย์!L140</f>
        <v>3</v>
      </c>
    </row>
    <row r="49" spans="3:7" ht="24">
      <c r="C49" s="62">
        <v>8</v>
      </c>
      <c r="D49" s="63" t="s">
        <v>129</v>
      </c>
      <c r="E49" s="63"/>
      <c r="F49" s="63"/>
      <c r="G49" s="62">
        <f>คีย์!M140</f>
        <v>1</v>
      </c>
    </row>
    <row r="50" spans="1:3" ht="24">
      <c r="A50" s="12"/>
      <c r="B50" s="4"/>
      <c r="C50" s="3"/>
    </row>
    <row r="51" spans="1:3" ht="24">
      <c r="A51" s="12"/>
      <c r="B51" s="4" t="s">
        <v>92</v>
      </c>
      <c r="C51" s="3"/>
    </row>
    <row r="52" spans="1:3" ht="24">
      <c r="A52" s="4" t="s">
        <v>93</v>
      </c>
      <c r="B52" s="4"/>
      <c r="C52" s="3"/>
    </row>
    <row r="53" ht="24">
      <c r="A53" s="1" t="s">
        <v>122</v>
      </c>
    </row>
  </sheetData>
  <sheetProtection/>
  <mergeCells count="7">
    <mergeCell ref="D41:F41"/>
    <mergeCell ref="B29:G29"/>
    <mergeCell ref="A1:J1"/>
    <mergeCell ref="A2:J2"/>
    <mergeCell ref="A3:J3"/>
    <mergeCell ref="A32:J32"/>
    <mergeCell ref="C14:G1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120" zoomScaleNormal="120" zoomScalePageLayoutView="0" workbookViewId="0" topLeftCell="A4">
      <selection activeCell="A11" sqref="A11"/>
    </sheetView>
  </sheetViews>
  <sheetFormatPr defaultColWidth="8.7109375" defaultRowHeight="12.75"/>
  <cols>
    <col min="1" max="3" width="8.7109375" style="1" customWidth="1"/>
    <col min="4" max="4" width="39.140625" style="1" customWidth="1"/>
    <col min="5" max="6" width="4.8515625" style="1" bestFit="1" customWidth="1"/>
    <col min="7" max="7" width="15.28125" style="1" bestFit="1" customWidth="1"/>
    <col min="8" max="8" width="6.57421875" style="1" customWidth="1"/>
    <col min="9" max="16384" width="8.7109375" style="1" customWidth="1"/>
  </cols>
  <sheetData>
    <row r="1" spans="1:7" ht="24">
      <c r="A1" s="122" t="s">
        <v>15</v>
      </c>
      <c r="B1" s="122"/>
      <c r="C1" s="122"/>
      <c r="D1" s="122"/>
      <c r="E1" s="122"/>
      <c r="F1" s="122"/>
      <c r="G1" s="122"/>
    </row>
    <row r="2" ht="24">
      <c r="A2" s="8" t="s">
        <v>12</v>
      </c>
    </row>
    <row r="3" ht="24.75" thickBot="1">
      <c r="A3" s="7" t="s">
        <v>94</v>
      </c>
    </row>
    <row r="4" spans="1:7" s="13" customFormat="1" ht="24" thickTop="1">
      <c r="A4" s="123" t="s">
        <v>1</v>
      </c>
      <c r="B4" s="124"/>
      <c r="C4" s="124"/>
      <c r="D4" s="124"/>
      <c r="E4" s="127" t="s">
        <v>58</v>
      </c>
      <c r="F4" s="128"/>
      <c r="G4" s="129"/>
    </row>
    <row r="5" spans="1:7" s="13" customFormat="1" ht="24" thickBot="1">
      <c r="A5" s="125"/>
      <c r="B5" s="126"/>
      <c r="C5" s="126"/>
      <c r="D5" s="126"/>
      <c r="E5" s="14"/>
      <c r="F5" s="14" t="s">
        <v>4</v>
      </c>
      <c r="G5" s="14" t="s">
        <v>11</v>
      </c>
    </row>
    <row r="6" spans="1:7" s="13" customFormat="1" ht="24" thickTop="1">
      <c r="A6" s="85" t="s">
        <v>36</v>
      </c>
      <c r="B6" s="15"/>
      <c r="C6" s="15"/>
      <c r="D6" s="15"/>
      <c r="E6" s="16"/>
      <c r="F6" s="17"/>
      <c r="G6" s="18"/>
    </row>
    <row r="7" spans="1:7" s="13" customFormat="1" ht="23.25">
      <c r="A7" s="19" t="s">
        <v>37</v>
      </c>
      <c r="B7" s="20"/>
      <c r="C7" s="20"/>
      <c r="D7" s="20"/>
      <c r="E7" s="21">
        <f>คีย์!N161</f>
        <v>4.068493150684931</v>
      </c>
      <c r="F7" s="21">
        <f>คีย์!N162</f>
        <v>0.7875554146867604</v>
      </c>
      <c r="G7" s="47" t="str">
        <f>IF(E7&gt;4.5,"มากที่สุด",IF(E7&gt;3.5,"มาก",IF(E7&gt;2.5,"ปานกลาง",IF(E7&gt;1.5,"น้อย",IF(E7&lt;=1.5,"น้อยที่สุด")))))</f>
        <v>มาก</v>
      </c>
    </row>
    <row r="8" spans="1:7" s="13" customFormat="1" ht="23.25">
      <c r="A8" s="103" t="s">
        <v>95</v>
      </c>
      <c r="B8" s="51"/>
      <c r="C8" s="51"/>
      <c r="D8" s="51"/>
      <c r="E8" s="52">
        <f>คีย์!O161</f>
        <v>3.410958904109589</v>
      </c>
      <c r="F8" s="52">
        <f>คีย์!O162</f>
        <v>1.0519243799178004</v>
      </c>
      <c r="G8" s="61" t="str">
        <f aca="true" t="shared" si="0" ref="G8:G34">IF(E8&gt;4.5,"มากที่สุด",IF(E8&gt;3.5,"มาก",IF(E8&gt;2.5,"ปานกลาง",IF(E8&gt;1.5,"น้อย",IF(E8&lt;=1.5,"น้อยที่สุด")))))</f>
        <v>ปานกลาง</v>
      </c>
    </row>
    <row r="9" spans="1:7" s="13" customFormat="1" ht="23.25">
      <c r="A9" s="48" t="s">
        <v>96</v>
      </c>
      <c r="B9" s="51"/>
      <c r="C9" s="51"/>
      <c r="D9" s="80"/>
      <c r="E9" s="52">
        <f>คีย์!P161</f>
        <v>3.6944444444444446</v>
      </c>
      <c r="F9" s="52">
        <f>คีย์!P162</f>
        <v>0.8823606124432556</v>
      </c>
      <c r="G9" s="61" t="str">
        <f t="shared" si="0"/>
        <v>มาก</v>
      </c>
    </row>
    <row r="10" spans="1:7" s="13" customFormat="1" ht="23.25">
      <c r="A10" s="83" t="s">
        <v>40</v>
      </c>
      <c r="B10" s="22"/>
      <c r="C10" s="22"/>
      <c r="D10" s="22"/>
      <c r="E10" s="23"/>
      <c r="F10" s="23"/>
      <c r="G10" s="23"/>
    </row>
    <row r="11" spans="1:7" s="13" customFormat="1" ht="23.25">
      <c r="A11" s="44" t="s">
        <v>38</v>
      </c>
      <c r="B11" s="45"/>
      <c r="C11" s="45"/>
      <c r="D11" s="45"/>
      <c r="E11" s="46">
        <f>คีย์!Q161</f>
        <v>4.222222222222222</v>
      </c>
      <c r="F11" s="46">
        <f>คีย์!Q162</f>
        <v>0.6329502177033873</v>
      </c>
      <c r="G11" s="47" t="str">
        <f t="shared" si="0"/>
        <v>มาก</v>
      </c>
    </row>
    <row r="12" spans="1:7" s="13" customFormat="1" ht="23.25">
      <c r="A12" s="100" t="s">
        <v>39</v>
      </c>
      <c r="B12" s="101"/>
      <c r="C12" s="101"/>
      <c r="D12" s="101"/>
      <c r="E12" s="102">
        <f>คีย์!R161</f>
        <v>4.128571428571429</v>
      </c>
      <c r="F12" s="102">
        <f>คีย์!R162</f>
        <v>0.7003400534570264</v>
      </c>
      <c r="G12" s="104" t="str">
        <f t="shared" si="0"/>
        <v>มาก</v>
      </c>
    </row>
    <row r="13" spans="1:7" s="13" customFormat="1" ht="23.25">
      <c r="A13" s="83" t="s">
        <v>41</v>
      </c>
      <c r="B13" s="22"/>
      <c r="C13" s="22"/>
      <c r="D13" s="22"/>
      <c r="E13" s="23"/>
      <c r="F13" s="23"/>
      <c r="G13" s="23"/>
    </row>
    <row r="14" spans="1:7" s="13" customFormat="1" ht="23.25">
      <c r="A14" s="19" t="s">
        <v>46</v>
      </c>
      <c r="B14" s="20"/>
      <c r="C14" s="20"/>
      <c r="D14" s="20"/>
      <c r="E14" s="21">
        <f>คีย์!S161</f>
        <v>3.9178082191780823</v>
      </c>
      <c r="F14" s="21">
        <f>คีย์!S162</f>
        <v>0.878025320084383</v>
      </c>
      <c r="G14" s="24" t="str">
        <f t="shared" si="0"/>
        <v>มาก</v>
      </c>
    </row>
    <row r="15" spans="1:7" s="13" customFormat="1" ht="23.25">
      <c r="A15" s="103" t="s">
        <v>47</v>
      </c>
      <c r="B15" s="51"/>
      <c r="C15" s="51"/>
      <c r="D15" s="105"/>
      <c r="E15" s="52">
        <f>คีย์!T161</f>
        <v>3.5342465753424657</v>
      </c>
      <c r="F15" s="52">
        <f>คีย์!T162</f>
        <v>1.093950432820096</v>
      </c>
      <c r="G15" s="61" t="str">
        <f t="shared" si="0"/>
        <v>มาก</v>
      </c>
    </row>
    <row r="16" spans="1:7" s="13" customFormat="1" ht="23.25">
      <c r="A16" s="103" t="s">
        <v>48</v>
      </c>
      <c r="B16" s="51"/>
      <c r="C16" s="51"/>
      <c r="D16" s="51"/>
      <c r="E16" s="52">
        <f>คีย์!U161</f>
        <v>4.180555555555555</v>
      </c>
      <c r="F16" s="52">
        <f>คีย์!U162</f>
        <v>0.7930399504862875</v>
      </c>
      <c r="G16" s="61" t="str">
        <f t="shared" si="0"/>
        <v>มาก</v>
      </c>
    </row>
    <row r="17" spans="1:7" s="13" customFormat="1" ht="23.25">
      <c r="A17" s="103" t="s">
        <v>49</v>
      </c>
      <c r="B17" s="51"/>
      <c r="C17" s="51"/>
      <c r="D17" s="51"/>
      <c r="E17" s="52">
        <f>คีย์!V161</f>
        <v>4.205479452054795</v>
      </c>
      <c r="F17" s="52">
        <f>คีย์!V162</f>
        <v>0.7810054792379477</v>
      </c>
      <c r="G17" s="61" t="str">
        <f t="shared" si="0"/>
        <v>มาก</v>
      </c>
    </row>
    <row r="18" spans="1:7" s="13" customFormat="1" ht="23.25">
      <c r="A18" s="48" t="s">
        <v>97</v>
      </c>
      <c r="B18" s="49"/>
      <c r="C18" s="49"/>
      <c r="D18" s="49"/>
      <c r="E18" s="50">
        <f>คีย์!W161</f>
        <v>4.287671232876712</v>
      </c>
      <c r="F18" s="50">
        <f>คีย์!W162</f>
        <v>0.6968072436875223</v>
      </c>
      <c r="G18" s="60" t="str">
        <f t="shared" si="0"/>
        <v>มาก</v>
      </c>
    </row>
    <row r="19" spans="1:7" s="13" customFormat="1" ht="23.25">
      <c r="A19" s="84" t="s">
        <v>98</v>
      </c>
      <c r="B19" s="22"/>
      <c r="C19" s="22"/>
      <c r="D19" s="22"/>
      <c r="E19" s="79"/>
      <c r="F19" s="79"/>
      <c r="G19" s="23"/>
    </row>
    <row r="20" spans="1:7" s="13" customFormat="1" ht="23.25">
      <c r="A20" s="19" t="s">
        <v>100</v>
      </c>
      <c r="B20" s="20"/>
      <c r="C20" s="20"/>
      <c r="D20" s="20"/>
      <c r="E20" s="21">
        <f>คีย์!X161</f>
        <v>3.041095890410959</v>
      </c>
      <c r="F20" s="21">
        <f>คีย์!X162</f>
        <v>1.0598526648703943</v>
      </c>
      <c r="G20" s="24" t="str">
        <f t="shared" si="0"/>
        <v>ปานกลาง</v>
      </c>
    </row>
    <row r="21" spans="1:7" s="13" customFormat="1" ht="23.25">
      <c r="A21" s="44" t="s">
        <v>99</v>
      </c>
      <c r="B21" s="45"/>
      <c r="C21" s="45"/>
      <c r="D21" s="45"/>
      <c r="E21" s="46"/>
      <c r="F21" s="46"/>
      <c r="G21" s="47"/>
    </row>
    <row r="22" spans="1:7" s="13" customFormat="1" ht="23.25">
      <c r="A22" s="48" t="s">
        <v>101</v>
      </c>
      <c r="B22" s="49"/>
      <c r="C22" s="49"/>
      <c r="D22" s="49"/>
      <c r="E22" s="50">
        <f>คีย์!Y161</f>
        <v>3.9178082191780823</v>
      </c>
      <c r="F22" s="50">
        <f>คีย์!Y162</f>
        <v>0.6401697834154406</v>
      </c>
      <c r="G22" s="60" t="str">
        <f t="shared" si="0"/>
        <v>มาก</v>
      </c>
    </row>
    <row r="23" spans="1:7" s="13" customFormat="1" ht="23.25">
      <c r="A23" s="44" t="s">
        <v>102</v>
      </c>
      <c r="B23" s="45"/>
      <c r="C23" s="45"/>
      <c r="D23" s="45"/>
      <c r="E23" s="46"/>
      <c r="F23" s="46"/>
      <c r="G23" s="24"/>
    </row>
    <row r="24" spans="1:7" s="13" customFormat="1" ht="23.25">
      <c r="A24" s="48" t="s">
        <v>103</v>
      </c>
      <c r="B24" s="20"/>
      <c r="C24" s="20"/>
      <c r="D24" s="20"/>
      <c r="E24" s="21">
        <f>คีย์!Z161</f>
        <v>3.5285714285714285</v>
      </c>
      <c r="F24" s="21">
        <f>คีย์!Z162</f>
        <v>0.9124172159617755</v>
      </c>
      <c r="G24" s="60" t="str">
        <f t="shared" si="0"/>
        <v>มาก</v>
      </c>
    </row>
    <row r="25" spans="1:7" s="13" customFormat="1" ht="23.25">
      <c r="A25" s="19" t="s">
        <v>104</v>
      </c>
      <c r="B25" s="20"/>
      <c r="C25" s="20"/>
      <c r="D25" s="20"/>
      <c r="E25" s="21"/>
      <c r="F25" s="21"/>
      <c r="G25" s="24"/>
    </row>
    <row r="26" spans="1:7" s="13" customFormat="1" ht="23.25">
      <c r="A26" s="48" t="s">
        <v>105</v>
      </c>
      <c r="B26" s="49"/>
      <c r="C26" s="49"/>
      <c r="D26" s="49"/>
      <c r="E26" s="50">
        <f>คีย์!AA161</f>
        <v>4.082191780821918</v>
      </c>
      <c r="F26" s="50">
        <f>คีย์!AA162</f>
        <v>0.7773427789866042</v>
      </c>
      <c r="G26" s="60" t="str">
        <f t="shared" si="0"/>
        <v>มาก</v>
      </c>
    </row>
    <row r="27" spans="1:7" s="13" customFormat="1" ht="23.25">
      <c r="A27" s="44" t="s">
        <v>106</v>
      </c>
      <c r="B27" s="45"/>
      <c r="C27" s="45"/>
      <c r="D27" s="45"/>
      <c r="E27" s="46"/>
      <c r="F27" s="46"/>
      <c r="G27" s="24"/>
    </row>
    <row r="28" spans="1:7" s="13" customFormat="1" ht="23.25">
      <c r="A28" s="48" t="s">
        <v>107</v>
      </c>
      <c r="B28" s="49"/>
      <c r="C28" s="49"/>
      <c r="D28" s="49"/>
      <c r="E28" s="50">
        <f>คีย์!AB161</f>
        <v>3.8472222222222223</v>
      </c>
      <c r="F28" s="50">
        <f>คีย์!AB162</f>
        <v>0.8501817903732793</v>
      </c>
      <c r="G28" s="60" t="str">
        <f t="shared" si="0"/>
        <v>มาก</v>
      </c>
    </row>
    <row r="29" spans="1:7" s="13" customFormat="1" ht="23.25">
      <c r="A29" s="115" t="s">
        <v>108</v>
      </c>
      <c r="B29" s="116"/>
      <c r="C29" s="116"/>
      <c r="D29" s="116"/>
      <c r="E29" s="117"/>
      <c r="F29" s="117"/>
      <c r="G29" s="24"/>
    </row>
    <row r="30" spans="1:7" s="13" customFormat="1" ht="23.25">
      <c r="A30" s="83" t="s">
        <v>45</v>
      </c>
      <c r="B30" s="22"/>
      <c r="C30" s="22"/>
      <c r="D30" s="22"/>
      <c r="E30" s="79"/>
      <c r="F30" s="79"/>
      <c r="G30" s="23"/>
    </row>
    <row r="31" spans="1:7" s="13" customFormat="1" ht="23.25">
      <c r="A31" s="19" t="s">
        <v>50</v>
      </c>
      <c r="B31" s="20"/>
      <c r="C31" s="20"/>
      <c r="D31" s="20"/>
      <c r="E31" s="21">
        <f>คีย์!AC161</f>
        <v>4.027397260273973</v>
      </c>
      <c r="F31" s="21">
        <f>คีย์!AC162</f>
        <v>0.7632642388620873</v>
      </c>
      <c r="G31" s="24" t="str">
        <f t="shared" si="0"/>
        <v>มาก</v>
      </c>
    </row>
    <row r="32" spans="1:7" s="13" customFormat="1" ht="23.25">
      <c r="A32" s="103" t="s">
        <v>51</v>
      </c>
      <c r="B32" s="51"/>
      <c r="C32" s="51"/>
      <c r="D32" s="51"/>
      <c r="E32" s="52">
        <f>คีย์!AD161</f>
        <v>3.9452054794520546</v>
      </c>
      <c r="F32" s="52">
        <f>คีย์!AD162</f>
        <v>0.7243850065727041</v>
      </c>
      <c r="G32" s="61" t="str">
        <f t="shared" si="0"/>
        <v>มาก</v>
      </c>
    </row>
    <row r="33" spans="1:7" s="13" customFormat="1" ht="23.25">
      <c r="A33" s="103" t="s">
        <v>52</v>
      </c>
      <c r="B33" s="51"/>
      <c r="C33" s="51"/>
      <c r="D33" s="51"/>
      <c r="E33" s="52">
        <f>คีย์!AE161</f>
        <v>4.054794520547945</v>
      </c>
      <c r="F33" s="52">
        <f>คีย์!AE162</f>
        <v>0.8146303005880798</v>
      </c>
      <c r="G33" s="61" t="str">
        <f t="shared" si="0"/>
        <v>มาก</v>
      </c>
    </row>
    <row r="34" spans="1:8" s="13" customFormat="1" ht="24" thickBot="1">
      <c r="A34" s="19" t="s">
        <v>53</v>
      </c>
      <c r="B34" s="20"/>
      <c r="C34" s="20"/>
      <c r="D34" s="20"/>
      <c r="E34" s="21">
        <f>คีย์!AF161</f>
        <v>4.205479452054795</v>
      </c>
      <c r="F34" s="21">
        <f>คีย์!AF162</f>
        <v>0.7810054792379477</v>
      </c>
      <c r="G34" s="24" t="str">
        <f t="shared" si="0"/>
        <v>มาก</v>
      </c>
      <c r="H34" s="13">
        <v>2</v>
      </c>
    </row>
    <row r="35" spans="1:7" s="13" customFormat="1" ht="24.75" thickBot="1" thickTop="1">
      <c r="A35" s="130" t="s">
        <v>5</v>
      </c>
      <c r="B35" s="131"/>
      <c r="C35" s="131"/>
      <c r="D35" s="132"/>
      <c r="E35" s="25">
        <f>คีย์!AH161</f>
        <v>3.9105377599249254</v>
      </c>
      <c r="F35" s="25">
        <f>คีย์!AH162</f>
        <v>0.5193048578741836</v>
      </c>
      <c r="G35" s="26" t="str">
        <f>IF(E35&gt;4.5,"มากที่สุด",IF(E35&gt;3.5,"มาก",IF(E35&gt;2.5,"ปานกลาง",IF(E35&gt;1.5,"น้อย",IF(E35&lt;=1.5,"น้อยที่สุด")))))</f>
        <v>มาก</v>
      </c>
    </row>
    <row r="36" spans="1:7" s="13" customFormat="1" ht="24" thickTop="1">
      <c r="A36" s="58"/>
      <c r="B36" s="58"/>
      <c r="C36" s="58"/>
      <c r="D36" s="58"/>
      <c r="E36" s="59"/>
      <c r="F36" s="59"/>
      <c r="G36" s="58"/>
    </row>
    <row r="37" spans="1:7" s="13" customFormat="1" ht="23.25">
      <c r="A37" s="58"/>
      <c r="B37" s="58"/>
      <c r="C37" s="58"/>
      <c r="D37" s="58"/>
      <c r="E37" s="59"/>
      <c r="F37" s="59"/>
      <c r="G37" s="58"/>
    </row>
    <row r="38" ht="24">
      <c r="A38" s="7"/>
    </row>
    <row r="39" ht="24">
      <c r="A39" s="7"/>
    </row>
  </sheetData>
  <sheetProtection/>
  <mergeCells count="4">
    <mergeCell ref="A1:G1"/>
    <mergeCell ref="A4:D5"/>
    <mergeCell ref="E4:G4"/>
    <mergeCell ref="A35:D35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30" zoomScaleNormal="130" zoomScalePageLayoutView="0" workbookViewId="0" topLeftCell="A7">
      <selection activeCell="E14" sqref="E14"/>
    </sheetView>
  </sheetViews>
  <sheetFormatPr defaultColWidth="8.7109375" defaultRowHeight="12.75"/>
  <cols>
    <col min="1" max="1" width="3.421875" style="1" customWidth="1"/>
    <col min="2" max="2" width="80.8515625" style="1" customWidth="1"/>
    <col min="3" max="3" width="7.00390625" style="5" bestFit="1" customWidth="1"/>
    <col min="4" max="4" width="19.421875" style="1" customWidth="1"/>
    <col min="5" max="16384" width="8.7109375" style="1" customWidth="1"/>
  </cols>
  <sheetData>
    <row r="1" spans="1:7" ht="24">
      <c r="A1" s="133" t="s">
        <v>13</v>
      </c>
      <c r="B1" s="133"/>
      <c r="C1" s="133"/>
      <c r="D1" s="43"/>
      <c r="E1" s="43"/>
      <c r="F1" s="43"/>
      <c r="G1" s="43"/>
    </row>
    <row r="2" spans="1:7" ht="24">
      <c r="A2" s="10"/>
      <c r="B2" s="10"/>
      <c r="C2" s="39"/>
      <c r="D2" s="9"/>
      <c r="E2" s="9"/>
      <c r="F2" s="9"/>
      <c r="G2" s="9"/>
    </row>
    <row r="3" spans="1:7" ht="24">
      <c r="A3" s="81" t="s">
        <v>110</v>
      </c>
      <c r="B3" s="82"/>
      <c r="C3" s="39"/>
      <c r="D3" s="9"/>
      <c r="E3" s="9"/>
      <c r="F3" s="9"/>
      <c r="G3" s="9"/>
    </row>
    <row r="4" spans="1:7" ht="24">
      <c r="A4" s="81" t="s">
        <v>111</v>
      </c>
      <c r="B4" s="82"/>
      <c r="C4" s="39"/>
      <c r="D4" s="9"/>
      <c r="E4" s="9"/>
      <c r="F4" s="9"/>
      <c r="G4" s="9"/>
    </row>
    <row r="5" spans="1:7" ht="24">
      <c r="A5" s="81" t="s">
        <v>131</v>
      </c>
      <c r="B5" s="82"/>
      <c r="C5" s="39"/>
      <c r="D5" s="9"/>
      <c r="E5" s="9"/>
      <c r="F5" s="9"/>
      <c r="G5" s="9"/>
    </row>
    <row r="6" spans="1:7" ht="24">
      <c r="A6" s="81" t="s">
        <v>132</v>
      </c>
      <c r="B6" s="82"/>
      <c r="C6" s="39"/>
      <c r="D6" s="9"/>
      <c r="E6" s="9"/>
      <c r="F6" s="9"/>
      <c r="G6" s="9"/>
    </row>
    <row r="7" spans="1:7" ht="24">
      <c r="A7" s="81" t="s">
        <v>133</v>
      </c>
      <c r="B7" s="82"/>
      <c r="C7" s="39"/>
      <c r="D7" s="9"/>
      <c r="E7" s="9"/>
      <c r="F7" s="9"/>
      <c r="G7" s="9"/>
    </row>
    <row r="8" spans="1:3" ht="24">
      <c r="A8" s="12"/>
      <c r="B8" s="4"/>
      <c r="C8" s="3"/>
    </row>
    <row r="9" ht="24">
      <c r="A9" s="2" t="s">
        <v>109</v>
      </c>
    </row>
    <row r="10" ht="24.75" thickBot="1"/>
    <row r="11" spans="1:3" ht="25.5" thickBot="1" thickTop="1">
      <c r="A11" s="64" t="s">
        <v>21</v>
      </c>
      <c r="B11" s="41" t="s">
        <v>1</v>
      </c>
      <c r="C11" s="41" t="s">
        <v>2</v>
      </c>
    </row>
    <row r="12" spans="1:5" ht="24.75" thickTop="1">
      <c r="A12" s="6">
        <v>1</v>
      </c>
      <c r="B12" s="1" t="s">
        <v>68</v>
      </c>
      <c r="C12" s="3">
        <v>2</v>
      </c>
      <c r="D12" s="4"/>
      <c r="E12" s="3"/>
    </row>
    <row r="13" spans="1:3" ht="24">
      <c r="A13" s="3">
        <v>2</v>
      </c>
      <c r="B13" s="4" t="s">
        <v>63</v>
      </c>
      <c r="C13" s="3">
        <v>2</v>
      </c>
    </row>
    <row r="14" spans="1:3" ht="24">
      <c r="A14" s="3"/>
      <c r="B14" s="4" t="s">
        <v>64</v>
      </c>
      <c r="C14" s="3"/>
    </row>
    <row r="15" spans="1:3" ht="24">
      <c r="A15" s="5">
        <v>3</v>
      </c>
      <c r="B15" s="4" t="s">
        <v>134</v>
      </c>
      <c r="C15" s="3">
        <v>2</v>
      </c>
    </row>
    <row r="16" spans="1:3" ht="24">
      <c r="A16" s="5">
        <v>4</v>
      </c>
      <c r="B16" s="4" t="s">
        <v>59</v>
      </c>
      <c r="C16" s="3">
        <v>1</v>
      </c>
    </row>
    <row r="17" spans="1:3" ht="24">
      <c r="A17" s="5">
        <v>5</v>
      </c>
      <c r="B17" s="4" t="s">
        <v>65</v>
      </c>
      <c r="C17" s="3">
        <v>1</v>
      </c>
    </row>
    <row r="18" spans="1:3" ht="24">
      <c r="A18" s="5">
        <v>6</v>
      </c>
      <c r="B18" s="1" t="s">
        <v>66</v>
      </c>
      <c r="C18" s="5">
        <v>1</v>
      </c>
    </row>
    <row r="19" spans="1:3" ht="24">
      <c r="A19" s="5">
        <v>7</v>
      </c>
      <c r="B19" s="1" t="s">
        <v>67</v>
      </c>
      <c r="C19" s="5">
        <v>1</v>
      </c>
    </row>
    <row r="20" spans="1:3" ht="24">
      <c r="A20" s="5">
        <v>8</v>
      </c>
      <c r="B20" s="4" t="s">
        <v>61</v>
      </c>
      <c r="C20" s="3">
        <v>1</v>
      </c>
    </row>
    <row r="21" spans="1:3" ht="24">
      <c r="A21" s="5">
        <v>9</v>
      </c>
      <c r="B21" s="4" t="s">
        <v>70</v>
      </c>
      <c r="C21" s="3">
        <v>1</v>
      </c>
    </row>
    <row r="22" spans="1:3" ht="24">
      <c r="A22" s="5">
        <v>10</v>
      </c>
      <c r="B22" s="4" t="s">
        <v>71</v>
      </c>
      <c r="C22" s="3">
        <v>1</v>
      </c>
    </row>
    <row r="23" spans="1:3" ht="24">
      <c r="A23" s="5">
        <v>11</v>
      </c>
      <c r="B23" s="4" t="s">
        <v>73</v>
      </c>
      <c r="C23" s="3">
        <v>1</v>
      </c>
    </row>
    <row r="24" spans="1:3" ht="24">
      <c r="A24" s="5">
        <v>12</v>
      </c>
      <c r="B24" s="4" t="s">
        <v>74</v>
      </c>
      <c r="C24" s="3">
        <v>1</v>
      </c>
    </row>
    <row r="25" spans="1:3" ht="24">
      <c r="A25" s="78"/>
      <c r="B25" s="77"/>
      <c r="C25" s="78"/>
    </row>
    <row r="26" spans="1:3" ht="24">
      <c r="A26" s="3"/>
      <c r="B26" s="4"/>
      <c r="C26" s="3"/>
    </row>
    <row r="27" spans="1:3" ht="24">
      <c r="A27" s="3"/>
      <c r="B27" s="4"/>
      <c r="C27" s="3"/>
    </row>
    <row r="28" spans="1:3" ht="24">
      <c r="A28" s="3"/>
      <c r="B28" s="4"/>
      <c r="C28" s="3"/>
    </row>
    <row r="29" spans="1:3" ht="24">
      <c r="A29" s="3"/>
      <c r="B29" s="4"/>
      <c r="C29" s="3"/>
    </row>
    <row r="30" spans="1:3" ht="24">
      <c r="A30" s="3"/>
      <c r="B30" s="4"/>
      <c r="C30" s="3"/>
    </row>
    <row r="31" spans="1:3" ht="24">
      <c r="A31" s="3"/>
      <c r="B31" s="4"/>
      <c r="C31" s="3"/>
    </row>
    <row r="32" spans="1:3" ht="24">
      <c r="A32" s="3"/>
      <c r="B32" s="4"/>
      <c r="C32" s="3"/>
    </row>
    <row r="33" spans="1:3" ht="24">
      <c r="A33" s="3"/>
      <c r="B33" s="4"/>
      <c r="C33" s="3"/>
    </row>
  </sheetData>
  <sheetProtection/>
  <mergeCells count="1">
    <mergeCell ref="A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2012-07-26T05:46:26Z</cp:lastPrinted>
  <dcterms:created xsi:type="dcterms:W3CDTF">2006-03-16T15:57:13Z</dcterms:created>
  <dcterms:modified xsi:type="dcterms:W3CDTF">2012-07-26T05:53:14Z</dcterms:modified>
  <cp:category/>
  <cp:version/>
  <cp:contentType/>
  <cp:contentStatus/>
</cp:coreProperties>
</file>