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2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'คีย์'!$A$4:$Z$56</definedName>
  </definedNames>
  <calcPr fullCalcOnLoad="1"/>
</workbook>
</file>

<file path=xl/sharedStrings.xml><?xml version="1.0" encoding="utf-8"?>
<sst xmlns="http://schemas.openxmlformats.org/spreadsheetml/2006/main" count="154" uniqueCount="134">
  <si>
    <t>ลำดับที่</t>
  </si>
  <si>
    <t>รายการ</t>
  </si>
  <si>
    <t>ความถี่</t>
  </si>
  <si>
    <t>SD</t>
  </si>
  <si>
    <t>รวม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</si>
  <si>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</si>
  <si>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</si>
  <si>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</si>
  <si>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</si>
  <si>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</si>
  <si>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</si>
  <si>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ตอนที่ 2  ความคิดเห็นเกี่ยวกับโครงการฯ</t>
  </si>
  <si>
    <t xml:space="preserve"> - 5 -</t>
  </si>
  <si>
    <t>คณะที่สังกัด</t>
  </si>
  <si>
    <t xml:space="preserve"> - 4 -</t>
  </si>
  <si>
    <t>สถานภาพ</t>
  </si>
  <si>
    <t xml:space="preserve"> </t>
  </si>
  <si>
    <t>เว็บไซต์</t>
  </si>
  <si>
    <t>ไม่ระบุ</t>
  </si>
  <si>
    <t>ที่</t>
  </si>
  <si>
    <t>ตาราง 1  แสดงจำนวนและร้อยละของผู้ตอบแบบประเมิน จำแนกตามสถานภาพ</t>
  </si>
  <si>
    <t xml:space="preserve"> - 6 -</t>
  </si>
  <si>
    <t>อาจารย์</t>
  </si>
  <si>
    <t>E-mail</t>
  </si>
  <si>
    <t>SMS</t>
  </si>
  <si>
    <t>โครงการก่อนหน้า</t>
  </si>
  <si>
    <t>อาจารย์ที่ปรึกษา</t>
  </si>
  <si>
    <t>Website</t>
  </si>
  <si>
    <t>ป้าย</t>
  </si>
  <si>
    <t>Fb</t>
  </si>
  <si>
    <t xml:space="preserve">           (ตอบได้มากกว่า 1 ข้อ)</t>
  </si>
  <si>
    <t>1. ด้านกระบวนการขั้นตอนการให้บริการ</t>
  </si>
  <si>
    <t xml:space="preserve">   1.1 ความสะดวกในการลงทะเบียน</t>
  </si>
  <si>
    <t xml:space="preserve">    2.1 เจ้าหน้าที่ให้บริการด้วยความเต็มใจ ยิ้มแย้ม แจ่มใส</t>
  </si>
  <si>
    <t xml:space="preserve">    2.2 เจ้าหน้าที่ให้บริการด้วยความรวดเร็ว</t>
  </si>
  <si>
    <t>2. ด้านเจ้าหน้าที่ผู้ให้บริการ</t>
  </si>
  <si>
    <t>3. ด้านสิ่งอำนวยความสะดวก</t>
  </si>
  <si>
    <t>วิทยาศาสตร์สุขภาพ</t>
  </si>
  <si>
    <t>เดือนตุลาคม</t>
  </si>
  <si>
    <t>5. ด้านเอกสารประกอบโครงการ</t>
  </si>
  <si>
    <t xml:space="preserve">   5.3 เอกสารมีเนื้อหาสาระตรงตามความต้องการของท่าน</t>
  </si>
  <si>
    <t xml:space="preserve">                 การสอบถามความคิดเห็นเกี่ยวกับการจัดโครงการฯ พบว่า ผู้ตอบแบบสอบถามมีความคิดเห็น</t>
  </si>
  <si>
    <t>สถานะภาพ</t>
  </si>
  <si>
    <t>กลุ่มสังคมศาสตร์</t>
  </si>
  <si>
    <t>กลุ่มวิทยาศาสตร์เทคโนโลยี</t>
  </si>
  <si>
    <t>กลุ่มวิทยาศาสตร์สุขภาพ</t>
  </si>
  <si>
    <t>หนังสือ</t>
  </si>
  <si>
    <t>วันพฤหัสบดี</t>
  </si>
  <si>
    <t>เทคนิควิธีการตีพิมพ์บทความวิจัย ด้านสังคมศาสตร์</t>
  </si>
  <si>
    <t>เทคนิคการเสนอผลงานวิจัยเพื่อตีพิมพ์ในวารสารนานาชาติ</t>
  </si>
  <si>
    <t>เวลา 09.00 - 16.00 น.</t>
  </si>
  <si>
    <t>การเขียนบทความตีพิมพ์ โดยแยกตามกลุ่ม เช่น สังคมศาสตร์ วิทยาศาสตร์และเทคโนโลยี และ</t>
  </si>
  <si>
    <t>เวลา 08.00 - 16.00 น.</t>
  </si>
  <si>
    <t>การใช้โปรแกรม Turnitin</t>
  </si>
  <si>
    <t>การเขียนตำแหน่งทางวิชาการ</t>
  </si>
  <si>
    <t>ควรตรวจสอบ Projecter เนื่องจากแสดง Power point ไม่ชัดเจน</t>
  </si>
  <si>
    <t>ช่วงปิดเทอม</t>
  </si>
  <si>
    <t>ช่วงที่ไม่ตรงกับโครงการ/กิจกรรมหลักของคณะ/มหาวิทยาลัย</t>
  </si>
  <si>
    <t>การเขียนตำราทางวิชาการ</t>
  </si>
  <si>
    <t>1 วัน จัดในมหาวิทยาลัยนเรศวร</t>
  </si>
  <si>
    <t>รูปแบบเอกสารเชิงวิชาการ โดยแยกตามกลุ่ม เช่น สังคมศาสตร์ วิทยาศาสตร์และเทคโนโลยี และ</t>
  </si>
  <si>
    <t>Template วิทยานิพนธ์</t>
  </si>
  <si>
    <t>การเข้าเล่มวิทยานิพนธ์</t>
  </si>
  <si>
    <t>แนวปฏิบัติ/ขั้นตอน/วิธีการในการให้คำปรึกษานิสิตในแต่ละระดับ</t>
  </si>
  <si>
    <t>จิตวิทยาของการเป็นอาจารย์ที่ปรึกษาวิทยานิพนธ์</t>
  </si>
  <si>
    <t>เวลา 09.00 - 12.00 น.</t>
  </si>
  <si>
    <t>วันเสาร์ - อาทิตย์</t>
  </si>
  <si>
    <t>ควรนำ File ที่วิทยากรใช้ในการบรรยายลงเว็บไซต์บัณฑิตวิทยาลัย</t>
  </si>
  <si>
    <t>เทคนิคการเป็นที่ปรึกษาวิทยานิพนธ์ที่ทำให้นิสิตสำเร็จการศึกษาตามแผน</t>
  </si>
  <si>
    <t>การสนับสนุนค่าใช้จ่ายในการนำเสนอและตีพิมพ์ผลงานของนิสิต</t>
  </si>
  <si>
    <t>เดือนมีนาคม - พฤษภาคม</t>
  </si>
  <si>
    <t>แหล่งตีพิมพ์ผลงานทั้งในและต่างประเทศ</t>
  </si>
  <si>
    <t>ผลการประเมินโครงการสัมมนาคณาจารย์บัณฑิตศึกษาในบทบาทอาจารย์ที่ปรึกษาวิทยานิพนธ์</t>
  </si>
  <si>
    <t>วันพฤหัสบดีที่ 16 กรกฎาคม 2555</t>
  </si>
  <si>
    <t>ณ ห้อง Main Conference อาคารศูนย์บริการเทคโนโลยีสารสนเทศและการสื่อสาร มหาวิทยาลัยนเรศวร</t>
  </si>
  <si>
    <t xml:space="preserve">              จากการจัดโครงการสัมมนาคณาจารย์บัณฑิตศึกษาในบทบาทอาจารย์ที่ปรึกษาวิทยานิพนธ์ </t>
  </si>
  <si>
    <t xml:space="preserve">ในวันที่ 16 สิงหาคม 2555 ณ ห้อง Main Conference อาคารศูนย์บริการเทคโนโลยีสารสนเทศและการสื่อสาร  </t>
  </si>
  <si>
    <t>อาจารย์ที่ปรึกษาวิทยานิพนธ์ กลุ่มสังคมศาสตร์</t>
  </si>
  <si>
    <t>อาจารย์ที่ปรึกษาวิทยานิพนธ์ กลุ่มวิทยาศาสตร์และเทคโนโลยี</t>
  </si>
  <si>
    <t>อาจารย์ที่ปรึกษาวิทยานิพนธ์ กลุ่มวิทยาศาสตร์สุขภาพ</t>
  </si>
  <si>
    <t xml:space="preserve">          จากตาราง 1 พบว่า ผู้ตอบแบบประเมินส่วนใหญ่เป็นอาจารย์ที่ปรึกษาวิทยานิพนธ์ กลุ่มวิทยาศาสตร์และ</t>
  </si>
  <si>
    <t>เทคโนโลยี ร้อยละ 47.50  รองลงมา ได้แก่ อาจารย์ที่ปรึกษาวิทยานิพนธ์ กลุ่มวิทยาศาสตร์สุขภาพ ร้อยละ 40.00</t>
  </si>
  <si>
    <t>ตาราง 2 แสดงข้อมูลการรับทราบข่าวสารการประชาสัมพันธ์โครงการฯ จากแหล่งข้อมูลดังต่อไปนี้</t>
  </si>
  <si>
    <t>หนังสือเชิญ</t>
  </si>
  <si>
    <t xml:space="preserve">จากตาราง 2 พบว่า ผู้ตอบแบบสอบถามรับทราบข่าวสารการประชาสัมพันธ์โครงการฯ จาก คณะที่สังกัด </t>
  </si>
  <si>
    <t>มากที่สุด รองลงมา ได้แก่ E-mail หนังสือเชิญ Website และอาจารย์ที่ปรึกษา ตามลำดับ</t>
  </si>
  <si>
    <t>ตาราง 3  แสดงค่าเฉลี่ย ส่วนเบี่ยงเบนมาตรฐาน และระดับความคิดเห็นเกี่ยวกับโครงการฯ</t>
  </si>
  <si>
    <t>N = 40</t>
  </si>
  <si>
    <t>ตอนที่ 3 ข้อเสนอแนะ</t>
  </si>
  <si>
    <t>3.2 ระยะเวลาที่สะดวกสำหรับการให้บริการวิชาการสำหรับท่านในการเข้าร่วมโครงการ</t>
  </si>
  <si>
    <t>3.3 ข้อเสนอแนะ</t>
  </si>
  <si>
    <t xml:space="preserve">        จากตาราง 3  การสอบถามความคิดเห็นเกี่ยวกับการจัดโครงการฯ พบว่า ผู้ตอบแบบสอบถาม</t>
  </si>
  <si>
    <t xml:space="preserve">   1.2 ความเหมาะสมของวันที่จัดโครงการ (วันพฤหัสบดีที่ 16 ส.ค.55)</t>
  </si>
  <si>
    <t xml:space="preserve">   1.3 ความเหมาะสมของระยะเวลาในการจัดโครงการ (08.30 - 16.00 น.)</t>
  </si>
  <si>
    <t xml:space="preserve">   3.1 ความเหมาะสมของขนาดห้องจัดสัมมนา</t>
  </si>
  <si>
    <t xml:space="preserve">   3.2 โสตทัศนูปกรณ์</t>
  </si>
  <si>
    <t xml:space="preserve">   3.3 ความชัดเจนของจอภาพนำเสนอ</t>
  </si>
  <si>
    <t xml:space="preserve">   3.4 ความสว่างภายในห้องจัดสัมมนา</t>
  </si>
  <si>
    <t>4. ด้านคุณภาพการให้บริการ (โครงการสัมมนาคณาจารย์บัณฑิตศึกษาฯ)</t>
  </si>
  <si>
    <t xml:space="preserve">   4.1 ท่านได้รับความรู้และมีความเข้าใจเกี่ยวกับนโยบายการจัดการเรียนการสอน</t>
  </si>
  <si>
    <t xml:space="preserve">        ในระดับบัณฑิตศึกษามากน้อยเพียงใด</t>
  </si>
  <si>
    <t xml:space="preserve">   4.2 ท่านคิดว่าสามารถนำความรู้จากการฟังบรรยายในหัวข้อบทบาทอาจารย์ที่ปรึกษา</t>
  </si>
  <si>
    <t xml:space="preserve">        วิทยานิพนธ์ไปประยุกต์ใช้ให้เกิดประโยชน์กับท่านในฐานะอาจารย์ที่ปรึกษา </t>
  </si>
  <si>
    <t xml:space="preserve">        เพื่อให้การวางแผนการเรียนและการทำวิทยานิพนธ์ของนิสิตสำเร็จตามแผน</t>
  </si>
  <si>
    <t xml:space="preserve">        การเรียนได้ในระดับใด</t>
  </si>
  <si>
    <t xml:space="preserve">   4.3 ความเหมาะสมของวิทยากร ศ.นพ.บรรจง มไหสวริยะ</t>
  </si>
  <si>
    <t xml:space="preserve">   5.1 ความเพียงพอของเอกสารประกอบการสัมมนา</t>
  </si>
  <si>
    <t xml:space="preserve">   5.2 ความชัดเจน ความสมบูรณ์ของเอกสารประกอบการสัมมนา</t>
  </si>
  <si>
    <t xml:space="preserve">   5.4 ประโยชน์ที่ได้รับจากเอกสารประกอบการสัมมนา</t>
  </si>
  <si>
    <t xml:space="preserve">   3.5 ความสะอาดภายในห้องจัดสัมมนา</t>
  </si>
  <si>
    <t>มีความคิดเห็นโดยรวมอยู่ในระดับมาก (ค่าเฉลี่ย 4.47)  โดยมีความพึงพอใจความเหมาะสมของวิทยากรบรรยาย</t>
  </si>
  <si>
    <t xml:space="preserve">ศ.นพ.บรรจง มไหสวริยะ สูงที่สุด (ค่าเฉลี่ย 4.92)  รองลงมา ได้แก่ เจ้าหน้าที่ให้บริการด้วยความเต็มใจ </t>
  </si>
  <si>
    <t xml:space="preserve">ยิ้มแย้ม แจ่มใส (ค่าเฉลี่ย 4.78) และเจ้าหน้าที่ให้บริการด้วยความรวดเร็ว (ค่าเฉลี่ย 4.75) </t>
  </si>
  <si>
    <t xml:space="preserve">                 จากการจัดโครงการสัมมนาคณาจารย์บัณฑิตศึกษาในบทบาทอาจารย์ที่ปรึกษาวิทยานิพนธ์</t>
  </si>
  <si>
    <t>ในวันที่ 16 สิงหาคม 2555 ณ ห้อง Main Conference อาคารศูนย์บริการเทคโนโลยีสารสนเทศและการสื่อสาร</t>
  </si>
  <si>
    <t>และอาจารย์ที่ปรึกษาวิทยานิพนธ์ กลุ่มสังคมศาสตร์ ร้อยละ 10.00</t>
  </si>
  <si>
    <t>เทคโนโลยี ร้อยละ 47.50 รองลงมา ได้แก่ อาจารย์ที่ปรึกษาวิทยานิพนธ์ กลุ่มวิทยาศาสตร์สุขภาพ ร้อยละ 40.00</t>
  </si>
  <si>
    <t xml:space="preserve">                 ผู้เข้าร่วมโครงการฯ ส่วนใหญ่รับทราบข่าวสารการประชาสัมพันธ์โครงการฯ จาก คณะที่สังกัด</t>
  </si>
  <si>
    <t xml:space="preserve">โดยรวมอยู่ในระดับมาก (ค่าเฉลี่ย 4.47)  โดยมีความพึงพอใจความเหมาะสมของวิทยากรบรรยาย </t>
  </si>
  <si>
    <t>ไม่ตรงกับโครงการ/กิจกรรมหลักของคณะ/มหาวิทยาลัย</t>
  </si>
  <si>
    <t xml:space="preserve">                 ระยะเวลาที่สะดวกสำหรับการให้บริการวิชาการ คือ ช่วงปิดเทอม เดือนตุลาคม และช่วงที่</t>
  </si>
  <si>
    <t xml:space="preserve">                 ข้อเสนอแนะจากการจัดโครงการในครั้งนี้ คือ วิทยากรยกตัวอย่างได้ดีมาก ทำให้เข้าใจง่าย </t>
  </si>
  <si>
    <t xml:space="preserve">วิทยากรยกตัวอย่างได้ดีมาก ทำให้เข้าใจง่าย </t>
  </si>
  <si>
    <t>Power point ไม่ชัดเจน และควรนำ File ที่วิทยากรใช้ในการบรรยายลงเว็บไซต์บัณฑิตวิทยาลัย</t>
  </si>
  <si>
    <t xml:space="preserve">                 ความต้องการให้บัณฑิตวิทยาลัยบริการวิชาการสำหรับอาจารย์ที่ปรึกษาวิทยานิพนธ์ในเรื่อง </t>
  </si>
  <si>
    <t>การเขียนตำราทางวิชาการ และการสนับสนุนค่าใช้จ่ายในการนำเสนอและตีพิมพ์ผลงานของนิสิต</t>
  </si>
  <si>
    <t>3.1 ความต้องการให้บัณฑิตวิทยาลัยบริการวิชาการสำหรับอาจารย์ที่ปรึกษาวิทยานิพนธ์ในเรื่อง</t>
  </si>
  <si>
    <t xml:space="preserve">ควรเชิญ ศ.นพ.บรรจง มไหสวริยะ มาเป็นวิทยากรบรรยายอีกในปีหน้า ควรตรวจสอบ Projecter เนื่องจากแสดง </t>
  </si>
  <si>
    <t>ควรเชิญ ศ.นพ.บรรจง มไหสวริยะ มาเป็นวิทยากรบรรยายอีกในปีหน้า</t>
  </si>
  <si>
    <t>การใช้โปรแกรม Kobpae</t>
  </si>
  <si>
    <r>
      <t>มหาวิทยาลัยนเรศวร พบว่า มีผู้เข้าร่วมโครงการจำนวนทั้งสิ้น 83</t>
    </r>
    <r>
      <rPr>
        <sz val="16"/>
        <color indexed="8"/>
        <rFont val="TH SarabunPSK"/>
        <family val="2"/>
      </rPr>
      <t xml:space="preserve"> คน</t>
    </r>
    <r>
      <rPr>
        <sz val="16"/>
        <rFont val="TH SarabunPSK"/>
        <family val="2"/>
      </rPr>
      <t xml:space="preserve"> และมีผู้ตอบแบบประเมิน 40 คน</t>
    </r>
  </si>
  <si>
    <t>คิดเป็นร้อยละ 48.19 ผู้ตอบแบบประเมินส่วนใหญ่เป็นอาจารย์ที่ปรึกษาวิทยานิพนธ์ กลุ่มวิทยาศาสตร์และ</t>
  </si>
  <si>
    <t>คิดเป็นร้อยละ 48.19 โดยมีรายละเอียดดังนี้</t>
  </si>
  <si>
    <r>
      <t>มหาวิทยาลัยนเรศวร พบว่า มีผู้เข้าร่วมโครงการจำนวนทั้งสิ้น 83</t>
    </r>
    <r>
      <rPr>
        <sz val="16"/>
        <color indexed="8"/>
        <rFont val="TH SarabunPSK"/>
        <family val="2"/>
      </rPr>
      <t xml:space="preserve"> คน</t>
    </r>
    <r>
      <rPr>
        <sz val="16"/>
        <rFont val="TH SarabunPSK"/>
        <family val="2"/>
      </rPr>
      <t xml:space="preserve"> และมีผู้ตอบแบบประเมิน จำนวน 40 คน 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</si>
</sst>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40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2" fontId="4" fillId="40" borderId="0" xfId="0" applyNumberFormat="1" applyFont="1" applyFill="1" applyAlignment="1">
      <alignment horizontal="center"/>
    </xf>
    <xf numFmtId="2" fontId="0" fillId="34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2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2" fontId="8" fillId="0" borderId="27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4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0" fontId="4" fillId="22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15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2" fontId="4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8" fillId="0" borderId="26" xfId="0" applyFont="1" applyFill="1" applyBorder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4" fillId="42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2" fontId="8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71"/>
  <sheetViews>
    <sheetView zoomScale="110" zoomScaleNormal="110" zoomScalePageLayoutView="0" workbookViewId="0" topLeftCell="F1">
      <pane ySplit="4" topLeftCell="A45" activePane="bottomLeft" state="frozen"/>
      <selection pane="topLeft" activeCell="A1" sqref="A1"/>
      <selection pane="bottomLeft" activeCell="AB45" sqref="AB45"/>
    </sheetView>
  </sheetViews>
  <sheetFormatPr defaultColWidth="8.7109375" defaultRowHeight="12.75"/>
  <cols>
    <col min="1" max="1" width="7.00390625" style="5" customWidth="1"/>
    <col min="2" max="2" width="10.140625" style="5" customWidth="1"/>
    <col min="3" max="3" width="6.8515625" style="5" bestFit="1" customWidth="1"/>
    <col min="4" max="4" width="10.28125" style="5" bestFit="1" customWidth="1"/>
    <col min="5" max="5" width="7.421875" style="5" bestFit="1" customWidth="1"/>
    <col min="6" max="6" width="6.57421875" style="5" bestFit="1" customWidth="1"/>
    <col min="7" max="7" width="5.00390625" style="5" customWidth="1"/>
    <col min="8" max="8" width="6.7109375" style="5" bestFit="1" customWidth="1"/>
    <col min="9" max="10" width="7.7109375" style="5" customWidth="1"/>
    <col min="11" max="11" width="15.140625" style="5" bestFit="1" customWidth="1"/>
    <col min="12" max="12" width="6.00390625" style="5" customWidth="1"/>
    <col min="13" max="18" width="5.00390625" style="5" customWidth="1"/>
    <col min="19" max="19" width="4.8515625" style="5" customWidth="1"/>
    <col min="20" max="20" width="4.57421875" style="5" customWidth="1"/>
    <col min="21" max="25" width="4.421875" style="5" customWidth="1"/>
    <col min="26" max="26" width="4.7109375" style="5" customWidth="1"/>
    <col min="27" max="28" width="5.140625" style="5" customWidth="1"/>
    <col min="29" max="16384" width="8.7109375" style="1" customWidth="1"/>
  </cols>
  <sheetData>
    <row r="3" spans="1:28" ht="24">
      <c r="A3" s="28" t="s">
        <v>0</v>
      </c>
      <c r="B3" s="31" t="s">
        <v>15</v>
      </c>
      <c r="C3" s="30" t="s">
        <v>17</v>
      </c>
      <c r="D3" s="54" t="s">
        <v>13</v>
      </c>
      <c r="E3" s="57" t="s">
        <v>22</v>
      </c>
      <c r="F3" s="32" t="s">
        <v>23</v>
      </c>
      <c r="G3" s="27" t="s">
        <v>24</v>
      </c>
      <c r="H3" s="71" t="s">
        <v>46</v>
      </c>
      <c r="I3" s="73" t="s">
        <v>28</v>
      </c>
      <c r="J3" s="74" t="s">
        <v>29</v>
      </c>
      <c r="K3" s="33" t="s">
        <v>25</v>
      </c>
      <c r="L3" s="55"/>
      <c r="M3" s="55"/>
      <c r="N3" s="56"/>
      <c r="O3" s="56"/>
      <c r="P3" s="55"/>
      <c r="Q3" s="55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8" ht="24">
      <c r="A4" s="28"/>
      <c r="B4" s="31"/>
      <c r="C4" s="30"/>
      <c r="D4" s="27"/>
      <c r="E4" s="35"/>
      <c r="F4" s="32"/>
      <c r="G4" s="27"/>
      <c r="H4" s="71"/>
      <c r="I4" s="73"/>
      <c r="J4" s="74"/>
      <c r="K4" s="33"/>
      <c r="L4" s="28">
        <v>1.1</v>
      </c>
      <c r="M4" s="28">
        <v>1.2</v>
      </c>
      <c r="N4" s="28">
        <v>1.3</v>
      </c>
      <c r="O4" s="70">
        <v>2.1</v>
      </c>
      <c r="P4" s="70">
        <v>2.2</v>
      </c>
      <c r="Q4" s="85">
        <v>3.1</v>
      </c>
      <c r="R4" s="85">
        <v>3.2</v>
      </c>
      <c r="S4" s="85">
        <v>3.3</v>
      </c>
      <c r="T4" s="85">
        <v>3.4</v>
      </c>
      <c r="U4" s="85">
        <v>3.5</v>
      </c>
      <c r="V4" s="86">
        <v>4.1</v>
      </c>
      <c r="W4" s="86">
        <v>4.2</v>
      </c>
      <c r="X4" s="86">
        <v>4.3</v>
      </c>
      <c r="Y4" s="34">
        <v>5.1</v>
      </c>
      <c r="Z4" s="34">
        <v>5.2</v>
      </c>
      <c r="AA4" s="34">
        <v>5.3</v>
      </c>
      <c r="AB4" s="87">
        <v>5.4</v>
      </c>
    </row>
    <row r="5" spans="1:30" ht="24">
      <c r="A5" s="69">
        <v>1</v>
      </c>
      <c r="B5" s="5">
        <v>2</v>
      </c>
      <c r="C5" s="5">
        <v>0</v>
      </c>
      <c r="D5" s="5">
        <v>0</v>
      </c>
      <c r="E5" s="5">
        <v>0</v>
      </c>
      <c r="F5" s="5">
        <v>1</v>
      </c>
      <c r="G5" s="5">
        <v>0</v>
      </c>
      <c r="H5" s="5">
        <v>1</v>
      </c>
      <c r="I5" s="5">
        <v>0</v>
      </c>
      <c r="J5" s="5">
        <v>0</v>
      </c>
      <c r="K5" s="5">
        <v>0</v>
      </c>
      <c r="L5" s="5">
        <v>4</v>
      </c>
      <c r="M5" s="5">
        <v>4</v>
      </c>
      <c r="N5" s="5">
        <v>4</v>
      </c>
      <c r="O5" s="5">
        <v>5</v>
      </c>
      <c r="P5" s="5">
        <v>5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4</v>
      </c>
      <c r="W5" s="5">
        <v>4</v>
      </c>
      <c r="X5" s="5">
        <v>5</v>
      </c>
      <c r="Y5" s="5">
        <v>5</v>
      </c>
      <c r="Z5" s="5">
        <v>4</v>
      </c>
      <c r="AA5" s="5">
        <v>4</v>
      </c>
      <c r="AB5" s="5">
        <v>4</v>
      </c>
      <c r="AD5" s="38">
        <f>AVERAGE(L5:AB5)</f>
        <v>4.529411764705882</v>
      </c>
    </row>
    <row r="6" spans="1:30" ht="24">
      <c r="A6" s="69">
        <v>2</v>
      </c>
      <c r="B6" s="5">
        <v>2</v>
      </c>
      <c r="C6" s="5">
        <v>2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3</v>
      </c>
      <c r="M6" s="5">
        <v>4</v>
      </c>
      <c r="N6" s="5">
        <v>4</v>
      </c>
      <c r="O6" s="5">
        <v>4</v>
      </c>
      <c r="P6" s="5">
        <v>4</v>
      </c>
      <c r="Q6" s="5">
        <v>4</v>
      </c>
      <c r="R6" s="5">
        <v>4</v>
      </c>
      <c r="S6" s="5">
        <v>4</v>
      </c>
      <c r="T6" s="5">
        <v>4</v>
      </c>
      <c r="U6" s="5">
        <v>4</v>
      </c>
      <c r="V6" s="5">
        <v>4</v>
      </c>
      <c r="W6" s="5">
        <v>5</v>
      </c>
      <c r="X6" s="5">
        <v>5</v>
      </c>
      <c r="Y6" s="5">
        <v>5</v>
      </c>
      <c r="Z6" s="5">
        <v>5</v>
      </c>
      <c r="AA6" s="5">
        <v>5</v>
      </c>
      <c r="AB6" s="5">
        <v>5</v>
      </c>
      <c r="AD6" s="38">
        <f aca="true" t="shared" si="0" ref="AD6:AD44">AVERAGE(L6:AB6)</f>
        <v>4.294117647058823</v>
      </c>
    </row>
    <row r="7" spans="1:30" ht="24">
      <c r="A7" s="69">
        <v>3</v>
      </c>
      <c r="B7" s="5">
        <v>3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4</v>
      </c>
      <c r="R7" s="5">
        <v>4</v>
      </c>
      <c r="S7" s="5">
        <v>4</v>
      </c>
      <c r="T7" s="5">
        <v>4</v>
      </c>
      <c r="U7" s="5">
        <v>4</v>
      </c>
      <c r="V7" s="5">
        <v>5</v>
      </c>
      <c r="W7" s="5">
        <v>4</v>
      </c>
      <c r="X7" s="5">
        <v>5</v>
      </c>
      <c r="Y7" s="5">
        <v>5</v>
      </c>
      <c r="Z7" s="5">
        <v>5</v>
      </c>
      <c r="AA7" s="5">
        <v>5</v>
      </c>
      <c r="AB7" s="5">
        <v>5</v>
      </c>
      <c r="AD7" s="38">
        <f t="shared" si="0"/>
        <v>4.647058823529412</v>
      </c>
    </row>
    <row r="8" spans="1:30" ht="24">
      <c r="A8" s="69">
        <v>4</v>
      </c>
      <c r="B8" s="5">
        <v>1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4</v>
      </c>
      <c r="N8" s="5">
        <v>4</v>
      </c>
      <c r="O8" s="5">
        <v>5</v>
      </c>
      <c r="P8" s="5">
        <v>4</v>
      </c>
      <c r="Q8" s="5">
        <v>4</v>
      </c>
      <c r="R8" s="5">
        <v>4</v>
      </c>
      <c r="S8" s="5">
        <v>4</v>
      </c>
      <c r="T8" s="5">
        <v>4</v>
      </c>
      <c r="U8" s="5">
        <v>5</v>
      </c>
      <c r="V8" s="5">
        <v>4</v>
      </c>
      <c r="W8" s="5">
        <v>4</v>
      </c>
      <c r="X8" s="5">
        <v>5</v>
      </c>
      <c r="Y8" s="5">
        <v>4</v>
      </c>
      <c r="Z8" s="5">
        <v>4</v>
      </c>
      <c r="AA8" s="5">
        <v>4</v>
      </c>
      <c r="AB8" s="5">
        <v>4</v>
      </c>
      <c r="AD8" s="38">
        <f t="shared" si="0"/>
        <v>4.1875</v>
      </c>
    </row>
    <row r="9" spans="1:30" ht="24">
      <c r="A9" s="69">
        <v>5</v>
      </c>
      <c r="B9" s="5">
        <v>2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4</v>
      </c>
      <c r="M9" s="5">
        <v>4</v>
      </c>
      <c r="N9" s="5">
        <v>5</v>
      </c>
      <c r="O9" s="5">
        <v>4</v>
      </c>
      <c r="P9" s="5">
        <v>4</v>
      </c>
      <c r="Q9" s="5">
        <v>4</v>
      </c>
      <c r="R9" s="5">
        <v>3</v>
      </c>
      <c r="S9" s="5">
        <v>5</v>
      </c>
      <c r="T9" s="5">
        <v>5</v>
      </c>
      <c r="U9" s="5">
        <v>4</v>
      </c>
      <c r="V9" s="5">
        <v>4</v>
      </c>
      <c r="W9" s="5">
        <v>5</v>
      </c>
      <c r="X9" s="5">
        <v>5</v>
      </c>
      <c r="Y9" s="5">
        <v>4</v>
      </c>
      <c r="Z9" s="5">
        <v>5</v>
      </c>
      <c r="AA9" s="5">
        <v>5</v>
      </c>
      <c r="AB9" s="5">
        <v>4</v>
      </c>
      <c r="AD9" s="38">
        <f t="shared" si="0"/>
        <v>4.352941176470588</v>
      </c>
    </row>
    <row r="10" spans="1:30" ht="24">
      <c r="A10" s="69">
        <v>6</v>
      </c>
      <c r="B10" s="5">
        <v>1</v>
      </c>
      <c r="C10" s="5">
        <v>1</v>
      </c>
      <c r="D10" s="5">
        <v>1</v>
      </c>
      <c r="E10" s="5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4</v>
      </c>
      <c r="M10" s="5">
        <v>3</v>
      </c>
      <c r="N10" s="5">
        <v>4</v>
      </c>
      <c r="O10" s="5">
        <v>5</v>
      </c>
      <c r="P10" s="5">
        <v>5</v>
      </c>
      <c r="Q10" s="5">
        <v>5</v>
      </c>
      <c r="S10" s="5">
        <v>4</v>
      </c>
      <c r="T10" s="5">
        <v>4</v>
      </c>
      <c r="U10" s="5">
        <v>4</v>
      </c>
      <c r="V10" s="5">
        <v>4</v>
      </c>
      <c r="W10" s="5">
        <v>4</v>
      </c>
      <c r="X10" s="5">
        <v>4</v>
      </c>
      <c r="Y10" s="5">
        <v>5</v>
      </c>
      <c r="Z10" s="5">
        <v>4</v>
      </c>
      <c r="AA10" s="5">
        <v>4</v>
      </c>
      <c r="AB10" s="5">
        <v>4</v>
      </c>
      <c r="AD10" s="38">
        <f t="shared" si="0"/>
        <v>4.1875</v>
      </c>
    </row>
    <row r="11" spans="1:30" ht="24">
      <c r="A11" s="69">
        <v>7</v>
      </c>
      <c r="B11" s="5">
        <v>2</v>
      </c>
      <c r="C11" s="5">
        <v>1</v>
      </c>
      <c r="D11" s="5">
        <v>1</v>
      </c>
      <c r="E11" s="5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5</v>
      </c>
      <c r="M11" s="5">
        <v>4</v>
      </c>
      <c r="N11" s="5">
        <v>4</v>
      </c>
      <c r="O11" s="5">
        <v>5</v>
      </c>
      <c r="P11" s="5">
        <v>5</v>
      </c>
      <c r="Q11" s="5">
        <v>5</v>
      </c>
      <c r="R11" s="5">
        <v>5</v>
      </c>
      <c r="S11" s="5">
        <v>5</v>
      </c>
      <c r="T11" s="5">
        <v>5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Z11" s="5">
        <v>5</v>
      </c>
      <c r="AA11" s="5">
        <v>5</v>
      </c>
      <c r="AB11" s="5">
        <v>5</v>
      </c>
      <c r="AD11" s="38">
        <f t="shared" si="0"/>
        <v>4.882352941176471</v>
      </c>
    </row>
    <row r="12" spans="1:30" ht="24">
      <c r="A12" s="69">
        <v>8</v>
      </c>
      <c r="B12" s="5">
        <v>2</v>
      </c>
      <c r="C12" s="5">
        <v>0</v>
      </c>
      <c r="D12" s="5">
        <v>1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5</v>
      </c>
      <c r="M12" s="5">
        <v>4</v>
      </c>
      <c r="O12" s="5">
        <v>5</v>
      </c>
      <c r="P12" s="5">
        <v>5</v>
      </c>
      <c r="Q12" s="5">
        <v>3</v>
      </c>
      <c r="R12" s="5">
        <v>3</v>
      </c>
      <c r="S12" s="5">
        <v>2</v>
      </c>
      <c r="T12" s="5">
        <v>3</v>
      </c>
      <c r="U12" s="5">
        <v>4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D12" s="38">
        <f t="shared" si="0"/>
        <v>4.3125</v>
      </c>
    </row>
    <row r="13" spans="1:30" ht="24">
      <c r="A13" s="69">
        <v>9</v>
      </c>
      <c r="B13" s="5">
        <v>3</v>
      </c>
      <c r="C13" s="5">
        <v>0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5</v>
      </c>
      <c r="M13" s="5">
        <v>4</v>
      </c>
      <c r="N13" s="5">
        <v>4</v>
      </c>
      <c r="O13" s="5">
        <v>5</v>
      </c>
      <c r="P13" s="5">
        <v>5</v>
      </c>
      <c r="Q13" s="5">
        <v>4</v>
      </c>
      <c r="R13" s="5">
        <v>3</v>
      </c>
      <c r="S13" s="5">
        <v>2</v>
      </c>
      <c r="T13" s="5">
        <v>4</v>
      </c>
      <c r="U13" s="5">
        <v>4</v>
      </c>
      <c r="V13" s="5">
        <v>5</v>
      </c>
      <c r="W13" s="5">
        <v>5</v>
      </c>
      <c r="X13" s="5">
        <v>5</v>
      </c>
      <c r="Y13" s="5">
        <v>5</v>
      </c>
      <c r="Z13" s="5">
        <v>5</v>
      </c>
      <c r="AA13" s="5">
        <v>5</v>
      </c>
      <c r="AB13" s="5">
        <v>5</v>
      </c>
      <c r="AD13" s="38">
        <f>AVERAGE(M13:AB13)</f>
        <v>4.375</v>
      </c>
    </row>
    <row r="14" spans="1:30" ht="24">
      <c r="A14" s="69">
        <v>10</v>
      </c>
      <c r="B14" s="5">
        <v>2</v>
      </c>
      <c r="C14" s="5">
        <v>0</v>
      </c>
      <c r="D14" s="5">
        <v>1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4</v>
      </c>
      <c r="M14" s="5">
        <v>3</v>
      </c>
      <c r="N14" s="5">
        <v>3</v>
      </c>
      <c r="O14" s="5">
        <v>4</v>
      </c>
      <c r="P14" s="5">
        <v>4</v>
      </c>
      <c r="Q14" s="5">
        <v>5</v>
      </c>
      <c r="R14" s="5">
        <v>5</v>
      </c>
      <c r="S14" s="5">
        <v>5</v>
      </c>
      <c r="T14" s="5">
        <v>4</v>
      </c>
      <c r="U14" s="5">
        <v>4</v>
      </c>
      <c r="V14" s="5">
        <v>4</v>
      </c>
      <c r="W14" s="5">
        <v>4</v>
      </c>
      <c r="X14" s="5">
        <v>5</v>
      </c>
      <c r="Y14" s="5">
        <v>4</v>
      </c>
      <c r="Z14" s="5">
        <v>3</v>
      </c>
      <c r="AA14" s="5">
        <v>3</v>
      </c>
      <c r="AB14" s="5">
        <v>4</v>
      </c>
      <c r="AD14" s="38">
        <f t="shared" si="0"/>
        <v>4</v>
      </c>
    </row>
    <row r="15" spans="1:30" ht="24">
      <c r="A15" s="69">
        <v>11</v>
      </c>
      <c r="B15" s="5">
        <v>2</v>
      </c>
      <c r="C15" s="5">
        <v>0</v>
      </c>
      <c r="D15" s="5">
        <v>1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5</v>
      </c>
      <c r="M15" s="5">
        <v>2</v>
      </c>
      <c r="N15" s="5">
        <v>2</v>
      </c>
      <c r="O15" s="5">
        <v>5</v>
      </c>
      <c r="P15" s="5">
        <v>5</v>
      </c>
      <c r="Q15" s="5">
        <v>5</v>
      </c>
      <c r="R15" s="5">
        <v>5</v>
      </c>
      <c r="S15" s="5">
        <v>5</v>
      </c>
      <c r="T15" s="5">
        <v>5</v>
      </c>
      <c r="U15" s="5">
        <v>5</v>
      </c>
      <c r="V15" s="5">
        <v>4</v>
      </c>
      <c r="W15" s="5">
        <v>5</v>
      </c>
      <c r="X15" s="5">
        <v>5</v>
      </c>
      <c r="Y15" s="5">
        <v>5</v>
      </c>
      <c r="Z15" s="5">
        <v>5</v>
      </c>
      <c r="AA15" s="5">
        <v>4</v>
      </c>
      <c r="AB15" s="5">
        <v>4</v>
      </c>
      <c r="AD15" s="38">
        <f t="shared" si="0"/>
        <v>4.470588235294118</v>
      </c>
    </row>
    <row r="16" spans="1:30" ht="24">
      <c r="A16" s="69">
        <v>12</v>
      </c>
      <c r="B16" s="5">
        <v>3</v>
      </c>
      <c r="C16" s="5">
        <v>0</v>
      </c>
      <c r="D16" s="5">
        <v>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5</v>
      </c>
      <c r="M16" s="5">
        <v>2</v>
      </c>
      <c r="N16" s="5">
        <v>4</v>
      </c>
      <c r="O16" s="5">
        <v>5</v>
      </c>
      <c r="P16" s="5">
        <v>5</v>
      </c>
      <c r="Q16" s="5">
        <v>5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5">
        <v>5</v>
      </c>
      <c r="X16" s="5">
        <v>5</v>
      </c>
      <c r="Y16" s="5">
        <v>5</v>
      </c>
      <c r="Z16" s="5">
        <v>5</v>
      </c>
      <c r="AA16" s="5">
        <v>5</v>
      </c>
      <c r="AB16" s="5">
        <v>5</v>
      </c>
      <c r="AD16" s="38">
        <f t="shared" si="0"/>
        <v>4.764705882352941</v>
      </c>
    </row>
    <row r="17" spans="1:30" ht="24">
      <c r="A17" s="69">
        <v>13</v>
      </c>
      <c r="B17" s="5">
        <v>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5</v>
      </c>
      <c r="M17" s="5">
        <v>5</v>
      </c>
      <c r="N17" s="5">
        <v>5</v>
      </c>
      <c r="O17" s="5">
        <v>5</v>
      </c>
      <c r="P17" s="5">
        <v>5</v>
      </c>
      <c r="Q17" s="5">
        <v>5</v>
      </c>
      <c r="R17" s="5">
        <v>5</v>
      </c>
      <c r="S17" s="5">
        <v>5</v>
      </c>
      <c r="T17" s="5">
        <v>5</v>
      </c>
      <c r="U17" s="5">
        <v>5</v>
      </c>
      <c r="V17" s="5">
        <v>5</v>
      </c>
      <c r="W17" s="5">
        <v>5</v>
      </c>
      <c r="Y17" s="5">
        <v>5</v>
      </c>
      <c r="Z17" s="5">
        <v>5</v>
      </c>
      <c r="AA17" s="5">
        <v>5</v>
      </c>
      <c r="AB17" s="5">
        <v>5</v>
      </c>
      <c r="AD17" s="38">
        <f t="shared" si="0"/>
        <v>5</v>
      </c>
    </row>
    <row r="18" spans="1:30" ht="24">
      <c r="A18" s="69">
        <v>14</v>
      </c>
      <c r="B18" s="5">
        <v>2</v>
      </c>
      <c r="C18" s="5">
        <v>0</v>
      </c>
      <c r="D18" s="5">
        <v>1</v>
      </c>
      <c r="E18" s="5">
        <v>0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4</v>
      </c>
      <c r="M18" s="5">
        <v>4</v>
      </c>
      <c r="N18" s="5">
        <v>4</v>
      </c>
      <c r="O18" s="5">
        <v>4</v>
      </c>
      <c r="P18" s="5">
        <v>4</v>
      </c>
      <c r="Q18" s="5">
        <v>4</v>
      </c>
      <c r="R18" s="5">
        <v>4</v>
      </c>
      <c r="S18" s="5">
        <v>4</v>
      </c>
      <c r="T18" s="5">
        <v>4</v>
      </c>
      <c r="U18" s="5">
        <v>4</v>
      </c>
      <c r="V18" s="5">
        <v>5</v>
      </c>
      <c r="W18" s="5">
        <v>5</v>
      </c>
      <c r="X18" s="5">
        <v>5</v>
      </c>
      <c r="Y18" s="5">
        <v>4</v>
      </c>
      <c r="Z18" s="5">
        <v>4</v>
      </c>
      <c r="AA18" s="5">
        <v>4</v>
      </c>
      <c r="AB18" s="5">
        <v>4</v>
      </c>
      <c r="AD18" s="38">
        <f t="shared" si="0"/>
        <v>4.176470588235294</v>
      </c>
    </row>
    <row r="19" spans="1:30" ht="24">
      <c r="A19" s="69">
        <v>15</v>
      </c>
      <c r="B19" s="5">
        <v>2</v>
      </c>
      <c r="C19" s="5">
        <v>0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5</v>
      </c>
      <c r="M19" s="5">
        <v>3</v>
      </c>
      <c r="N19" s="5">
        <v>3</v>
      </c>
      <c r="O19" s="5">
        <v>4</v>
      </c>
      <c r="P19" s="5">
        <v>4</v>
      </c>
      <c r="Q19" s="5">
        <v>5</v>
      </c>
      <c r="R19" s="5">
        <v>4</v>
      </c>
      <c r="S19" s="5">
        <v>4</v>
      </c>
      <c r="T19" s="5">
        <v>4</v>
      </c>
      <c r="U19" s="5">
        <v>4</v>
      </c>
      <c r="V19" s="5">
        <v>4</v>
      </c>
      <c r="W19" s="5">
        <v>4</v>
      </c>
      <c r="X19" s="5">
        <v>5</v>
      </c>
      <c r="Y19" s="5">
        <v>4</v>
      </c>
      <c r="Z19" s="5">
        <v>4</v>
      </c>
      <c r="AA19" s="5">
        <v>4</v>
      </c>
      <c r="AB19" s="5">
        <v>4</v>
      </c>
      <c r="AD19" s="38">
        <f t="shared" si="0"/>
        <v>4.0588235294117645</v>
      </c>
    </row>
    <row r="20" spans="1:30" ht="24">
      <c r="A20" s="69">
        <v>16</v>
      </c>
      <c r="B20" s="5">
        <v>2</v>
      </c>
      <c r="C20" s="5">
        <v>0</v>
      </c>
      <c r="D20" s="5">
        <v>1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5</v>
      </c>
      <c r="M20" s="5">
        <v>4</v>
      </c>
      <c r="N20" s="5">
        <v>4</v>
      </c>
      <c r="O20" s="5">
        <v>5</v>
      </c>
      <c r="P20" s="5">
        <v>5</v>
      </c>
      <c r="Q20" s="5">
        <v>5</v>
      </c>
      <c r="R20" s="5">
        <v>4</v>
      </c>
      <c r="S20" s="5">
        <v>4</v>
      </c>
      <c r="T20" s="5">
        <v>4</v>
      </c>
      <c r="U20" s="5">
        <v>4</v>
      </c>
      <c r="V20" s="5">
        <v>5</v>
      </c>
      <c r="W20" s="5">
        <v>4</v>
      </c>
      <c r="Y20" s="5">
        <v>4</v>
      </c>
      <c r="Z20" s="5">
        <v>4</v>
      </c>
      <c r="AA20" s="5">
        <v>5</v>
      </c>
      <c r="AB20" s="5">
        <v>4</v>
      </c>
      <c r="AD20" s="38">
        <f t="shared" si="0"/>
        <v>4.375</v>
      </c>
    </row>
    <row r="21" spans="1:30" ht="24">
      <c r="A21" s="69">
        <v>17</v>
      </c>
      <c r="B21" s="5">
        <v>2</v>
      </c>
      <c r="C21" s="5">
        <v>1</v>
      </c>
      <c r="D21" s="5">
        <v>0</v>
      </c>
      <c r="E21" s="5">
        <v>1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5">
        <v>4</v>
      </c>
      <c r="R21" s="5">
        <v>4</v>
      </c>
      <c r="S21" s="5">
        <v>4</v>
      </c>
      <c r="T21" s="5">
        <v>4</v>
      </c>
      <c r="U21" s="5">
        <v>4</v>
      </c>
      <c r="V21" s="5">
        <v>3</v>
      </c>
      <c r="W21" s="5">
        <v>4</v>
      </c>
      <c r="X21" s="5">
        <v>5</v>
      </c>
      <c r="Y21" s="5">
        <v>4</v>
      </c>
      <c r="Z21" s="5">
        <v>4</v>
      </c>
      <c r="AA21" s="5">
        <v>4</v>
      </c>
      <c r="AB21" s="5">
        <v>5</v>
      </c>
      <c r="AD21" s="38">
        <f t="shared" si="0"/>
        <v>4.0588235294117645</v>
      </c>
    </row>
    <row r="22" spans="1:30" ht="24">
      <c r="A22" s="69">
        <v>18</v>
      </c>
      <c r="B22" s="5">
        <v>3</v>
      </c>
      <c r="C22" s="5">
        <v>0</v>
      </c>
      <c r="D22" s="5">
        <v>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5</v>
      </c>
      <c r="M22" s="5">
        <v>5</v>
      </c>
      <c r="N22" s="5">
        <v>5</v>
      </c>
      <c r="O22" s="5">
        <v>5</v>
      </c>
      <c r="P22" s="5">
        <v>5</v>
      </c>
      <c r="Q22" s="5">
        <v>5</v>
      </c>
      <c r="R22" s="5">
        <v>5</v>
      </c>
      <c r="S22" s="5">
        <v>5</v>
      </c>
      <c r="T22" s="5">
        <v>5</v>
      </c>
      <c r="U22" s="5">
        <v>5</v>
      </c>
      <c r="V22" s="5">
        <v>5</v>
      </c>
      <c r="W22" s="5">
        <v>5</v>
      </c>
      <c r="X22" s="5">
        <v>5</v>
      </c>
      <c r="Y22" s="5">
        <v>5</v>
      </c>
      <c r="Z22" s="5">
        <v>5</v>
      </c>
      <c r="AA22" s="5">
        <v>5</v>
      </c>
      <c r="AB22" s="5">
        <v>5</v>
      </c>
      <c r="AD22" s="38">
        <f t="shared" si="0"/>
        <v>5</v>
      </c>
    </row>
    <row r="23" spans="1:30" ht="24">
      <c r="A23" s="69">
        <v>19</v>
      </c>
      <c r="B23" s="5">
        <v>3</v>
      </c>
      <c r="C23" s="5">
        <v>0</v>
      </c>
      <c r="D23" s="5">
        <v>1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5</v>
      </c>
      <c r="M23" s="5">
        <v>4</v>
      </c>
      <c r="N23" s="5">
        <v>4</v>
      </c>
      <c r="O23" s="5">
        <v>5</v>
      </c>
      <c r="P23" s="5">
        <v>5</v>
      </c>
      <c r="Q23" s="5">
        <v>5</v>
      </c>
      <c r="R23" s="5">
        <v>4</v>
      </c>
      <c r="S23" s="5">
        <v>4</v>
      </c>
      <c r="T23" s="5">
        <v>4</v>
      </c>
      <c r="U23" s="5">
        <v>4</v>
      </c>
      <c r="V23" s="5">
        <v>4</v>
      </c>
      <c r="W23" s="5">
        <v>4</v>
      </c>
      <c r="X23" s="5">
        <v>5</v>
      </c>
      <c r="Y23" s="5">
        <v>5</v>
      </c>
      <c r="Z23" s="5">
        <v>5</v>
      </c>
      <c r="AA23" s="5">
        <v>4</v>
      </c>
      <c r="AB23" s="5">
        <v>4</v>
      </c>
      <c r="AD23" s="38">
        <f t="shared" si="0"/>
        <v>4.411764705882353</v>
      </c>
    </row>
    <row r="24" spans="1:30" ht="24">
      <c r="A24" s="69">
        <v>20</v>
      </c>
      <c r="B24" s="5">
        <v>2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5</v>
      </c>
      <c r="M24" s="5">
        <v>4</v>
      </c>
      <c r="N24" s="5">
        <v>4</v>
      </c>
      <c r="O24" s="5">
        <v>5</v>
      </c>
      <c r="P24" s="5">
        <v>5</v>
      </c>
      <c r="Q24" s="5">
        <v>5</v>
      </c>
      <c r="R24" s="5">
        <v>5</v>
      </c>
      <c r="S24" s="5">
        <v>5</v>
      </c>
      <c r="T24" s="5">
        <v>5</v>
      </c>
      <c r="U24" s="5">
        <v>5</v>
      </c>
      <c r="V24" s="5">
        <v>5</v>
      </c>
      <c r="W24" s="5">
        <v>4</v>
      </c>
      <c r="X24" s="5">
        <v>5</v>
      </c>
      <c r="Y24" s="5">
        <v>5</v>
      </c>
      <c r="Z24" s="5">
        <v>5</v>
      </c>
      <c r="AA24" s="5">
        <v>5</v>
      </c>
      <c r="AB24" s="5">
        <v>5</v>
      </c>
      <c r="AD24" s="38">
        <f t="shared" si="0"/>
        <v>4.823529411764706</v>
      </c>
    </row>
    <row r="25" spans="1:30" ht="24">
      <c r="A25" s="69">
        <v>21</v>
      </c>
      <c r="B25" s="5">
        <v>2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5</v>
      </c>
      <c r="M25" s="5">
        <v>4</v>
      </c>
      <c r="N25" s="5">
        <v>5</v>
      </c>
      <c r="O25" s="5">
        <v>5</v>
      </c>
      <c r="P25" s="5">
        <v>5</v>
      </c>
      <c r="Q25" s="5">
        <v>5</v>
      </c>
      <c r="R25" s="5">
        <v>5</v>
      </c>
      <c r="S25" s="5">
        <v>5</v>
      </c>
      <c r="T25" s="5">
        <v>5</v>
      </c>
      <c r="U25" s="5">
        <v>5</v>
      </c>
      <c r="V25" s="5">
        <v>5</v>
      </c>
      <c r="W25" s="5">
        <v>4</v>
      </c>
      <c r="X25" s="5">
        <v>5</v>
      </c>
      <c r="Y25" s="5">
        <v>5</v>
      </c>
      <c r="Z25" s="5">
        <v>4</v>
      </c>
      <c r="AA25" s="5">
        <v>4</v>
      </c>
      <c r="AB25" s="5">
        <v>4</v>
      </c>
      <c r="AD25" s="38">
        <f t="shared" si="0"/>
        <v>4.705882352941177</v>
      </c>
    </row>
    <row r="26" spans="1:30" ht="24">
      <c r="A26" s="69">
        <v>22</v>
      </c>
      <c r="B26" s="5">
        <v>3</v>
      </c>
      <c r="C26" s="5">
        <v>0</v>
      </c>
      <c r="D26" s="5">
        <v>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4</v>
      </c>
      <c r="M26" s="5">
        <v>3</v>
      </c>
      <c r="N26" s="5">
        <v>4</v>
      </c>
      <c r="O26" s="5">
        <v>5</v>
      </c>
      <c r="P26" s="5">
        <v>5</v>
      </c>
      <c r="Q26" s="5">
        <v>4</v>
      </c>
      <c r="R26" s="5">
        <v>4</v>
      </c>
      <c r="S26" s="5">
        <v>4</v>
      </c>
      <c r="T26" s="5">
        <v>4</v>
      </c>
      <c r="U26" s="5">
        <v>4</v>
      </c>
      <c r="V26" s="5">
        <v>4</v>
      </c>
      <c r="W26" s="5">
        <v>5</v>
      </c>
      <c r="X26" s="5">
        <v>5</v>
      </c>
      <c r="Y26" s="5">
        <v>5</v>
      </c>
      <c r="Z26" s="5">
        <v>5</v>
      </c>
      <c r="AA26" s="5">
        <v>5</v>
      </c>
      <c r="AB26" s="5">
        <v>5</v>
      </c>
      <c r="AD26" s="38">
        <f t="shared" si="0"/>
        <v>4.411764705882353</v>
      </c>
    </row>
    <row r="27" spans="1:30" ht="24">
      <c r="A27" s="69">
        <v>23</v>
      </c>
      <c r="B27" s="5">
        <v>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4</v>
      </c>
      <c r="M27" s="5">
        <v>4</v>
      </c>
      <c r="N27" s="5">
        <v>4</v>
      </c>
      <c r="O27" s="5">
        <v>5</v>
      </c>
      <c r="P27" s="5">
        <v>5</v>
      </c>
      <c r="Q27" s="5">
        <v>5</v>
      </c>
      <c r="R27" s="5">
        <v>4</v>
      </c>
      <c r="S27" s="5">
        <v>4</v>
      </c>
      <c r="T27" s="5">
        <v>4</v>
      </c>
      <c r="U27" s="5">
        <v>4</v>
      </c>
      <c r="V27" s="5">
        <v>5</v>
      </c>
      <c r="W27" s="5">
        <v>5</v>
      </c>
      <c r="X27" s="5">
        <v>5</v>
      </c>
      <c r="Y27" s="5">
        <v>5</v>
      </c>
      <c r="Z27" s="5">
        <v>5</v>
      </c>
      <c r="AA27" s="5">
        <v>5</v>
      </c>
      <c r="AB27" s="5">
        <v>5</v>
      </c>
      <c r="AD27" s="38">
        <f t="shared" si="0"/>
        <v>4.588235294117647</v>
      </c>
    </row>
    <row r="28" spans="1:30" ht="24">
      <c r="A28" s="69">
        <v>24</v>
      </c>
      <c r="B28" s="5">
        <v>2</v>
      </c>
      <c r="C28" s="5">
        <v>1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5</v>
      </c>
      <c r="M28" s="5">
        <v>3</v>
      </c>
      <c r="N28" s="5">
        <v>3</v>
      </c>
      <c r="O28" s="5">
        <v>5</v>
      </c>
      <c r="P28" s="5">
        <v>5</v>
      </c>
      <c r="Q28" s="5">
        <v>5</v>
      </c>
      <c r="R28" s="5">
        <v>5</v>
      </c>
      <c r="S28" s="5">
        <v>4</v>
      </c>
      <c r="T28" s="5">
        <v>4</v>
      </c>
      <c r="U28" s="5">
        <v>4</v>
      </c>
      <c r="V28" s="5">
        <v>4</v>
      </c>
      <c r="W28" s="5">
        <v>4</v>
      </c>
      <c r="X28" s="5">
        <v>4</v>
      </c>
      <c r="Y28" s="5">
        <v>5</v>
      </c>
      <c r="Z28" s="5">
        <v>5</v>
      </c>
      <c r="AA28" s="5">
        <v>5</v>
      </c>
      <c r="AB28" s="5">
        <v>5</v>
      </c>
      <c r="AD28" s="38">
        <f t="shared" si="0"/>
        <v>4.411764705882353</v>
      </c>
    </row>
    <row r="29" spans="1:30" ht="24">
      <c r="A29" s="69">
        <v>25</v>
      </c>
      <c r="B29" s="5">
        <v>3</v>
      </c>
      <c r="C29" s="5">
        <v>0</v>
      </c>
      <c r="D29" s="5">
        <v>1</v>
      </c>
      <c r="E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5</v>
      </c>
      <c r="M29" s="5">
        <v>5</v>
      </c>
      <c r="N29" s="5">
        <v>5</v>
      </c>
      <c r="O29" s="5">
        <v>5</v>
      </c>
      <c r="P29" s="5">
        <v>5</v>
      </c>
      <c r="Q29" s="5">
        <v>5</v>
      </c>
      <c r="R29" s="5">
        <v>5</v>
      </c>
      <c r="S29" s="5">
        <v>4</v>
      </c>
      <c r="T29" s="5">
        <v>5</v>
      </c>
      <c r="U29" s="5">
        <v>5</v>
      </c>
      <c r="V29" s="5">
        <v>5</v>
      </c>
      <c r="W29" s="5">
        <v>5</v>
      </c>
      <c r="X29" s="5">
        <v>5</v>
      </c>
      <c r="Y29" s="5">
        <v>5</v>
      </c>
      <c r="Z29" s="5">
        <v>5</v>
      </c>
      <c r="AA29" s="5">
        <v>5</v>
      </c>
      <c r="AB29" s="5">
        <v>5</v>
      </c>
      <c r="AD29" s="38">
        <f t="shared" si="0"/>
        <v>4.9411764705882355</v>
      </c>
    </row>
    <row r="30" spans="1:30" ht="24">
      <c r="A30" s="69">
        <v>26</v>
      </c>
      <c r="B30" s="5">
        <v>1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5</v>
      </c>
      <c r="M30" s="5">
        <v>3</v>
      </c>
      <c r="N30" s="5">
        <v>4</v>
      </c>
      <c r="O30" s="5">
        <v>5</v>
      </c>
      <c r="P30" s="5">
        <v>5</v>
      </c>
      <c r="Q30" s="5">
        <v>4</v>
      </c>
      <c r="R30" s="5">
        <v>4</v>
      </c>
      <c r="S30" s="5">
        <v>5</v>
      </c>
      <c r="T30" s="5">
        <v>5</v>
      </c>
      <c r="U30" s="5">
        <v>4</v>
      </c>
      <c r="V30" s="5">
        <v>3</v>
      </c>
      <c r="W30" s="5">
        <v>4</v>
      </c>
      <c r="X30" s="5">
        <v>5</v>
      </c>
      <c r="Y30" s="5">
        <v>4</v>
      </c>
      <c r="Z30" s="5">
        <v>4</v>
      </c>
      <c r="AA30" s="5">
        <v>4</v>
      </c>
      <c r="AB30" s="5">
        <v>4</v>
      </c>
      <c r="AD30" s="38">
        <f t="shared" si="0"/>
        <v>4.235294117647059</v>
      </c>
    </row>
    <row r="31" spans="1:30" ht="24">
      <c r="A31" s="69">
        <v>27</v>
      </c>
      <c r="B31" s="5">
        <v>3</v>
      </c>
      <c r="C31" s="5">
        <v>0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5</v>
      </c>
      <c r="M31" s="5">
        <v>3</v>
      </c>
      <c r="N31" s="5">
        <v>3</v>
      </c>
      <c r="O31" s="5">
        <v>5</v>
      </c>
      <c r="P31" s="5">
        <v>5</v>
      </c>
      <c r="Q31" s="5">
        <v>5</v>
      </c>
      <c r="R31" s="5">
        <v>5</v>
      </c>
      <c r="S31" s="5">
        <v>3</v>
      </c>
      <c r="T31" s="5">
        <v>5</v>
      </c>
      <c r="U31" s="5">
        <v>5</v>
      </c>
      <c r="V31" s="5">
        <v>5</v>
      </c>
      <c r="W31" s="5">
        <v>5</v>
      </c>
      <c r="X31" s="5">
        <v>5</v>
      </c>
      <c r="Y31" s="5">
        <v>5</v>
      </c>
      <c r="Z31" s="5">
        <v>5</v>
      </c>
      <c r="AA31" s="5">
        <v>5</v>
      </c>
      <c r="AB31" s="5">
        <v>5</v>
      </c>
      <c r="AD31" s="38">
        <f t="shared" si="0"/>
        <v>4.647058823529412</v>
      </c>
    </row>
    <row r="32" spans="1:30" ht="24">
      <c r="A32" s="69">
        <v>28</v>
      </c>
      <c r="B32" s="5">
        <v>3</v>
      </c>
      <c r="C32" s="5">
        <v>0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4</v>
      </c>
      <c r="M32" s="5">
        <v>4</v>
      </c>
      <c r="N32" s="5">
        <v>4</v>
      </c>
      <c r="O32" s="5">
        <v>4</v>
      </c>
      <c r="P32" s="5">
        <v>4</v>
      </c>
      <c r="Q32" s="5">
        <v>4</v>
      </c>
      <c r="R32" s="5">
        <v>4</v>
      </c>
      <c r="S32" s="5">
        <v>4</v>
      </c>
      <c r="T32" s="5">
        <v>4</v>
      </c>
      <c r="U32" s="5">
        <v>4</v>
      </c>
      <c r="V32" s="5">
        <v>4</v>
      </c>
      <c r="W32" s="5">
        <v>4</v>
      </c>
      <c r="X32" s="5">
        <v>5</v>
      </c>
      <c r="Y32" s="5">
        <v>4</v>
      </c>
      <c r="Z32" s="5">
        <v>4</v>
      </c>
      <c r="AA32" s="5">
        <v>4</v>
      </c>
      <c r="AB32" s="5">
        <v>4</v>
      </c>
      <c r="AD32" s="38">
        <f t="shared" si="0"/>
        <v>4.0588235294117645</v>
      </c>
    </row>
    <row r="33" spans="1:30" ht="24">
      <c r="A33" s="69">
        <v>29</v>
      </c>
      <c r="B33" s="5">
        <v>2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5</v>
      </c>
      <c r="M33" s="5">
        <v>3</v>
      </c>
      <c r="N33" s="5">
        <v>4</v>
      </c>
      <c r="O33" s="5">
        <v>5</v>
      </c>
      <c r="P33" s="5">
        <v>5</v>
      </c>
      <c r="Q33" s="5">
        <v>5</v>
      </c>
      <c r="R33" s="5">
        <v>4</v>
      </c>
      <c r="S33" s="5">
        <v>4</v>
      </c>
      <c r="T33" s="5">
        <v>5</v>
      </c>
      <c r="U33" s="5">
        <v>5</v>
      </c>
      <c r="V33" s="5">
        <v>5</v>
      </c>
      <c r="W33" s="5">
        <v>5</v>
      </c>
      <c r="X33" s="5">
        <v>5</v>
      </c>
      <c r="Y33" s="5">
        <v>5</v>
      </c>
      <c r="Z33" s="5">
        <v>5</v>
      </c>
      <c r="AA33" s="5">
        <v>5</v>
      </c>
      <c r="AB33" s="5">
        <v>5</v>
      </c>
      <c r="AD33" s="38">
        <f t="shared" si="0"/>
        <v>4.705882352941177</v>
      </c>
    </row>
    <row r="34" spans="1:30" ht="24">
      <c r="A34" s="69">
        <v>30</v>
      </c>
      <c r="B34" s="5">
        <v>3</v>
      </c>
      <c r="C34" s="5">
        <v>0</v>
      </c>
      <c r="D34" s="5"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5</v>
      </c>
      <c r="M34" s="5">
        <v>2</v>
      </c>
      <c r="N34" s="5">
        <v>4</v>
      </c>
      <c r="O34" s="5">
        <v>5</v>
      </c>
      <c r="P34" s="5">
        <v>5</v>
      </c>
      <c r="Q34" s="5">
        <v>5</v>
      </c>
      <c r="R34" s="5">
        <v>5</v>
      </c>
      <c r="S34" s="5">
        <v>3</v>
      </c>
      <c r="T34" s="5">
        <v>4</v>
      </c>
      <c r="U34" s="5">
        <v>4</v>
      </c>
      <c r="V34" s="5">
        <v>2</v>
      </c>
      <c r="W34" s="5">
        <v>2</v>
      </c>
      <c r="X34" s="5">
        <v>5</v>
      </c>
      <c r="Y34" s="5">
        <v>5</v>
      </c>
      <c r="Z34" s="5">
        <v>5</v>
      </c>
      <c r="AA34" s="5">
        <v>5</v>
      </c>
      <c r="AB34" s="5">
        <v>4</v>
      </c>
      <c r="AD34" s="38">
        <f t="shared" si="0"/>
        <v>4.117647058823529</v>
      </c>
    </row>
    <row r="35" spans="1:30" ht="24">
      <c r="A35" s="69">
        <v>31</v>
      </c>
      <c r="B35" s="5">
        <v>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0</v>
      </c>
      <c r="K35" s="5">
        <v>0</v>
      </c>
      <c r="L35" s="5">
        <v>4</v>
      </c>
      <c r="M35" s="5">
        <v>4</v>
      </c>
      <c r="N35" s="5">
        <v>4</v>
      </c>
      <c r="O35" s="5">
        <v>4</v>
      </c>
      <c r="P35" s="5">
        <v>4</v>
      </c>
      <c r="Q35" s="5">
        <v>4</v>
      </c>
      <c r="R35" s="5">
        <v>4</v>
      </c>
      <c r="S35" s="5">
        <v>4</v>
      </c>
      <c r="T35" s="5">
        <v>4</v>
      </c>
      <c r="U35" s="5">
        <v>4</v>
      </c>
      <c r="V35" s="5">
        <v>4</v>
      </c>
      <c r="W35" s="5">
        <v>5</v>
      </c>
      <c r="X35" s="5">
        <v>5</v>
      </c>
      <c r="Y35" s="5">
        <v>4</v>
      </c>
      <c r="Z35" s="5">
        <v>5</v>
      </c>
      <c r="AA35" s="5">
        <v>5</v>
      </c>
      <c r="AB35" s="5">
        <v>5</v>
      </c>
      <c r="AD35" s="38">
        <f t="shared" si="0"/>
        <v>4.294117647058823</v>
      </c>
    </row>
    <row r="36" spans="1:30" ht="24">
      <c r="A36" s="69">
        <v>32</v>
      </c>
      <c r="B36" s="5">
        <v>2</v>
      </c>
      <c r="C36" s="5">
        <v>0</v>
      </c>
      <c r="D36" s="5">
        <v>1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5</v>
      </c>
      <c r="M36" s="5">
        <v>4</v>
      </c>
      <c r="N36" s="5">
        <v>4</v>
      </c>
      <c r="O36" s="5">
        <v>5</v>
      </c>
      <c r="P36" s="5">
        <v>5</v>
      </c>
      <c r="Q36" s="5">
        <v>5</v>
      </c>
      <c r="R36" s="5">
        <v>5</v>
      </c>
      <c r="S36" s="5">
        <v>3</v>
      </c>
      <c r="T36" s="5">
        <v>3</v>
      </c>
      <c r="U36" s="5">
        <v>5</v>
      </c>
      <c r="V36" s="5">
        <v>3</v>
      </c>
      <c r="W36" s="5">
        <v>3</v>
      </c>
      <c r="X36" s="5">
        <v>5</v>
      </c>
      <c r="Y36" s="5">
        <v>5</v>
      </c>
      <c r="Z36" s="5">
        <v>5</v>
      </c>
      <c r="AA36" s="5">
        <v>5</v>
      </c>
      <c r="AB36" s="5">
        <v>5</v>
      </c>
      <c r="AD36" s="38">
        <f t="shared" si="0"/>
        <v>4.411764705882353</v>
      </c>
    </row>
    <row r="37" spans="1:30" ht="24">
      <c r="A37" s="69">
        <v>33</v>
      </c>
      <c r="B37" s="5">
        <v>3</v>
      </c>
      <c r="C37" s="5">
        <v>1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5</v>
      </c>
      <c r="M37" s="5">
        <v>5</v>
      </c>
      <c r="N37" s="5">
        <v>5</v>
      </c>
      <c r="O37" s="5">
        <v>5</v>
      </c>
      <c r="P37" s="5">
        <v>5</v>
      </c>
      <c r="Q37" s="5">
        <v>5</v>
      </c>
      <c r="R37" s="5">
        <v>5</v>
      </c>
      <c r="S37" s="5">
        <v>5</v>
      </c>
      <c r="T37" s="5">
        <v>5</v>
      </c>
      <c r="U37" s="5">
        <v>5</v>
      </c>
      <c r="V37" s="5">
        <v>5</v>
      </c>
      <c r="W37" s="5">
        <v>5</v>
      </c>
      <c r="X37" s="5">
        <v>5</v>
      </c>
      <c r="Y37" s="5">
        <v>5</v>
      </c>
      <c r="Z37" s="5">
        <v>5</v>
      </c>
      <c r="AA37" s="5">
        <v>5</v>
      </c>
      <c r="AB37" s="5">
        <v>5</v>
      </c>
      <c r="AD37" s="38">
        <f t="shared" si="0"/>
        <v>5</v>
      </c>
    </row>
    <row r="38" spans="1:30" ht="24">
      <c r="A38" s="69">
        <v>34</v>
      </c>
      <c r="B38" s="5">
        <v>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5">
        <v>0</v>
      </c>
      <c r="L38" s="5">
        <v>5</v>
      </c>
      <c r="M38" s="5">
        <v>2</v>
      </c>
      <c r="N38" s="5">
        <v>3</v>
      </c>
      <c r="O38" s="5">
        <v>5</v>
      </c>
      <c r="P38" s="5">
        <v>5</v>
      </c>
      <c r="Q38" s="5">
        <v>5</v>
      </c>
      <c r="R38" s="5">
        <v>5</v>
      </c>
      <c r="S38" s="5">
        <v>5</v>
      </c>
      <c r="T38" s="5">
        <v>5</v>
      </c>
      <c r="U38" s="5">
        <v>5</v>
      </c>
      <c r="V38" s="5">
        <v>4</v>
      </c>
      <c r="W38" s="5">
        <v>4</v>
      </c>
      <c r="X38" s="5">
        <v>5</v>
      </c>
      <c r="Y38" s="5">
        <v>4</v>
      </c>
      <c r="Z38" s="5">
        <v>4</v>
      </c>
      <c r="AA38" s="5">
        <v>4</v>
      </c>
      <c r="AB38" s="5">
        <v>4</v>
      </c>
      <c r="AD38" s="38">
        <f t="shared" si="0"/>
        <v>4.352941176470588</v>
      </c>
    </row>
    <row r="39" spans="1:30" ht="24">
      <c r="A39" s="69">
        <v>35</v>
      </c>
      <c r="B39" s="5">
        <v>3</v>
      </c>
      <c r="C39" s="5">
        <v>0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5</v>
      </c>
      <c r="M39" s="5">
        <v>4</v>
      </c>
      <c r="N39" s="5">
        <v>4</v>
      </c>
      <c r="O39" s="5">
        <v>5</v>
      </c>
      <c r="P39" s="5">
        <v>5</v>
      </c>
      <c r="Q39" s="5">
        <v>5</v>
      </c>
      <c r="R39" s="5">
        <v>5</v>
      </c>
      <c r="S39" s="5">
        <v>5</v>
      </c>
      <c r="T39" s="5">
        <v>4</v>
      </c>
      <c r="U39" s="5">
        <v>5</v>
      </c>
      <c r="V39" s="5">
        <v>5</v>
      </c>
      <c r="W39" s="5">
        <v>5</v>
      </c>
      <c r="X39" s="5">
        <v>5</v>
      </c>
      <c r="Y39" s="5">
        <v>5</v>
      </c>
      <c r="Z39" s="5">
        <v>4</v>
      </c>
      <c r="AA39" s="5">
        <v>4</v>
      </c>
      <c r="AB39" s="5">
        <v>4</v>
      </c>
      <c r="AD39" s="38">
        <f t="shared" si="0"/>
        <v>4.647058823529412</v>
      </c>
    </row>
    <row r="40" spans="1:30" ht="24">
      <c r="A40" s="69">
        <v>36</v>
      </c>
      <c r="B40" s="5">
        <v>3</v>
      </c>
      <c r="C40" s="5">
        <v>0</v>
      </c>
      <c r="D40" s="5">
        <v>0</v>
      </c>
      <c r="E40" s="5">
        <v>0</v>
      </c>
      <c r="F40" s="5">
        <v>1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5</v>
      </c>
      <c r="M40" s="5">
        <v>3</v>
      </c>
      <c r="N40" s="5">
        <v>4</v>
      </c>
      <c r="O40" s="5">
        <v>5</v>
      </c>
      <c r="P40" s="5">
        <v>5</v>
      </c>
      <c r="Q40" s="5">
        <v>5</v>
      </c>
      <c r="R40" s="5">
        <v>5</v>
      </c>
      <c r="S40" s="5">
        <v>5</v>
      </c>
      <c r="T40" s="5">
        <v>5</v>
      </c>
      <c r="U40" s="5">
        <v>5</v>
      </c>
      <c r="V40" s="5">
        <v>5</v>
      </c>
      <c r="W40" s="5">
        <v>5</v>
      </c>
      <c r="X40" s="5">
        <v>5</v>
      </c>
      <c r="Y40" s="5">
        <v>5</v>
      </c>
      <c r="Z40" s="5">
        <v>4</v>
      </c>
      <c r="AA40" s="5">
        <v>4</v>
      </c>
      <c r="AB40" s="5">
        <v>5</v>
      </c>
      <c r="AD40" s="38">
        <f t="shared" si="0"/>
        <v>4.705882352941177</v>
      </c>
    </row>
    <row r="41" spans="1:30" ht="24">
      <c r="A41" s="69">
        <v>37</v>
      </c>
      <c r="B41" s="5">
        <v>3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5</v>
      </c>
      <c r="M41" s="5">
        <v>5</v>
      </c>
      <c r="N41" s="5">
        <v>3</v>
      </c>
      <c r="O41" s="5">
        <v>5</v>
      </c>
      <c r="P41" s="5">
        <v>5</v>
      </c>
      <c r="Q41" s="5">
        <v>5</v>
      </c>
      <c r="R41" s="5">
        <v>5</v>
      </c>
      <c r="S41" s="5">
        <v>5</v>
      </c>
      <c r="T41" s="5">
        <v>4</v>
      </c>
      <c r="U41" s="5">
        <v>5</v>
      </c>
      <c r="V41" s="5">
        <v>5</v>
      </c>
      <c r="W41" s="5">
        <v>5</v>
      </c>
      <c r="X41" s="5">
        <v>5</v>
      </c>
      <c r="Y41" s="5">
        <v>5</v>
      </c>
      <c r="Z41" s="5">
        <v>5</v>
      </c>
      <c r="AA41" s="5">
        <v>5</v>
      </c>
      <c r="AB41" s="5">
        <v>5</v>
      </c>
      <c r="AD41" s="38">
        <f t="shared" si="0"/>
        <v>4.823529411764706</v>
      </c>
    </row>
    <row r="42" spans="1:30" ht="24">
      <c r="A42" s="69">
        <v>38</v>
      </c>
      <c r="B42" s="5">
        <v>1</v>
      </c>
      <c r="C42" s="5">
        <v>0</v>
      </c>
      <c r="D42" s="5">
        <v>1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5</v>
      </c>
      <c r="M42" s="5">
        <v>4</v>
      </c>
      <c r="N42" s="5">
        <v>3</v>
      </c>
      <c r="O42" s="5">
        <v>5</v>
      </c>
      <c r="P42" s="5">
        <v>5</v>
      </c>
      <c r="Q42" s="5">
        <v>5</v>
      </c>
      <c r="R42" s="5">
        <v>5</v>
      </c>
      <c r="S42" s="5">
        <v>3</v>
      </c>
      <c r="T42" s="5">
        <v>4</v>
      </c>
      <c r="U42" s="5">
        <v>4</v>
      </c>
      <c r="V42" s="5">
        <v>4</v>
      </c>
      <c r="W42" s="5">
        <v>5</v>
      </c>
      <c r="X42" s="5">
        <v>5</v>
      </c>
      <c r="Y42" s="5">
        <v>5</v>
      </c>
      <c r="Z42" s="5">
        <v>4</v>
      </c>
      <c r="AA42" s="5">
        <v>4</v>
      </c>
      <c r="AB42" s="5">
        <v>4</v>
      </c>
      <c r="AD42" s="38">
        <f t="shared" si="0"/>
        <v>4.352941176470588</v>
      </c>
    </row>
    <row r="43" spans="1:30" ht="24">
      <c r="A43" s="69">
        <v>39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5</v>
      </c>
      <c r="M43" s="5">
        <v>5</v>
      </c>
      <c r="N43" s="5">
        <v>5</v>
      </c>
      <c r="O43" s="5">
        <v>5</v>
      </c>
      <c r="P43" s="5">
        <v>5</v>
      </c>
      <c r="Q43" s="5">
        <v>5</v>
      </c>
      <c r="R43" s="5">
        <v>5</v>
      </c>
      <c r="S43" s="5">
        <v>5</v>
      </c>
      <c r="T43" s="5">
        <v>5</v>
      </c>
      <c r="U43" s="5">
        <v>5</v>
      </c>
      <c r="V43" s="5">
        <v>4</v>
      </c>
      <c r="W43" s="5">
        <v>4</v>
      </c>
      <c r="X43" s="5">
        <v>5</v>
      </c>
      <c r="Y43" s="5">
        <v>5</v>
      </c>
      <c r="Z43" s="5">
        <v>5</v>
      </c>
      <c r="AA43" s="5">
        <v>5</v>
      </c>
      <c r="AB43" s="5">
        <v>5</v>
      </c>
      <c r="AD43" s="38">
        <f t="shared" si="0"/>
        <v>4.882352941176471</v>
      </c>
    </row>
    <row r="44" spans="1:30" ht="24">
      <c r="A44" s="69">
        <v>40</v>
      </c>
      <c r="B44" s="5">
        <v>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4</v>
      </c>
      <c r="M44" s="5">
        <v>3</v>
      </c>
      <c r="N44" s="5">
        <v>3</v>
      </c>
      <c r="O44" s="5">
        <v>4</v>
      </c>
      <c r="P44" s="5">
        <v>4</v>
      </c>
      <c r="Q44" s="5">
        <v>3</v>
      </c>
      <c r="R44" s="5">
        <v>4</v>
      </c>
      <c r="S44" s="5">
        <v>3</v>
      </c>
      <c r="T44" s="5">
        <v>4</v>
      </c>
      <c r="U44" s="5">
        <v>3</v>
      </c>
      <c r="V44" s="5">
        <v>4</v>
      </c>
      <c r="W44" s="5">
        <v>4</v>
      </c>
      <c r="X44" s="5">
        <v>4</v>
      </c>
      <c r="Y44" s="5">
        <v>4</v>
      </c>
      <c r="Z44" s="5">
        <v>4</v>
      </c>
      <c r="AA44" s="5">
        <v>4</v>
      </c>
      <c r="AB44" s="5">
        <v>4</v>
      </c>
      <c r="AD44" s="38">
        <f t="shared" si="0"/>
        <v>3.7058823529411766</v>
      </c>
    </row>
    <row r="45" spans="1:30" ht="24">
      <c r="A45" s="69">
        <v>41</v>
      </c>
      <c r="AD45" s="38"/>
    </row>
    <row r="46" spans="1:30" ht="24">
      <c r="A46" s="69">
        <v>42</v>
      </c>
      <c r="AD46" s="38"/>
    </row>
    <row r="47" spans="1:30" ht="24">
      <c r="A47" s="69">
        <v>43</v>
      </c>
      <c r="L47" s="36">
        <f>AVERAGE(L5:L44)</f>
        <v>4.65</v>
      </c>
      <c r="M47" s="36">
        <f aca="true" t="shared" si="1" ref="M47:AB47">AVERAGE(M5:M44)</f>
        <v>3.717948717948718</v>
      </c>
      <c r="N47" s="36">
        <f t="shared" si="1"/>
        <v>3.948717948717949</v>
      </c>
      <c r="O47" s="36">
        <f t="shared" si="1"/>
        <v>4.775</v>
      </c>
      <c r="P47" s="36">
        <f t="shared" si="1"/>
        <v>4.75</v>
      </c>
      <c r="Q47" s="36">
        <f t="shared" si="1"/>
        <v>4.625</v>
      </c>
      <c r="R47" s="36">
        <f t="shared" si="1"/>
        <v>4.461538461538462</v>
      </c>
      <c r="S47" s="36">
        <f t="shared" si="1"/>
        <v>4.2</v>
      </c>
      <c r="T47" s="36">
        <f t="shared" si="1"/>
        <v>4.375</v>
      </c>
      <c r="U47" s="36">
        <f t="shared" si="1"/>
        <v>4.45</v>
      </c>
      <c r="V47" s="36">
        <f t="shared" si="1"/>
        <v>4.35</v>
      </c>
      <c r="W47" s="36">
        <f t="shared" si="1"/>
        <v>4.45</v>
      </c>
      <c r="X47" s="36">
        <f t="shared" si="1"/>
        <v>4.921052631578948</v>
      </c>
      <c r="Y47" s="36">
        <f t="shared" si="1"/>
        <v>4.7</v>
      </c>
      <c r="Z47" s="36">
        <f t="shared" si="1"/>
        <v>4.575</v>
      </c>
      <c r="AA47" s="36">
        <f t="shared" si="1"/>
        <v>4.55</v>
      </c>
      <c r="AB47" s="36">
        <f t="shared" si="1"/>
        <v>4.55</v>
      </c>
      <c r="AC47" s="36"/>
      <c r="AD47" s="39">
        <f>AVERAGE(L5:AB44)</f>
        <v>4.474074074074074</v>
      </c>
    </row>
    <row r="48" spans="1:30" ht="24">
      <c r="A48" s="69"/>
      <c r="C48" s="68">
        <f aca="true" t="shared" si="2" ref="C48:K48">SUM(C5:C47)</f>
        <v>7</v>
      </c>
      <c r="D48" s="68">
        <f t="shared" si="2"/>
        <v>28</v>
      </c>
      <c r="E48" s="68">
        <f t="shared" si="2"/>
        <v>2</v>
      </c>
      <c r="F48" s="68">
        <f t="shared" si="2"/>
        <v>10</v>
      </c>
      <c r="G48" s="68">
        <f t="shared" si="2"/>
        <v>0</v>
      </c>
      <c r="H48" s="68">
        <f t="shared" si="2"/>
        <v>9</v>
      </c>
      <c r="I48" s="68">
        <f t="shared" si="2"/>
        <v>0</v>
      </c>
      <c r="J48" s="68">
        <f t="shared" si="2"/>
        <v>0</v>
      </c>
      <c r="K48" s="68">
        <f t="shared" si="2"/>
        <v>0</v>
      </c>
      <c r="L48" s="37">
        <f>STDEV(L5:L44)</f>
        <v>0.5334935656738375</v>
      </c>
      <c r="M48" s="37">
        <f aca="true" t="shared" si="3" ref="M48:AB48">STDEV(M5:M44)</f>
        <v>0.8870031729818628</v>
      </c>
      <c r="N48" s="37">
        <f t="shared" si="3"/>
        <v>0.7236136635961556</v>
      </c>
      <c r="O48" s="37">
        <f t="shared" si="3"/>
        <v>0.422902061766261</v>
      </c>
      <c r="P48" s="37">
        <f t="shared" si="3"/>
        <v>0.4385290096535146</v>
      </c>
      <c r="Q48" s="37">
        <f t="shared" si="3"/>
        <v>0.5856182356695512</v>
      </c>
      <c r="R48" s="37">
        <f t="shared" si="3"/>
        <v>0.6426161105878421</v>
      </c>
      <c r="S48" s="37">
        <f t="shared" si="3"/>
        <v>0.8533493588238803</v>
      </c>
      <c r="T48" s="37">
        <f t="shared" si="3"/>
        <v>0.5856182356695512</v>
      </c>
      <c r="U48" s="37">
        <f t="shared" si="3"/>
        <v>0.5523841101337045</v>
      </c>
      <c r="V48" s="37">
        <f t="shared" si="3"/>
        <v>0.7355444521071732</v>
      </c>
      <c r="W48" s="37">
        <f t="shared" si="3"/>
        <v>0.6774764637788965</v>
      </c>
      <c r="X48" s="37">
        <f t="shared" si="3"/>
        <v>0.27327631273309566</v>
      </c>
      <c r="Y48" s="37">
        <f t="shared" si="3"/>
        <v>0.4640954808922565</v>
      </c>
      <c r="Z48" s="37">
        <f t="shared" si="3"/>
        <v>0.5494752741689806</v>
      </c>
      <c r="AA48" s="37">
        <f t="shared" si="3"/>
        <v>0.5523841101337045</v>
      </c>
      <c r="AB48" s="37">
        <f t="shared" si="3"/>
        <v>0.5038314736557784</v>
      </c>
      <c r="AC48" s="37"/>
      <c r="AD48" s="39">
        <f>STDEV(AD5:AD44)</f>
        <v>0.31688257239486534</v>
      </c>
    </row>
    <row r="50" spans="2:5" ht="24">
      <c r="B50" s="85" t="s">
        <v>42</v>
      </c>
      <c r="C50" s="85"/>
      <c r="D50" s="85"/>
      <c r="E50" s="85"/>
    </row>
    <row r="51" spans="2:5" ht="24">
      <c r="B51" s="72" t="s">
        <v>43</v>
      </c>
      <c r="E51" s="5">
        <f>COUNTIF(B5:B44,1)</f>
        <v>4</v>
      </c>
    </row>
    <row r="52" spans="2:5" ht="24">
      <c r="B52" s="72" t="s">
        <v>44</v>
      </c>
      <c r="E52" s="5">
        <f>COUNTIF(B5:B45,2)</f>
        <v>19</v>
      </c>
    </row>
    <row r="53" spans="2:5" ht="24">
      <c r="B53" s="72" t="s">
        <v>45</v>
      </c>
      <c r="E53" s="5">
        <f>COUNTIF(B5:B46,3)</f>
        <v>16</v>
      </c>
    </row>
    <row r="54" spans="2:5" ht="24">
      <c r="B54" s="72" t="s">
        <v>18</v>
      </c>
      <c r="D54" s="55"/>
      <c r="E54" s="55">
        <v>1</v>
      </c>
    </row>
    <row r="55" ht="24">
      <c r="B55" s="55"/>
    </row>
    <row r="56" spans="2:5" ht="24">
      <c r="B56" s="85"/>
      <c r="C56" s="85"/>
      <c r="D56" s="85"/>
      <c r="E56" s="85">
        <f>SUM(E51:E55)</f>
        <v>40</v>
      </c>
    </row>
    <row r="57" ht="24">
      <c r="B57" s="55"/>
    </row>
    <row r="58" spans="1:10" ht="24">
      <c r="A58" s="29"/>
      <c r="B58" s="55"/>
      <c r="C58" s="29"/>
      <c r="D58" s="29"/>
      <c r="E58" s="29"/>
      <c r="F58" s="29"/>
      <c r="G58" s="29"/>
      <c r="H58" s="29"/>
      <c r="I58" s="29"/>
      <c r="J58" s="29"/>
    </row>
    <row r="59" spans="1:10" ht="24">
      <c r="A59" s="29"/>
      <c r="B59" s="55"/>
      <c r="C59" s="29"/>
      <c r="D59" s="29"/>
      <c r="E59" s="29"/>
      <c r="F59" s="29"/>
      <c r="G59" s="29"/>
      <c r="H59" s="29"/>
      <c r="I59" s="29"/>
      <c r="J59" s="29"/>
    </row>
    <row r="60" spans="1:10" ht="24">
      <c r="A60" s="29"/>
      <c r="B60" s="55"/>
      <c r="C60" s="29"/>
      <c r="D60" s="29"/>
      <c r="E60" s="29"/>
      <c r="F60" s="29"/>
      <c r="G60" s="29"/>
      <c r="H60" s="29"/>
      <c r="I60" s="29"/>
      <c r="J60" s="29"/>
    </row>
    <row r="61" spans="1:10" ht="24">
      <c r="A61" s="29"/>
      <c r="B61" s="55"/>
      <c r="C61" s="29"/>
      <c r="D61" s="29"/>
      <c r="E61" s="29"/>
      <c r="F61" s="29"/>
      <c r="G61" s="29"/>
      <c r="H61" s="29"/>
      <c r="I61" s="29"/>
      <c r="J61" s="29"/>
    </row>
    <row r="62" ht="24">
      <c r="B62" s="58"/>
    </row>
    <row r="63" ht="24">
      <c r="B63" s="55"/>
    </row>
    <row r="64" ht="24">
      <c r="B64" s="55"/>
    </row>
    <row r="65" spans="2:25" ht="24">
      <c r="B65" s="55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ht="24">
      <c r="B66" s="55"/>
    </row>
    <row r="67" ht="24">
      <c r="B67" s="55"/>
    </row>
    <row r="68" ht="24">
      <c r="B68" s="55"/>
    </row>
    <row r="69" ht="24">
      <c r="B69" s="55"/>
    </row>
    <row r="70" ht="24">
      <c r="B70" s="55"/>
    </row>
    <row r="71" ht="24">
      <c r="B71" s="55"/>
    </row>
  </sheetData>
  <sheetProtection/>
  <autoFilter ref="A4:Z56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1">
      <selection activeCell="K7" sqref="K7"/>
    </sheetView>
  </sheetViews>
  <sheetFormatPr defaultColWidth="8.7109375" defaultRowHeight="12.75"/>
  <cols>
    <col min="1" max="9" width="8.7109375" style="1" customWidth="1"/>
    <col min="10" max="10" width="9.57421875" style="1" customWidth="1"/>
    <col min="11" max="11" width="26.7109375" style="1" customWidth="1"/>
    <col min="12" max="12" width="24.140625" style="1" customWidth="1"/>
    <col min="13" max="16384" width="8.7109375" style="1" customWidth="1"/>
  </cols>
  <sheetData>
    <row r="1" spans="1:10" ht="24">
      <c r="A1" s="104" t="s">
        <v>6</v>
      </c>
      <c r="B1" s="104"/>
      <c r="C1" s="104"/>
      <c r="D1" s="104"/>
      <c r="E1" s="104"/>
      <c r="F1" s="104"/>
      <c r="G1" s="104"/>
      <c r="H1" s="104"/>
      <c r="I1" s="104"/>
      <c r="J1" s="104"/>
    </row>
    <row r="3" ht="24">
      <c r="A3" s="1" t="s">
        <v>113</v>
      </c>
    </row>
    <row r="4" ht="24">
      <c r="A4" s="1" t="s">
        <v>114</v>
      </c>
    </row>
    <row r="5" spans="1:13" ht="24">
      <c r="A5" s="1" t="s">
        <v>130</v>
      </c>
      <c r="M5" s="7"/>
    </row>
    <row r="6" spans="1:13" ht="24">
      <c r="A6" s="81" t="s">
        <v>131</v>
      </c>
      <c r="M6" s="7" t="s">
        <v>16</v>
      </c>
    </row>
    <row r="7" ht="24">
      <c r="A7" s="7" t="s">
        <v>116</v>
      </c>
    </row>
    <row r="8" spans="1:13" ht="24">
      <c r="A8" s="4" t="s">
        <v>115</v>
      </c>
      <c r="M8" s="7"/>
    </row>
    <row r="9" spans="1:13" ht="24">
      <c r="A9" s="80" t="s">
        <v>117</v>
      </c>
      <c r="M9" s="7"/>
    </row>
    <row r="10" ht="24">
      <c r="A10" s="4" t="s">
        <v>85</v>
      </c>
    </row>
    <row r="11" ht="24">
      <c r="A11" s="80" t="s">
        <v>41</v>
      </c>
    </row>
    <row r="12" spans="1:12" ht="24">
      <c r="A12" s="80" t="s">
        <v>118</v>
      </c>
      <c r="L12" s="80"/>
    </row>
    <row r="13" spans="1:12" ht="24">
      <c r="A13" s="80" t="s">
        <v>111</v>
      </c>
      <c r="L13" s="80"/>
    </row>
    <row r="14" ht="24">
      <c r="A14" s="80" t="s">
        <v>112</v>
      </c>
    </row>
    <row r="15" ht="24">
      <c r="A15" s="81" t="s">
        <v>124</v>
      </c>
    </row>
    <row r="16" ht="24">
      <c r="A16" s="81" t="s">
        <v>125</v>
      </c>
    </row>
    <row r="17" ht="24">
      <c r="A17" s="1" t="s">
        <v>120</v>
      </c>
    </row>
    <row r="18" ht="24">
      <c r="A18" s="1" t="s">
        <v>119</v>
      </c>
    </row>
    <row r="19" ht="24">
      <c r="A19" s="1" t="s">
        <v>121</v>
      </c>
    </row>
    <row r="20" ht="24">
      <c r="A20" s="1" t="s">
        <v>127</v>
      </c>
    </row>
    <row r="21" ht="24">
      <c r="A21" s="1" t="s">
        <v>123</v>
      </c>
    </row>
  </sheetData>
  <sheetProtection/>
  <mergeCells count="1">
    <mergeCell ref="A1:J1"/>
  </mergeCells>
  <printOptions/>
  <pageMargins left="0.8661417322834646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20" zoomScaleNormal="120" zoomScalePageLayoutView="0" workbookViewId="0" topLeftCell="A1">
      <selection activeCell="L4" sqref="L4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7.57421875" style="1" customWidth="1"/>
    <col min="7" max="7" width="9.8515625" style="1" customWidth="1"/>
    <col min="8" max="8" width="9.421875" style="1" customWidth="1"/>
    <col min="9" max="9" width="8.00390625" style="1" customWidth="1"/>
    <col min="10" max="10" width="12.57421875" style="1" customWidth="1"/>
    <col min="11" max="11" width="1.28515625" style="1" customWidth="1"/>
    <col min="12" max="12" width="15.57421875" style="1" customWidth="1"/>
    <col min="13" max="16384" width="8.7109375" style="1" customWidth="1"/>
  </cols>
  <sheetData>
    <row r="1" spans="1:10" ht="24">
      <c r="A1" s="104" t="s">
        <v>72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4">
      <c r="A2" s="107" t="s">
        <v>73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4">
      <c r="A3" s="104" t="s">
        <v>74</v>
      </c>
      <c r="B3" s="104"/>
      <c r="C3" s="104"/>
      <c r="D3" s="104"/>
      <c r="E3" s="104"/>
      <c r="F3" s="104"/>
      <c r="G3" s="104"/>
      <c r="H3" s="104"/>
      <c r="I3" s="104"/>
      <c r="J3" s="104"/>
    </row>
    <row r="5" ht="24">
      <c r="A5" s="1" t="s">
        <v>75</v>
      </c>
    </row>
    <row r="6" ht="24">
      <c r="A6" s="1" t="s">
        <v>76</v>
      </c>
    </row>
    <row r="7" ht="24">
      <c r="A7" s="1" t="s">
        <v>133</v>
      </c>
    </row>
    <row r="8" ht="24">
      <c r="A8" s="1" t="s">
        <v>132</v>
      </c>
    </row>
    <row r="10" ht="24">
      <c r="A10" s="8" t="s">
        <v>7</v>
      </c>
    </row>
    <row r="11" ht="12" customHeight="1">
      <c r="A11" s="7"/>
    </row>
    <row r="12" ht="24">
      <c r="A12" s="7" t="s">
        <v>20</v>
      </c>
    </row>
    <row r="13" ht="24.75" thickBot="1">
      <c r="A13" s="7"/>
    </row>
    <row r="14" spans="1:9" ht="25.5" thickBot="1" thickTop="1">
      <c r="A14" s="43"/>
      <c r="B14" s="105" t="s">
        <v>15</v>
      </c>
      <c r="C14" s="105"/>
      <c r="D14" s="105"/>
      <c r="E14" s="105"/>
      <c r="F14" s="105"/>
      <c r="G14" s="60"/>
      <c r="H14" s="42" t="s">
        <v>8</v>
      </c>
      <c r="I14" s="42" t="s">
        <v>9</v>
      </c>
    </row>
    <row r="15" spans="1:9" ht="24.75" thickTop="1">
      <c r="A15" s="43"/>
      <c r="B15" s="41" t="s">
        <v>78</v>
      </c>
      <c r="C15" s="88"/>
      <c r="D15" s="89"/>
      <c r="E15" s="89"/>
      <c r="F15" s="89"/>
      <c r="G15" s="88"/>
      <c r="H15" s="90">
        <f>คีย์!E52</f>
        <v>19</v>
      </c>
      <c r="I15" s="100">
        <f>H15*100/H$19</f>
        <v>47.5</v>
      </c>
    </row>
    <row r="16" spans="1:9" ht="24">
      <c r="A16" s="43"/>
      <c r="B16" s="41" t="s">
        <v>79</v>
      </c>
      <c r="C16" s="88"/>
      <c r="D16" s="89"/>
      <c r="E16" s="89"/>
      <c r="F16" s="89"/>
      <c r="G16" s="88"/>
      <c r="H16" s="90">
        <f>คีย์!E53</f>
        <v>16</v>
      </c>
      <c r="I16" s="100">
        <f>H16*100/H$19</f>
        <v>40</v>
      </c>
    </row>
    <row r="17" spans="1:9" ht="24">
      <c r="A17" s="43"/>
      <c r="B17" s="41" t="s">
        <v>77</v>
      </c>
      <c r="C17" s="2"/>
      <c r="D17" s="43"/>
      <c r="E17" s="43"/>
      <c r="F17" s="43"/>
      <c r="H17" s="3">
        <f>คีย์!E51</f>
        <v>4</v>
      </c>
      <c r="I17" s="100">
        <f>H17*100/H$19</f>
        <v>10</v>
      </c>
    </row>
    <row r="18" spans="1:9" ht="24">
      <c r="A18" s="4"/>
      <c r="B18" s="88" t="s">
        <v>18</v>
      </c>
      <c r="C18" s="88"/>
      <c r="D18" s="89"/>
      <c r="E18" s="89"/>
      <c r="F18" s="89"/>
      <c r="G18" s="88"/>
      <c r="H18" s="90">
        <f>คีย์!E54</f>
        <v>1</v>
      </c>
      <c r="I18" s="100">
        <f>H18*100/H$19</f>
        <v>2.5</v>
      </c>
    </row>
    <row r="19" spans="1:10" ht="24.75" thickBot="1">
      <c r="A19" s="43"/>
      <c r="B19" s="106" t="s">
        <v>4</v>
      </c>
      <c r="C19" s="106"/>
      <c r="D19" s="106"/>
      <c r="E19" s="106"/>
      <c r="F19" s="106"/>
      <c r="G19" s="106"/>
      <c r="H19" s="92">
        <f>SUM(H15:H18)</f>
        <v>40</v>
      </c>
      <c r="I19" s="93">
        <f>SUM(I15:I18)</f>
        <v>100</v>
      </c>
      <c r="J19" s="75"/>
    </row>
    <row r="20" spans="1:10" ht="24.75" thickTop="1">
      <c r="A20" s="4"/>
      <c r="B20" s="88"/>
      <c r="C20" s="88"/>
      <c r="D20" s="89"/>
      <c r="E20" s="89"/>
      <c r="F20" s="89"/>
      <c r="G20" s="88"/>
      <c r="H20" s="90"/>
      <c r="I20" s="91"/>
      <c r="J20" s="75"/>
    </row>
    <row r="21" spans="1:10" ht="24">
      <c r="A21" s="7" t="s">
        <v>80</v>
      </c>
      <c r="B21" s="88"/>
      <c r="C21" s="88"/>
      <c r="D21" s="89"/>
      <c r="E21" s="89"/>
      <c r="F21" s="89"/>
      <c r="G21" s="88"/>
      <c r="H21" s="90"/>
      <c r="I21" s="91"/>
      <c r="J21" s="75"/>
    </row>
    <row r="22" spans="1:10" ht="24">
      <c r="A22" s="7" t="s">
        <v>81</v>
      </c>
      <c r="B22" s="88"/>
      <c r="C22" s="88"/>
      <c r="D22" s="89"/>
      <c r="E22" s="89"/>
      <c r="F22" s="89"/>
      <c r="G22" s="88"/>
      <c r="H22" s="90"/>
      <c r="I22" s="91"/>
      <c r="J22" s="75"/>
    </row>
    <row r="23" spans="1:10" ht="24">
      <c r="A23" s="4" t="s">
        <v>115</v>
      </c>
      <c r="B23" s="88"/>
      <c r="C23" s="88"/>
      <c r="D23" s="89"/>
      <c r="E23" s="89"/>
      <c r="F23" s="89"/>
      <c r="G23" s="88"/>
      <c r="H23" s="90"/>
      <c r="I23" s="91"/>
      <c r="J23" s="75"/>
    </row>
    <row r="24" spans="1:10" ht="24">
      <c r="A24" s="4"/>
      <c r="B24" s="88"/>
      <c r="C24" s="88"/>
      <c r="D24" s="89"/>
      <c r="E24" s="89"/>
      <c r="F24" s="89"/>
      <c r="G24" s="88"/>
      <c r="H24" s="90"/>
      <c r="I24" s="91"/>
      <c r="J24" s="75"/>
    </row>
    <row r="25" spans="1:10" ht="24">
      <c r="A25" s="4"/>
      <c r="B25" s="88"/>
      <c r="C25" s="88"/>
      <c r="D25" s="89"/>
      <c r="E25" s="89"/>
      <c r="F25" s="89"/>
      <c r="G25" s="88"/>
      <c r="H25" s="90"/>
      <c r="I25" s="91"/>
      <c r="J25" s="75"/>
    </row>
    <row r="26" spans="1:10" ht="24">
      <c r="A26" s="4"/>
      <c r="B26" s="88"/>
      <c r="C26" s="88"/>
      <c r="D26" s="89"/>
      <c r="E26" s="89"/>
      <c r="F26" s="89"/>
      <c r="G26" s="88"/>
      <c r="H26" s="90"/>
      <c r="I26" s="91"/>
      <c r="J26" s="75"/>
    </row>
    <row r="27" spans="1:10" ht="24">
      <c r="A27" s="4"/>
      <c r="B27" s="88"/>
      <c r="C27" s="88"/>
      <c r="D27" s="89"/>
      <c r="E27" s="89"/>
      <c r="F27" s="89"/>
      <c r="G27" s="88"/>
      <c r="H27" s="90"/>
      <c r="I27" s="91"/>
      <c r="J27" s="75"/>
    </row>
    <row r="28" spans="1:10" ht="24">
      <c r="A28" s="4"/>
      <c r="B28" s="88"/>
      <c r="C28" s="88"/>
      <c r="D28" s="89"/>
      <c r="E28" s="89"/>
      <c r="F28" s="89"/>
      <c r="G28" s="88"/>
      <c r="H28" s="90"/>
      <c r="I28" s="91"/>
      <c r="J28" s="75"/>
    </row>
    <row r="29" spans="1:10" ht="24">
      <c r="A29" s="4"/>
      <c r="B29" s="88"/>
      <c r="C29" s="88"/>
      <c r="D29" s="89"/>
      <c r="E29" s="89"/>
      <c r="F29" s="89"/>
      <c r="G29" s="88"/>
      <c r="H29" s="90"/>
      <c r="I29" s="91"/>
      <c r="J29" s="75"/>
    </row>
    <row r="30" spans="1:10" ht="24">
      <c r="A30" s="4"/>
      <c r="B30" s="88"/>
      <c r="C30" s="88"/>
      <c r="D30" s="89"/>
      <c r="E30" s="89"/>
      <c r="F30" s="89"/>
      <c r="G30" s="88"/>
      <c r="H30" s="90"/>
      <c r="I30" s="91"/>
      <c r="J30" s="75"/>
    </row>
    <row r="31" spans="1:10" ht="24">
      <c r="A31" s="4"/>
      <c r="J31" s="75"/>
    </row>
    <row r="32" spans="1:10" ht="24">
      <c r="A32" s="108" t="s">
        <v>5</v>
      </c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24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3" ht="24">
      <c r="A34" s="7" t="s">
        <v>82</v>
      </c>
      <c r="C34" s="5"/>
    </row>
    <row r="35" spans="1:3" ht="24">
      <c r="A35" s="7" t="s">
        <v>30</v>
      </c>
      <c r="C35" s="5"/>
    </row>
    <row r="36" spans="1:3" ht="24.75" thickBot="1">
      <c r="A36" s="7"/>
      <c r="C36" s="5"/>
    </row>
    <row r="37" spans="3:8" ht="25.5" thickBot="1" thickTop="1">
      <c r="C37" s="42" t="s">
        <v>19</v>
      </c>
      <c r="D37" s="105" t="s">
        <v>1</v>
      </c>
      <c r="E37" s="105"/>
      <c r="F37" s="105"/>
      <c r="G37" s="105"/>
      <c r="H37" s="42" t="s">
        <v>2</v>
      </c>
    </row>
    <row r="38" spans="3:8" ht="24.75" thickTop="1">
      <c r="C38" s="5">
        <v>1</v>
      </c>
      <c r="D38" s="1" t="s">
        <v>13</v>
      </c>
      <c r="H38" s="5">
        <f>คีย์!D48</f>
        <v>28</v>
      </c>
    </row>
    <row r="39" spans="3:8" ht="24">
      <c r="C39" s="5">
        <v>2</v>
      </c>
      <c r="D39" s="1" t="s">
        <v>23</v>
      </c>
      <c r="H39" s="5">
        <f>คีย์!F48</f>
        <v>10</v>
      </c>
    </row>
    <row r="40" spans="3:8" ht="24">
      <c r="C40" s="5">
        <v>3</v>
      </c>
      <c r="D40" s="1" t="s">
        <v>83</v>
      </c>
      <c r="H40" s="5">
        <f>คีย์!H48</f>
        <v>9</v>
      </c>
    </row>
    <row r="41" spans="3:8" ht="24">
      <c r="C41" s="5">
        <v>4</v>
      </c>
      <c r="D41" s="1" t="s">
        <v>27</v>
      </c>
      <c r="H41" s="5">
        <f>คีย์!C48</f>
        <v>7</v>
      </c>
    </row>
    <row r="42" spans="3:8" ht="24">
      <c r="C42" s="65">
        <v>5</v>
      </c>
      <c r="D42" s="66" t="s">
        <v>26</v>
      </c>
      <c r="E42" s="66"/>
      <c r="F42" s="66"/>
      <c r="G42" s="66"/>
      <c r="H42" s="65">
        <f>คีย์!E48</f>
        <v>2</v>
      </c>
    </row>
    <row r="43" spans="1:3" ht="24">
      <c r="A43" s="12"/>
      <c r="B43" s="4"/>
      <c r="C43" s="3"/>
    </row>
    <row r="44" spans="1:3" ht="24">
      <c r="A44" s="12"/>
      <c r="B44" s="4" t="s">
        <v>84</v>
      </c>
      <c r="C44" s="3"/>
    </row>
    <row r="45" spans="1:3" ht="24">
      <c r="A45" s="4" t="s">
        <v>85</v>
      </c>
      <c r="B45" s="4"/>
      <c r="C45" s="3"/>
    </row>
  </sheetData>
  <sheetProtection/>
  <mergeCells count="7">
    <mergeCell ref="D37:G37"/>
    <mergeCell ref="B19:G19"/>
    <mergeCell ref="A1:J1"/>
    <mergeCell ref="A2:J2"/>
    <mergeCell ref="A3:J3"/>
    <mergeCell ref="B14:F14"/>
    <mergeCell ref="A32:J32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120" zoomScaleNormal="120" zoomScalePageLayoutView="0" workbookViewId="0" topLeftCell="A4">
      <selection activeCell="D15" sqref="D15"/>
    </sheetView>
  </sheetViews>
  <sheetFormatPr defaultColWidth="8.7109375" defaultRowHeight="12.75"/>
  <cols>
    <col min="1" max="3" width="8.7109375" style="1" customWidth="1"/>
    <col min="4" max="4" width="39.8515625" style="1" customWidth="1"/>
    <col min="5" max="5" width="5.7109375" style="1" bestFit="1" customWidth="1"/>
    <col min="6" max="6" width="5.00390625" style="1" bestFit="1" customWidth="1"/>
    <col min="7" max="7" width="15.28125" style="1" bestFit="1" customWidth="1"/>
    <col min="8" max="8" width="6.57421875" style="1" customWidth="1"/>
    <col min="9" max="16384" width="8.7109375" style="1" customWidth="1"/>
  </cols>
  <sheetData>
    <row r="1" spans="1:7" ht="24">
      <c r="A1" s="109" t="s">
        <v>14</v>
      </c>
      <c r="B1" s="109"/>
      <c r="C1" s="109"/>
      <c r="D1" s="109"/>
      <c r="E1" s="109"/>
      <c r="F1" s="109"/>
      <c r="G1" s="109"/>
    </row>
    <row r="2" spans="1:7" ht="24">
      <c r="A2" s="5"/>
      <c r="B2" s="5"/>
      <c r="C2" s="5"/>
      <c r="D2" s="5"/>
      <c r="E2" s="5"/>
      <c r="F2" s="5"/>
      <c r="G2" s="5"/>
    </row>
    <row r="3" ht="24">
      <c r="A3" s="8" t="s">
        <v>11</v>
      </c>
    </row>
    <row r="4" ht="24.75" thickBot="1">
      <c r="A4" s="7" t="s">
        <v>86</v>
      </c>
    </row>
    <row r="5" spans="1:7" s="13" customFormat="1" ht="24" thickTop="1">
      <c r="A5" s="110" t="s">
        <v>1</v>
      </c>
      <c r="B5" s="111"/>
      <c r="C5" s="111"/>
      <c r="D5" s="111"/>
      <c r="E5" s="114" t="s">
        <v>87</v>
      </c>
      <c r="F5" s="115"/>
      <c r="G5" s="116"/>
    </row>
    <row r="6" spans="1:7" s="13" customFormat="1" ht="24" thickBot="1">
      <c r="A6" s="112"/>
      <c r="B6" s="113"/>
      <c r="C6" s="113"/>
      <c r="D6" s="113"/>
      <c r="E6" s="14"/>
      <c r="F6" s="14" t="s">
        <v>3</v>
      </c>
      <c r="G6" s="14" t="s">
        <v>10</v>
      </c>
    </row>
    <row r="7" spans="1:7" s="13" customFormat="1" ht="24" thickTop="1">
      <c r="A7" s="84" t="s">
        <v>31</v>
      </c>
      <c r="B7" s="15"/>
      <c r="C7" s="15"/>
      <c r="D7" s="15"/>
      <c r="E7" s="16"/>
      <c r="F7" s="17"/>
      <c r="G7" s="18"/>
    </row>
    <row r="8" spans="1:7" s="13" customFormat="1" ht="23.25">
      <c r="A8" s="19" t="s">
        <v>32</v>
      </c>
      <c r="B8" s="20"/>
      <c r="C8" s="20"/>
      <c r="D8" s="20"/>
      <c r="E8" s="21">
        <f>คีย์!L47</f>
        <v>4.65</v>
      </c>
      <c r="F8" s="21">
        <f>คีย์!L48</f>
        <v>0.5334935656738375</v>
      </c>
      <c r="G8" s="48" t="str">
        <f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13" customFormat="1" ht="23.25">
      <c r="A9" s="97" t="s">
        <v>92</v>
      </c>
      <c r="B9" s="52"/>
      <c r="C9" s="52"/>
      <c r="D9" s="52"/>
      <c r="E9" s="53">
        <f>คีย์!M47</f>
        <v>3.717948717948718</v>
      </c>
      <c r="F9" s="53">
        <f>คีย์!M48</f>
        <v>0.8870031729818628</v>
      </c>
      <c r="G9" s="64" t="str">
        <f aca="true" t="shared" si="0" ref="G9:G32">IF(E9&gt;4.5,"มากที่สุด",IF(E9&gt;3.5,"มาก",IF(E9&gt;2.5,"ปานกลาง",IF(E9&gt;1.5,"น้อย",IF(E9&lt;=1.5,"น้อยที่สุด")))))</f>
        <v>มาก</v>
      </c>
    </row>
    <row r="10" spans="1:7" s="13" customFormat="1" ht="23.25">
      <c r="A10" s="49" t="s">
        <v>93</v>
      </c>
      <c r="B10" s="52"/>
      <c r="C10" s="52"/>
      <c r="D10" s="79"/>
      <c r="E10" s="53">
        <f>คีย์!N47</f>
        <v>3.948717948717949</v>
      </c>
      <c r="F10" s="53">
        <f>คีย์!N48</f>
        <v>0.7236136635961556</v>
      </c>
      <c r="G10" s="64" t="str">
        <f t="shared" si="0"/>
        <v>มาก</v>
      </c>
    </row>
    <row r="11" spans="1:7" s="13" customFormat="1" ht="23.25">
      <c r="A11" s="82" t="s">
        <v>35</v>
      </c>
      <c r="B11" s="22"/>
      <c r="C11" s="22"/>
      <c r="D11" s="22"/>
      <c r="E11" s="23"/>
      <c r="F11" s="23"/>
      <c r="G11" s="23"/>
    </row>
    <row r="12" spans="1:7" s="13" customFormat="1" ht="23.25">
      <c r="A12" s="45" t="s">
        <v>33</v>
      </c>
      <c r="B12" s="46"/>
      <c r="C12" s="46"/>
      <c r="D12" s="46"/>
      <c r="E12" s="47">
        <f>คีย์!O47</f>
        <v>4.775</v>
      </c>
      <c r="F12" s="47">
        <f>คีย์!O48</f>
        <v>0.422902061766261</v>
      </c>
      <c r="G12" s="48" t="str">
        <f t="shared" si="0"/>
        <v>มากที่สุด</v>
      </c>
    </row>
    <row r="13" spans="1:7" s="13" customFormat="1" ht="23.25">
      <c r="A13" s="94" t="s">
        <v>34</v>
      </c>
      <c r="B13" s="95"/>
      <c r="C13" s="95"/>
      <c r="D13" s="95"/>
      <c r="E13" s="96">
        <f>คีย์!P47</f>
        <v>4.75</v>
      </c>
      <c r="F13" s="96">
        <f>คีย์!P48</f>
        <v>0.4385290096535146</v>
      </c>
      <c r="G13" s="98" t="str">
        <f t="shared" si="0"/>
        <v>มากที่สุด</v>
      </c>
    </row>
    <row r="14" spans="1:7" s="13" customFormat="1" ht="23.25">
      <c r="A14" s="82" t="s">
        <v>36</v>
      </c>
      <c r="B14" s="22"/>
      <c r="C14" s="22"/>
      <c r="D14" s="22"/>
      <c r="E14" s="23"/>
      <c r="F14" s="23"/>
      <c r="G14" s="23"/>
    </row>
    <row r="15" spans="1:7" s="13" customFormat="1" ht="23.25">
      <c r="A15" s="19" t="s">
        <v>94</v>
      </c>
      <c r="B15" s="20"/>
      <c r="C15" s="20"/>
      <c r="D15" s="20"/>
      <c r="E15" s="21">
        <f>คีย์!Q47</f>
        <v>4.625</v>
      </c>
      <c r="F15" s="21">
        <f>คีย์!Q48</f>
        <v>0.5856182356695512</v>
      </c>
      <c r="G15" s="24" t="str">
        <f t="shared" si="0"/>
        <v>มากที่สุด</v>
      </c>
    </row>
    <row r="16" spans="1:7" s="13" customFormat="1" ht="23.25">
      <c r="A16" s="97" t="s">
        <v>95</v>
      </c>
      <c r="B16" s="52"/>
      <c r="C16" s="52"/>
      <c r="D16" s="99"/>
      <c r="E16" s="53">
        <f>คีย์!R47</f>
        <v>4.461538461538462</v>
      </c>
      <c r="F16" s="53">
        <f>คีย์!R48</f>
        <v>0.6426161105878421</v>
      </c>
      <c r="G16" s="64" t="str">
        <f t="shared" si="0"/>
        <v>มาก</v>
      </c>
    </row>
    <row r="17" spans="1:7" s="13" customFormat="1" ht="23.25">
      <c r="A17" s="97" t="s">
        <v>96</v>
      </c>
      <c r="B17" s="52"/>
      <c r="C17" s="52"/>
      <c r="D17" s="52"/>
      <c r="E17" s="53">
        <f>คีย์!S47</f>
        <v>4.2</v>
      </c>
      <c r="F17" s="53">
        <f>คีย์!S48</f>
        <v>0.8533493588238803</v>
      </c>
      <c r="G17" s="64" t="str">
        <f t="shared" si="0"/>
        <v>มาก</v>
      </c>
    </row>
    <row r="18" spans="1:7" s="13" customFormat="1" ht="23.25">
      <c r="A18" s="97" t="s">
        <v>97</v>
      </c>
      <c r="B18" s="52"/>
      <c r="C18" s="52"/>
      <c r="D18" s="52"/>
      <c r="E18" s="53">
        <f>คีย์!T47</f>
        <v>4.375</v>
      </c>
      <c r="F18" s="53">
        <f>คีย์!T48</f>
        <v>0.5856182356695512</v>
      </c>
      <c r="G18" s="64" t="str">
        <f t="shared" si="0"/>
        <v>มาก</v>
      </c>
    </row>
    <row r="19" spans="1:7" s="13" customFormat="1" ht="23.25">
      <c r="A19" s="97" t="s">
        <v>109</v>
      </c>
      <c r="B19" s="52"/>
      <c r="C19" s="52"/>
      <c r="D19" s="52"/>
      <c r="E19" s="53">
        <f>คีย์!U47</f>
        <v>4.45</v>
      </c>
      <c r="F19" s="53">
        <f>คีย์!U48</f>
        <v>0.5523841101337045</v>
      </c>
      <c r="G19" s="64" t="str">
        <f t="shared" si="0"/>
        <v>มาก</v>
      </c>
    </row>
    <row r="20" spans="1:7" s="13" customFormat="1" ht="23.25">
      <c r="A20" s="83" t="s">
        <v>98</v>
      </c>
      <c r="B20" s="22"/>
      <c r="C20" s="22"/>
      <c r="D20" s="22"/>
      <c r="E20" s="78"/>
      <c r="F20" s="78"/>
      <c r="G20" s="23"/>
    </row>
    <row r="21" spans="1:7" s="13" customFormat="1" ht="23.25">
      <c r="A21" s="19" t="s">
        <v>99</v>
      </c>
      <c r="B21" s="20"/>
      <c r="C21" s="20"/>
      <c r="D21" s="20"/>
      <c r="E21" s="21">
        <f>คีย์!V47</f>
        <v>4.35</v>
      </c>
      <c r="F21" s="21">
        <f>คีย์!V48</f>
        <v>0.7355444521071732</v>
      </c>
      <c r="G21" s="24" t="str">
        <f t="shared" si="0"/>
        <v>มาก</v>
      </c>
    </row>
    <row r="22" spans="1:7" s="13" customFormat="1" ht="23.25">
      <c r="A22" s="45" t="s">
        <v>100</v>
      </c>
      <c r="B22" s="46"/>
      <c r="C22" s="46"/>
      <c r="D22" s="46"/>
      <c r="E22" s="47"/>
      <c r="F22" s="47"/>
      <c r="G22" s="48"/>
    </row>
    <row r="23" spans="1:7" s="13" customFormat="1" ht="23.25">
      <c r="A23" s="49" t="s">
        <v>101</v>
      </c>
      <c r="B23" s="50"/>
      <c r="C23" s="50"/>
      <c r="D23" s="50"/>
      <c r="E23" s="51">
        <f>คีย์!W47</f>
        <v>4.45</v>
      </c>
      <c r="F23" s="51">
        <f>คีย์!W48</f>
        <v>0.6774764637788965</v>
      </c>
      <c r="G23" s="63" t="str">
        <f t="shared" si="0"/>
        <v>มาก</v>
      </c>
    </row>
    <row r="24" spans="1:7" s="13" customFormat="1" ht="23.25">
      <c r="A24" s="19" t="s">
        <v>102</v>
      </c>
      <c r="B24" s="20"/>
      <c r="C24" s="20"/>
      <c r="D24" s="20"/>
      <c r="E24" s="21"/>
      <c r="F24" s="21"/>
      <c r="G24" s="24"/>
    </row>
    <row r="25" spans="1:7" s="13" customFormat="1" ht="23.25">
      <c r="A25" s="19" t="s">
        <v>103</v>
      </c>
      <c r="B25" s="20"/>
      <c r="C25" s="20"/>
      <c r="D25" s="20"/>
      <c r="E25" s="21"/>
      <c r="F25" s="21"/>
      <c r="G25" s="24"/>
    </row>
    <row r="26" spans="1:7" s="13" customFormat="1" ht="23.25">
      <c r="A26" s="45" t="s">
        <v>104</v>
      </c>
      <c r="B26" s="46"/>
      <c r="C26" s="46"/>
      <c r="D26" s="46"/>
      <c r="E26" s="47"/>
      <c r="F26" s="47"/>
      <c r="G26" s="48"/>
    </row>
    <row r="27" spans="1:7" s="13" customFormat="1" ht="23.25">
      <c r="A27" s="94" t="s">
        <v>105</v>
      </c>
      <c r="B27" s="95"/>
      <c r="C27" s="95"/>
      <c r="D27" s="95"/>
      <c r="E27" s="96">
        <f>คีย์!X47</f>
        <v>4.921052631578948</v>
      </c>
      <c r="F27" s="96">
        <f>คีย์!X48</f>
        <v>0.27327631273309566</v>
      </c>
      <c r="G27" s="63" t="str">
        <f t="shared" si="0"/>
        <v>มากที่สุด</v>
      </c>
    </row>
    <row r="28" spans="1:7" s="13" customFormat="1" ht="23.25">
      <c r="A28" s="82" t="s">
        <v>39</v>
      </c>
      <c r="B28" s="22"/>
      <c r="C28" s="22"/>
      <c r="D28" s="22"/>
      <c r="E28" s="78"/>
      <c r="F28" s="78"/>
      <c r="G28" s="23"/>
    </row>
    <row r="29" spans="1:7" s="13" customFormat="1" ht="23.25">
      <c r="A29" s="19" t="s">
        <v>106</v>
      </c>
      <c r="B29" s="20"/>
      <c r="C29" s="20"/>
      <c r="D29" s="20"/>
      <c r="E29" s="21">
        <f>คีย์!Y47</f>
        <v>4.7</v>
      </c>
      <c r="F29" s="21">
        <f>คีย์!Y48</f>
        <v>0.4640954808922565</v>
      </c>
      <c r="G29" s="24" t="str">
        <f t="shared" si="0"/>
        <v>มากที่สุด</v>
      </c>
    </row>
    <row r="30" spans="1:7" s="13" customFormat="1" ht="23.25">
      <c r="A30" s="97" t="s">
        <v>107</v>
      </c>
      <c r="B30" s="52"/>
      <c r="C30" s="52"/>
      <c r="D30" s="52"/>
      <c r="E30" s="53">
        <f>คีย์!Z47</f>
        <v>4.575</v>
      </c>
      <c r="F30" s="53">
        <f>คีย์!Z48</f>
        <v>0.5494752741689806</v>
      </c>
      <c r="G30" s="64" t="str">
        <f t="shared" si="0"/>
        <v>มากที่สุด</v>
      </c>
    </row>
    <row r="31" spans="1:7" s="13" customFormat="1" ht="23.25">
      <c r="A31" s="97" t="s">
        <v>40</v>
      </c>
      <c r="B31" s="52"/>
      <c r="C31" s="52"/>
      <c r="D31" s="52"/>
      <c r="E31" s="53">
        <f>คีย์!AA47</f>
        <v>4.55</v>
      </c>
      <c r="F31" s="53">
        <f>คีย์!AA48</f>
        <v>0.5523841101337045</v>
      </c>
      <c r="G31" s="64" t="str">
        <f t="shared" si="0"/>
        <v>มากที่สุด</v>
      </c>
    </row>
    <row r="32" spans="1:7" s="13" customFormat="1" ht="24" thickBot="1">
      <c r="A32" s="19" t="s">
        <v>108</v>
      </c>
      <c r="B32" s="20"/>
      <c r="C32" s="20"/>
      <c r="D32" s="20"/>
      <c r="E32" s="21">
        <f>คีย์!AB47</f>
        <v>4.55</v>
      </c>
      <c r="F32" s="21">
        <f>คีย์!AB48</f>
        <v>0.5038314736557784</v>
      </c>
      <c r="G32" s="24" t="str">
        <f t="shared" si="0"/>
        <v>มากที่สุด</v>
      </c>
    </row>
    <row r="33" spans="1:7" s="13" customFormat="1" ht="24.75" thickBot="1" thickTop="1">
      <c r="A33" s="117" t="s">
        <v>4</v>
      </c>
      <c r="B33" s="118"/>
      <c r="C33" s="118"/>
      <c r="D33" s="119"/>
      <c r="E33" s="25">
        <f>คีย์!AD47</f>
        <v>4.474074074074074</v>
      </c>
      <c r="F33" s="25">
        <f>คีย์!AD48</f>
        <v>0.31688257239486534</v>
      </c>
      <c r="G33" s="26" t="str">
        <f>IF(E33&gt;4.5,"มากที่สุด",IF(E33&gt;3.5,"มาก",IF(E33&gt;2.5,"ปานกลาง",IF(E33&gt;1.5,"น้อย",IF(E33&lt;=1.5,"น้อยที่สุด")))))</f>
        <v>มาก</v>
      </c>
    </row>
    <row r="34" spans="1:7" s="13" customFormat="1" ht="24" thickTop="1">
      <c r="A34" s="61"/>
      <c r="B34" s="61"/>
      <c r="C34" s="61"/>
      <c r="D34" s="61"/>
      <c r="E34" s="62"/>
      <c r="F34" s="62"/>
      <c r="G34" s="61"/>
    </row>
    <row r="35" spans="1:7" s="13" customFormat="1" ht="23.25">
      <c r="A35" s="61"/>
      <c r="B35" s="61"/>
      <c r="C35" s="61"/>
      <c r="D35" s="61"/>
      <c r="E35" s="62"/>
      <c r="F35" s="62"/>
      <c r="G35" s="61"/>
    </row>
    <row r="36" ht="24">
      <c r="A36" s="7"/>
    </row>
    <row r="37" ht="24">
      <c r="A37" s="7"/>
    </row>
  </sheetData>
  <sheetProtection/>
  <mergeCells count="4">
    <mergeCell ref="A1:G1"/>
    <mergeCell ref="A5:D6"/>
    <mergeCell ref="E5:G5"/>
    <mergeCell ref="A33:D33"/>
  </mergeCells>
  <printOptions/>
  <pageMargins left="0.5905511811023623" right="0.5905511811023623" top="0.5905511811023623" bottom="0.3937007874015748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="130" zoomScaleNormal="130" zoomScalePageLayoutView="0" workbookViewId="0" topLeftCell="A34">
      <selection activeCell="F16" sqref="F16"/>
    </sheetView>
  </sheetViews>
  <sheetFormatPr defaultColWidth="8.7109375" defaultRowHeight="12.75"/>
  <cols>
    <col min="1" max="1" width="4.57421875" style="1" customWidth="1"/>
    <col min="2" max="2" width="79.28125" style="1" customWidth="1"/>
    <col min="3" max="3" width="7.00390625" style="5" bestFit="1" customWidth="1"/>
    <col min="4" max="4" width="1.7109375" style="1" customWidth="1"/>
    <col min="5" max="16384" width="8.7109375" style="1" customWidth="1"/>
  </cols>
  <sheetData>
    <row r="1" spans="1:7" ht="24">
      <c r="A1" s="120" t="s">
        <v>12</v>
      </c>
      <c r="B1" s="120"/>
      <c r="C1" s="120"/>
      <c r="D1" s="44"/>
      <c r="E1" s="44"/>
      <c r="F1" s="44"/>
      <c r="G1" s="44"/>
    </row>
    <row r="2" spans="1:7" ht="24">
      <c r="A2" s="10"/>
      <c r="B2" s="10"/>
      <c r="C2" s="40"/>
      <c r="D2" s="9"/>
      <c r="E2" s="9"/>
      <c r="F2" s="9"/>
      <c r="G2" s="9"/>
    </row>
    <row r="3" spans="1:7" ht="24">
      <c r="A3" s="80" t="s">
        <v>91</v>
      </c>
      <c r="B3" s="81"/>
      <c r="C3" s="40"/>
      <c r="D3" s="9"/>
      <c r="E3" s="9"/>
      <c r="F3" s="9"/>
      <c r="G3" s="9"/>
    </row>
    <row r="4" spans="1:7" ht="24">
      <c r="A4" s="80" t="s">
        <v>110</v>
      </c>
      <c r="B4" s="81"/>
      <c r="C4" s="40"/>
      <c r="D4" s="9"/>
      <c r="E4" s="9"/>
      <c r="F4" s="9"/>
      <c r="G4" s="9"/>
    </row>
    <row r="5" spans="1:7" ht="24">
      <c r="A5" s="80" t="s">
        <v>111</v>
      </c>
      <c r="B5" s="81"/>
      <c r="C5" s="40"/>
      <c r="D5" s="9"/>
      <c r="E5" s="9"/>
      <c r="F5" s="9"/>
      <c r="G5" s="9"/>
    </row>
    <row r="6" spans="1:7" ht="24">
      <c r="A6" s="80" t="s">
        <v>112</v>
      </c>
      <c r="B6" s="81"/>
      <c r="C6" s="40"/>
      <c r="D6" s="9"/>
      <c r="E6" s="9"/>
      <c r="F6" s="9"/>
      <c r="G6" s="9"/>
    </row>
    <row r="8" ht="24">
      <c r="A8" s="2" t="s">
        <v>88</v>
      </c>
    </row>
    <row r="9" ht="10.5" customHeight="1"/>
    <row r="10" ht="24.75" thickBot="1">
      <c r="B10" s="1" t="s">
        <v>126</v>
      </c>
    </row>
    <row r="11" spans="1:3" ht="25.5" thickBot="1" thickTop="1">
      <c r="A11" s="67" t="s">
        <v>19</v>
      </c>
      <c r="B11" s="42" t="s">
        <v>1</v>
      </c>
      <c r="C11" s="42" t="s">
        <v>2</v>
      </c>
    </row>
    <row r="12" spans="1:3" ht="24.75" thickTop="1">
      <c r="A12" s="6">
        <v>1</v>
      </c>
      <c r="B12" s="1" t="s">
        <v>58</v>
      </c>
      <c r="C12" s="5">
        <v>4</v>
      </c>
    </row>
    <row r="13" spans="1:3" ht="24">
      <c r="A13" s="3">
        <v>2</v>
      </c>
      <c r="B13" s="4" t="s">
        <v>69</v>
      </c>
      <c r="C13" s="3">
        <v>2</v>
      </c>
    </row>
    <row r="14" spans="1:3" ht="24">
      <c r="A14" s="3">
        <v>3</v>
      </c>
      <c r="B14" s="4" t="s">
        <v>49</v>
      </c>
      <c r="C14" s="3">
        <v>1</v>
      </c>
    </row>
    <row r="15" spans="1:3" ht="24">
      <c r="A15" s="5">
        <v>4</v>
      </c>
      <c r="B15" s="4" t="s">
        <v>51</v>
      </c>
      <c r="C15" s="3">
        <v>1</v>
      </c>
    </row>
    <row r="16" spans="1:3" ht="24">
      <c r="A16" s="5"/>
      <c r="B16" s="4" t="s">
        <v>37</v>
      </c>
      <c r="C16" s="3">
        <v>1</v>
      </c>
    </row>
    <row r="17" spans="1:3" ht="24">
      <c r="A17" s="5">
        <v>5</v>
      </c>
      <c r="B17" s="4" t="s">
        <v>129</v>
      </c>
      <c r="C17" s="3">
        <v>1</v>
      </c>
    </row>
    <row r="18" spans="1:3" ht="24">
      <c r="A18" s="5">
        <v>6</v>
      </c>
      <c r="B18" s="1" t="s">
        <v>54</v>
      </c>
      <c r="C18" s="5">
        <v>1</v>
      </c>
    </row>
    <row r="19" spans="1:3" ht="24">
      <c r="A19" s="5">
        <v>7</v>
      </c>
      <c r="B19" s="1" t="s">
        <v>53</v>
      </c>
      <c r="C19" s="3">
        <v>1</v>
      </c>
    </row>
    <row r="20" spans="1:3" ht="24">
      <c r="A20" s="5">
        <v>8</v>
      </c>
      <c r="B20" s="4" t="s">
        <v>60</v>
      </c>
      <c r="C20" s="3">
        <v>1</v>
      </c>
    </row>
    <row r="21" spans="1:3" ht="24">
      <c r="A21" s="5"/>
      <c r="B21" s="4" t="s">
        <v>37</v>
      </c>
      <c r="C21" s="3"/>
    </row>
    <row r="22" spans="1:3" ht="24">
      <c r="A22" s="5">
        <v>9</v>
      </c>
      <c r="B22" s="4" t="s">
        <v>48</v>
      </c>
      <c r="C22" s="3">
        <v>1</v>
      </c>
    </row>
    <row r="23" spans="1:3" ht="24">
      <c r="A23" s="5">
        <v>10</v>
      </c>
      <c r="B23" s="4" t="s">
        <v>61</v>
      </c>
      <c r="C23" s="3">
        <v>1</v>
      </c>
    </row>
    <row r="24" spans="1:3" ht="24">
      <c r="A24" s="5">
        <v>11</v>
      </c>
      <c r="B24" s="4" t="s">
        <v>62</v>
      </c>
      <c r="C24" s="3">
        <v>1</v>
      </c>
    </row>
    <row r="25" spans="1:3" ht="24">
      <c r="A25" s="5">
        <v>12</v>
      </c>
      <c r="B25" s="4" t="s">
        <v>63</v>
      </c>
      <c r="C25" s="3">
        <v>1</v>
      </c>
    </row>
    <row r="26" spans="1:3" ht="24">
      <c r="A26" s="5">
        <v>13</v>
      </c>
      <c r="B26" s="4" t="s">
        <v>64</v>
      </c>
      <c r="C26" s="3">
        <v>1</v>
      </c>
    </row>
    <row r="27" spans="1:3" ht="24">
      <c r="A27" s="5">
        <v>14</v>
      </c>
      <c r="B27" s="4" t="s">
        <v>68</v>
      </c>
      <c r="C27" s="3">
        <v>1</v>
      </c>
    </row>
    <row r="28" spans="1:3" ht="24">
      <c r="A28" s="5">
        <v>15</v>
      </c>
      <c r="B28" s="4" t="s">
        <v>71</v>
      </c>
      <c r="C28" s="3">
        <v>1</v>
      </c>
    </row>
    <row r="29" spans="1:3" ht="24">
      <c r="A29" s="77"/>
      <c r="B29" s="76"/>
      <c r="C29" s="77"/>
    </row>
    <row r="30" spans="1:3" ht="24">
      <c r="A30" s="3"/>
      <c r="B30" s="4"/>
      <c r="C30" s="3"/>
    </row>
    <row r="31" spans="1:3" ht="24">
      <c r="A31" s="108" t="s">
        <v>21</v>
      </c>
      <c r="B31" s="108"/>
      <c r="C31" s="108"/>
    </row>
    <row r="32" spans="1:3" ht="24">
      <c r="A32" s="3"/>
      <c r="B32" s="4"/>
      <c r="C32" s="3"/>
    </row>
    <row r="33" spans="1:3" ht="24.75" thickBot="1">
      <c r="A33" s="3"/>
      <c r="B33" s="1" t="s">
        <v>89</v>
      </c>
      <c r="C33" s="3"/>
    </row>
    <row r="34" spans="1:3" ht="25.5" thickBot="1" thickTop="1">
      <c r="A34" s="42" t="s">
        <v>19</v>
      </c>
      <c r="B34" s="42" t="s">
        <v>1</v>
      </c>
      <c r="C34" s="42" t="s">
        <v>2</v>
      </c>
    </row>
    <row r="35" spans="1:3" ht="24.75" thickTop="1">
      <c r="A35" s="5">
        <v>1</v>
      </c>
      <c r="B35" s="1" t="s">
        <v>56</v>
      </c>
      <c r="C35" s="5">
        <v>4</v>
      </c>
    </row>
    <row r="36" spans="1:3" ht="24">
      <c r="A36" s="5">
        <v>2</v>
      </c>
      <c r="B36" s="4" t="s">
        <v>38</v>
      </c>
      <c r="C36" s="3">
        <v>3</v>
      </c>
    </row>
    <row r="37" spans="1:3" ht="24">
      <c r="A37" s="5">
        <v>3</v>
      </c>
      <c r="B37" s="1" t="s">
        <v>57</v>
      </c>
      <c r="C37" s="101">
        <v>2</v>
      </c>
    </row>
    <row r="38" spans="1:3" ht="24">
      <c r="A38" s="5">
        <v>4</v>
      </c>
      <c r="B38" s="4" t="s">
        <v>47</v>
      </c>
      <c r="C38" s="3">
        <v>1</v>
      </c>
    </row>
    <row r="39" spans="1:3" ht="24">
      <c r="A39" s="3">
        <v>5</v>
      </c>
      <c r="B39" s="1" t="s">
        <v>66</v>
      </c>
      <c r="C39" s="5">
        <v>1</v>
      </c>
    </row>
    <row r="40" spans="1:3" ht="24">
      <c r="A40" s="3">
        <v>6</v>
      </c>
      <c r="B40" s="4" t="s">
        <v>70</v>
      </c>
      <c r="C40" s="3">
        <v>1</v>
      </c>
    </row>
    <row r="41" spans="1:3" ht="24">
      <c r="A41" s="3">
        <v>7</v>
      </c>
      <c r="B41" s="4" t="s">
        <v>59</v>
      </c>
      <c r="C41" s="3">
        <v>1</v>
      </c>
    </row>
    <row r="42" spans="1:3" ht="24">
      <c r="A42" s="3">
        <v>8</v>
      </c>
      <c r="B42" s="4" t="s">
        <v>65</v>
      </c>
      <c r="C42" s="3">
        <v>1</v>
      </c>
    </row>
    <row r="43" spans="1:3" ht="24">
      <c r="A43" s="3">
        <v>9</v>
      </c>
      <c r="B43" s="4" t="s">
        <v>50</v>
      </c>
      <c r="C43" s="102">
        <v>1</v>
      </c>
    </row>
    <row r="44" spans="1:3" ht="24">
      <c r="A44" s="65">
        <v>10</v>
      </c>
      <c r="B44" s="66" t="s">
        <v>52</v>
      </c>
      <c r="C44" s="103">
        <v>1</v>
      </c>
    </row>
    <row r="45" ht="24">
      <c r="C45" s="1"/>
    </row>
    <row r="46" spans="1:2" ht="24.75" thickBot="1">
      <c r="A46" s="5"/>
      <c r="B46" s="1" t="s">
        <v>90</v>
      </c>
    </row>
    <row r="47" spans="1:3" ht="25.5" thickBot="1" thickTop="1">
      <c r="A47" s="59" t="s">
        <v>19</v>
      </c>
      <c r="B47" s="59" t="s">
        <v>1</v>
      </c>
      <c r="C47" s="59" t="s">
        <v>2</v>
      </c>
    </row>
    <row r="48" spans="1:3" ht="24.75" thickTop="1">
      <c r="A48" s="5">
        <v>1</v>
      </c>
      <c r="B48" s="1" t="s">
        <v>122</v>
      </c>
      <c r="C48" s="5">
        <v>1</v>
      </c>
    </row>
    <row r="49" spans="1:3" ht="24">
      <c r="A49" s="5">
        <v>2</v>
      </c>
      <c r="B49" s="1" t="s">
        <v>128</v>
      </c>
      <c r="C49" s="5">
        <v>1</v>
      </c>
    </row>
    <row r="50" spans="1:3" ht="24">
      <c r="A50" s="5">
        <v>3</v>
      </c>
      <c r="B50" s="1" t="s">
        <v>55</v>
      </c>
      <c r="C50" s="5">
        <v>1</v>
      </c>
    </row>
    <row r="51" spans="1:3" ht="24">
      <c r="A51" s="65">
        <v>4</v>
      </c>
      <c r="B51" s="66" t="s">
        <v>67</v>
      </c>
      <c r="C51" s="65">
        <v>1</v>
      </c>
    </row>
    <row r="52" spans="1:3" ht="24">
      <c r="A52" s="5"/>
      <c r="C52" s="1"/>
    </row>
  </sheetData>
  <sheetProtection/>
  <mergeCells count="2">
    <mergeCell ref="A1:C1"/>
    <mergeCell ref="A31:C31"/>
  </mergeCells>
  <printOptions/>
  <pageMargins left="0.6692913385826772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2012-08-17T06:21:10Z</cp:lastPrinted>
  <dcterms:created xsi:type="dcterms:W3CDTF">2006-03-16T15:57:13Z</dcterms:created>
  <dcterms:modified xsi:type="dcterms:W3CDTF">2012-08-22T08:52:05Z</dcterms:modified>
  <cp:category/>
  <cp:version/>
  <cp:contentType/>
  <cp:contentStatus/>
</cp:coreProperties>
</file>