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คีย์" sheetId="1" r:id="rId1"/>
    <sheet name="สรุป" sheetId="2" r:id="rId2"/>
    <sheet name="ตาราง1" sheetId="3" r:id="rId3"/>
    <sheet name="ตาราง2" sheetId="4" r:id="rId4"/>
    <sheet name="ข้อเสนอแนะ" sheetId="5" r:id="rId5"/>
  </sheets>
  <definedNames>
    <definedName name="_xlnm._FilterDatabase" localSheetId="0" hidden="1">'คีย์'!$A$4:$AA$60</definedName>
  </definedNames>
  <calcPr fullCalcOnLoad="1"/>
</workbook>
</file>

<file path=xl/sharedStrings.xml><?xml version="1.0" encoding="utf-8"?>
<sst xmlns="http://schemas.openxmlformats.org/spreadsheetml/2006/main" count="258" uniqueCount="181">
  <si>
    <t>ลำดับที่</t>
  </si>
  <si>
    <t>รายการ</t>
  </si>
  <si>
    <t>ความถี่</t>
  </si>
  <si>
    <t>คณะ</t>
  </si>
  <si>
    <t>X</t>
  </si>
  <si>
    <t>SD</t>
  </si>
  <si>
    <t>รวม</t>
  </si>
  <si>
    <t>วิทยาศาสตร์การแพทย์</t>
  </si>
  <si>
    <t>ตอนที่ 3 ข้อเสนอแนะ</t>
  </si>
  <si>
    <t xml:space="preserve"> - 3 -</t>
  </si>
  <si>
    <t>บทสรุปสำหรับผู้บริหาร</t>
  </si>
  <si>
    <t>ตอนที่ 1  ข้อมูลทั่วไปเกี่ยวกับผู้ตอบแบบประเมิน</t>
  </si>
  <si>
    <t>จำนวน</t>
  </si>
  <si>
    <t>ร้อยละ</t>
  </si>
  <si>
    <t>ระดับความคิดเห็น</t>
  </si>
  <si>
    <t>ตอนที่ 2  ความคิดเห็นเกี่ยวกับโครงการฯ</t>
  </si>
  <si>
    <t>ตาราง 5  แสดงค่าเฉลี่ย  ส่วนเบี่ยงเบนมาตรฐาน และระดับความคิดเห็นเกี่ยวกับโครงการฯ</t>
  </si>
  <si>
    <t xml:space="preserve"> - 5 -</t>
  </si>
  <si>
    <t>แหล่งข้อมูล</t>
  </si>
  <si>
    <t>คณะที่สังกัด</t>
  </si>
  <si>
    <t xml:space="preserve"> - 4 -</t>
  </si>
  <si>
    <t xml:space="preserve">                 จากตาราง 5  การประเมินความคิดเห็นเกี่ยวกับการจัดโครงการฯ  พบว่า  ผู้ตอบแบบประเมิน</t>
  </si>
  <si>
    <t>ศึกษาศาสตร์</t>
  </si>
  <si>
    <t>คณาจารย์</t>
  </si>
  <si>
    <t>เกษตรศาสตร์</t>
  </si>
  <si>
    <t>วิทยาศาสตร์</t>
  </si>
  <si>
    <t>สถานภาพ</t>
  </si>
  <si>
    <t>โทรศัพท์</t>
  </si>
  <si>
    <t xml:space="preserve"> </t>
  </si>
  <si>
    <t>สังกัดคณะ</t>
  </si>
  <si>
    <t>จำนวนวันเข้าร่วม</t>
  </si>
  <si>
    <t>หนังสือเชิญ</t>
  </si>
  <si>
    <t>เว็บไซต์</t>
  </si>
  <si>
    <t>คณบดี</t>
  </si>
  <si>
    <t>รองคณบดี</t>
  </si>
  <si>
    <t>หัวหน้าภาควิชา/หัวหน้าสาขาวิชา/ประธานหลักสูตร</t>
  </si>
  <si>
    <t>เจ้าหน้าที่ปฏิบัติงานวิชาการ</t>
  </si>
  <si>
    <t>วัน</t>
  </si>
  <si>
    <t>1 วัน</t>
  </si>
  <si>
    <t>2 วัน</t>
  </si>
  <si>
    <t>ไม่ระบุ</t>
  </si>
  <si>
    <t>3.1 หัวข้อที่ต้องการให้จัดสัมมนาครั้งต่อไป</t>
  </si>
  <si>
    <t>3.2 วิทยากรที่ต้องการให้เชิญมาในครั้งต่อไป</t>
  </si>
  <si>
    <t>3.3 ระยะเวลาที่เหมาะสมในการจัดสัมมนาครั้งต่อไป</t>
  </si>
  <si>
    <t>3.4 ข้อเสนอแนะอื่นๆ</t>
  </si>
  <si>
    <t>work shop เกี่ยวกับ Student oriented teaching method</t>
  </si>
  <si>
    <t>work shop เกี่ยวกับ Critical thinking teaching method</t>
  </si>
  <si>
    <t xml:space="preserve">สถานที่จัดสัมมนาควรเป็นห้องประชุมในมหาวิทยาลัยนเรศวร หรือโรงแรมในเมือง </t>
  </si>
  <si>
    <t>การใช้เทคโนโลยีสารสนเทศบริหารจัดการหลักสูตรบัณฑิตศึกษา</t>
  </si>
  <si>
    <t>ควรจัดโครงการ 1 วัน</t>
  </si>
  <si>
    <t>เนื่องจากมองไม่ค่อยเห็นตัวหนังสือ</t>
  </si>
  <si>
    <t>ตัวแทนประธานหลักสูตร</t>
  </si>
  <si>
    <t>เพื่อความสะดวกในการเดินทางเข้าร่วมของคณาจารย์ และมีผู้เข้าร่วมมากกว่านี้</t>
  </si>
  <si>
    <t>สถาปัตยกรรมศาสตร์</t>
  </si>
  <si>
    <t>อาเซียน</t>
  </si>
  <si>
    <t>1 - 2 วัน</t>
  </si>
  <si>
    <t>วิทยาการจัดการและสารสนเทศศาสตร์</t>
  </si>
  <si>
    <t>สังคมศาสตร์</t>
  </si>
  <si>
    <t>วิทยาลัยพลังงานทดแทน</t>
  </si>
  <si>
    <t>กระบวนการสอนแบบใหม่ที่เหมาะสมกับการศึกษายุคใหม่ (สำหรับอาจารย์ทุกท่านในคณะ)</t>
  </si>
  <si>
    <t>work shop เกี่ยวกับ รายละเอียด TQF หลักสูตรระดับบัณฑิตศึกษาที่สอดคล้องกับ</t>
  </si>
  <si>
    <t>นโยบายมหาวิทยาลัย</t>
  </si>
  <si>
    <t>ควรจัดวันหยุด</t>
  </si>
  <si>
    <t>การพัฒนาหลักสูตร E-Course ในอาเซียนและโลก</t>
  </si>
  <si>
    <t>การปรับปรุงหลักสูตรเดิมให้เป็นหลักสูตรนานาชาติ (ภาษาอังกฤษ)</t>
  </si>
  <si>
    <t>การพัฒนาการเรียนการสอนเพื่อนำไปสู่การวิจัย</t>
  </si>
  <si>
    <t>การเขียนบทความที่สามารถเผยแพร่ในวารสารนานาชาติ</t>
  </si>
  <si>
    <t>ก่อนเปิดเทอม ประมาณปลายเดือนพฤษภาคม 2555</t>
  </si>
  <si>
    <t>เอกสารประกอบการประชุมควรจัด 4 สไลด์/หน้า</t>
  </si>
  <si>
    <t>รูปแบบกระบวนการขับเคลื่อนอุดมศึกษาสู่การเป็นประชาคมอาเซียน</t>
  </si>
  <si>
    <t>ผู้บริหารสถาบันอุดมศึกษาทั้งภาครัฐและภาคเอกชนที่ประสบความสำเร็จในการบริหาร</t>
  </si>
  <si>
    <t>หลักสูตรนานาชาติ (รูปแบบเสวนาแลกเปลี่ยน)</t>
  </si>
  <si>
    <t>บัณฑิตวิทยาลัย</t>
  </si>
  <si>
    <t xml:space="preserve">การยกระดับความสามารถด้านภาษาอังกฤษให้ผ่านเกณฑ์มาตรฐานของมหาวิทยาลัยนเรศวร </t>
  </si>
  <si>
    <t>สำหรับนิสิตระดับบัณฑิตศึกษา</t>
  </si>
  <si>
    <t>เดือนเมษายน ถึง พฤษภาคม</t>
  </si>
  <si>
    <t>พยาบาลศาสตร์</t>
  </si>
  <si>
    <t>ดร.จุฑาภรณ์ จากสถาบันภาษา จุฬาลงกรณ์มหาวิทยาลัย</t>
  </si>
  <si>
    <t>2 คืน 3 วัน</t>
  </si>
  <si>
    <t>ที่</t>
  </si>
  <si>
    <t>มนุษยศาสตร์</t>
  </si>
  <si>
    <t>สหเวชศาสตร์</t>
  </si>
  <si>
    <t>เขียนหลักสูตรอย่างไรให้มีคุณภาพ</t>
  </si>
  <si>
    <t>การเขียนร่างหลักสูตรนานาชาติ</t>
  </si>
  <si>
    <t>Tel</t>
  </si>
  <si>
    <t>วิศวกรรมศาสตร์</t>
  </si>
  <si>
    <t>เอกสารประกอบการประชุมตัวเล็กมากในบางสไลด์</t>
  </si>
  <si>
    <t>เภสัชศาสตร์</t>
  </si>
  <si>
    <t>มาตรการ/กระบวนการ/ขั้นตอนในการก้าวสู่ประชาคมอาเซียนของมหาวิทยาลัยนเรศวร</t>
  </si>
  <si>
    <t>การแลกเปลี่ยนเรียนรู้หลักสูตรนานาชาติระหว่างคณะของมหาวิทยาลัยนเรศวร</t>
  </si>
  <si>
    <t xml:space="preserve">การแลกเปลี่ยนเรียนรู้กับวิทยากรจากมหาวิทยาลัยที่มีมาตรการ/กระบวนการ/ขั้นตอน </t>
  </si>
  <si>
    <t>ในการก้าวสู่ประชาคมอาเซียน</t>
  </si>
  <si>
    <t>ในกำหนดการควรระบุความน่าสนใจเกี่ยวกับรางวัลที่วิทยากรจากมหาวิทยาลัยมหิดลและ</t>
  </si>
  <si>
    <t>จุฬาลงกรณ์มหาวิทยาลัยได้รับ เพื่อให้ผู้เข้าร่วมสนใจมากขึ้น</t>
  </si>
  <si>
    <t>ควรกำหนดโปรแกรมการเสวนาในวันที่สองที่มีประโยชน์ต่อการพัฒนาหลักสูตรมากๆ ไปเสวนา</t>
  </si>
  <si>
    <t>หลักการทำหลักสูตรใหม่และหลักสูตรปรับปรุงให้เป็นไปตามกรอบ TQF</t>
  </si>
  <si>
    <t>ขั้นตอน/กลไกการสร้างองค์ความรู้ในการจัดทำหลักสูตรระดับบัณฑิตศึกษา</t>
  </si>
  <si>
    <t>1 วันครึ่ง (เช้า-ทฤษฎี บ่าย-Workshop และเช้า-สรุปรายงานผลสิ่งที่ได้ในการอบรมจาก</t>
  </si>
  <si>
    <t>ผู้เข้ารับการอบรม)</t>
  </si>
  <si>
    <t>ควรมีเกณฑ์กำหนดคุณสมบัติของผู้เข้าร่วมที่ชัดเจนและเหมาะสม เช่น เป็นอาจารย์ผู้รับผิดชอบ</t>
  </si>
  <si>
    <t xml:space="preserve">หลักสูตร นักวิชาการศึกษา หรือเจ้าหน้าที่ที่กำลังจะทำหลักสูตรในปีการศึกษานั้นๆ </t>
  </si>
  <si>
    <t>อาจารย์ที่ไม่ได้จบทางการศึกษาจะไม่ทราบเรื่องราวของการจัดทำหลักสูตร บางท่านจะต้อง</t>
  </si>
  <si>
    <t>ศึกษาและหาอ่านเอง และบางครั้ง กฎ ระเบียบ เกณฑ์ และนโยบายมีการปรับเปลี่ยนอย่าง</t>
  </si>
  <si>
    <t>ต่อเนื่อง และอาจารย์ นักวิชาการศึกษา หรือเจ้าหน้าที่บางคนเป็นบุคลากรใหม่ยังไม่มี</t>
  </si>
  <si>
    <t>องค์ความรู้และประสบการณ์</t>
  </si>
  <si>
    <t>ผลการประเมินโครงการสัมมนาการพัฒนาหลักสูตรระดับนิสิตบัณฑิตศึกษาสู่นานาชาติ</t>
  </si>
  <si>
    <t>วันที่ 1-2 กุมภาพันธ์ 2555</t>
  </si>
  <si>
    <t>ณ  ห้องทรัพย์ไพรวัลย์แกรนด์ โฮเต็ล แอนด์ รีสอร์ท จังหวัดพิษณุโลก</t>
  </si>
  <si>
    <t xml:space="preserve">     จากการจัดโครงการสัมมนาการพัฒนาหลักสูตรระดับนิสิตบัณฑิตศึกษาสู่นานาชาติ วันที่ 1-2 กุมภาพันธ์ 2555 </t>
  </si>
  <si>
    <t>ตาราง 1  แสดงจำนวนและร้อยละของผู้ตอบแบบประเมิน จำแนกตามสถานภาพ</t>
  </si>
  <si>
    <t xml:space="preserve">          จากตาราง 1 พบว่า มีผู้ตอบแบบประเมินส่วนใหญ่เป็นหัวหน้าภาควิชา/หัวหน้าสาขาวิชา/ประธานหลักสูตร </t>
  </si>
  <si>
    <t>ร้อยละ 30.43 ตัวแทนประธานหลักสูตร ร้อยละ 21.74 และคณบดี/รองคณบดี ร้อยละ 15.22</t>
  </si>
  <si>
    <t xml:space="preserve"> - 2 -</t>
  </si>
  <si>
    <t>ตาราง 2  แสดงจำนวนและร้อยละของผู้ตอบแบบประเมิน จำแนกตามคณะที่สังกัด</t>
  </si>
  <si>
    <t>เกษตรศาสตร์ ทรัพยากรธรรมชาติและสิ่งแวดล้อม</t>
  </si>
  <si>
    <t xml:space="preserve">           จากตาราง 2  พบว่า  ผู้ตอบแบบประเมินสังกัดคณะเกษตรศาสตร์ฯ ร้อยละ 17.39 คณะวิทยาศาสตร์ </t>
  </si>
  <si>
    <t>และคณะสถาปัตยกรรมศาสตร์ ร้อยละ 10.87 และคณะสังคมศาสตร์ ร้อยละ 8.70</t>
  </si>
  <si>
    <t>ตาราง 3  แสดงข้อมูลการรับทราบการจัดโครงการฯ (ตอบได้มากกว่า 1 ข้อ)</t>
  </si>
  <si>
    <t xml:space="preserve">ตาราง 4  แสดงข้อมูลจำนวนวันที่เข้าร่วมโครงการฯ </t>
  </si>
  <si>
    <t xml:space="preserve">ร้อยละ 26.09 </t>
  </si>
  <si>
    <t>N = 46</t>
  </si>
  <si>
    <t xml:space="preserve">   1.3 การลงทะเบียนเข้าร่วมโครงการฯ</t>
  </si>
  <si>
    <t>4.  ประโยชน์ที่ท่านได้รับจากการเข้าร่วมโครงการฯ</t>
  </si>
  <si>
    <t xml:space="preserve">   3.9  เอกสารประกอบโครงการฯ</t>
  </si>
  <si>
    <t xml:space="preserve">    2.2 โสตทัศนูปกรณ์</t>
  </si>
  <si>
    <t>2. ด้านสิ่งอำนวยความสะดวก</t>
  </si>
  <si>
    <t xml:space="preserve">    2.1 สถานที่จัดโครงการฯ</t>
  </si>
  <si>
    <t>1. ด้านการดำเนินโครงการฯ</t>
  </si>
  <si>
    <t xml:space="preserve">   1.1 วัตถุประสงค์ของการจัดโครงการฯ</t>
  </si>
  <si>
    <t xml:space="preserve">   1.2 การประชาสัมพันธ์และการแจ้งข่าว</t>
  </si>
  <si>
    <t xml:space="preserve">   1.4 การอำนวยความสะดวกในการเข้าร่วมโครงการฯ</t>
  </si>
  <si>
    <t xml:space="preserve">   1.5 พิธีการ/พิธีกร</t>
  </si>
  <si>
    <t xml:space="preserve">   1.6 ความเหมาะสมของระยะเวลาในการจัดโครงการฯ</t>
  </si>
  <si>
    <t>3. ด้านกิจกรรม วิทยากร และเอกสารประกอบโครงการฯ</t>
  </si>
  <si>
    <t xml:space="preserve">   3.1  การบรรยาย เรื่อง "การพัฒนาหลักสูตรระดับบัณฑิตศึกษาเพื่อเตรียม</t>
  </si>
  <si>
    <t xml:space="preserve">         ความพร้อมสู่อาเซียน" โดย ศาสตราจารย์ พิเศษ ดร.กาญจนา เงารังษี </t>
  </si>
  <si>
    <t xml:space="preserve">         รองอธิการบดีฝ่ายวิชาการ</t>
  </si>
  <si>
    <t xml:space="preserve">   3.2  วิทยากร ศาสตราจารย์ พิเศษ ดร.กาญจนา เงารังษี รองอธิการบดีฝ่ายวิชาการ</t>
  </si>
  <si>
    <t xml:space="preserve">   3.3  การบรรยาย เรื่อง "การศึกษาระดับบัณฑิตศึกษาสู่ประชาคมอาเซียน"</t>
  </si>
  <si>
    <t xml:space="preserve">         โดย คุณบุศรา กาญจนาลัย ผู้อำนวยการกองอาเซียน 4 กรมอาเซียน</t>
  </si>
  <si>
    <t xml:space="preserve">   3.4  วิทยากร คุณบุศรา กาญจนาลัย ผู้อำนวยการกองอาเซียน 4 กรมอาเซียน</t>
  </si>
  <si>
    <t xml:space="preserve">   3.5  กิจกรรมเสวนา เรื่อง "การพัฒนาหลักสูตรสู่ประชาคมอาเซียน"</t>
  </si>
  <si>
    <t xml:space="preserve">   3.6  ผู้ดำเนินรายการ ดร.ชำนาญ ปาณาวงษ์</t>
  </si>
  <si>
    <t xml:space="preserve">   3.7  ผู้ทรงคุณวุฒิร่วมอภิปราย รองศาสตราจารย์วรัญญา ว่องวิทย์ </t>
  </si>
  <si>
    <t xml:space="preserve">         รองคณบดีฝ่ายการศึกษา คณะเวชศาสตร์เขตร้อน มหาวิทยาลัยมหิดล</t>
  </si>
  <si>
    <t xml:space="preserve">   3.8  ผู้ทรงคุณวุฒิร่วมอภิปราย ดร.บุรัชย์ ภัทรโกศล รองประธานหลักสูตรบริหารธุรกิจ</t>
  </si>
  <si>
    <t xml:space="preserve">มีความคิดเห็นโดยรวมอยู่ในระดับมาก (ค่าเฉลี่ย 4.32)  โดยมีความพึงพอใจผู้ทรงคุณวุฒิร่วมอภิปราย </t>
  </si>
  <si>
    <t xml:space="preserve">รองศาสตราจารย์วรัญญา ว่องวิทย์ รองคณบดีฝ่ายการศึกษา คณะเวชศาสตร์เขตร้อน มหาวิทยาลัยมหิดล </t>
  </si>
  <si>
    <t>มากที่สุด (ค่าเฉลี่ย 4.66) รองลงมาได้แก่ ผู้ทรงคุณวุฒิร่วมอภิปราย ดร.บุรัชย์ ภัทรโกศล รองประธานหลักสูตร</t>
  </si>
  <si>
    <t xml:space="preserve">ดร.ชำนาญ ปาณาวงษ์ (ค่าเฉลี่ย 4.47) </t>
  </si>
  <si>
    <t xml:space="preserve"> - 6 -</t>
  </si>
  <si>
    <t xml:space="preserve"> - 7 -</t>
  </si>
  <si>
    <t xml:space="preserve">ณ ทรัพย์ไพรวัลย์แกรนด์ โฮเต็ล แอนด์ รีสอร์ท จังหวัดพิษณุโลก พบว่า มีผู้เข้าร่วมโครงการจำนวนทั้งสิ้น </t>
  </si>
  <si>
    <t xml:space="preserve">หัวหน้าภาควิชา/หัวหน้าสาขาวิชา/ประธานหลักสูตร ร้อยละ 30.43 ตัวแทนประธานหลักสูตร ร้อยละ 21.74 </t>
  </si>
  <si>
    <t>คณะสถาปัตยกรรมศาสตร์ ร้อยละ 10.87 และคณะสังคมศาสตร์ ร้อยละ 8.70</t>
  </si>
  <si>
    <t>และคณบดี/รองคณบดี ร้อยละ 15.22 สังกัดคณะเกษตรศาสตร์ฯ ร้อยละ 17.39 คณะวิทยาศาสตร์ และ</t>
  </si>
  <si>
    <t xml:space="preserve">จากตาราง 4 พบว่า ผู้ตอบแบบสอบถามเข้าร่วมโครงการจำนวน 2 วัน ร้อยละ 63.04 และจำนวน 1 วัน </t>
  </si>
  <si>
    <t xml:space="preserve">      การประเมินความคิดเห็นเกี่ยวกับการจัดโครงการฯ พบว่า  ผู้ตอบแบบประเมินมีความคิดเห็นโดยรวมอยู่ใน</t>
  </si>
  <si>
    <t xml:space="preserve">      ผู้เข้าร่วมโครงการฯ ส่วนใหญ่รับทราบข้อมูลการจัดโครงการฯ จากหนังสือเชิญ มากที่สุด ร้อยละ 76.60 </t>
  </si>
  <si>
    <t xml:space="preserve">      จากการจัดโครงการสัมมนาการพัฒนาหลักสูตรระดับบัณฑิตศึกษาสู่นานาชาติ วันที่ 1-2 กุมภาพันธ์ 2555</t>
  </si>
  <si>
    <t>ระดับมาก (ค่าเฉลี่ย 4.32)  โดยมีความพึงพอใจผู้ทรงคุณวุฒิร่วมอภิปราย รองศาสตราจารย์วรัญญา ว่องวิทย์</t>
  </si>
  <si>
    <t>รองคณบดีฝ่ายการศึกษา คณะเวชศาสตร์เขตร้อน มหาวิทยาลัยมหิดล มากที่สุด (ค่าเฉลี่ย 4.66) รองลงมาได้แก่</t>
  </si>
  <si>
    <t>ผู้ทรงคุณวุฒิร่วมอภิปราย ดร.บุรัชย์ ภัทรโกศล รองประธานหลักสูตรบริหารธุรกิจ คณะพาณิชยศาสตร์และ</t>
  </si>
  <si>
    <t xml:space="preserve">การบัญชี จุฬาลงกรณ์มหาวิทยาลัย (ค่าเฉลี่ย 4.59) และผู้ดำเนินรายการ ดร.ชำนาญ ปาณาวงษ์ (ค่าเฉลี่ย 4.47) </t>
  </si>
  <si>
    <t xml:space="preserve">         คณะพาณิชยศาสตร์และการบัญชี จุฬาลงกรณ์มหาวิทยาลัย</t>
  </si>
  <si>
    <t xml:space="preserve">บริหารธุรกิจ คณะพาณิชยศาสตร์และการบัญชี จุฬาลงกรณ์มหาวิทยาลัย (ค่าเฉลี่ย 4.59) และผู้ดำเนินรายการ </t>
  </si>
  <si>
    <t>โครงการพัฒนาศักยภาพอาจารย์บัณฑิตศึกษาเพื่อเข้าสู่อาเซียน ด้านภาษา บุคลิกภาพ งานวิจัย</t>
  </si>
  <si>
    <t>เอกสารประกอบการประชุมควรถ่ายเอกสารแบบขาวดำ โดยไม่ต้องนำ Background มาด้วย</t>
  </si>
  <si>
    <t>จัดสัมมนาหลักสูตรนานาชาติ ซึ่งเป็นเรื่องใหม่ของมหาวิทยาลัยนเรศวร</t>
  </si>
  <si>
    <t>ผู้บริหารคณะควรมาเข้าร่วม หากมาไม่ได้ให้ส่งผู้แทนที่รับผิดชอบมาร่วมสัมมนาเพื่อจะได้นำ</t>
  </si>
  <si>
    <t>ความรู้ไปดำเนินการจัดทำหลักสูตรนานาชาติที่ถูกต้องและมีประสิทธิภาพต่อไป</t>
  </si>
  <si>
    <t>ในวันแรกจะส่งผลให้อาจารย์ที่เข้าร่วมวันแรกได้รับประโยชน์มากยิ่งขึ้น</t>
  </si>
  <si>
    <t>รองลงมาได้แก่ คณะที่สังกัด ร้อยละ 14.89  เว็บไซต์และโทรศัพท์ ร้อยละ 4.26 และมีผู้เข้าร่วมโครงการ</t>
  </si>
  <si>
    <t xml:space="preserve">จำนวน 2 วัน ร้อยละ 63.04 และจำนวน 1 วัน ร้อยละ 26.09 </t>
  </si>
  <si>
    <t xml:space="preserve">            จากตาราง 3  พบว่า  ผู้เข้าร่วมโครงการฯ ส่วนใหญ่รับทราบการจัดโครงการฯ จากหนังสือเชิญ มากที่สุด </t>
  </si>
  <si>
    <t>ร้อยละ 76.60 รองลงมาได้แก่ คณะที่สังกัด ร้อยละ 14.89  เว็บไซต์และโทรศัพท์ ร้อยละ 4.26</t>
  </si>
  <si>
    <t>ในช่วงบ่าย</t>
  </si>
  <si>
    <t>ควรจัดภายใน 1 วัน เนื่องจากวันแรกเป็นเพียงการเกริ่นบรรยายในครึ่งเช้าและเป็นภาคปฏิบัติ</t>
  </si>
  <si>
    <t>62 คน และมีผู้ตอบแบบประเมิน จำนวน 46 คน  คิดเป็นร้อยละ 74.19 ผู้ตอบแบบประเมินส่วนใหญ่เป็น</t>
  </si>
  <si>
    <t>ณ ห้องทรัพย์ไพรวัลย์แกรนต์ โฮเต็ล แอนด์ รีสอร์ท พบว่า มีผู้เข้าร่วมโครงการจำนวนทั้งสิ้น 62 คน และ</t>
  </si>
  <si>
    <t>มีผู้ตอบแบบประเมิน จำนวน 46 คน  คิดเป็นร้อยละ 74.19  โดยมีรายละเอียดดังนี้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</si>
</sst>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2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6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26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24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2" fontId="7" fillId="0" borderId="25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24" borderId="0" xfId="0" applyFont="1" applyFill="1" applyAlignment="1">
      <alignment horizontal="center"/>
    </xf>
    <xf numFmtId="0" fontId="4" fillId="19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18" borderId="0" xfId="0" applyFont="1" applyFill="1" applyAlignment="1">
      <alignment horizontal="center"/>
    </xf>
    <xf numFmtId="0" fontId="4" fillId="25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4" fillId="26" borderId="0" xfId="0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2" fontId="4" fillId="26" borderId="0" xfId="0" applyNumberFormat="1" applyFont="1" applyFill="1" applyAlignment="1">
      <alignment horizontal="center"/>
    </xf>
    <xf numFmtId="2" fontId="0" fillId="3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26" xfId="0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2" fontId="8" fillId="0" borderId="29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2" fontId="8" fillId="0" borderId="32" xfId="0" applyNumberFormat="1" applyFont="1" applyBorder="1" applyAlignment="1">
      <alignment horizontal="center"/>
    </xf>
    <xf numFmtId="0" fontId="8" fillId="0" borderId="33" xfId="0" applyFont="1" applyBorder="1" applyAlignment="1">
      <alignment/>
    </xf>
    <xf numFmtId="2" fontId="8" fillId="0" borderId="34" xfId="0" applyNumberFormat="1" applyFont="1" applyBorder="1" applyAlignment="1">
      <alignment horizontal="center"/>
    </xf>
    <xf numFmtId="0" fontId="4" fillId="7" borderId="0" xfId="0" applyFont="1" applyFill="1" applyAlignment="1">
      <alignment/>
    </xf>
    <xf numFmtId="0" fontId="4" fillId="7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8" borderId="0" xfId="0" applyFont="1" applyFill="1" applyAlignment="1">
      <alignment horizontal="center"/>
    </xf>
    <xf numFmtId="0" fontId="4" fillId="26" borderId="0" xfId="0" applyFont="1" applyFill="1" applyAlignment="1">
      <alignment/>
    </xf>
    <xf numFmtId="0" fontId="26" fillId="8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4" fillId="0" borderId="26" xfId="0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6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8" fillId="0" borderId="35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8" fillId="0" borderId="12" xfId="0" applyFont="1" applyBorder="1" applyAlignment="1">
      <alignment/>
    </xf>
    <xf numFmtId="2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E82"/>
  <sheetViews>
    <sheetView zoomScale="110" zoomScaleNormal="110" zoomScalePageLayoutView="0" workbookViewId="0" topLeftCell="E1">
      <pane ySplit="4" topLeftCell="BM68" activePane="bottomLeft" state="frozen"/>
      <selection pane="topLeft" activeCell="A1" sqref="A1"/>
      <selection pane="bottomLeft" activeCell="AA76" sqref="AA76"/>
    </sheetView>
  </sheetViews>
  <sheetFormatPr defaultColWidth="9.140625" defaultRowHeight="12.75"/>
  <cols>
    <col min="1" max="1" width="7.00390625" style="5" customWidth="1"/>
    <col min="2" max="2" width="10.140625" style="5" customWidth="1"/>
    <col min="3" max="3" width="37.7109375" style="5" bestFit="1" customWidth="1"/>
    <col min="4" max="4" width="43.00390625" style="5" bestFit="1" customWidth="1"/>
    <col min="5" max="5" width="10.00390625" style="5" bestFit="1" customWidth="1"/>
    <col min="6" max="6" width="6.8515625" style="5" bestFit="1" customWidth="1"/>
    <col min="7" max="7" width="10.28125" style="5" bestFit="1" customWidth="1"/>
    <col min="8" max="10" width="5.00390625" style="5" customWidth="1"/>
    <col min="11" max="11" width="9.57421875" style="5" customWidth="1"/>
    <col min="12" max="12" width="9.00390625" style="5" bestFit="1" customWidth="1"/>
    <col min="13" max="18" width="5.00390625" style="5" customWidth="1"/>
    <col min="19" max="19" width="4.8515625" style="5" customWidth="1"/>
    <col min="20" max="20" width="4.57421875" style="5" customWidth="1"/>
    <col min="21" max="26" width="4.421875" style="5" customWidth="1"/>
    <col min="27" max="27" width="4.7109375" style="5" customWidth="1"/>
    <col min="28" max="29" width="5.140625" style="5" customWidth="1"/>
    <col min="30" max="16384" width="8.7109375" style="1" customWidth="1"/>
  </cols>
  <sheetData>
    <row r="3" spans="1:29" ht="24">
      <c r="A3" s="38" t="s">
        <v>0</v>
      </c>
      <c r="B3" s="43" t="s">
        <v>26</v>
      </c>
      <c r="C3" s="40" t="s">
        <v>29</v>
      </c>
      <c r="D3" s="41" t="s">
        <v>30</v>
      </c>
      <c r="E3" s="44" t="s">
        <v>31</v>
      </c>
      <c r="F3" s="42" t="s">
        <v>32</v>
      </c>
      <c r="G3" s="69" t="s">
        <v>19</v>
      </c>
      <c r="H3" s="74" t="s">
        <v>84</v>
      </c>
      <c r="I3" s="44"/>
      <c r="J3" s="37"/>
      <c r="K3" s="45"/>
      <c r="L3" s="71"/>
      <c r="M3" s="71"/>
      <c r="N3" s="72"/>
      <c r="O3" s="72"/>
      <c r="P3" s="71"/>
      <c r="Q3" s="71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</row>
    <row r="4" spans="1:29" ht="24">
      <c r="A4" s="38"/>
      <c r="B4" s="43"/>
      <c r="C4" s="40"/>
      <c r="D4" s="41"/>
      <c r="E4" s="44"/>
      <c r="F4" s="42"/>
      <c r="G4" s="37"/>
      <c r="H4" s="48"/>
      <c r="I4" s="44"/>
      <c r="J4" s="37"/>
      <c r="K4" s="45"/>
      <c r="L4" s="38">
        <v>1.1</v>
      </c>
      <c r="M4" s="38">
        <v>1.2</v>
      </c>
      <c r="N4" s="38">
        <v>1.3</v>
      </c>
      <c r="O4" s="38">
        <v>1.4</v>
      </c>
      <c r="P4" s="38">
        <v>1.5</v>
      </c>
      <c r="Q4" s="38">
        <v>1.6</v>
      </c>
      <c r="R4" s="37">
        <v>2.1</v>
      </c>
      <c r="S4" s="37">
        <v>2.2</v>
      </c>
      <c r="T4" s="73">
        <v>3.1</v>
      </c>
      <c r="U4" s="73">
        <v>3.2</v>
      </c>
      <c r="V4" s="73">
        <v>3.3</v>
      </c>
      <c r="W4" s="73">
        <v>3.4</v>
      </c>
      <c r="X4" s="73">
        <v>3.5</v>
      </c>
      <c r="Y4" s="73">
        <v>3.6</v>
      </c>
      <c r="Z4" s="73">
        <v>3.7</v>
      </c>
      <c r="AA4" s="73">
        <v>3.8</v>
      </c>
      <c r="AB4" s="46">
        <v>3.9</v>
      </c>
      <c r="AC4" s="47">
        <v>4</v>
      </c>
    </row>
    <row r="5" spans="1:31" ht="24">
      <c r="A5" s="5">
        <v>1</v>
      </c>
      <c r="B5" s="5">
        <v>3</v>
      </c>
      <c r="C5" s="5">
        <v>0</v>
      </c>
      <c r="D5" s="5">
        <v>2</v>
      </c>
      <c r="E5" s="5">
        <v>1</v>
      </c>
      <c r="L5" s="5">
        <v>3</v>
      </c>
      <c r="M5" s="5">
        <v>4</v>
      </c>
      <c r="N5" s="5">
        <v>4</v>
      </c>
      <c r="O5" s="5">
        <v>3</v>
      </c>
      <c r="Q5" s="5">
        <v>3</v>
      </c>
      <c r="R5" s="5">
        <v>2</v>
      </c>
      <c r="S5" s="5">
        <v>3</v>
      </c>
      <c r="T5" s="5">
        <v>3</v>
      </c>
      <c r="U5" s="5">
        <v>4</v>
      </c>
      <c r="V5" s="5">
        <v>4</v>
      </c>
      <c r="W5" s="5">
        <v>4</v>
      </c>
      <c r="X5" s="5">
        <v>5</v>
      </c>
      <c r="Y5" s="5">
        <v>5</v>
      </c>
      <c r="Z5" s="5">
        <v>5</v>
      </c>
      <c r="AA5" s="5">
        <v>5</v>
      </c>
      <c r="AB5" s="5">
        <v>4</v>
      </c>
      <c r="AC5" s="5">
        <v>4</v>
      </c>
      <c r="AE5" s="51">
        <f>AVERAGE(L5:AC5)</f>
        <v>3.823529411764706</v>
      </c>
    </row>
    <row r="6" spans="1:31" ht="24">
      <c r="A6" s="5">
        <v>2</v>
      </c>
      <c r="B6" s="5">
        <v>3</v>
      </c>
      <c r="C6" s="5" t="s">
        <v>24</v>
      </c>
      <c r="D6" s="5">
        <v>2</v>
      </c>
      <c r="E6" s="5">
        <v>1</v>
      </c>
      <c r="L6" s="5">
        <v>4</v>
      </c>
      <c r="M6" s="5">
        <v>4</v>
      </c>
      <c r="N6" s="5">
        <v>4</v>
      </c>
      <c r="O6" s="5">
        <v>4</v>
      </c>
      <c r="P6" s="5">
        <v>4</v>
      </c>
      <c r="Q6" s="5">
        <v>4</v>
      </c>
      <c r="R6" s="5">
        <v>3</v>
      </c>
      <c r="S6" s="5">
        <v>4</v>
      </c>
      <c r="T6" s="5">
        <v>4</v>
      </c>
      <c r="U6" s="5">
        <v>4</v>
      </c>
      <c r="V6" s="5">
        <v>4</v>
      </c>
      <c r="W6" s="5">
        <v>4</v>
      </c>
      <c r="X6" s="5">
        <v>4</v>
      </c>
      <c r="Y6" s="5">
        <v>4</v>
      </c>
      <c r="Z6" s="5">
        <v>4</v>
      </c>
      <c r="AA6" s="5">
        <v>4</v>
      </c>
      <c r="AB6" s="5">
        <v>4</v>
      </c>
      <c r="AC6" s="5">
        <v>4</v>
      </c>
      <c r="AE6" s="51">
        <f aca="true" t="shared" si="0" ref="AE6:AE49">AVERAGE(L6:AC6)</f>
        <v>3.9444444444444446</v>
      </c>
    </row>
    <row r="7" spans="1:31" ht="24">
      <c r="A7" s="5">
        <v>3</v>
      </c>
      <c r="B7" s="5">
        <v>3</v>
      </c>
      <c r="C7" s="5" t="s">
        <v>25</v>
      </c>
      <c r="D7" s="5">
        <v>1</v>
      </c>
      <c r="E7" s="5">
        <v>1</v>
      </c>
      <c r="L7" s="5">
        <v>4</v>
      </c>
      <c r="M7" s="5">
        <v>3</v>
      </c>
      <c r="N7" s="5">
        <v>5</v>
      </c>
      <c r="O7" s="5">
        <v>5</v>
      </c>
      <c r="P7" s="5">
        <v>4</v>
      </c>
      <c r="Q7" s="5">
        <v>4</v>
      </c>
      <c r="R7" s="5">
        <v>5</v>
      </c>
      <c r="S7" s="5">
        <v>5</v>
      </c>
      <c r="T7" s="5">
        <v>4</v>
      </c>
      <c r="U7" s="5">
        <v>4</v>
      </c>
      <c r="V7" s="5">
        <v>5</v>
      </c>
      <c r="W7" s="5">
        <v>4</v>
      </c>
      <c r="AC7" s="5">
        <v>4</v>
      </c>
      <c r="AE7" s="51">
        <f t="shared" si="0"/>
        <v>4.3076923076923075</v>
      </c>
    </row>
    <row r="8" spans="1:31" ht="24">
      <c r="A8" s="5">
        <v>4</v>
      </c>
      <c r="B8" s="5">
        <v>3</v>
      </c>
      <c r="C8" s="5" t="s">
        <v>7</v>
      </c>
      <c r="D8" s="5">
        <v>1</v>
      </c>
      <c r="E8" s="5">
        <v>1</v>
      </c>
      <c r="L8" s="5">
        <v>4</v>
      </c>
      <c r="M8" s="5">
        <v>4</v>
      </c>
      <c r="N8" s="5">
        <v>4</v>
      </c>
      <c r="O8" s="5">
        <v>4</v>
      </c>
      <c r="P8" s="5">
        <v>4</v>
      </c>
      <c r="Q8" s="5">
        <v>4</v>
      </c>
      <c r="R8" s="5">
        <v>4</v>
      </c>
      <c r="S8" s="5">
        <v>4</v>
      </c>
      <c r="T8" s="5">
        <v>4</v>
      </c>
      <c r="U8" s="5">
        <v>4</v>
      </c>
      <c r="V8" s="5">
        <v>4</v>
      </c>
      <c r="W8" s="5">
        <v>4</v>
      </c>
      <c r="AC8" s="5">
        <v>4</v>
      </c>
      <c r="AE8" s="51">
        <f t="shared" si="0"/>
        <v>4</v>
      </c>
    </row>
    <row r="9" spans="1:31" ht="24">
      <c r="A9" s="5">
        <v>5</v>
      </c>
      <c r="B9" s="5">
        <v>6</v>
      </c>
      <c r="C9" s="5" t="s">
        <v>24</v>
      </c>
      <c r="D9" s="5">
        <v>2</v>
      </c>
      <c r="G9" s="5">
        <v>1</v>
      </c>
      <c r="L9" s="5">
        <v>4</v>
      </c>
      <c r="M9" s="5">
        <v>3</v>
      </c>
      <c r="N9" s="5">
        <v>4</v>
      </c>
      <c r="O9" s="5">
        <v>4</v>
      </c>
      <c r="P9" s="5">
        <v>4</v>
      </c>
      <c r="Q9" s="5">
        <v>3</v>
      </c>
      <c r="R9" s="5">
        <v>3</v>
      </c>
      <c r="S9" s="5">
        <v>4</v>
      </c>
      <c r="T9" s="5">
        <v>4</v>
      </c>
      <c r="U9" s="5">
        <v>4</v>
      </c>
      <c r="V9" s="5">
        <v>4</v>
      </c>
      <c r="W9" s="5">
        <v>4</v>
      </c>
      <c r="X9" s="5">
        <v>4</v>
      </c>
      <c r="Y9" s="5">
        <v>4</v>
      </c>
      <c r="Z9" s="5">
        <v>4</v>
      </c>
      <c r="AA9" s="5">
        <v>4</v>
      </c>
      <c r="AB9" s="5">
        <v>4</v>
      </c>
      <c r="AC9" s="5">
        <v>4</v>
      </c>
      <c r="AE9" s="51">
        <f t="shared" si="0"/>
        <v>3.8333333333333335</v>
      </c>
    </row>
    <row r="10" spans="1:31" ht="24">
      <c r="A10" s="5">
        <v>6</v>
      </c>
      <c r="B10" s="5">
        <v>5</v>
      </c>
      <c r="C10" s="5" t="s">
        <v>53</v>
      </c>
      <c r="D10" s="5">
        <v>2</v>
      </c>
      <c r="E10" s="5">
        <v>1</v>
      </c>
      <c r="L10" s="5">
        <v>4</v>
      </c>
      <c r="M10" s="5">
        <v>4</v>
      </c>
      <c r="N10" s="5">
        <v>4</v>
      </c>
      <c r="O10" s="5">
        <v>4</v>
      </c>
      <c r="P10" s="5">
        <v>4</v>
      </c>
      <c r="Q10" s="5">
        <v>4</v>
      </c>
      <c r="R10" s="5">
        <v>5</v>
      </c>
      <c r="S10" s="5">
        <v>4</v>
      </c>
      <c r="T10" s="5">
        <v>5</v>
      </c>
      <c r="U10" s="5">
        <v>5</v>
      </c>
      <c r="V10" s="5">
        <v>5</v>
      </c>
      <c r="W10" s="5">
        <v>5</v>
      </c>
      <c r="X10" s="5">
        <v>5</v>
      </c>
      <c r="Y10" s="5">
        <v>5</v>
      </c>
      <c r="Z10" s="5">
        <v>5</v>
      </c>
      <c r="AA10" s="5">
        <v>5</v>
      </c>
      <c r="AB10" s="5">
        <v>5</v>
      </c>
      <c r="AC10" s="5">
        <v>5</v>
      </c>
      <c r="AE10" s="51">
        <f t="shared" si="0"/>
        <v>4.611111111111111</v>
      </c>
    </row>
    <row r="11" spans="1:31" ht="24">
      <c r="A11" s="5">
        <v>7</v>
      </c>
      <c r="B11" s="5">
        <v>5</v>
      </c>
      <c r="C11" s="5" t="s">
        <v>53</v>
      </c>
      <c r="D11" s="5">
        <v>2</v>
      </c>
      <c r="E11" s="5">
        <v>1</v>
      </c>
      <c r="L11" s="5">
        <v>4</v>
      </c>
      <c r="M11" s="5">
        <v>3</v>
      </c>
      <c r="N11" s="5">
        <v>4</v>
      </c>
      <c r="O11" s="5">
        <v>4</v>
      </c>
      <c r="P11" s="5">
        <v>4</v>
      </c>
      <c r="Q11" s="5">
        <v>3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3</v>
      </c>
      <c r="AE11" s="51">
        <f t="shared" si="0"/>
        <v>3.8333333333333335</v>
      </c>
    </row>
    <row r="12" spans="1:31" ht="24">
      <c r="A12" s="5">
        <v>8</v>
      </c>
      <c r="B12" s="5">
        <v>4</v>
      </c>
      <c r="C12" s="5" t="s">
        <v>24</v>
      </c>
      <c r="D12" s="5">
        <v>2</v>
      </c>
      <c r="E12" s="5">
        <v>1</v>
      </c>
      <c r="L12" s="5">
        <v>3</v>
      </c>
      <c r="M12" s="5">
        <v>3</v>
      </c>
      <c r="N12" s="5">
        <v>3</v>
      </c>
      <c r="O12" s="5">
        <v>4</v>
      </c>
      <c r="P12" s="5">
        <v>4</v>
      </c>
      <c r="Q12" s="5">
        <v>4</v>
      </c>
      <c r="R12" s="5">
        <v>1</v>
      </c>
      <c r="S12" s="5">
        <v>4</v>
      </c>
      <c r="T12" s="5">
        <v>3</v>
      </c>
      <c r="U12" s="5">
        <v>3</v>
      </c>
      <c r="V12" s="5">
        <v>3</v>
      </c>
      <c r="W12" s="5">
        <v>4</v>
      </c>
      <c r="X12" s="5">
        <v>4</v>
      </c>
      <c r="Y12" s="5">
        <v>4</v>
      </c>
      <c r="Z12" s="5">
        <v>4</v>
      </c>
      <c r="AA12" s="5">
        <v>4</v>
      </c>
      <c r="AB12" s="5">
        <v>4</v>
      </c>
      <c r="AC12" s="5">
        <v>3</v>
      </c>
      <c r="AE12" s="51">
        <f t="shared" si="0"/>
        <v>3.4444444444444446</v>
      </c>
    </row>
    <row r="13" spans="1:31" ht="24">
      <c r="A13" s="5">
        <v>9</v>
      </c>
      <c r="B13" s="5">
        <v>4</v>
      </c>
      <c r="C13" s="5" t="s">
        <v>56</v>
      </c>
      <c r="D13" s="5">
        <v>2</v>
      </c>
      <c r="G13" s="5">
        <v>1</v>
      </c>
      <c r="M13" s="5">
        <v>3</v>
      </c>
      <c r="N13" s="5">
        <v>4</v>
      </c>
      <c r="O13" s="5">
        <v>3</v>
      </c>
      <c r="P13" s="5">
        <v>4</v>
      </c>
      <c r="Q13" s="5">
        <v>4</v>
      </c>
      <c r="R13" s="5">
        <v>4</v>
      </c>
      <c r="S13" s="5">
        <v>4</v>
      </c>
      <c r="T13" s="5">
        <v>4</v>
      </c>
      <c r="U13" s="5">
        <v>4</v>
      </c>
      <c r="V13" s="5">
        <v>3</v>
      </c>
      <c r="W13" s="5">
        <v>4</v>
      </c>
      <c r="X13" s="5">
        <v>5</v>
      </c>
      <c r="Y13" s="5">
        <v>4</v>
      </c>
      <c r="Z13" s="5">
        <v>4</v>
      </c>
      <c r="AA13" s="5">
        <v>4</v>
      </c>
      <c r="AB13" s="5">
        <v>5</v>
      </c>
      <c r="AC13" s="5">
        <v>5</v>
      </c>
      <c r="AE13" s="51">
        <f>AVERAGE(M13:AC13)</f>
        <v>4</v>
      </c>
    </row>
    <row r="14" spans="1:31" ht="24">
      <c r="A14" s="5">
        <v>10</v>
      </c>
      <c r="B14" s="5">
        <v>1</v>
      </c>
      <c r="C14" s="5" t="s">
        <v>53</v>
      </c>
      <c r="D14" s="5">
        <v>2</v>
      </c>
      <c r="E14" s="5">
        <v>1</v>
      </c>
      <c r="L14" s="5">
        <v>5</v>
      </c>
      <c r="M14" s="5">
        <v>4</v>
      </c>
      <c r="N14" s="5">
        <v>4</v>
      </c>
      <c r="O14" s="5">
        <v>5</v>
      </c>
      <c r="P14" s="5">
        <v>5</v>
      </c>
      <c r="Q14" s="5">
        <v>4</v>
      </c>
      <c r="R14" s="5">
        <v>4</v>
      </c>
      <c r="S14" s="5">
        <v>4</v>
      </c>
      <c r="T14" s="5">
        <v>5</v>
      </c>
      <c r="U14" s="5">
        <v>5</v>
      </c>
      <c r="V14" s="5">
        <v>5</v>
      </c>
      <c r="W14" s="5">
        <v>5</v>
      </c>
      <c r="X14" s="5">
        <v>5</v>
      </c>
      <c r="Y14" s="5">
        <v>5</v>
      </c>
      <c r="Z14" s="5">
        <v>5</v>
      </c>
      <c r="AA14" s="5">
        <v>5</v>
      </c>
      <c r="AB14" s="5">
        <v>4</v>
      </c>
      <c r="AC14" s="5">
        <v>5</v>
      </c>
      <c r="AE14" s="51">
        <f t="shared" si="0"/>
        <v>4.666666666666667</v>
      </c>
    </row>
    <row r="15" spans="1:31" ht="24">
      <c r="A15" s="5">
        <v>11</v>
      </c>
      <c r="B15" s="5">
        <v>2</v>
      </c>
      <c r="C15" s="5" t="s">
        <v>56</v>
      </c>
      <c r="D15" s="5">
        <v>1</v>
      </c>
      <c r="E15" s="5">
        <v>1</v>
      </c>
      <c r="L15" s="5">
        <v>4</v>
      </c>
      <c r="M15" s="5">
        <v>4</v>
      </c>
      <c r="N15" s="5">
        <v>4</v>
      </c>
      <c r="O15" s="5">
        <v>4</v>
      </c>
      <c r="P15" s="5">
        <v>4</v>
      </c>
      <c r="Q15" s="5">
        <v>4</v>
      </c>
      <c r="R15" s="5">
        <v>4</v>
      </c>
      <c r="S15" s="5">
        <v>4</v>
      </c>
      <c r="T15" s="5">
        <v>5</v>
      </c>
      <c r="U15" s="5">
        <v>5</v>
      </c>
      <c r="V15" s="5">
        <v>5</v>
      </c>
      <c r="W15" s="5">
        <v>5</v>
      </c>
      <c r="AE15" s="51">
        <f t="shared" si="0"/>
        <v>4.333333333333333</v>
      </c>
    </row>
    <row r="16" spans="1:31" ht="24">
      <c r="A16" s="5">
        <v>12</v>
      </c>
      <c r="B16" s="5">
        <v>5</v>
      </c>
      <c r="C16" s="5" t="s">
        <v>57</v>
      </c>
      <c r="D16" s="5">
        <v>1</v>
      </c>
      <c r="E16" s="5">
        <v>1</v>
      </c>
      <c r="L16" s="5">
        <v>5</v>
      </c>
      <c r="M16" s="5">
        <v>5</v>
      </c>
      <c r="N16" s="5">
        <v>5</v>
      </c>
      <c r="O16" s="5">
        <v>5</v>
      </c>
      <c r="P16" s="5">
        <v>5</v>
      </c>
      <c r="Q16" s="5">
        <v>5</v>
      </c>
      <c r="R16" s="5">
        <v>5</v>
      </c>
      <c r="S16" s="5">
        <v>5</v>
      </c>
      <c r="T16" s="5">
        <v>5</v>
      </c>
      <c r="U16" s="5">
        <v>5</v>
      </c>
      <c r="V16" s="5">
        <v>5</v>
      </c>
      <c r="W16" s="5">
        <v>5</v>
      </c>
      <c r="AB16" s="5">
        <v>5</v>
      </c>
      <c r="AE16" s="51">
        <f t="shared" si="0"/>
        <v>5</v>
      </c>
    </row>
    <row r="17" spans="1:31" ht="24">
      <c r="A17" s="5">
        <v>13</v>
      </c>
      <c r="B17" s="5">
        <v>1</v>
      </c>
      <c r="C17" s="5" t="s">
        <v>58</v>
      </c>
      <c r="D17" s="5">
        <v>1</v>
      </c>
      <c r="E17" s="5">
        <v>1</v>
      </c>
      <c r="L17" s="5">
        <v>5</v>
      </c>
      <c r="M17" s="5">
        <v>4</v>
      </c>
      <c r="N17" s="5">
        <v>4</v>
      </c>
      <c r="O17" s="5">
        <v>5</v>
      </c>
      <c r="P17" s="5">
        <v>4</v>
      </c>
      <c r="Q17" s="5">
        <v>4</v>
      </c>
      <c r="R17" s="5">
        <v>4</v>
      </c>
      <c r="S17" s="5">
        <v>4</v>
      </c>
      <c r="T17" s="5">
        <v>5</v>
      </c>
      <c r="U17" s="5">
        <v>5</v>
      </c>
      <c r="V17" s="5">
        <v>5</v>
      </c>
      <c r="W17" s="5">
        <v>5</v>
      </c>
      <c r="AB17" s="5">
        <v>5</v>
      </c>
      <c r="AC17" s="5">
        <v>5</v>
      </c>
      <c r="AE17" s="51">
        <f t="shared" si="0"/>
        <v>4.571428571428571</v>
      </c>
    </row>
    <row r="18" spans="1:31" ht="24">
      <c r="A18" s="5">
        <v>14</v>
      </c>
      <c r="B18" s="5">
        <v>4</v>
      </c>
      <c r="C18" s="5" t="s">
        <v>58</v>
      </c>
      <c r="D18" s="5">
        <v>0</v>
      </c>
      <c r="E18" s="5">
        <v>1</v>
      </c>
      <c r="L18" s="5">
        <v>4</v>
      </c>
      <c r="M18" s="5">
        <v>4</v>
      </c>
      <c r="N18" s="5">
        <v>4</v>
      </c>
      <c r="O18" s="5">
        <v>4</v>
      </c>
      <c r="P18" s="5">
        <v>4</v>
      </c>
      <c r="Q18" s="5">
        <v>4</v>
      </c>
      <c r="R18" s="5">
        <v>4</v>
      </c>
      <c r="S18" s="5">
        <v>4</v>
      </c>
      <c r="T18" s="5">
        <v>4</v>
      </c>
      <c r="U18" s="5">
        <v>4</v>
      </c>
      <c r="V18" s="5">
        <v>4</v>
      </c>
      <c r="W18" s="5">
        <v>4</v>
      </c>
      <c r="AC18" s="5">
        <v>4</v>
      </c>
      <c r="AE18" s="51">
        <f t="shared" si="0"/>
        <v>4</v>
      </c>
    </row>
    <row r="19" spans="1:31" ht="24">
      <c r="A19" s="5">
        <v>15</v>
      </c>
      <c r="B19" s="5">
        <v>3</v>
      </c>
      <c r="C19" s="5">
        <v>0</v>
      </c>
      <c r="D19" s="5">
        <v>0</v>
      </c>
      <c r="E19" s="5">
        <v>1</v>
      </c>
      <c r="L19" s="5">
        <v>5</v>
      </c>
      <c r="M19" s="5">
        <v>4</v>
      </c>
      <c r="N19" s="5">
        <v>5</v>
      </c>
      <c r="O19" s="5">
        <v>5</v>
      </c>
      <c r="P19" s="5">
        <v>5</v>
      </c>
      <c r="Q19" s="5">
        <v>5</v>
      </c>
      <c r="R19" s="5">
        <v>5</v>
      </c>
      <c r="S19" s="5">
        <v>5</v>
      </c>
      <c r="T19" s="5">
        <v>5</v>
      </c>
      <c r="U19" s="5">
        <v>5</v>
      </c>
      <c r="V19" s="5">
        <v>5</v>
      </c>
      <c r="W19" s="5">
        <v>5</v>
      </c>
      <c r="X19" s="5">
        <v>5</v>
      </c>
      <c r="Y19" s="5">
        <v>5</v>
      </c>
      <c r="AC19" s="5">
        <v>5</v>
      </c>
      <c r="AE19" s="51">
        <f t="shared" si="0"/>
        <v>4.933333333333334</v>
      </c>
    </row>
    <row r="20" spans="1:31" ht="24">
      <c r="A20" s="5">
        <v>16</v>
      </c>
      <c r="B20" s="5">
        <v>2</v>
      </c>
      <c r="C20" s="5" t="s">
        <v>25</v>
      </c>
      <c r="D20" s="5">
        <v>1</v>
      </c>
      <c r="E20" s="5">
        <v>1</v>
      </c>
      <c r="L20" s="5">
        <v>5</v>
      </c>
      <c r="M20" s="5">
        <v>4</v>
      </c>
      <c r="N20" s="5">
        <v>5</v>
      </c>
      <c r="O20" s="5">
        <v>4</v>
      </c>
      <c r="P20" s="5">
        <v>4</v>
      </c>
      <c r="Q20" s="5">
        <v>4</v>
      </c>
      <c r="R20" s="5">
        <v>4</v>
      </c>
      <c r="S20" s="5">
        <v>4</v>
      </c>
      <c r="T20" s="5">
        <v>4</v>
      </c>
      <c r="U20" s="5">
        <v>4</v>
      </c>
      <c r="V20" s="5">
        <v>5</v>
      </c>
      <c r="W20" s="5">
        <v>5</v>
      </c>
      <c r="AC20" s="5">
        <v>5</v>
      </c>
      <c r="AE20" s="51">
        <f t="shared" si="0"/>
        <v>4.384615384615385</v>
      </c>
    </row>
    <row r="21" spans="1:31" ht="24">
      <c r="A21" s="5">
        <v>17</v>
      </c>
      <c r="B21" s="5">
        <v>3</v>
      </c>
      <c r="C21" s="5" t="s">
        <v>53</v>
      </c>
      <c r="D21" s="5">
        <v>0</v>
      </c>
      <c r="E21" s="5">
        <v>1</v>
      </c>
      <c r="L21" s="5">
        <v>4</v>
      </c>
      <c r="M21" s="5">
        <v>5</v>
      </c>
      <c r="N21" s="5">
        <v>4</v>
      </c>
      <c r="O21" s="5">
        <v>4</v>
      </c>
      <c r="P21" s="5">
        <v>4</v>
      </c>
      <c r="Q21" s="5">
        <v>3</v>
      </c>
      <c r="R21" s="5">
        <v>5</v>
      </c>
      <c r="S21" s="5">
        <v>5</v>
      </c>
      <c r="T21" s="5">
        <v>5</v>
      </c>
      <c r="U21" s="5">
        <v>5</v>
      </c>
      <c r="V21" s="5">
        <v>4</v>
      </c>
      <c r="W21" s="5">
        <v>4</v>
      </c>
      <c r="AC21" s="5">
        <v>5</v>
      </c>
      <c r="AE21" s="51">
        <f t="shared" si="0"/>
        <v>4.384615384615385</v>
      </c>
    </row>
    <row r="22" spans="1:31" ht="24">
      <c r="A22" s="5">
        <v>18</v>
      </c>
      <c r="B22" s="5">
        <v>1</v>
      </c>
      <c r="C22" s="5" t="s">
        <v>24</v>
      </c>
      <c r="D22" s="5">
        <v>2</v>
      </c>
      <c r="E22" s="5">
        <v>1</v>
      </c>
      <c r="L22" s="5">
        <v>5</v>
      </c>
      <c r="M22" s="5">
        <v>4</v>
      </c>
      <c r="N22" s="5">
        <v>5</v>
      </c>
      <c r="O22" s="5">
        <v>5</v>
      </c>
      <c r="P22" s="5">
        <v>5</v>
      </c>
      <c r="Q22" s="5">
        <v>5</v>
      </c>
      <c r="R22" s="5">
        <v>5</v>
      </c>
      <c r="S22" s="5">
        <v>5</v>
      </c>
      <c r="T22" s="5">
        <v>5</v>
      </c>
      <c r="U22" s="5">
        <v>5</v>
      </c>
      <c r="V22" s="5">
        <v>5</v>
      </c>
      <c r="W22" s="5">
        <v>5</v>
      </c>
      <c r="X22" s="5">
        <v>5</v>
      </c>
      <c r="Y22" s="5">
        <v>5</v>
      </c>
      <c r="Z22" s="5">
        <v>5</v>
      </c>
      <c r="AA22" s="5">
        <v>5</v>
      </c>
      <c r="AB22" s="5">
        <v>4</v>
      </c>
      <c r="AC22" s="5">
        <v>5</v>
      </c>
      <c r="AE22" s="51">
        <f t="shared" si="0"/>
        <v>4.888888888888889</v>
      </c>
    </row>
    <row r="23" spans="1:31" ht="24">
      <c r="A23" s="5">
        <v>19</v>
      </c>
      <c r="B23" s="5">
        <v>3</v>
      </c>
      <c r="C23" s="5" t="s">
        <v>24</v>
      </c>
      <c r="D23" s="5">
        <v>1</v>
      </c>
      <c r="E23" s="5">
        <v>1</v>
      </c>
      <c r="L23" s="5">
        <v>4</v>
      </c>
      <c r="M23" s="5">
        <v>4</v>
      </c>
      <c r="N23" s="5">
        <v>4</v>
      </c>
      <c r="O23" s="5">
        <v>4</v>
      </c>
      <c r="P23" s="5">
        <v>4</v>
      </c>
      <c r="Q23" s="5">
        <v>3</v>
      </c>
      <c r="R23" s="5">
        <v>3</v>
      </c>
      <c r="S23" s="5">
        <v>3</v>
      </c>
      <c r="T23" s="5">
        <v>3</v>
      </c>
      <c r="U23" s="5">
        <v>3</v>
      </c>
      <c r="V23" s="5">
        <v>3</v>
      </c>
      <c r="W23" s="5">
        <v>4</v>
      </c>
      <c r="AE23" s="51">
        <f t="shared" si="0"/>
        <v>3.5</v>
      </c>
    </row>
    <row r="24" spans="1:31" ht="24">
      <c r="A24" s="5">
        <v>20</v>
      </c>
      <c r="B24" s="5">
        <v>0</v>
      </c>
      <c r="C24" s="5">
        <v>0</v>
      </c>
      <c r="D24" s="5">
        <v>0</v>
      </c>
      <c r="L24" s="5">
        <v>4</v>
      </c>
      <c r="M24" s="5">
        <v>4</v>
      </c>
      <c r="N24" s="5">
        <v>4</v>
      </c>
      <c r="O24" s="5">
        <v>4</v>
      </c>
      <c r="P24" s="5">
        <v>4</v>
      </c>
      <c r="R24" s="5">
        <v>3</v>
      </c>
      <c r="S24" s="5">
        <v>3</v>
      </c>
      <c r="T24" s="5">
        <v>4</v>
      </c>
      <c r="U24" s="5">
        <v>4</v>
      </c>
      <c r="V24" s="5">
        <v>4</v>
      </c>
      <c r="W24" s="5">
        <v>4</v>
      </c>
      <c r="AE24" s="51">
        <f t="shared" si="0"/>
        <v>3.8181818181818183</v>
      </c>
    </row>
    <row r="25" spans="1:31" ht="24">
      <c r="A25" s="5">
        <v>21</v>
      </c>
      <c r="B25" s="5">
        <v>3</v>
      </c>
      <c r="C25" s="5" t="s">
        <v>25</v>
      </c>
      <c r="D25" s="5">
        <v>1</v>
      </c>
      <c r="G25" s="5">
        <v>1</v>
      </c>
      <c r="L25" s="5">
        <v>4</v>
      </c>
      <c r="M25" s="5">
        <v>3</v>
      </c>
      <c r="N25" s="5">
        <v>4</v>
      </c>
      <c r="O25" s="5">
        <v>4</v>
      </c>
      <c r="P25" s="5">
        <v>4</v>
      </c>
      <c r="Q25" s="5">
        <v>3</v>
      </c>
      <c r="R25" s="5">
        <v>4</v>
      </c>
      <c r="S25" s="5">
        <v>4</v>
      </c>
      <c r="T25" s="5">
        <v>5</v>
      </c>
      <c r="U25" s="5">
        <v>5</v>
      </c>
      <c r="V25" s="5">
        <v>5</v>
      </c>
      <c r="W25" s="5">
        <v>5</v>
      </c>
      <c r="AC25" s="5">
        <v>5</v>
      </c>
      <c r="AE25" s="51">
        <f t="shared" si="0"/>
        <v>4.230769230769231</v>
      </c>
    </row>
    <row r="26" spans="1:31" ht="24">
      <c r="A26" s="5">
        <v>22</v>
      </c>
      <c r="B26" s="5">
        <v>4</v>
      </c>
      <c r="C26" s="5" t="s">
        <v>22</v>
      </c>
      <c r="D26" s="5">
        <v>1</v>
      </c>
      <c r="E26" s="5">
        <v>1</v>
      </c>
      <c r="L26" s="5">
        <v>4</v>
      </c>
      <c r="M26" s="5">
        <v>4</v>
      </c>
      <c r="N26" s="5">
        <v>4</v>
      </c>
      <c r="O26" s="5">
        <v>4</v>
      </c>
      <c r="P26" s="5">
        <v>5</v>
      </c>
      <c r="Q26" s="5">
        <v>4</v>
      </c>
      <c r="R26" s="5">
        <v>4</v>
      </c>
      <c r="S26" s="5">
        <v>4</v>
      </c>
      <c r="T26" s="5">
        <v>5</v>
      </c>
      <c r="U26" s="5">
        <v>5</v>
      </c>
      <c r="V26" s="5">
        <v>4</v>
      </c>
      <c r="AE26" s="51">
        <f t="shared" si="0"/>
        <v>4.2727272727272725</v>
      </c>
    </row>
    <row r="27" spans="1:31" ht="24">
      <c r="A27" s="5">
        <v>23</v>
      </c>
      <c r="B27" s="5">
        <v>2</v>
      </c>
      <c r="C27" s="5" t="s">
        <v>24</v>
      </c>
      <c r="D27" s="5">
        <v>1</v>
      </c>
      <c r="E27" s="5">
        <v>1</v>
      </c>
      <c r="L27" s="5">
        <v>4</v>
      </c>
      <c r="M27" s="5">
        <v>4</v>
      </c>
      <c r="N27" s="5">
        <v>4</v>
      </c>
      <c r="O27" s="5">
        <v>4</v>
      </c>
      <c r="P27" s="5">
        <v>4</v>
      </c>
      <c r="Q27" s="5">
        <v>4</v>
      </c>
      <c r="R27" s="5">
        <v>5</v>
      </c>
      <c r="S27" s="5">
        <v>4</v>
      </c>
      <c r="T27" s="5">
        <v>5</v>
      </c>
      <c r="U27" s="5">
        <v>5</v>
      </c>
      <c r="V27" s="5">
        <v>4</v>
      </c>
      <c r="W27" s="5">
        <v>4</v>
      </c>
      <c r="AC27" s="5">
        <v>4</v>
      </c>
      <c r="AE27" s="51">
        <f t="shared" si="0"/>
        <v>4.230769230769231</v>
      </c>
    </row>
    <row r="28" spans="1:31" ht="24">
      <c r="A28" s="5">
        <v>24</v>
      </c>
      <c r="B28" s="5">
        <v>3</v>
      </c>
      <c r="C28" s="5" t="s">
        <v>25</v>
      </c>
      <c r="D28" s="5">
        <v>1</v>
      </c>
      <c r="E28" s="5">
        <v>1</v>
      </c>
      <c r="L28" s="5">
        <v>4</v>
      </c>
      <c r="M28" s="5">
        <v>5</v>
      </c>
      <c r="N28" s="5">
        <v>5</v>
      </c>
      <c r="O28" s="5">
        <v>5</v>
      </c>
      <c r="P28" s="5">
        <v>5</v>
      </c>
      <c r="Q28" s="5">
        <v>3</v>
      </c>
      <c r="R28" s="5">
        <v>5</v>
      </c>
      <c r="S28" s="5">
        <v>5</v>
      </c>
      <c r="T28" s="5">
        <v>4</v>
      </c>
      <c r="U28" s="5">
        <v>4</v>
      </c>
      <c r="V28" s="5">
        <v>5</v>
      </c>
      <c r="W28" s="5">
        <v>5</v>
      </c>
      <c r="AB28" s="5">
        <v>4</v>
      </c>
      <c r="AC28" s="5">
        <v>4</v>
      </c>
      <c r="AE28" s="51">
        <f t="shared" si="0"/>
        <v>4.5</v>
      </c>
    </row>
    <row r="29" spans="1:31" ht="24">
      <c r="A29" s="5">
        <v>25</v>
      </c>
      <c r="B29" s="5">
        <v>1</v>
      </c>
      <c r="C29" s="5" t="s">
        <v>57</v>
      </c>
      <c r="D29" s="5">
        <v>1</v>
      </c>
      <c r="E29" s="5">
        <v>1</v>
      </c>
      <c r="L29" s="5">
        <v>5</v>
      </c>
      <c r="M29" s="5">
        <v>4</v>
      </c>
      <c r="N29" s="5">
        <v>4</v>
      </c>
      <c r="O29" s="5">
        <v>5</v>
      </c>
      <c r="P29" s="5">
        <v>4</v>
      </c>
      <c r="Q29" s="5">
        <v>5</v>
      </c>
      <c r="R29" s="5">
        <v>5</v>
      </c>
      <c r="S29" s="5">
        <v>5</v>
      </c>
      <c r="T29" s="5">
        <v>4</v>
      </c>
      <c r="U29" s="5">
        <v>4</v>
      </c>
      <c r="V29" s="5">
        <v>5</v>
      </c>
      <c r="W29" s="5">
        <v>5</v>
      </c>
      <c r="AB29" s="5">
        <v>4</v>
      </c>
      <c r="AC29" s="5">
        <v>5</v>
      </c>
      <c r="AE29" s="51">
        <f t="shared" si="0"/>
        <v>4.571428571428571</v>
      </c>
    </row>
    <row r="30" spans="1:31" ht="24">
      <c r="A30" s="5">
        <v>26</v>
      </c>
      <c r="B30" s="5">
        <v>2</v>
      </c>
      <c r="C30" s="5" t="s">
        <v>72</v>
      </c>
      <c r="D30" s="5">
        <v>2</v>
      </c>
      <c r="E30" s="5">
        <v>1</v>
      </c>
      <c r="L30" s="5">
        <v>4</v>
      </c>
      <c r="M30" s="5">
        <v>4</v>
      </c>
      <c r="N30" s="5">
        <v>5</v>
      </c>
      <c r="O30" s="5">
        <v>5</v>
      </c>
      <c r="P30" s="5">
        <v>5</v>
      </c>
      <c r="Q30" s="5">
        <v>5</v>
      </c>
      <c r="R30" s="5">
        <v>5</v>
      </c>
      <c r="S30" s="5">
        <v>5</v>
      </c>
      <c r="T30" s="5">
        <v>5</v>
      </c>
      <c r="U30" s="5">
        <v>5</v>
      </c>
      <c r="V30" s="5">
        <v>5</v>
      </c>
      <c r="W30" s="5">
        <v>5</v>
      </c>
      <c r="X30" s="5">
        <v>5</v>
      </c>
      <c r="Y30" s="5">
        <v>5</v>
      </c>
      <c r="Z30" s="5">
        <v>5</v>
      </c>
      <c r="AA30" s="5">
        <v>5</v>
      </c>
      <c r="AB30" s="5">
        <v>4</v>
      </c>
      <c r="AC30" s="5">
        <v>5</v>
      </c>
      <c r="AE30" s="51">
        <f t="shared" si="0"/>
        <v>4.833333333333333</v>
      </c>
    </row>
    <row r="31" spans="1:31" ht="24">
      <c r="A31" s="5">
        <v>27</v>
      </c>
      <c r="B31" s="5">
        <v>2</v>
      </c>
      <c r="C31" s="5" t="s">
        <v>72</v>
      </c>
      <c r="D31" s="5">
        <v>2</v>
      </c>
      <c r="E31" s="5">
        <v>1</v>
      </c>
      <c r="L31" s="5">
        <v>5</v>
      </c>
      <c r="M31" s="5">
        <v>5</v>
      </c>
      <c r="N31" s="5">
        <v>5</v>
      </c>
      <c r="O31" s="5">
        <v>4</v>
      </c>
      <c r="P31" s="5">
        <v>5</v>
      </c>
      <c r="Q31" s="5">
        <v>5</v>
      </c>
      <c r="R31" s="5">
        <v>5</v>
      </c>
      <c r="S31" s="5">
        <v>5</v>
      </c>
      <c r="T31" s="5">
        <v>5</v>
      </c>
      <c r="U31" s="5">
        <v>5</v>
      </c>
      <c r="V31" s="5">
        <v>5</v>
      </c>
      <c r="W31" s="5">
        <v>5</v>
      </c>
      <c r="X31" s="5">
        <v>5</v>
      </c>
      <c r="Y31" s="5">
        <v>5</v>
      </c>
      <c r="Z31" s="5">
        <v>5</v>
      </c>
      <c r="AA31" s="5">
        <v>5</v>
      </c>
      <c r="AB31" s="5">
        <v>5</v>
      </c>
      <c r="AC31" s="5">
        <v>5</v>
      </c>
      <c r="AE31" s="51">
        <f t="shared" si="0"/>
        <v>4.944444444444445</v>
      </c>
    </row>
    <row r="32" spans="1:31" ht="24">
      <c r="A32" s="5">
        <v>28</v>
      </c>
      <c r="B32" s="5">
        <v>3</v>
      </c>
      <c r="C32" s="5" t="s">
        <v>25</v>
      </c>
      <c r="D32" s="5">
        <v>2</v>
      </c>
      <c r="G32" s="5">
        <v>1</v>
      </c>
      <c r="L32" s="5">
        <v>4</v>
      </c>
      <c r="M32" s="5">
        <v>4</v>
      </c>
      <c r="N32" s="5">
        <v>4</v>
      </c>
      <c r="O32" s="5">
        <v>5</v>
      </c>
      <c r="P32" s="5">
        <v>4</v>
      </c>
      <c r="Q32" s="5">
        <v>4</v>
      </c>
      <c r="R32" s="5">
        <v>4</v>
      </c>
      <c r="S32" s="5">
        <v>4</v>
      </c>
      <c r="T32" s="5">
        <v>5</v>
      </c>
      <c r="U32" s="5">
        <v>4</v>
      </c>
      <c r="V32" s="5">
        <v>4</v>
      </c>
      <c r="W32" s="5">
        <v>4</v>
      </c>
      <c r="X32" s="5">
        <v>4</v>
      </c>
      <c r="Y32" s="5">
        <v>4</v>
      </c>
      <c r="Z32" s="5">
        <v>5</v>
      </c>
      <c r="AA32" s="5">
        <v>5</v>
      </c>
      <c r="AB32" s="5">
        <v>4</v>
      </c>
      <c r="AC32" s="5">
        <v>4</v>
      </c>
      <c r="AE32" s="51">
        <f t="shared" si="0"/>
        <v>4.222222222222222</v>
      </c>
    </row>
    <row r="33" spans="1:31" ht="24">
      <c r="A33" s="5">
        <v>29</v>
      </c>
      <c r="B33" s="5">
        <v>2</v>
      </c>
      <c r="C33" s="5" t="s">
        <v>22</v>
      </c>
      <c r="D33" s="5">
        <v>2</v>
      </c>
      <c r="E33" s="5">
        <v>1</v>
      </c>
      <c r="F33" s="5">
        <v>1</v>
      </c>
      <c r="L33" s="5">
        <v>5</v>
      </c>
      <c r="M33" s="5">
        <v>4</v>
      </c>
      <c r="N33" s="5">
        <v>5</v>
      </c>
      <c r="O33" s="5">
        <v>4</v>
      </c>
      <c r="P33" s="5">
        <v>4</v>
      </c>
      <c r="Q33" s="5">
        <v>4</v>
      </c>
      <c r="R33" s="5">
        <v>4</v>
      </c>
      <c r="S33" s="5">
        <v>4</v>
      </c>
      <c r="T33" s="5">
        <v>5</v>
      </c>
      <c r="U33" s="5">
        <v>4</v>
      </c>
      <c r="V33" s="5">
        <v>5</v>
      </c>
      <c r="W33" s="5">
        <v>4</v>
      </c>
      <c r="X33" s="5">
        <v>5</v>
      </c>
      <c r="Y33" s="5">
        <v>4</v>
      </c>
      <c r="Z33" s="5">
        <v>5</v>
      </c>
      <c r="AA33" s="5">
        <v>5</v>
      </c>
      <c r="AB33" s="5">
        <v>5</v>
      </c>
      <c r="AC33" s="5">
        <v>4</v>
      </c>
      <c r="AE33" s="51">
        <f t="shared" si="0"/>
        <v>4.444444444444445</v>
      </c>
    </row>
    <row r="34" spans="1:31" ht="24">
      <c r="A34" s="5">
        <v>30</v>
      </c>
      <c r="B34" s="5">
        <v>4</v>
      </c>
      <c r="C34" s="5" t="s">
        <v>7</v>
      </c>
      <c r="D34" s="5">
        <v>2</v>
      </c>
      <c r="E34" s="5">
        <v>1</v>
      </c>
      <c r="L34" s="5">
        <v>4</v>
      </c>
      <c r="M34" s="5">
        <v>4</v>
      </c>
      <c r="N34" s="5">
        <v>4</v>
      </c>
      <c r="O34" s="5">
        <v>4</v>
      </c>
      <c r="P34" s="5">
        <v>5</v>
      </c>
      <c r="Q34" s="5">
        <v>3</v>
      </c>
      <c r="R34" s="5">
        <v>4</v>
      </c>
      <c r="S34" s="5">
        <v>4</v>
      </c>
      <c r="T34" s="5">
        <v>4</v>
      </c>
      <c r="U34" s="5">
        <v>4</v>
      </c>
      <c r="V34" s="5">
        <v>4</v>
      </c>
      <c r="W34" s="5">
        <v>4</v>
      </c>
      <c r="X34" s="5">
        <v>4</v>
      </c>
      <c r="Y34" s="5">
        <v>5</v>
      </c>
      <c r="Z34" s="5">
        <v>5</v>
      </c>
      <c r="AA34" s="5">
        <v>5</v>
      </c>
      <c r="AB34" s="5">
        <v>5</v>
      </c>
      <c r="AC34" s="5">
        <v>4</v>
      </c>
      <c r="AE34" s="51">
        <f t="shared" si="0"/>
        <v>4.222222222222222</v>
      </c>
    </row>
    <row r="35" spans="1:31" ht="24">
      <c r="A35" s="5">
        <v>31</v>
      </c>
      <c r="B35" s="5">
        <v>3</v>
      </c>
      <c r="C35" s="5" t="s">
        <v>53</v>
      </c>
      <c r="D35" s="5">
        <v>2</v>
      </c>
      <c r="E35" s="5">
        <v>1</v>
      </c>
      <c r="L35" s="5">
        <v>4</v>
      </c>
      <c r="M35" s="5">
        <v>4</v>
      </c>
      <c r="N35" s="5">
        <v>4</v>
      </c>
      <c r="O35" s="5">
        <v>4</v>
      </c>
      <c r="P35" s="5">
        <v>4</v>
      </c>
      <c r="Q35" s="5">
        <v>4</v>
      </c>
      <c r="R35" s="5">
        <v>4</v>
      </c>
      <c r="S35" s="5">
        <v>4</v>
      </c>
      <c r="T35" s="5">
        <v>4</v>
      </c>
      <c r="U35" s="5">
        <v>4</v>
      </c>
      <c r="V35" s="5">
        <v>4</v>
      </c>
      <c r="W35" s="5">
        <v>4</v>
      </c>
      <c r="X35" s="5">
        <v>4</v>
      </c>
      <c r="Y35" s="5">
        <v>4</v>
      </c>
      <c r="Z35" s="5">
        <v>4</v>
      </c>
      <c r="AA35" s="5">
        <v>4</v>
      </c>
      <c r="AB35" s="5">
        <v>4</v>
      </c>
      <c r="AC35" s="5">
        <v>4</v>
      </c>
      <c r="AE35" s="51">
        <f t="shared" si="0"/>
        <v>4</v>
      </c>
    </row>
    <row r="36" spans="1:31" ht="24">
      <c r="A36" s="5">
        <v>32</v>
      </c>
      <c r="B36" s="5">
        <v>4</v>
      </c>
      <c r="C36" s="5" t="s">
        <v>76</v>
      </c>
      <c r="D36" s="5">
        <v>2</v>
      </c>
      <c r="G36" s="5">
        <v>1</v>
      </c>
      <c r="L36" s="5">
        <v>5</v>
      </c>
      <c r="M36" s="5">
        <v>4</v>
      </c>
      <c r="N36" s="5">
        <v>5</v>
      </c>
      <c r="O36" s="5">
        <v>5</v>
      </c>
      <c r="P36" s="5">
        <v>4</v>
      </c>
      <c r="Q36" s="5">
        <v>5</v>
      </c>
      <c r="R36" s="5">
        <v>5</v>
      </c>
      <c r="S36" s="5">
        <v>4</v>
      </c>
      <c r="T36" s="5">
        <v>5</v>
      </c>
      <c r="U36" s="5">
        <v>5</v>
      </c>
      <c r="V36" s="5">
        <v>5</v>
      </c>
      <c r="W36" s="5">
        <v>5</v>
      </c>
      <c r="X36" s="5">
        <v>5</v>
      </c>
      <c r="Y36" s="5">
        <v>5</v>
      </c>
      <c r="Z36" s="5">
        <v>5</v>
      </c>
      <c r="AA36" s="5">
        <v>5</v>
      </c>
      <c r="AB36" s="5">
        <v>5</v>
      </c>
      <c r="AC36" s="5">
        <v>5</v>
      </c>
      <c r="AE36" s="51">
        <f t="shared" si="0"/>
        <v>4.833333333333333</v>
      </c>
    </row>
    <row r="37" spans="1:31" ht="24">
      <c r="A37" s="5">
        <v>33</v>
      </c>
      <c r="B37" s="5">
        <v>0</v>
      </c>
      <c r="C37" s="5">
        <v>0</v>
      </c>
      <c r="D37" s="5">
        <v>2</v>
      </c>
      <c r="E37" s="5">
        <v>1</v>
      </c>
      <c r="L37" s="5">
        <v>5</v>
      </c>
      <c r="M37" s="5">
        <v>5</v>
      </c>
      <c r="N37" s="5">
        <v>5</v>
      </c>
      <c r="O37" s="5">
        <v>5</v>
      </c>
      <c r="P37" s="5">
        <v>5</v>
      </c>
      <c r="Q37" s="5">
        <v>5</v>
      </c>
      <c r="R37" s="5">
        <v>5</v>
      </c>
      <c r="S37" s="5">
        <v>5</v>
      </c>
      <c r="T37" s="5">
        <v>5</v>
      </c>
      <c r="U37" s="5">
        <v>5</v>
      </c>
      <c r="V37" s="5">
        <v>5</v>
      </c>
      <c r="W37" s="5">
        <v>5</v>
      </c>
      <c r="X37" s="5">
        <v>5</v>
      </c>
      <c r="Y37" s="5">
        <v>5</v>
      </c>
      <c r="Z37" s="5">
        <v>5</v>
      </c>
      <c r="AA37" s="5">
        <v>5</v>
      </c>
      <c r="AB37" s="5">
        <v>4</v>
      </c>
      <c r="AC37" s="5">
        <v>5</v>
      </c>
      <c r="AE37" s="51">
        <f t="shared" si="0"/>
        <v>4.944444444444445</v>
      </c>
    </row>
    <row r="38" spans="1:31" ht="24">
      <c r="A38" s="5">
        <v>34</v>
      </c>
      <c r="B38" s="5">
        <v>1</v>
      </c>
      <c r="C38" s="5" t="s">
        <v>80</v>
      </c>
      <c r="D38" s="5">
        <v>2</v>
      </c>
      <c r="E38" s="5">
        <v>1</v>
      </c>
      <c r="F38" s="5">
        <v>1</v>
      </c>
      <c r="G38" s="5">
        <v>1</v>
      </c>
      <c r="L38" s="5">
        <v>4</v>
      </c>
      <c r="M38" s="5">
        <v>5</v>
      </c>
      <c r="N38" s="5">
        <v>4</v>
      </c>
      <c r="O38" s="5">
        <v>5</v>
      </c>
      <c r="P38" s="5">
        <v>4</v>
      </c>
      <c r="Q38" s="5">
        <v>5</v>
      </c>
      <c r="R38" s="5">
        <v>5</v>
      </c>
      <c r="S38" s="5">
        <v>5</v>
      </c>
      <c r="T38" s="5">
        <v>5</v>
      </c>
      <c r="U38" s="5">
        <v>5</v>
      </c>
      <c r="V38" s="5">
        <v>4</v>
      </c>
      <c r="W38" s="5">
        <v>4</v>
      </c>
      <c r="X38" s="5">
        <v>4</v>
      </c>
      <c r="Y38" s="5">
        <v>5</v>
      </c>
      <c r="Z38" s="5">
        <v>5</v>
      </c>
      <c r="AA38" s="5">
        <v>5</v>
      </c>
      <c r="AB38" s="5">
        <v>4</v>
      </c>
      <c r="AC38" s="5">
        <v>4</v>
      </c>
      <c r="AE38" s="51">
        <f t="shared" si="0"/>
        <v>4.555555555555555</v>
      </c>
    </row>
    <row r="39" spans="1:31" ht="24">
      <c r="A39" s="5">
        <v>35</v>
      </c>
      <c r="B39" s="5">
        <v>3</v>
      </c>
      <c r="C39" s="5" t="s">
        <v>81</v>
      </c>
      <c r="D39" s="5">
        <v>2</v>
      </c>
      <c r="E39" s="5">
        <v>1</v>
      </c>
      <c r="L39" s="5">
        <v>4</v>
      </c>
      <c r="M39" s="5">
        <v>4</v>
      </c>
      <c r="N39" s="5">
        <v>4</v>
      </c>
      <c r="O39" s="5">
        <v>4</v>
      </c>
      <c r="P39" s="5">
        <v>4</v>
      </c>
      <c r="Q39" s="5">
        <v>4</v>
      </c>
      <c r="R39" s="5">
        <v>4</v>
      </c>
      <c r="S39" s="5">
        <v>4</v>
      </c>
      <c r="T39" s="5">
        <v>4</v>
      </c>
      <c r="U39" s="5">
        <v>4</v>
      </c>
      <c r="V39" s="5">
        <v>4</v>
      </c>
      <c r="W39" s="5">
        <v>4</v>
      </c>
      <c r="X39" s="5">
        <v>4</v>
      </c>
      <c r="Y39" s="5">
        <v>5</v>
      </c>
      <c r="Z39" s="5">
        <v>5</v>
      </c>
      <c r="AA39" s="5">
        <v>5</v>
      </c>
      <c r="AB39" s="5">
        <v>4</v>
      </c>
      <c r="AC39" s="5">
        <v>4</v>
      </c>
      <c r="AE39" s="51">
        <f t="shared" si="0"/>
        <v>4.166666666666667</v>
      </c>
    </row>
    <row r="40" spans="1:31" ht="24">
      <c r="A40" s="5">
        <v>36</v>
      </c>
      <c r="B40" s="5">
        <v>3</v>
      </c>
      <c r="C40" s="5" t="s">
        <v>81</v>
      </c>
      <c r="D40" s="5">
        <v>2</v>
      </c>
      <c r="E40" s="5">
        <v>1</v>
      </c>
      <c r="L40" s="5">
        <v>4</v>
      </c>
      <c r="M40" s="5">
        <v>4</v>
      </c>
      <c r="N40" s="5">
        <v>4</v>
      </c>
      <c r="O40" s="5">
        <v>4</v>
      </c>
      <c r="P40" s="5">
        <v>4</v>
      </c>
      <c r="Q40" s="5">
        <v>4</v>
      </c>
      <c r="R40" s="5">
        <v>4</v>
      </c>
      <c r="S40" s="5">
        <v>3</v>
      </c>
      <c r="T40" s="5">
        <v>4</v>
      </c>
      <c r="U40" s="5">
        <v>4</v>
      </c>
      <c r="V40" s="5">
        <v>4</v>
      </c>
      <c r="W40" s="5">
        <v>4</v>
      </c>
      <c r="X40" s="5">
        <v>4</v>
      </c>
      <c r="Y40" s="5">
        <v>4</v>
      </c>
      <c r="Z40" s="5">
        <v>4</v>
      </c>
      <c r="AA40" s="5">
        <v>4</v>
      </c>
      <c r="AB40" s="5">
        <v>4</v>
      </c>
      <c r="AC40" s="5">
        <v>4</v>
      </c>
      <c r="AE40" s="51">
        <f t="shared" si="0"/>
        <v>3.9444444444444446</v>
      </c>
    </row>
    <row r="41" spans="1:31" ht="24">
      <c r="A41" s="5">
        <v>37</v>
      </c>
      <c r="B41" s="5">
        <v>5</v>
      </c>
      <c r="C41" s="5" t="s">
        <v>80</v>
      </c>
      <c r="D41" s="5">
        <v>2</v>
      </c>
      <c r="E41" s="5">
        <v>1</v>
      </c>
      <c r="H41" s="5">
        <v>1</v>
      </c>
      <c r="L41" s="5">
        <v>5</v>
      </c>
      <c r="M41" s="5">
        <v>5</v>
      </c>
      <c r="N41" s="5">
        <v>5</v>
      </c>
      <c r="O41" s="5">
        <v>5</v>
      </c>
      <c r="P41" s="5">
        <v>5</v>
      </c>
      <c r="Q41" s="5">
        <v>5</v>
      </c>
      <c r="R41" s="5">
        <v>5</v>
      </c>
      <c r="S41" s="5">
        <v>5</v>
      </c>
      <c r="T41" s="5">
        <v>5</v>
      </c>
      <c r="U41" s="5">
        <v>5</v>
      </c>
      <c r="V41" s="5">
        <v>5</v>
      </c>
      <c r="W41" s="5">
        <v>5</v>
      </c>
      <c r="X41" s="5">
        <v>5</v>
      </c>
      <c r="Y41" s="5">
        <v>5</v>
      </c>
      <c r="Z41" s="5">
        <v>5</v>
      </c>
      <c r="AA41" s="5">
        <v>5</v>
      </c>
      <c r="AB41" s="5">
        <v>5</v>
      </c>
      <c r="AC41" s="5">
        <v>4</v>
      </c>
      <c r="AE41" s="51">
        <f t="shared" si="0"/>
        <v>4.944444444444445</v>
      </c>
    </row>
    <row r="42" spans="1:31" ht="24">
      <c r="A42" s="5">
        <v>38</v>
      </c>
      <c r="B42" s="5">
        <v>5</v>
      </c>
      <c r="C42" s="5" t="s">
        <v>57</v>
      </c>
      <c r="D42" s="5">
        <v>2</v>
      </c>
      <c r="G42" s="5">
        <v>1</v>
      </c>
      <c r="L42" s="5">
        <v>5</v>
      </c>
      <c r="M42" s="5">
        <v>4</v>
      </c>
      <c r="N42" s="5">
        <v>5</v>
      </c>
      <c r="O42" s="5">
        <v>5</v>
      </c>
      <c r="P42" s="5">
        <v>5</v>
      </c>
      <c r="Q42" s="5">
        <v>5</v>
      </c>
      <c r="R42" s="5">
        <v>5</v>
      </c>
      <c r="S42" s="5">
        <v>5</v>
      </c>
      <c r="T42" s="5">
        <v>5</v>
      </c>
      <c r="U42" s="5">
        <v>5</v>
      </c>
      <c r="V42" s="5">
        <v>4</v>
      </c>
      <c r="W42" s="5">
        <v>4</v>
      </c>
      <c r="X42" s="5">
        <v>4</v>
      </c>
      <c r="Y42" s="5">
        <v>5</v>
      </c>
      <c r="Z42" s="5">
        <v>5</v>
      </c>
      <c r="AA42" s="5">
        <v>5</v>
      </c>
      <c r="AB42" s="5">
        <v>5</v>
      </c>
      <c r="AC42" s="5">
        <v>3</v>
      </c>
      <c r="AE42" s="51">
        <f t="shared" si="0"/>
        <v>4.666666666666667</v>
      </c>
    </row>
    <row r="43" spans="1:31" ht="24">
      <c r="A43" s="5">
        <v>39</v>
      </c>
      <c r="B43" s="5">
        <v>3</v>
      </c>
      <c r="C43" s="5" t="s">
        <v>57</v>
      </c>
      <c r="D43" s="5">
        <v>2</v>
      </c>
      <c r="E43" s="5">
        <v>1</v>
      </c>
      <c r="L43" s="5">
        <v>4</v>
      </c>
      <c r="M43" s="5">
        <v>3</v>
      </c>
      <c r="N43" s="5">
        <v>5</v>
      </c>
      <c r="O43" s="5">
        <v>4</v>
      </c>
      <c r="P43" s="5">
        <v>4</v>
      </c>
      <c r="Q43" s="5">
        <v>4</v>
      </c>
      <c r="R43" s="5">
        <v>4</v>
      </c>
      <c r="T43" s="5">
        <v>4</v>
      </c>
      <c r="U43" s="5">
        <v>4</v>
      </c>
      <c r="AC43" s="5">
        <v>4</v>
      </c>
      <c r="AE43" s="51">
        <f t="shared" si="0"/>
        <v>4</v>
      </c>
    </row>
    <row r="44" spans="1:31" ht="24">
      <c r="A44" s="5">
        <v>40</v>
      </c>
      <c r="B44" s="5">
        <v>5</v>
      </c>
      <c r="C44" s="5" t="s">
        <v>85</v>
      </c>
      <c r="D44" s="5">
        <v>2</v>
      </c>
      <c r="E44" s="5">
        <v>1</v>
      </c>
      <c r="L44" s="5">
        <v>5</v>
      </c>
      <c r="M44" s="5">
        <v>3</v>
      </c>
      <c r="N44" s="5">
        <v>4</v>
      </c>
      <c r="O44" s="5">
        <v>5</v>
      </c>
      <c r="P44" s="5">
        <v>5</v>
      </c>
      <c r="Q44" s="5">
        <v>5</v>
      </c>
      <c r="R44" s="5">
        <v>5</v>
      </c>
      <c r="S44" s="5">
        <v>5</v>
      </c>
      <c r="T44" s="5">
        <v>4</v>
      </c>
      <c r="U44" s="5">
        <v>4</v>
      </c>
      <c r="V44" s="5">
        <v>3</v>
      </c>
      <c r="W44" s="5">
        <v>4</v>
      </c>
      <c r="X44" s="5">
        <v>4</v>
      </c>
      <c r="Y44" s="5">
        <v>3</v>
      </c>
      <c r="Z44" s="5">
        <v>4</v>
      </c>
      <c r="AA44" s="5">
        <v>4</v>
      </c>
      <c r="AB44" s="5">
        <v>4</v>
      </c>
      <c r="AC44" s="5">
        <v>4</v>
      </c>
      <c r="AE44" s="51">
        <f t="shared" si="0"/>
        <v>4.166666666666667</v>
      </c>
    </row>
    <row r="45" spans="1:31" ht="24">
      <c r="A45" s="5">
        <v>41</v>
      </c>
      <c r="B45" s="5">
        <v>2</v>
      </c>
      <c r="C45" s="5" t="s">
        <v>72</v>
      </c>
      <c r="D45" s="5">
        <v>2</v>
      </c>
      <c r="E45" s="5">
        <v>1</v>
      </c>
      <c r="L45" s="5">
        <v>5</v>
      </c>
      <c r="M45" s="5">
        <v>5</v>
      </c>
      <c r="N45" s="5">
        <v>5</v>
      </c>
      <c r="O45" s="5">
        <v>5</v>
      </c>
      <c r="P45" s="5">
        <v>5</v>
      </c>
      <c r="Q45" s="5">
        <v>4</v>
      </c>
      <c r="R45" s="5">
        <v>5</v>
      </c>
      <c r="S45" s="5">
        <v>5</v>
      </c>
      <c r="T45" s="5">
        <v>5</v>
      </c>
      <c r="U45" s="5">
        <v>5</v>
      </c>
      <c r="V45" s="5">
        <v>5</v>
      </c>
      <c r="W45" s="5">
        <v>5</v>
      </c>
      <c r="X45" s="5">
        <v>5</v>
      </c>
      <c r="Y45" s="5">
        <v>5</v>
      </c>
      <c r="Z45" s="5">
        <v>5</v>
      </c>
      <c r="AA45" s="5">
        <v>5</v>
      </c>
      <c r="AB45" s="5">
        <v>4</v>
      </c>
      <c r="AC45" s="5">
        <v>5</v>
      </c>
      <c r="AE45" s="51">
        <f t="shared" si="0"/>
        <v>4.888888888888889</v>
      </c>
    </row>
    <row r="46" spans="1:31" ht="24">
      <c r="A46" s="5">
        <v>42</v>
      </c>
      <c r="B46" s="5">
        <v>4</v>
      </c>
      <c r="C46" s="5" t="s">
        <v>24</v>
      </c>
      <c r="D46" s="5">
        <v>2</v>
      </c>
      <c r="E46" s="5">
        <v>1</v>
      </c>
      <c r="L46" s="5">
        <v>4</v>
      </c>
      <c r="M46" s="5">
        <v>4</v>
      </c>
      <c r="N46" s="5">
        <v>4</v>
      </c>
      <c r="O46" s="5">
        <v>4</v>
      </c>
      <c r="P46" s="5">
        <v>4</v>
      </c>
      <c r="Q46" s="5">
        <v>3</v>
      </c>
      <c r="R46" s="5">
        <v>3</v>
      </c>
      <c r="S46" s="5">
        <v>4</v>
      </c>
      <c r="T46" s="5">
        <v>4</v>
      </c>
      <c r="U46" s="5">
        <v>4</v>
      </c>
      <c r="V46" s="5">
        <v>4</v>
      </c>
      <c r="W46" s="5">
        <v>4</v>
      </c>
      <c r="X46" s="5">
        <v>4</v>
      </c>
      <c r="Y46" s="5">
        <v>4</v>
      </c>
      <c r="Z46" s="5">
        <v>5</v>
      </c>
      <c r="AA46" s="5">
        <v>4</v>
      </c>
      <c r="AB46" s="5">
        <v>4</v>
      </c>
      <c r="AC46" s="5">
        <v>4</v>
      </c>
      <c r="AE46" s="51">
        <f t="shared" si="0"/>
        <v>3.9444444444444446</v>
      </c>
    </row>
    <row r="47" spans="1:31" ht="24">
      <c r="A47" s="5">
        <v>43</v>
      </c>
      <c r="B47" s="5">
        <v>5</v>
      </c>
      <c r="C47" s="5" t="s">
        <v>87</v>
      </c>
      <c r="D47" s="5">
        <v>2</v>
      </c>
      <c r="E47" s="5">
        <v>1</v>
      </c>
      <c r="L47" s="5">
        <v>4</v>
      </c>
      <c r="M47" s="5">
        <v>4</v>
      </c>
      <c r="N47" s="5">
        <v>4</v>
      </c>
      <c r="O47" s="5">
        <v>4</v>
      </c>
      <c r="P47" s="5">
        <v>4</v>
      </c>
      <c r="Q47" s="5">
        <v>4</v>
      </c>
      <c r="R47" s="5">
        <v>4</v>
      </c>
      <c r="S47" s="5">
        <v>4</v>
      </c>
      <c r="T47" s="5">
        <v>4</v>
      </c>
      <c r="U47" s="5">
        <v>4</v>
      </c>
      <c r="V47" s="5">
        <v>4</v>
      </c>
      <c r="W47" s="5">
        <v>4</v>
      </c>
      <c r="X47" s="5">
        <v>4</v>
      </c>
      <c r="Y47" s="5">
        <v>4</v>
      </c>
      <c r="Z47" s="5">
        <v>4</v>
      </c>
      <c r="AA47" s="5">
        <v>4</v>
      </c>
      <c r="AB47" s="5">
        <v>4</v>
      </c>
      <c r="AC47" s="5">
        <v>4</v>
      </c>
      <c r="AE47" s="51">
        <f t="shared" si="0"/>
        <v>4</v>
      </c>
    </row>
    <row r="48" spans="1:31" ht="24">
      <c r="A48" s="5">
        <v>44</v>
      </c>
      <c r="B48" s="5">
        <v>5</v>
      </c>
      <c r="C48" s="5" t="s">
        <v>24</v>
      </c>
      <c r="D48" s="5">
        <v>0</v>
      </c>
      <c r="G48" s="5">
        <v>1</v>
      </c>
      <c r="L48" s="5">
        <v>4</v>
      </c>
      <c r="M48" s="5">
        <v>2</v>
      </c>
      <c r="N48" s="5">
        <v>4</v>
      </c>
      <c r="O48" s="5">
        <v>5</v>
      </c>
      <c r="P48" s="5">
        <v>4</v>
      </c>
      <c r="Q48" s="5">
        <v>3</v>
      </c>
      <c r="R48" s="5">
        <v>4</v>
      </c>
      <c r="S48" s="5">
        <v>4</v>
      </c>
      <c r="T48" s="5">
        <v>3</v>
      </c>
      <c r="U48" s="5">
        <v>3</v>
      </c>
      <c r="V48" s="5">
        <v>5</v>
      </c>
      <c r="W48" s="5">
        <v>5</v>
      </c>
      <c r="X48" s="5">
        <v>4</v>
      </c>
      <c r="Y48" s="5">
        <v>4</v>
      </c>
      <c r="Z48" s="5">
        <v>5</v>
      </c>
      <c r="AA48" s="5">
        <v>4</v>
      </c>
      <c r="AB48" s="5">
        <v>4</v>
      </c>
      <c r="AC48" s="5">
        <v>4</v>
      </c>
      <c r="AE48" s="51">
        <f t="shared" si="0"/>
        <v>3.9444444444444446</v>
      </c>
    </row>
    <row r="49" spans="1:31" ht="24">
      <c r="A49" s="5">
        <v>45</v>
      </c>
      <c r="B49" s="5">
        <v>5</v>
      </c>
      <c r="C49" s="5">
        <v>0</v>
      </c>
      <c r="D49" s="5">
        <v>2</v>
      </c>
      <c r="E49" s="5">
        <v>1</v>
      </c>
      <c r="L49" s="5">
        <v>4</v>
      </c>
      <c r="M49" s="5">
        <v>3</v>
      </c>
      <c r="N49" s="5">
        <v>4</v>
      </c>
      <c r="O49" s="5">
        <v>4</v>
      </c>
      <c r="P49" s="5">
        <v>4</v>
      </c>
      <c r="Q49" s="5">
        <v>4</v>
      </c>
      <c r="R49" s="5">
        <v>4</v>
      </c>
      <c r="S49" s="5">
        <v>4</v>
      </c>
      <c r="T49" s="5">
        <v>4</v>
      </c>
      <c r="U49" s="5">
        <v>4</v>
      </c>
      <c r="V49" s="5">
        <v>4</v>
      </c>
      <c r="W49" s="5">
        <v>4</v>
      </c>
      <c r="X49" s="5">
        <v>4</v>
      </c>
      <c r="Y49" s="5">
        <v>4</v>
      </c>
      <c r="Z49" s="5">
        <v>5</v>
      </c>
      <c r="AA49" s="5">
        <v>5</v>
      </c>
      <c r="AB49" s="5">
        <v>4</v>
      </c>
      <c r="AC49" s="5">
        <v>4</v>
      </c>
      <c r="AE49" s="51">
        <f t="shared" si="0"/>
        <v>4.055555555555555</v>
      </c>
    </row>
    <row r="50" spans="1:8" ht="24">
      <c r="A50" s="5">
        <v>46</v>
      </c>
      <c r="B50" s="5">
        <v>5</v>
      </c>
      <c r="C50" s="5" t="s">
        <v>81</v>
      </c>
      <c r="D50" s="5">
        <v>2</v>
      </c>
      <c r="H50" s="5">
        <v>1</v>
      </c>
    </row>
    <row r="51" spans="1:29" ht="24">
      <c r="A51" s="5">
        <v>47</v>
      </c>
      <c r="E51" s="5">
        <f>COUNTIF(E5:E47,1)</f>
        <v>36</v>
      </c>
      <c r="F51" s="5">
        <f aca="true" t="shared" si="1" ref="F51:K51">COUNTIF(F5:F47,1)</f>
        <v>2</v>
      </c>
      <c r="G51" s="5">
        <f t="shared" si="1"/>
        <v>7</v>
      </c>
      <c r="H51" s="5">
        <f>COUNTIF(H5:H50,1)</f>
        <v>2</v>
      </c>
      <c r="I51" s="5">
        <f t="shared" si="1"/>
        <v>0</v>
      </c>
      <c r="J51" s="5">
        <f t="shared" si="1"/>
        <v>0</v>
      </c>
      <c r="K51" s="5">
        <f t="shared" si="1"/>
        <v>0</v>
      </c>
      <c r="L51" s="5">
        <v>4</v>
      </c>
      <c r="M51" s="5">
        <v>2</v>
      </c>
      <c r="N51" s="5">
        <v>4</v>
      </c>
      <c r="O51" s="5">
        <v>4</v>
      </c>
      <c r="P51" s="5">
        <v>4</v>
      </c>
      <c r="Q51" s="5">
        <v>4</v>
      </c>
      <c r="R51" s="5">
        <v>4</v>
      </c>
      <c r="T51" s="5">
        <v>4</v>
      </c>
      <c r="U51" s="5">
        <v>4</v>
      </c>
      <c r="V51" s="5">
        <v>4</v>
      </c>
      <c r="W51" s="5">
        <v>4</v>
      </c>
      <c r="X51" s="5">
        <v>4</v>
      </c>
      <c r="Y51" s="5">
        <v>4</v>
      </c>
      <c r="Z51" s="5">
        <v>4</v>
      </c>
      <c r="AA51" s="5">
        <v>4</v>
      </c>
      <c r="AB51" s="5">
        <v>4</v>
      </c>
      <c r="AC51" s="5">
        <v>4</v>
      </c>
    </row>
    <row r="52" ht="24">
      <c r="A52" s="5">
        <v>48</v>
      </c>
    </row>
    <row r="54" spans="2:5" ht="24">
      <c r="B54" s="42" t="s">
        <v>37</v>
      </c>
      <c r="C54" s="42"/>
      <c r="D54" s="37" t="s">
        <v>26</v>
      </c>
      <c r="E54" s="37"/>
    </row>
    <row r="55" spans="2:5" ht="24">
      <c r="B55" s="5" t="s">
        <v>38</v>
      </c>
      <c r="C55" s="5">
        <f>COUNTIF(D5:D51,1)</f>
        <v>12</v>
      </c>
      <c r="D55" s="54" t="s">
        <v>33</v>
      </c>
      <c r="E55" s="5">
        <f>COUNTIF(B5:B53,1)</f>
        <v>5</v>
      </c>
    </row>
    <row r="56" spans="2:5" ht="24">
      <c r="B56" s="5" t="s">
        <v>39</v>
      </c>
      <c r="C56" s="5">
        <f>COUNTIF(D5:D52,2)</f>
        <v>29</v>
      </c>
      <c r="D56" s="54" t="s">
        <v>34</v>
      </c>
      <c r="E56" s="5">
        <f>COUNTIF(B5:B53,2)</f>
        <v>7</v>
      </c>
    </row>
    <row r="57" spans="2:5" ht="24">
      <c r="B57" s="5" t="s">
        <v>40</v>
      </c>
      <c r="C57" s="5">
        <f>COUNTIF(D5:D53,0)</f>
        <v>5</v>
      </c>
      <c r="D57" s="54" t="s">
        <v>35</v>
      </c>
      <c r="E57" s="5">
        <f>COUNTIF(B5:B54,3)</f>
        <v>14</v>
      </c>
    </row>
    <row r="58" spans="2:5" ht="24">
      <c r="B58" s="42"/>
      <c r="C58" s="42">
        <f>SUM(C55:C57)</f>
        <v>46</v>
      </c>
      <c r="D58" s="54" t="s">
        <v>23</v>
      </c>
      <c r="E58" s="5">
        <f>COUNTIF(B5:B55,4)</f>
        <v>7</v>
      </c>
    </row>
    <row r="59" spans="4:5" ht="24">
      <c r="D59" s="54" t="s">
        <v>36</v>
      </c>
      <c r="E59" s="5">
        <f>COUNTIF(B5:B56,6)</f>
        <v>1</v>
      </c>
    </row>
    <row r="60" spans="4:5" ht="24">
      <c r="D60" s="54" t="s">
        <v>51</v>
      </c>
      <c r="E60" s="5">
        <f>COUNTIF(B6:B57,5)</f>
        <v>10</v>
      </c>
    </row>
    <row r="62" spans="1:10" ht="24">
      <c r="A62" s="39"/>
      <c r="C62" s="39"/>
      <c r="D62" s="54" t="s">
        <v>40</v>
      </c>
      <c r="E62" s="5">
        <f>COUNTIF(B5:B57,0)</f>
        <v>2</v>
      </c>
      <c r="F62" s="39"/>
      <c r="G62" s="39"/>
      <c r="H62" s="39"/>
      <c r="I62" s="39"/>
      <c r="J62" s="39"/>
    </row>
    <row r="63" spans="1:10" ht="24">
      <c r="A63" s="39"/>
      <c r="C63" s="39"/>
      <c r="D63" s="70"/>
      <c r="E63" s="37">
        <f>SUM(E55:E62)</f>
        <v>46</v>
      </c>
      <c r="F63" s="39"/>
      <c r="G63" s="39"/>
      <c r="H63" s="39"/>
      <c r="I63" s="39"/>
      <c r="J63" s="39"/>
    </row>
    <row r="64" spans="1:10" ht="24">
      <c r="A64" s="39"/>
      <c r="B64" s="73"/>
      <c r="C64" s="73" t="s">
        <v>3</v>
      </c>
      <c r="D64" s="73"/>
      <c r="E64" s="75"/>
      <c r="F64" s="39"/>
      <c r="G64" s="39"/>
      <c r="H64" s="39"/>
      <c r="I64" s="39"/>
      <c r="J64" s="39"/>
    </row>
    <row r="65" spans="1:10" ht="24">
      <c r="A65" s="39"/>
      <c r="B65" s="71"/>
      <c r="C65" s="71" t="s">
        <v>40</v>
      </c>
      <c r="D65" s="54">
        <f>COUNTIF(C5:C50,0)</f>
        <v>5</v>
      </c>
      <c r="E65" s="76"/>
      <c r="F65" s="39"/>
      <c r="G65" s="39"/>
      <c r="H65" s="39"/>
      <c r="I65" s="39"/>
      <c r="J65" s="39"/>
    </row>
    <row r="66" spans="2:5" ht="24">
      <c r="B66" s="53">
        <v>1</v>
      </c>
      <c r="C66" s="5" t="s">
        <v>114</v>
      </c>
      <c r="D66" s="54">
        <v>8</v>
      </c>
      <c r="E66" s="53"/>
    </row>
    <row r="67" spans="2:5" ht="24">
      <c r="B67" s="5">
        <v>2</v>
      </c>
      <c r="C67" s="5" t="s">
        <v>25</v>
      </c>
      <c r="D67" s="54">
        <v>5</v>
      </c>
      <c r="E67" s="53"/>
    </row>
    <row r="68" spans="2:5" ht="24">
      <c r="B68" s="5">
        <v>3</v>
      </c>
      <c r="C68" s="5" t="s">
        <v>7</v>
      </c>
      <c r="D68" s="54">
        <v>2</v>
      </c>
      <c r="E68" s="53"/>
    </row>
    <row r="69" spans="2:26" ht="24">
      <c r="B69" s="5">
        <v>4</v>
      </c>
      <c r="C69" s="5" t="s">
        <v>53</v>
      </c>
      <c r="D69" s="54">
        <v>5</v>
      </c>
      <c r="E69" s="53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2:5" ht="24">
      <c r="B70" s="5">
        <v>5</v>
      </c>
      <c r="C70" s="5" t="s">
        <v>56</v>
      </c>
      <c r="D70" s="54">
        <v>2</v>
      </c>
      <c r="E70" s="53"/>
    </row>
    <row r="71" spans="2:5" ht="24">
      <c r="B71" s="5">
        <v>6</v>
      </c>
      <c r="C71" s="5" t="s">
        <v>57</v>
      </c>
      <c r="D71" s="54">
        <v>4</v>
      </c>
      <c r="E71" s="53"/>
    </row>
    <row r="72" spans="2:4" ht="24">
      <c r="B72" s="5">
        <v>7</v>
      </c>
      <c r="C72" s="5" t="s">
        <v>58</v>
      </c>
      <c r="D72" s="54">
        <v>2</v>
      </c>
    </row>
    <row r="73" spans="2:7" ht="24">
      <c r="B73" s="5">
        <v>8</v>
      </c>
      <c r="C73" s="5" t="s">
        <v>22</v>
      </c>
      <c r="D73" s="54">
        <v>2</v>
      </c>
      <c r="G73" s="15"/>
    </row>
    <row r="74" spans="2:31" ht="24">
      <c r="B74" s="5">
        <v>9</v>
      </c>
      <c r="C74" s="5" t="s">
        <v>72</v>
      </c>
      <c r="D74" s="54">
        <v>3</v>
      </c>
      <c r="G74" s="15"/>
      <c r="K74" s="5" t="s">
        <v>4</v>
      </c>
      <c r="L74" s="49">
        <f aca="true" t="shared" si="2" ref="L74:AC74">AVERAGE(L5:L53)</f>
        <v>4.288888888888889</v>
      </c>
      <c r="M74" s="49">
        <f t="shared" si="2"/>
        <v>3.891304347826087</v>
      </c>
      <c r="N74" s="49">
        <f t="shared" si="2"/>
        <v>4.304347826086956</v>
      </c>
      <c r="O74" s="49">
        <f t="shared" si="2"/>
        <v>4.3478260869565215</v>
      </c>
      <c r="P74" s="49">
        <f t="shared" si="2"/>
        <v>4.311111111111111</v>
      </c>
      <c r="Q74" s="49">
        <f t="shared" si="2"/>
        <v>4.044444444444444</v>
      </c>
      <c r="R74" s="49">
        <f t="shared" si="2"/>
        <v>4.173913043478261</v>
      </c>
      <c r="S74" s="49">
        <f t="shared" si="2"/>
        <v>4.25</v>
      </c>
      <c r="T74" s="49">
        <f t="shared" si="2"/>
        <v>4.369565217391305</v>
      </c>
      <c r="U74" s="49">
        <f t="shared" si="2"/>
        <v>4.3478260869565215</v>
      </c>
      <c r="V74" s="49">
        <f t="shared" si="2"/>
        <v>4.355555555555555</v>
      </c>
      <c r="W74" s="49">
        <f t="shared" si="2"/>
        <v>4.409090909090909</v>
      </c>
      <c r="X74" s="49">
        <f t="shared" si="2"/>
        <v>4.433333333333334</v>
      </c>
      <c r="Y74" s="49">
        <f t="shared" si="2"/>
        <v>4.466666666666667</v>
      </c>
      <c r="Z74" s="49">
        <f t="shared" si="2"/>
        <v>4.655172413793103</v>
      </c>
      <c r="AA74" s="49">
        <f t="shared" si="2"/>
        <v>4.586206896551724</v>
      </c>
      <c r="AB74" s="49">
        <f t="shared" si="2"/>
        <v>4.303030303030303</v>
      </c>
      <c r="AC74" s="49">
        <f t="shared" si="2"/>
        <v>4.2926829268292686</v>
      </c>
      <c r="AE74" s="52">
        <f>AVERAGE(L74:AC74)</f>
        <v>4.323942558777277</v>
      </c>
    </row>
    <row r="75" spans="2:31" ht="24">
      <c r="B75" s="5">
        <v>10</v>
      </c>
      <c r="C75" s="5" t="s">
        <v>76</v>
      </c>
      <c r="D75" s="54">
        <v>1</v>
      </c>
      <c r="K75" s="5" t="s">
        <v>5</v>
      </c>
      <c r="L75" s="50">
        <f aca="true" t="shared" si="3" ref="L75:AC75">STDEV(L5:L53)</f>
        <v>0.5486438744851712</v>
      </c>
      <c r="M75" s="50">
        <f t="shared" si="3"/>
        <v>0.7372097807744848</v>
      </c>
      <c r="N75" s="50">
        <f t="shared" si="3"/>
        <v>0.5107539184552494</v>
      </c>
      <c r="O75" s="50">
        <f t="shared" si="3"/>
        <v>0.5663682078470709</v>
      </c>
      <c r="P75" s="50">
        <f t="shared" si="3"/>
        <v>0.4681793664739166</v>
      </c>
      <c r="Q75" s="50">
        <f t="shared" si="3"/>
        <v>0.7056768367884828</v>
      </c>
      <c r="R75" s="50">
        <f t="shared" si="3"/>
        <v>0.876973275307671</v>
      </c>
      <c r="S75" s="50">
        <f t="shared" si="3"/>
        <v>0.6147413901342467</v>
      </c>
      <c r="T75" s="50">
        <f t="shared" si="3"/>
        <v>0.644935678176908</v>
      </c>
      <c r="U75" s="50">
        <f t="shared" si="3"/>
        <v>0.6043321862224014</v>
      </c>
      <c r="V75" s="50">
        <f t="shared" si="3"/>
        <v>0.6451058953083724</v>
      </c>
      <c r="W75" s="50">
        <f t="shared" si="3"/>
        <v>0.49735027281476535</v>
      </c>
      <c r="X75" s="50">
        <f t="shared" si="3"/>
        <v>0.5040069329937311</v>
      </c>
      <c r="Y75" s="50">
        <f t="shared" si="3"/>
        <v>0.5713464637233667</v>
      </c>
      <c r="Z75" s="50">
        <f t="shared" si="3"/>
        <v>0.48372528131497494</v>
      </c>
      <c r="AA75" s="50">
        <f t="shared" si="3"/>
        <v>0.5012300141587656</v>
      </c>
      <c r="AB75" s="50">
        <f t="shared" si="3"/>
        <v>0.4666937221594385</v>
      </c>
      <c r="AC75" s="50">
        <f t="shared" si="3"/>
        <v>0.6018264882432641</v>
      </c>
      <c r="AE75" s="52">
        <f>STDEV(AE5:AE71)</f>
        <v>0.4123717986301196</v>
      </c>
    </row>
    <row r="76" spans="2:4" ht="24">
      <c r="B76" s="5">
        <v>11</v>
      </c>
      <c r="C76" s="5" t="s">
        <v>80</v>
      </c>
      <c r="D76" s="54">
        <v>2</v>
      </c>
    </row>
    <row r="77" spans="2:4" ht="24">
      <c r="B77" s="5">
        <v>12</v>
      </c>
      <c r="C77" s="5" t="s">
        <v>81</v>
      </c>
      <c r="D77" s="54">
        <v>3</v>
      </c>
    </row>
    <row r="78" spans="2:4" ht="24">
      <c r="B78" s="5">
        <v>13</v>
      </c>
      <c r="C78" s="5" t="s">
        <v>85</v>
      </c>
      <c r="D78" s="54">
        <v>1</v>
      </c>
    </row>
    <row r="79" spans="2:4" ht="24">
      <c r="B79" s="5">
        <v>14</v>
      </c>
      <c r="C79" s="5" t="s">
        <v>87</v>
      </c>
      <c r="D79" s="54">
        <v>1</v>
      </c>
    </row>
    <row r="82" spans="2:4" ht="24">
      <c r="B82" s="73"/>
      <c r="C82" s="73"/>
      <c r="D82" s="73">
        <f>SUM(D65:D79)</f>
        <v>46</v>
      </c>
    </row>
  </sheetData>
  <sheetProtection/>
  <autoFilter ref="A4:AA60"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="120" zoomScaleNormal="120" zoomScalePageLayoutView="0" workbookViewId="0" topLeftCell="A1">
      <selection activeCell="A3" sqref="A3"/>
    </sheetView>
  </sheetViews>
  <sheetFormatPr defaultColWidth="8.7109375" defaultRowHeight="12.75"/>
  <cols>
    <col min="1" max="10" width="8.7109375" style="1" customWidth="1"/>
    <col min="11" max="11" width="3.421875" style="1" customWidth="1"/>
    <col min="12" max="16384" width="8.7109375" style="1" customWidth="1"/>
  </cols>
  <sheetData>
    <row r="1" spans="1:10" ht="24">
      <c r="A1" s="99" t="s">
        <v>10</v>
      </c>
      <c r="B1" s="99"/>
      <c r="C1" s="99"/>
      <c r="D1" s="99"/>
      <c r="E1" s="99"/>
      <c r="F1" s="99"/>
      <c r="G1" s="99"/>
      <c r="H1" s="99"/>
      <c r="I1" s="99"/>
      <c r="J1" s="99"/>
    </row>
    <row r="3" ht="24">
      <c r="A3" s="1" t="s">
        <v>159</v>
      </c>
    </row>
    <row r="4" spans="1:12" ht="24">
      <c r="A4" s="1" t="s">
        <v>152</v>
      </c>
      <c r="L4" s="1" t="s">
        <v>28</v>
      </c>
    </row>
    <row r="5" ht="24">
      <c r="A5" s="1" t="s">
        <v>178</v>
      </c>
    </row>
    <row r="6" ht="24">
      <c r="A6" s="1" t="s">
        <v>153</v>
      </c>
    </row>
    <row r="7" ht="24">
      <c r="A7" s="14" t="s">
        <v>155</v>
      </c>
    </row>
    <row r="8" ht="24">
      <c r="A8" s="14" t="s">
        <v>154</v>
      </c>
    </row>
    <row r="9" spans="1:2" ht="24">
      <c r="A9" s="17" t="s">
        <v>158</v>
      </c>
      <c r="B9" s="14"/>
    </row>
    <row r="10" ht="24">
      <c r="A10" s="1" t="s">
        <v>172</v>
      </c>
    </row>
    <row r="11" ht="24">
      <c r="A11" s="1" t="s">
        <v>173</v>
      </c>
    </row>
    <row r="12" spans="1:2" ht="24">
      <c r="A12" s="17" t="s">
        <v>157</v>
      </c>
      <c r="B12" s="11"/>
    </row>
    <row r="13" spans="1:2" ht="24">
      <c r="A13" s="7" t="s">
        <v>160</v>
      </c>
      <c r="B13" s="11"/>
    </row>
    <row r="14" ht="24">
      <c r="A14" s="94" t="s">
        <v>161</v>
      </c>
    </row>
    <row r="15" ht="24">
      <c r="A15" s="94" t="s">
        <v>162</v>
      </c>
    </row>
    <row r="16" ht="24">
      <c r="A16" s="94" t="s">
        <v>163</v>
      </c>
    </row>
    <row r="17" ht="24">
      <c r="A17" s="94"/>
    </row>
  </sheetData>
  <sheetProtection/>
  <mergeCells count="1">
    <mergeCell ref="A1:J1"/>
  </mergeCells>
  <printOptions/>
  <pageMargins left="0.708661417322834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="120" zoomScaleNormal="120" zoomScalePageLayoutView="0" workbookViewId="0" topLeftCell="A50">
      <selection activeCell="L38" sqref="L38"/>
    </sheetView>
  </sheetViews>
  <sheetFormatPr defaultColWidth="9.140625" defaultRowHeight="12.75"/>
  <cols>
    <col min="1" max="1" width="7.140625" style="1" customWidth="1"/>
    <col min="2" max="2" width="9.57421875" style="1" customWidth="1"/>
    <col min="3" max="3" width="11.28125" style="1" customWidth="1"/>
    <col min="4" max="5" width="8.7109375" style="1" customWidth="1"/>
    <col min="6" max="6" width="7.57421875" style="1" customWidth="1"/>
    <col min="7" max="7" width="9.8515625" style="1" customWidth="1"/>
    <col min="8" max="8" width="9.421875" style="1" customWidth="1"/>
    <col min="9" max="9" width="8.00390625" style="1" customWidth="1"/>
    <col min="10" max="10" width="12.57421875" style="1" customWidth="1"/>
    <col min="11" max="11" width="1.28515625" style="1" customWidth="1"/>
    <col min="12" max="12" width="15.57421875" style="1" customWidth="1"/>
    <col min="13" max="16384" width="8.7109375" style="1" customWidth="1"/>
  </cols>
  <sheetData>
    <row r="1" spans="1:10" ht="24">
      <c r="A1" s="99" t="s">
        <v>105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24">
      <c r="A2" s="103" t="s">
        <v>106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24">
      <c r="A3" s="99" t="s">
        <v>107</v>
      </c>
      <c r="B3" s="99"/>
      <c r="C3" s="99"/>
      <c r="D3" s="99"/>
      <c r="E3" s="99"/>
      <c r="F3" s="99"/>
      <c r="G3" s="99"/>
      <c r="H3" s="99"/>
      <c r="I3" s="99"/>
      <c r="J3" s="99"/>
    </row>
    <row r="5" ht="24">
      <c r="A5" s="1" t="s">
        <v>108</v>
      </c>
    </row>
    <row r="6" ht="24">
      <c r="A6" s="1" t="s">
        <v>179</v>
      </c>
    </row>
    <row r="7" ht="24">
      <c r="A7" s="1" t="s">
        <v>180</v>
      </c>
    </row>
    <row r="9" ht="24">
      <c r="A9" s="8" t="s">
        <v>11</v>
      </c>
    </row>
    <row r="10" ht="13.5" customHeight="1">
      <c r="A10" s="7"/>
    </row>
    <row r="11" ht="24">
      <c r="A11" s="7" t="s">
        <v>109</v>
      </c>
    </row>
    <row r="12" ht="24.75" thickBot="1">
      <c r="A12" s="7"/>
    </row>
    <row r="13" spans="2:8" ht="25.5" thickBot="1" thickTop="1">
      <c r="B13" s="104" t="s">
        <v>26</v>
      </c>
      <c r="C13" s="104"/>
      <c r="D13" s="104"/>
      <c r="E13" s="104"/>
      <c r="F13" s="104"/>
      <c r="G13" s="55" t="s">
        <v>12</v>
      </c>
      <c r="H13" s="55" t="s">
        <v>13</v>
      </c>
    </row>
    <row r="14" spans="2:8" ht="24.75" thickTop="1">
      <c r="B14" s="79" t="str">
        <f>คีย์!D57</f>
        <v>หัวหน้าภาควิชา/หัวหน้าสาขาวิชา/ประธานหลักสูตร</v>
      </c>
      <c r="D14" s="57"/>
      <c r="E14" s="57"/>
      <c r="F14" s="57"/>
      <c r="G14" s="3">
        <f>คีย์!E57</f>
        <v>14</v>
      </c>
      <c r="H14" s="12">
        <f aca="true" t="shared" si="0" ref="H14:H20">G14*100/G$21</f>
        <v>30.434782608695652</v>
      </c>
    </row>
    <row r="15" spans="2:8" ht="24">
      <c r="B15" s="79" t="str">
        <f>คีย์!D60</f>
        <v>ตัวแทนประธานหลักสูตร</v>
      </c>
      <c r="D15" s="57"/>
      <c r="E15" s="57"/>
      <c r="F15" s="57"/>
      <c r="G15" s="3">
        <f>คีย์!E60</f>
        <v>10</v>
      </c>
      <c r="H15" s="12">
        <f t="shared" si="0"/>
        <v>21.73913043478261</v>
      </c>
    </row>
    <row r="16" spans="2:8" ht="24">
      <c r="B16" s="79" t="str">
        <f>คีย์!D58</f>
        <v>คณาจารย์</v>
      </c>
      <c r="D16" s="57"/>
      <c r="E16" s="57"/>
      <c r="F16" s="57"/>
      <c r="G16" s="3">
        <f>คีย์!E56</f>
        <v>7</v>
      </c>
      <c r="H16" s="12">
        <f t="shared" si="0"/>
        <v>15.217391304347826</v>
      </c>
    </row>
    <row r="17" spans="2:8" ht="24">
      <c r="B17" s="79" t="str">
        <f>คีย์!D56</f>
        <v>รองคณบดี</v>
      </c>
      <c r="D17" s="57"/>
      <c r="E17" s="57"/>
      <c r="F17" s="57"/>
      <c r="G17" s="3">
        <f>คีย์!E58</f>
        <v>7</v>
      </c>
      <c r="H17" s="12">
        <f t="shared" si="0"/>
        <v>15.217391304347826</v>
      </c>
    </row>
    <row r="18" spans="2:8" ht="24">
      <c r="B18" s="1" t="str">
        <f>คีย์!D55</f>
        <v>คณบดี</v>
      </c>
      <c r="D18" s="4"/>
      <c r="E18" s="4"/>
      <c r="F18" s="3"/>
      <c r="G18" s="81">
        <f>คีย์!E55</f>
        <v>5</v>
      </c>
      <c r="H18" s="12">
        <f t="shared" si="0"/>
        <v>10.869565217391305</v>
      </c>
    </row>
    <row r="19" spans="2:8" ht="24">
      <c r="B19" s="1" t="str">
        <f>คีย์!D59</f>
        <v>เจ้าหน้าที่ปฏิบัติงานวิชาการ</v>
      </c>
      <c r="D19" s="4"/>
      <c r="E19" s="4"/>
      <c r="F19" s="3"/>
      <c r="G19" s="81">
        <f>คีย์!E59</f>
        <v>1</v>
      </c>
      <c r="H19" s="12">
        <f t="shared" si="0"/>
        <v>2.1739130434782608</v>
      </c>
    </row>
    <row r="20" spans="2:8" ht="24.75" thickBot="1">
      <c r="B20" s="1" t="str">
        <f>คีย์!D62</f>
        <v>ไม่ระบุ</v>
      </c>
      <c r="D20" s="4"/>
      <c r="E20" s="4"/>
      <c r="F20" s="3"/>
      <c r="G20" s="81">
        <f>คีย์!E62</f>
        <v>2</v>
      </c>
      <c r="H20" s="12">
        <f t="shared" si="0"/>
        <v>4.3478260869565215</v>
      </c>
    </row>
    <row r="21" spans="2:8" ht="25.5" thickBot="1" thickTop="1">
      <c r="B21" s="104" t="s">
        <v>6</v>
      </c>
      <c r="C21" s="104"/>
      <c r="D21" s="104"/>
      <c r="E21" s="104"/>
      <c r="F21" s="104"/>
      <c r="G21" s="78">
        <f>SUM(G14:G20)</f>
        <v>46</v>
      </c>
      <c r="H21" s="82">
        <f>SUM(H14:H20)</f>
        <v>100</v>
      </c>
    </row>
    <row r="22" ht="24.75" thickTop="1"/>
    <row r="23" ht="24">
      <c r="A23" s="7" t="s">
        <v>110</v>
      </c>
    </row>
    <row r="24" ht="24">
      <c r="A24" s="7" t="s">
        <v>111</v>
      </c>
    </row>
    <row r="25" ht="24">
      <c r="A25" s="7"/>
    </row>
    <row r="26" ht="24">
      <c r="A26" s="7"/>
    </row>
    <row r="27" ht="24">
      <c r="A27" s="7"/>
    </row>
    <row r="28" ht="24">
      <c r="A28" s="7"/>
    </row>
    <row r="29" ht="24">
      <c r="A29" s="7"/>
    </row>
    <row r="30" ht="24">
      <c r="A30" s="7"/>
    </row>
    <row r="31" ht="24">
      <c r="A31" s="7"/>
    </row>
    <row r="32" spans="1:10" ht="24">
      <c r="A32" s="105" t="s">
        <v>112</v>
      </c>
      <c r="B32" s="105"/>
      <c r="C32" s="105"/>
      <c r="D32" s="105"/>
      <c r="E32" s="105"/>
      <c r="F32" s="105"/>
      <c r="G32" s="105"/>
      <c r="H32" s="105"/>
      <c r="I32" s="105"/>
      <c r="J32" s="105"/>
    </row>
    <row r="34" ht="24">
      <c r="A34" s="7" t="s">
        <v>113</v>
      </c>
    </row>
    <row r="35" ht="24.75" thickBot="1"/>
    <row r="36" spans="2:8" ht="25.5" thickBot="1" thickTop="1">
      <c r="B36" s="104" t="s">
        <v>3</v>
      </c>
      <c r="C36" s="104"/>
      <c r="D36" s="104"/>
      <c r="E36" s="104"/>
      <c r="F36" s="80"/>
      <c r="G36" s="55" t="s">
        <v>12</v>
      </c>
      <c r="H36" s="55" t="s">
        <v>13</v>
      </c>
    </row>
    <row r="37" spans="2:8" ht="24.75" thickTop="1">
      <c r="B37" s="79" t="str">
        <f>คีย์!C66</f>
        <v>เกษตรศาสตร์ ทรัพยากรธรรมชาติและสิ่งแวดล้อม</v>
      </c>
      <c r="C37" s="57"/>
      <c r="D37" s="57"/>
      <c r="E37" s="57"/>
      <c r="F37" s="57"/>
      <c r="G37" s="3">
        <f>คีย์!D66</f>
        <v>8</v>
      </c>
      <c r="H37" s="15">
        <f aca="true" t="shared" si="1" ref="H37:H51">G37*100/G$52</f>
        <v>17.391304347826086</v>
      </c>
    </row>
    <row r="38" spans="2:8" ht="24">
      <c r="B38" s="79" t="str">
        <f>คีย์!C67</f>
        <v>วิทยาศาสตร์</v>
      </c>
      <c r="C38" s="57"/>
      <c r="D38" s="57"/>
      <c r="E38" s="57"/>
      <c r="F38" s="57"/>
      <c r="G38" s="3">
        <f>คีย์!D67</f>
        <v>5</v>
      </c>
      <c r="H38" s="15">
        <f t="shared" si="1"/>
        <v>10.869565217391305</v>
      </c>
    </row>
    <row r="39" spans="2:8" ht="24">
      <c r="B39" s="79" t="str">
        <f>คีย์!C69</f>
        <v>สถาปัตยกรรมศาสตร์</v>
      </c>
      <c r="C39" s="57"/>
      <c r="D39" s="57"/>
      <c r="E39" s="57"/>
      <c r="F39" s="57"/>
      <c r="G39" s="3">
        <f>คีย์!D69</f>
        <v>5</v>
      </c>
      <c r="H39" s="15">
        <f t="shared" si="1"/>
        <v>10.869565217391305</v>
      </c>
    </row>
    <row r="40" spans="2:8" ht="24">
      <c r="B40" s="79" t="str">
        <f>คีย์!C71</f>
        <v>สังคมศาสตร์</v>
      </c>
      <c r="C40" s="57"/>
      <c r="D40" s="57"/>
      <c r="E40" s="57"/>
      <c r="F40" s="57"/>
      <c r="G40" s="3">
        <f>คีย์!D71</f>
        <v>4</v>
      </c>
      <c r="H40" s="15">
        <f t="shared" si="1"/>
        <v>8.695652173913043</v>
      </c>
    </row>
    <row r="41" spans="2:8" ht="24">
      <c r="B41" s="79" t="str">
        <f>คีย์!C74</f>
        <v>บัณฑิตวิทยาลัย</v>
      </c>
      <c r="C41" s="57"/>
      <c r="D41" s="57"/>
      <c r="E41" s="57"/>
      <c r="F41" s="57"/>
      <c r="G41" s="3">
        <f>คีย์!D74</f>
        <v>3</v>
      </c>
      <c r="H41" s="15">
        <f t="shared" si="1"/>
        <v>6.521739130434782</v>
      </c>
    </row>
    <row r="42" spans="2:8" ht="24">
      <c r="B42" s="79" t="str">
        <f>คีย์!C77</f>
        <v>สหเวชศาสตร์</v>
      </c>
      <c r="C42" s="57"/>
      <c r="D42" s="57"/>
      <c r="E42" s="57"/>
      <c r="F42" s="57"/>
      <c r="G42" s="3">
        <f>คีย์!D77</f>
        <v>3</v>
      </c>
      <c r="H42" s="15">
        <f t="shared" si="1"/>
        <v>6.521739130434782</v>
      </c>
    </row>
    <row r="43" spans="2:8" ht="24">
      <c r="B43" s="79" t="str">
        <f>คีย์!C68</f>
        <v>วิทยาศาสตร์การแพทย์</v>
      </c>
      <c r="C43" s="57"/>
      <c r="D43" s="57"/>
      <c r="E43" s="57"/>
      <c r="F43" s="57"/>
      <c r="G43" s="3">
        <f>คีย์!D68</f>
        <v>2</v>
      </c>
      <c r="H43" s="15">
        <f t="shared" si="1"/>
        <v>4.3478260869565215</v>
      </c>
    </row>
    <row r="44" spans="2:8" ht="24">
      <c r="B44" s="79" t="str">
        <f>คีย์!C70</f>
        <v>วิทยาการจัดการและสารสนเทศศาสตร์</v>
      </c>
      <c r="C44" s="57"/>
      <c r="D44" s="57"/>
      <c r="E44" s="57"/>
      <c r="F44" s="57"/>
      <c r="G44" s="3">
        <f>คีย์!D70</f>
        <v>2</v>
      </c>
      <c r="H44" s="15">
        <f t="shared" si="1"/>
        <v>4.3478260869565215</v>
      </c>
    </row>
    <row r="45" spans="2:8" ht="24">
      <c r="B45" s="79" t="str">
        <f>คีย์!C72</f>
        <v>วิทยาลัยพลังงานทดแทน</v>
      </c>
      <c r="C45" s="57"/>
      <c r="D45" s="57"/>
      <c r="E45" s="57"/>
      <c r="F45" s="57"/>
      <c r="G45" s="3">
        <f>คีย์!D72</f>
        <v>2</v>
      </c>
      <c r="H45" s="15">
        <f t="shared" si="1"/>
        <v>4.3478260869565215</v>
      </c>
    </row>
    <row r="46" spans="2:8" ht="24">
      <c r="B46" s="79" t="str">
        <f>คีย์!C73</f>
        <v>ศึกษาศาสตร์</v>
      </c>
      <c r="C46" s="57"/>
      <c r="D46" s="57"/>
      <c r="E46" s="57"/>
      <c r="F46" s="57"/>
      <c r="G46" s="3">
        <f>คีย์!D73</f>
        <v>2</v>
      </c>
      <c r="H46" s="15">
        <f t="shared" si="1"/>
        <v>4.3478260869565215</v>
      </c>
    </row>
    <row r="47" spans="2:8" ht="24">
      <c r="B47" s="79" t="str">
        <f>คีย์!C76</f>
        <v>มนุษยศาสตร์</v>
      </c>
      <c r="C47" s="57"/>
      <c r="D47" s="57"/>
      <c r="E47" s="57"/>
      <c r="F47" s="57"/>
      <c r="G47" s="3">
        <f>คีย์!D76</f>
        <v>2</v>
      </c>
      <c r="H47" s="15">
        <f t="shared" si="1"/>
        <v>4.3478260869565215</v>
      </c>
    </row>
    <row r="48" spans="2:8" ht="24">
      <c r="B48" s="79" t="str">
        <f>คีย์!C75</f>
        <v>พยาบาลศาสตร์</v>
      </c>
      <c r="C48" s="57"/>
      <c r="D48" s="57"/>
      <c r="E48" s="57"/>
      <c r="F48" s="57"/>
      <c r="G48" s="3">
        <f>คีย์!D75</f>
        <v>1</v>
      </c>
      <c r="H48" s="15">
        <f t="shared" si="1"/>
        <v>2.1739130434782608</v>
      </c>
    </row>
    <row r="49" spans="2:8" ht="24">
      <c r="B49" s="79" t="str">
        <f>คีย์!C78</f>
        <v>วิศวกรรมศาสตร์</v>
      </c>
      <c r="C49" s="57"/>
      <c r="D49" s="57"/>
      <c r="E49" s="57"/>
      <c r="F49" s="57"/>
      <c r="G49" s="3">
        <f>คีย์!D78</f>
        <v>1</v>
      </c>
      <c r="H49" s="15">
        <f t="shared" si="1"/>
        <v>2.1739130434782608</v>
      </c>
    </row>
    <row r="50" spans="2:8" ht="24">
      <c r="B50" s="1" t="str">
        <f>คีย์!C79</f>
        <v>เภสัชศาสตร์</v>
      </c>
      <c r="F50" s="5"/>
      <c r="G50" s="83">
        <f>คีย์!D79</f>
        <v>1</v>
      </c>
      <c r="H50" s="15">
        <f t="shared" si="1"/>
        <v>2.1739130434782608</v>
      </c>
    </row>
    <row r="51" spans="2:8" ht="24.75" thickBot="1">
      <c r="B51" s="79" t="str">
        <f>คีย์!C65</f>
        <v>ไม่ระบุ</v>
      </c>
      <c r="C51" s="57"/>
      <c r="D51" s="57"/>
      <c r="E51" s="57"/>
      <c r="F51" s="57"/>
      <c r="G51" s="3">
        <f>คีย์!D65</f>
        <v>5</v>
      </c>
      <c r="H51" s="15">
        <f t="shared" si="1"/>
        <v>10.869565217391305</v>
      </c>
    </row>
    <row r="52" spans="2:8" ht="25.5" thickBot="1" thickTop="1">
      <c r="B52" s="104" t="s">
        <v>6</v>
      </c>
      <c r="C52" s="104"/>
      <c r="D52" s="104"/>
      <c r="E52" s="104"/>
      <c r="F52" s="104"/>
      <c r="G52" s="78">
        <f>SUM(G37:G51)</f>
        <v>46</v>
      </c>
      <c r="H52" s="56">
        <f>SUM(H37:H50)</f>
        <v>89.13043478260867</v>
      </c>
    </row>
    <row r="53" ht="24.75" thickTop="1"/>
    <row r="54" ht="24">
      <c r="A54" s="7" t="s">
        <v>115</v>
      </c>
    </row>
    <row r="55" ht="24">
      <c r="A55" s="1" t="s">
        <v>116</v>
      </c>
    </row>
    <row r="63" spans="1:10" ht="24">
      <c r="A63" s="101" t="s">
        <v>9</v>
      </c>
      <c r="B63" s="101"/>
      <c r="C63" s="101"/>
      <c r="D63" s="101"/>
      <c r="E63" s="101"/>
      <c r="F63" s="101"/>
      <c r="G63" s="101"/>
      <c r="H63" s="101"/>
      <c r="I63" s="101"/>
      <c r="J63" s="101"/>
    </row>
    <row r="65" ht="24">
      <c r="A65" s="7" t="s">
        <v>117</v>
      </c>
    </row>
    <row r="66" ht="24.75" thickBot="1"/>
    <row r="67" spans="3:7" ht="24.75" thickTop="1">
      <c r="C67" s="102" t="s">
        <v>18</v>
      </c>
      <c r="D67" s="102"/>
      <c r="E67" s="102"/>
      <c r="F67" s="9" t="s">
        <v>12</v>
      </c>
      <c r="G67" s="9" t="s">
        <v>13</v>
      </c>
    </row>
    <row r="68" spans="3:7" ht="24">
      <c r="C68" s="1" t="s">
        <v>31</v>
      </c>
      <c r="D68" s="57"/>
      <c r="E68" s="57"/>
      <c r="F68" s="5">
        <f>คีย์!E51</f>
        <v>36</v>
      </c>
      <c r="G68" s="12">
        <f>F68*100/F$72</f>
        <v>76.59574468085107</v>
      </c>
    </row>
    <row r="69" spans="3:7" ht="24">
      <c r="C69" s="1" t="s">
        <v>19</v>
      </c>
      <c r="F69" s="5">
        <f>คีย์!G51</f>
        <v>7</v>
      </c>
      <c r="G69" s="12">
        <f>F69*100/F$72</f>
        <v>14.893617021276595</v>
      </c>
    </row>
    <row r="70" spans="3:7" ht="24">
      <c r="C70" s="1" t="s">
        <v>32</v>
      </c>
      <c r="F70" s="5">
        <f>คีย์!F51</f>
        <v>2</v>
      </c>
      <c r="G70" s="12">
        <f>F70*100/F$72</f>
        <v>4.25531914893617</v>
      </c>
    </row>
    <row r="71" spans="3:7" ht="24">
      <c r="C71" s="1" t="s">
        <v>27</v>
      </c>
      <c r="F71" s="5">
        <f>คีย์!H51</f>
        <v>2</v>
      </c>
      <c r="G71" s="12">
        <f>F71*100/F$72</f>
        <v>4.25531914893617</v>
      </c>
    </row>
    <row r="72" spans="3:9" ht="24.75" thickBot="1">
      <c r="C72" s="100" t="s">
        <v>6</v>
      </c>
      <c r="D72" s="100"/>
      <c r="E72" s="100"/>
      <c r="F72" s="10">
        <f>SUM(F68:F71)</f>
        <v>47</v>
      </c>
      <c r="G72" s="13">
        <f>SUM(G68:G71)</f>
        <v>100</v>
      </c>
      <c r="H72" s="16"/>
      <c r="I72" s="16"/>
    </row>
    <row r="73" ht="24.75" thickTop="1"/>
    <row r="74" ht="24">
      <c r="A74" s="1" t="s">
        <v>174</v>
      </c>
    </row>
    <row r="75" ht="24">
      <c r="A75" s="1" t="s">
        <v>175</v>
      </c>
    </row>
    <row r="77" spans="1:10" ht="24">
      <c r="A77" s="7" t="s">
        <v>118</v>
      </c>
      <c r="B77" s="84"/>
      <c r="C77" s="84"/>
      <c r="D77" s="84"/>
      <c r="E77" s="84"/>
      <c r="F77" s="84"/>
      <c r="G77" s="84"/>
      <c r="H77" s="84"/>
      <c r="I77" s="84"/>
      <c r="J77" s="84"/>
    </row>
    <row r="78" ht="24.75" thickBot="1"/>
    <row r="79" spans="3:7" ht="24.75" thickTop="1">
      <c r="C79" s="102" t="s">
        <v>12</v>
      </c>
      <c r="D79" s="102"/>
      <c r="E79" s="102"/>
      <c r="F79" s="9" t="s">
        <v>12</v>
      </c>
      <c r="G79" s="9" t="s">
        <v>13</v>
      </c>
    </row>
    <row r="80" spans="3:7" ht="24">
      <c r="C80" s="1" t="s">
        <v>39</v>
      </c>
      <c r="D80" s="57"/>
      <c r="E80" s="57"/>
      <c r="F80" s="5">
        <f>คีย์!C56</f>
        <v>29</v>
      </c>
      <c r="G80" s="12">
        <f>F80*100/F$83</f>
        <v>63.04347826086956</v>
      </c>
    </row>
    <row r="81" spans="3:7" ht="24">
      <c r="C81" s="1" t="s">
        <v>38</v>
      </c>
      <c r="F81" s="5">
        <f>คีย์!C55</f>
        <v>12</v>
      </c>
      <c r="G81" s="12">
        <f>F81*100/F$83</f>
        <v>26.08695652173913</v>
      </c>
    </row>
    <row r="82" spans="3:7" ht="24">
      <c r="C82" s="1" t="s">
        <v>40</v>
      </c>
      <c r="F82" s="5">
        <f>คีย์!C57</f>
        <v>5</v>
      </c>
      <c r="G82" s="12">
        <f>F82*100/F$83</f>
        <v>10.869565217391305</v>
      </c>
    </row>
    <row r="83" spans="3:7" ht="24.75" thickBot="1">
      <c r="C83" s="100" t="s">
        <v>6</v>
      </c>
      <c r="D83" s="100"/>
      <c r="E83" s="100"/>
      <c r="F83" s="10">
        <f>SUM(F80:F82)</f>
        <v>46</v>
      </c>
      <c r="G83" s="13">
        <f>SUM(G80:G82)</f>
        <v>100</v>
      </c>
    </row>
    <row r="84" ht="24.75" thickTop="1"/>
    <row r="85" ht="24">
      <c r="B85" s="1" t="s">
        <v>156</v>
      </c>
    </row>
    <row r="86" ht="24">
      <c r="A86" s="1" t="s">
        <v>119</v>
      </c>
    </row>
  </sheetData>
  <sheetProtection/>
  <mergeCells count="13">
    <mergeCell ref="A1:J1"/>
    <mergeCell ref="A2:J2"/>
    <mergeCell ref="A3:J3"/>
    <mergeCell ref="B52:F52"/>
    <mergeCell ref="B13:F13"/>
    <mergeCell ref="A32:J32"/>
    <mergeCell ref="B36:E36"/>
    <mergeCell ref="B21:F21"/>
    <mergeCell ref="C83:E83"/>
    <mergeCell ref="A63:J63"/>
    <mergeCell ref="C67:E67"/>
    <mergeCell ref="C72:E72"/>
    <mergeCell ref="C79:E79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="120" zoomScaleNormal="120" zoomScalePageLayoutView="0" workbookViewId="0" topLeftCell="A22">
      <selection activeCell="J20" sqref="J20"/>
    </sheetView>
  </sheetViews>
  <sheetFormatPr defaultColWidth="9.140625" defaultRowHeight="12.75"/>
  <cols>
    <col min="1" max="3" width="8.7109375" style="1" customWidth="1"/>
    <col min="4" max="4" width="41.00390625" style="1" customWidth="1"/>
    <col min="5" max="6" width="4.8515625" style="1" bestFit="1" customWidth="1"/>
    <col min="7" max="7" width="15.140625" style="1" bestFit="1" customWidth="1"/>
    <col min="8" max="8" width="6.57421875" style="1" customWidth="1"/>
    <col min="9" max="16384" width="8.7109375" style="1" customWidth="1"/>
  </cols>
  <sheetData>
    <row r="1" spans="1:7" ht="24">
      <c r="A1" s="101" t="s">
        <v>20</v>
      </c>
      <c r="B1" s="101"/>
      <c r="C1" s="101"/>
      <c r="D1" s="101"/>
      <c r="E1" s="101"/>
      <c r="F1" s="101"/>
      <c r="G1" s="101"/>
    </row>
    <row r="2" ht="24">
      <c r="A2" s="8" t="s">
        <v>15</v>
      </c>
    </row>
    <row r="3" ht="9" customHeight="1">
      <c r="A3" s="8"/>
    </row>
    <row r="4" ht="24.75" thickBot="1">
      <c r="A4" s="7" t="s">
        <v>16</v>
      </c>
    </row>
    <row r="5" spans="1:7" s="18" customFormat="1" ht="24" thickTop="1">
      <c r="A5" s="106" t="s">
        <v>1</v>
      </c>
      <c r="B5" s="107"/>
      <c r="C5" s="107"/>
      <c r="D5" s="107"/>
      <c r="E5" s="110" t="s">
        <v>120</v>
      </c>
      <c r="F5" s="111"/>
      <c r="G5" s="112"/>
    </row>
    <row r="6" spans="1:7" s="18" customFormat="1" ht="24" thickBot="1">
      <c r="A6" s="108"/>
      <c r="B6" s="109"/>
      <c r="C6" s="109"/>
      <c r="D6" s="109"/>
      <c r="E6" s="19"/>
      <c r="F6" s="19" t="s">
        <v>5</v>
      </c>
      <c r="G6" s="19" t="s">
        <v>14</v>
      </c>
    </row>
    <row r="7" spans="1:7" s="18" customFormat="1" ht="24" thickTop="1">
      <c r="A7" s="20" t="s">
        <v>127</v>
      </c>
      <c r="B7" s="21"/>
      <c r="C7" s="21"/>
      <c r="D7" s="21"/>
      <c r="E7" s="22"/>
      <c r="F7" s="23"/>
      <c r="G7" s="24"/>
    </row>
    <row r="8" spans="1:7" s="18" customFormat="1" ht="23.25">
      <c r="A8" s="25" t="s">
        <v>128</v>
      </c>
      <c r="B8" s="26"/>
      <c r="C8" s="26"/>
      <c r="D8" s="26"/>
      <c r="E8" s="27">
        <f>คีย์!L74</f>
        <v>4.288888888888889</v>
      </c>
      <c r="F8" s="27">
        <f>คีย์!L75</f>
        <v>0.5486438744851712</v>
      </c>
      <c r="G8" s="63" t="str">
        <f>IF(E8&gt;4.5,"มากที่สุด",IF(E8&gt;3.5,"มาก",IF(E8&gt;2.5,"ปานกลาง",IF(E8&gt;1.5,"น้อย",IF(E8&lt;=1.5,"น้อยที่สุด")))))</f>
        <v>มาก</v>
      </c>
    </row>
    <row r="9" spans="1:7" s="18" customFormat="1" ht="23.25">
      <c r="A9" s="64" t="s">
        <v>129</v>
      </c>
      <c r="B9" s="65"/>
      <c r="C9" s="65"/>
      <c r="D9" s="65"/>
      <c r="E9" s="66">
        <f>คีย์!M74</f>
        <v>3.891304347826087</v>
      </c>
      <c r="F9" s="66">
        <f>คีย์!M75</f>
        <v>0.7372097807744848</v>
      </c>
      <c r="G9" s="89" t="str">
        <f aca="true" t="shared" si="0" ref="G9:G32">IF(E9&gt;4.5,"มากที่สุด",IF(E9&gt;3.5,"มาก",IF(E9&gt;2.5,"ปานกลาง",IF(E9&gt;1.5,"น้อย",IF(E9&lt;=1.5,"น้อยที่สุด")))))</f>
        <v>มาก</v>
      </c>
    </row>
    <row r="10" spans="1:7" s="18" customFormat="1" ht="23.25">
      <c r="A10" s="64" t="s">
        <v>121</v>
      </c>
      <c r="B10" s="67"/>
      <c r="C10" s="67"/>
      <c r="D10" s="67"/>
      <c r="E10" s="68">
        <f>คีย์!N74</f>
        <v>4.304347826086956</v>
      </c>
      <c r="F10" s="68">
        <f>คีย์!N75</f>
        <v>0.5107539184552494</v>
      </c>
      <c r="G10" s="89" t="str">
        <f t="shared" si="0"/>
        <v>มาก</v>
      </c>
    </row>
    <row r="11" spans="1:7" s="18" customFormat="1" ht="23.25">
      <c r="A11" s="64" t="s">
        <v>130</v>
      </c>
      <c r="B11" s="67"/>
      <c r="C11" s="67"/>
      <c r="D11" s="67"/>
      <c r="E11" s="68">
        <f>คีย์!O74</f>
        <v>4.3478260869565215</v>
      </c>
      <c r="F11" s="68">
        <f>คีย์!O75</f>
        <v>0.5663682078470709</v>
      </c>
      <c r="G11" s="89" t="str">
        <f t="shared" si="0"/>
        <v>มาก</v>
      </c>
    </row>
    <row r="12" spans="1:7" s="18" customFormat="1" ht="23.25">
      <c r="A12" s="64" t="s">
        <v>131</v>
      </c>
      <c r="B12" s="67"/>
      <c r="C12" s="67"/>
      <c r="D12" s="67"/>
      <c r="E12" s="68">
        <f>คีย์!P74</f>
        <v>4.311111111111111</v>
      </c>
      <c r="F12" s="68">
        <f>คีย์!P75</f>
        <v>0.4681793664739166</v>
      </c>
      <c r="G12" s="89" t="str">
        <f t="shared" si="0"/>
        <v>มาก</v>
      </c>
    </row>
    <row r="13" spans="1:7" s="18" customFormat="1" ht="23.25">
      <c r="A13" s="64" t="s">
        <v>132</v>
      </c>
      <c r="B13" s="65"/>
      <c r="C13" s="65"/>
      <c r="D13" s="65"/>
      <c r="E13" s="66">
        <f>คีย์!Q74</f>
        <v>4.044444444444444</v>
      </c>
      <c r="F13" s="66">
        <f>คีย์!Q75</f>
        <v>0.7056768367884828</v>
      </c>
      <c r="G13" s="88" t="str">
        <f t="shared" si="0"/>
        <v>มาก</v>
      </c>
    </row>
    <row r="14" spans="1:7" s="18" customFormat="1" ht="23.25">
      <c r="A14" s="28" t="s">
        <v>125</v>
      </c>
      <c r="B14" s="29"/>
      <c r="C14" s="29"/>
      <c r="D14" s="29"/>
      <c r="E14" s="30"/>
      <c r="F14" s="30"/>
      <c r="G14" s="30"/>
    </row>
    <row r="15" spans="1:7" s="18" customFormat="1" ht="23.25">
      <c r="A15" s="60" t="s">
        <v>126</v>
      </c>
      <c r="B15" s="61"/>
      <c r="C15" s="61"/>
      <c r="D15" s="61"/>
      <c r="E15" s="62">
        <f>คีย์!R74</f>
        <v>4.173913043478261</v>
      </c>
      <c r="F15" s="62">
        <f>คีย์!R75</f>
        <v>0.876973275307671</v>
      </c>
      <c r="G15" s="63" t="str">
        <f t="shared" si="0"/>
        <v>มาก</v>
      </c>
    </row>
    <row r="16" spans="1:7" s="18" customFormat="1" ht="23.25">
      <c r="A16" s="31" t="s">
        <v>124</v>
      </c>
      <c r="B16" s="32"/>
      <c r="C16" s="32"/>
      <c r="D16" s="32"/>
      <c r="E16" s="33">
        <f>คีย์!S74</f>
        <v>4.25</v>
      </c>
      <c r="F16" s="33">
        <f>คีย์!S75</f>
        <v>0.6147413901342467</v>
      </c>
      <c r="G16" s="88" t="str">
        <f t="shared" si="0"/>
        <v>มาก</v>
      </c>
    </row>
    <row r="17" spans="1:7" s="18" customFormat="1" ht="23.25">
      <c r="A17" s="28" t="s">
        <v>133</v>
      </c>
      <c r="B17" s="29"/>
      <c r="C17" s="29"/>
      <c r="D17" s="29"/>
      <c r="E17" s="30"/>
      <c r="F17" s="30"/>
      <c r="G17" s="30"/>
    </row>
    <row r="18" spans="1:7" s="18" customFormat="1" ht="23.25">
      <c r="A18" s="25" t="s">
        <v>134</v>
      </c>
      <c r="B18" s="26"/>
      <c r="C18" s="26"/>
      <c r="D18" s="26"/>
      <c r="E18" s="27">
        <f>คีย์!T74</f>
        <v>4.369565217391305</v>
      </c>
      <c r="F18" s="27">
        <f>คีย์!T75</f>
        <v>0.644935678176908</v>
      </c>
      <c r="G18" s="34" t="str">
        <f t="shared" si="0"/>
        <v>มาก</v>
      </c>
    </row>
    <row r="19" spans="1:7" s="18" customFormat="1" ht="23.25">
      <c r="A19" s="25" t="s">
        <v>135</v>
      </c>
      <c r="B19" s="26"/>
      <c r="C19" s="26"/>
      <c r="D19" s="26"/>
      <c r="E19" s="27"/>
      <c r="F19" s="27"/>
      <c r="G19" s="34"/>
    </row>
    <row r="20" spans="1:7" s="18" customFormat="1" ht="23.25">
      <c r="A20" s="25" t="s">
        <v>136</v>
      </c>
      <c r="B20" s="26"/>
      <c r="C20" s="26"/>
      <c r="D20" s="26"/>
      <c r="E20" s="27"/>
      <c r="F20" s="27"/>
      <c r="G20" s="63"/>
    </row>
    <row r="21" spans="1:7" s="18" customFormat="1" ht="23.25">
      <c r="A21" s="64" t="s">
        <v>137</v>
      </c>
      <c r="B21" s="65"/>
      <c r="C21" s="65"/>
      <c r="D21" s="87"/>
      <c r="E21" s="66">
        <f>คีย์!U74</f>
        <v>4.3478260869565215</v>
      </c>
      <c r="F21" s="66">
        <f>คีย์!U75</f>
        <v>0.6043321862224014</v>
      </c>
      <c r="G21" s="89" t="str">
        <f t="shared" si="0"/>
        <v>มาก</v>
      </c>
    </row>
    <row r="22" spans="1:7" s="18" customFormat="1" ht="23.25">
      <c r="A22" s="64" t="s">
        <v>138</v>
      </c>
      <c r="B22" s="65"/>
      <c r="C22" s="65"/>
      <c r="D22" s="65"/>
      <c r="E22" s="66">
        <f>คีย์!V74</f>
        <v>4.355555555555555</v>
      </c>
      <c r="F22" s="66">
        <f>คีย์!V75</f>
        <v>0.6451058953083724</v>
      </c>
      <c r="G22" s="88" t="str">
        <f t="shared" si="0"/>
        <v>มาก</v>
      </c>
    </row>
    <row r="23" spans="1:7" s="18" customFormat="1" ht="23.25">
      <c r="A23" s="60" t="s">
        <v>139</v>
      </c>
      <c r="B23" s="61"/>
      <c r="C23" s="61"/>
      <c r="D23" s="61"/>
      <c r="E23" s="62"/>
      <c r="F23" s="62"/>
      <c r="G23" s="63"/>
    </row>
    <row r="24" spans="1:7" s="18" customFormat="1" ht="23.25">
      <c r="A24" s="64" t="s">
        <v>140</v>
      </c>
      <c r="B24" s="67"/>
      <c r="C24" s="67"/>
      <c r="D24" s="67"/>
      <c r="E24" s="68">
        <f>คีย์!W74</f>
        <v>4.409090909090909</v>
      </c>
      <c r="F24" s="68">
        <f>คีย์!W75</f>
        <v>0.49735027281476535</v>
      </c>
      <c r="G24" s="63" t="str">
        <f t="shared" si="0"/>
        <v>มาก</v>
      </c>
    </row>
    <row r="25" spans="1:7" s="18" customFormat="1" ht="23.25">
      <c r="A25" s="64" t="s">
        <v>141</v>
      </c>
      <c r="B25" s="67"/>
      <c r="C25" s="67"/>
      <c r="D25" s="67"/>
      <c r="E25" s="68">
        <f>คีย์!X74</f>
        <v>4.433333333333334</v>
      </c>
      <c r="F25" s="68">
        <f>คีย์!X75</f>
        <v>0.5040069329937311</v>
      </c>
      <c r="G25" s="89" t="str">
        <f t="shared" si="0"/>
        <v>มาก</v>
      </c>
    </row>
    <row r="26" spans="1:9" s="18" customFormat="1" ht="23.25">
      <c r="A26" s="64" t="s">
        <v>142</v>
      </c>
      <c r="B26" s="67"/>
      <c r="C26" s="67"/>
      <c r="D26" s="67"/>
      <c r="E26" s="68">
        <f>คีย์!Y74</f>
        <v>4.466666666666667</v>
      </c>
      <c r="F26" s="68">
        <f>คีย์!Y75</f>
        <v>0.5713464637233667</v>
      </c>
      <c r="G26" s="89" t="str">
        <f t="shared" si="0"/>
        <v>มาก</v>
      </c>
      <c r="I26" s="18">
        <v>3</v>
      </c>
    </row>
    <row r="27" spans="1:9" s="18" customFormat="1" ht="23.25">
      <c r="A27" s="64" t="s">
        <v>143</v>
      </c>
      <c r="B27" s="65"/>
      <c r="C27" s="65"/>
      <c r="D27" s="65"/>
      <c r="E27" s="66">
        <f>คีย์!Z74</f>
        <v>4.655172413793103</v>
      </c>
      <c r="F27" s="66">
        <f>คีย์!Z75</f>
        <v>0.48372528131497494</v>
      </c>
      <c r="G27" s="88" t="str">
        <f t="shared" si="0"/>
        <v>มากที่สุด</v>
      </c>
      <c r="I27" s="18">
        <v>1</v>
      </c>
    </row>
    <row r="28" spans="1:7" s="18" customFormat="1" ht="23.25">
      <c r="A28" s="60" t="s">
        <v>144</v>
      </c>
      <c r="B28" s="61"/>
      <c r="C28" s="61"/>
      <c r="D28" s="61"/>
      <c r="E28" s="62"/>
      <c r="F28" s="62"/>
      <c r="G28" s="63"/>
    </row>
    <row r="29" spans="1:9" s="18" customFormat="1" ht="23.25">
      <c r="A29" s="64" t="s">
        <v>145</v>
      </c>
      <c r="B29" s="65"/>
      <c r="C29" s="65"/>
      <c r="D29" s="65"/>
      <c r="E29" s="66">
        <f>คีย์!AA74</f>
        <v>4.586206896551724</v>
      </c>
      <c r="F29" s="66">
        <f>คีย์!AA75</f>
        <v>0.5012300141587656</v>
      </c>
      <c r="G29" s="88" t="str">
        <f t="shared" si="0"/>
        <v>มากที่สุด</v>
      </c>
      <c r="I29" s="18">
        <v>2</v>
      </c>
    </row>
    <row r="30" spans="1:7" s="18" customFormat="1" ht="23.25">
      <c r="A30" s="60" t="s">
        <v>164</v>
      </c>
      <c r="B30" s="61"/>
      <c r="C30" s="61"/>
      <c r="D30" s="61"/>
      <c r="E30" s="62"/>
      <c r="F30" s="62"/>
      <c r="G30" s="63"/>
    </row>
    <row r="31" spans="1:7" s="18" customFormat="1" ht="23.25">
      <c r="A31" s="64" t="s">
        <v>123</v>
      </c>
      <c r="B31" s="65"/>
      <c r="C31" s="65"/>
      <c r="D31" s="65"/>
      <c r="E31" s="66">
        <f>คีย์!AB74</f>
        <v>4.303030303030303</v>
      </c>
      <c r="F31" s="66">
        <f>คีย์!AB75</f>
        <v>0.4666937221594385</v>
      </c>
      <c r="G31" s="88" t="str">
        <f t="shared" si="0"/>
        <v>มาก</v>
      </c>
    </row>
    <row r="32" spans="1:7" s="18" customFormat="1" ht="24" thickBot="1">
      <c r="A32" s="90" t="s">
        <v>122</v>
      </c>
      <c r="B32" s="91"/>
      <c r="C32" s="91"/>
      <c r="D32" s="91"/>
      <c r="E32" s="92">
        <f>คีย์!AC74</f>
        <v>4.2926829268292686</v>
      </c>
      <c r="F32" s="92">
        <f>คีย์!AC75</f>
        <v>0.6018264882432641</v>
      </c>
      <c r="G32" s="93" t="str">
        <f t="shared" si="0"/>
        <v>มาก</v>
      </c>
    </row>
    <row r="33" spans="1:7" s="18" customFormat="1" ht="24.75" thickBot="1" thickTop="1">
      <c r="A33" s="113" t="s">
        <v>6</v>
      </c>
      <c r="B33" s="114"/>
      <c r="C33" s="114"/>
      <c r="D33" s="115"/>
      <c r="E33" s="35">
        <f>คีย์!AE74</f>
        <v>4.323942558777277</v>
      </c>
      <c r="F33" s="35">
        <f>คีย์!AE75</f>
        <v>0.4123717986301196</v>
      </c>
      <c r="G33" s="36" t="str">
        <f>IF(E33&gt;4.5,"มากที่สุด",IF(E33&gt;3.5,"มาก",IF(E33&gt;2.5,"ปานกลาง",IF(E33&gt;1.5,"น้อย",IF(E33&lt;=1.5,"น้อยที่สุด")))))</f>
        <v>มาก</v>
      </c>
    </row>
    <row r="34" spans="1:7" s="18" customFormat="1" ht="24" thickTop="1">
      <c r="A34" s="85"/>
      <c r="B34" s="85"/>
      <c r="C34" s="85"/>
      <c r="D34" s="85"/>
      <c r="E34" s="86"/>
      <c r="F34" s="86"/>
      <c r="G34" s="85"/>
    </row>
    <row r="35" spans="1:7" s="18" customFormat="1" ht="23.25">
      <c r="A35" s="85"/>
      <c r="B35" s="85"/>
      <c r="C35" s="85"/>
      <c r="D35" s="85"/>
      <c r="E35" s="86"/>
      <c r="F35" s="86"/>
      <c r="G35" s="85"/>
    </row>
    <row r="36" ht="24">
      <c r="A36" s="7"/>
    </row>
    <row r="37" ht="24">
      <c r="A37" s="7"/>
    </row>
  </sheetData>
  <sheetProtection/>
  <mergeCells count="4">
    <mergeCell ref="A1:G1"/>
    <mergeCell ref="A5:D6"/>
    <mergeCell ref="E5:G5"/>
    <mergeCell ref="A33:D33"/>
  </mergeCells>
  <printOptions/>
  <pageMargins left="0.5905511811023623" right="0.5905511811023623" top="0.7086614173228347" bottom="0.7086614173228347" header="0.31496062992125984" footer="0.31496062992125984"/>
  <pageSetup horizontalDpi="600" verticalDpi="600" orientation="portrait" paperSize="9" r:id="rId3"/>
  <legacyDrawing r:id="rId2"/>
  <oleObjects>
    <oleObject progId="Equation.3" shapeId="108386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G84"/>
  <sheetViews>
    <sheetView zoomScale="110" zoomScaleNormal="110" zoomScalePageLayoutView="0" workbookViewId="0" topLeftCell="A37">
      <selection activeCell="G48" sqref="G48"/>
    </sheetView>
  </sheetViews>
  <sheetFormatPr defaultColWidth="9.140625" defaultRowHeight="12.75"/>
  <cols>
    <col min="1" max="1" width="6.57421875" style="1" customWidth="1"/>
    <col min="2" max="2" width="74.57421875" style="1" customWidth="1"/>
    <col min="3" max="3" width="6.421875" style="1" bestFit="1" customWidth="1"/>
    <col min="4" max="4" width="2.8515625" style="1" customWidth="1"/>
    <col min="5" max="16384" width="8.7109375" style="1" customWidth="1"/>
  </cols>
  <sheetData>
    <row r="1" spans="1:7" ht="24">
      <c r="A1" s="116" t="s">
        <v>17</v>
      </c>
      <c r="B1" s="116"/>
      <c r="C1" s="116"/>
      <c r="D1" s="59"/>
      <c r="E1" s="59"/>
      <c r="F1" s="59"/>
      <c r="G1" s="59"/>
    </row>
    <row r="2" spans="1:7" ht="24">
      <c r="A2" s="14"/>
      <c r="B2" s="14"/>
      <c r="C2" s="14"/>
      <c r="D2" s="11"/>
      <c r="E2" s="11"/>
      <c r="F2" s="11"/>
      <c r="G2" s="11"/>
    </row>
    <row r="3" spans="1:7" ht="24">
      <c r="A3" s="94" t="s">
        <v>21</v>
      </c>
      <c r="B3" s="95"/>
      <c r="C3" s="14"/>
      <c r="D3" s="11"/>
      <c r="E3" s="11"/>
      <c r="F3" s="11"/>
      <c r="G3" s="11"/>
    </row>
    <row r="4" spans="1:7" ht="24">
      <c r="A4" s="94" t="s">
        <v>146</v>
      </c>
      <c r="B4" s="95"/>
      <c r="C4" s="14"/>
      <c r="D4" s="11"/>
      <c r="E4" s="11"/>
      <c r="F4" s="11"/>
      <c r="G4" s="11"/>
    </row>
    <row r="5" spans="1:7" ht="24">
      <c r="A5" s="94" t="s">
        <v>147</v>
      </c>
      <c r="B5" s="95"/>
      <c r="C5" s="14"/>
      <c r="D5" s="11"/>
      <c r="E5" s="11"/>
      <c r="F5" s="11"/>
      <c r="G5" s="11"/>
    </row>
    <row r="6" spans="1:7" ht="24">
      <c r="A6" s="94" t="s">
        <v>148</v>
      </c>
      <c r="B6" s="95"/>
      <c r="C6" s="14"/>
      <c r="D6" s="11"/>
      <c r="E6" s="11"/>
      <c r="F6" s="11"/>
      <c r="G6" s="11"/>
    </row>
    <row r="7" spans="1:7" ht="24">
      <c r="A7" s="94" t="s">
        <v>165</v>
      </c>
      <c r="B7" s="95"/>
      <c r="C7" s="14"/>
      <c r="D7" s="11"/>
      <c r="E7" s="11"/>
      <c r="F7" s="11"/>
      <c r="G7" s="11"/>
    </row>
    <row r="8" spans="1:7" ht="24">
      <c r="A8" s="94" t="s">
        <v>149</v>
      </c>
      <c r="B8" s="95"/>
      <c r="C8" s="14"/>
      <c r="D8" s="11"/>
      <c r="E8" s="11"/>
      <c r="F8" s="11"/>
      <c r="G8" s="11"/>
    </row>
    <row r="10" ht="24">
      <c r="A10" s="2" t="s">
        <v>8</v>
      </c>
    </row>
    <row r="11" ht="10.5" customHeight="1"/>
    <row r="12" ht="24.75" thickBot="1">
      <c r="B12" s="1" t="s">
        <v>41</v>
      </c>
    </row>
    <row r="13" spans="1:3" ht="25.5" thickBot="1" thickTop="1">
      <c r="A13" s="98" t="s">
        <v>79</v>
      </c>
      <c r="B13" s="98" t="s">
        <v>1</v>
      </c>
      <c r="C13" s="98" t="s">
        <v>2</v>
      </c>
    </row>
    <row r="14" spans="1:3" ht="24.75" thickTop="1">
      <c r="A14" s="6">
        <v>1</v>
      </c>
      <c r="B14" s="58" t="s">
        <v>45</v>
      </c>
      <c r="C14" s="6">
        <v>1</v>
      </c>
    </row>
    <row r="15" spans="1:3" ht="24">
      <c r="A15" s="3">
        <v>2</v>
      </c>
      <c r="B15" s="1" t="s">
        <v>46</v>
      </c>
      <c r="C15" s="5">
        <v>1</v>
      </c>
    </row>
    <row r="16" spans="1:3" ht="24">
      <c r="A16" s="3">
        <v>3</v>
      </c>
      <c r="B16" s="1" t="s">
        <v>60</v>
      </c>
      <c r="C16" s="3">
        <v>1</v>
      </c>
    </row>
    <row r="17" ht="24">
      <c r="B17" s="1" t="s">
        <v>61</v>
      </c>
    </row>
    <row r="18" spans="1:3" ht="24">
      <c r="A18" s="3">
        <v>4</v>
      </c>
      <c r="B18" s="4" t="s">
        <v>48</v>
      </c>
      <c r="C18" s="3">
        <v>1</v>
      </c>
    </row>
    <row r="19" spans="1:3" ht="24">
      <c r="A19" s="3">
        <v>5</v>
      </c>
      <c r="B19" s="4" t="s">
        <v>54</v>
      </c>
      <c r="C19" s="3">
        <v>1</v>
      </c>
    </row>
    <row r="20" spans="1:3" ht="24">
      <c r="A20" s="3">
        <v>6</v>
      </c>
      <c r="B20" s="4" t="s">
        <v>59</v>
      </c>
      <c r="C20" s="3">
        <v>1</v>
      </c>
    </row>
    <row r="21" spans="1:3" ht="24">
      <c r="A21" s="3">
        <v>7</v>
      </c>
      <c r="B21" s="4" t="s">
        <v>63</v>
      </c>
      <c r="C21" s="3">
        <v>1</v>
      </c>
    </row>
    <row r="22" spans="1:3" ht="24">
      <c r="A22" s="3">
        <v>8</v>
      </c>
      <c r="B22" s="4" t="s">
        <v>64</v>
      </c>
      <c r="C22" s="3">
        <v>1</v>
      </c>
    </row>
    <row r="23" spans="1:3" ht="24">
      <c r="A23" s="3">
        <v>9</v>
      </c>
      <c r="B23" s="4" t="s">
        <v>65</v>
      </c>
      <c r="C23" s="3">
        <v>1</v>
      </c>
    </row>
    <row r="24" spans="1:3" ht="24">
      <c r="A24" s="5">
        <v>10</v>
      </c>
      <c r="B24" s="4" t="s">
        <v>66</v>
      </c>
      <c r="C24" s="3">
        <v>1</v>
      </c>
    </row>
    <row r="25" spans="1:3" ht="24">
      <c r="A25" s="5">
        <v>11</v>
      </c>
      <c r="B25" s="1" t="s">
        <v>69</v>
      </c>
      <c r="C25" s="5">
        <v>1</v>
      </c>
    </row>
    <row r="26" spans="1:3" ht="24">
      <c r="A26" s="5">
        <v>12</v>
      </c>
      <c r="B26" s="1" t="s">
        <v>73</v>
      </c>
      <c r="C26" s="5">
        <v>1</v>
      </c>
    </row>
    <row r="27" spans="1:3" ht="24">
      <c r="A27" s="5"/>
      <c r="B27" s="1" t="s">
        <v>74</v>
      </c>
      <c r="C27" s="5"/>
    </row>
    <row r="28" spans="1:3" ht="24">
      <c r="A28" s="5">
        <v>13</v>
      </c>
      <c r="B28" s="1" t="s">
        <v>166</v>
      </c>
      <c r="C28" s="5">
        <v>1</v>
      </c>
    </row>
    <row r="29" spans="1:3" ht="24">
      <c r="A29" s="5">
        <v>14</v>
      </c>
      <c r="B29" s="1" t="s">
        <v>82</v>
      </c>
      <c r="C29" s="5">
        <v>1</v>
      </c>
    </row>
    <row r="30" spans="1:3" ht="24">
      <c r="A30" s="96">
        <v>15</v>
      </c>
      <c r="B30" s="97" t="s">
        <v>83</v>
      </c>
      <c r="C30" s="96">
        <v>1</v>
      </c>
    </row>
    <row r="31" spans="1:3" ht="24">
      <c r="A31" s="117" t="s">
        <v>150</v>
      </c>
      <c r="B31" s="117"/>
      <c r="C31" s="117"/>
    </row>
    <row r="32" spans="1:3" ht="24.75" thickBot="1">
      <c r="A32" s="3"/>
      <c r="B32" s="3"/>
      <c r="C32" s="3"/>
    </row>
    <row r="33" spans="1:3" ht="25.5" thickBot="1" thickTop="1">
      <c r="A33" s="55" t="s">
        <v>79</v>
      </c>
      <c r="B33" s="55" t="s">
        <v>1</v>
      </c>
      <c r="C33" s="55" t="s">
        <v>2</v>
      </c>
    </row>
    <row r="34" spans="1:3" ht="24.75" thickTop="1">
      <c r="A34" s="5">
        <v>16</v>
      </c>
      <c r="B34" s="1" t="s">
        <v>88</v>
      </c>
      <c r="C34" s="5">
        <v>1</v>
      </c>
    </row>
    <row r="35" spans="1:3" ht="24">
      <c r="A35" s="5">
        <v>17</v>
      </c>
      <c r="B35" s="1" t="s">
        <v>89</v>
      </c>
      <c r="C35" s="5">
        <v>1</v>
      </c>
    </row>
    <row r="36" spans="1:3" ht="24">
      <c r="A36" s="5">
        <v>18</v>
      </c>
      <c r="B36" s="1" t="s">
        <v>95</v>
      </c>
      <c r="C36" s="5">
        <v>1</v>
      </c>
    </row>
    <row r="37" spans="1:3" ht="24.75" thickBot="1">
      <c r="A37" s="5">
        <v>19</v>
      </c>
      <c r="B37" s="1" t="s">
        <v>96</v>
      </c>
      <c r="C37" s="5">
        <v>1</v>
      </c>
    </row>
    <row r="38" spans="1:3" ht="24.75" thickTop="1">
      <c r="A38" s="6"/>
      <c r="B38" s="58"/>
      <c r="C38" s="6"/>
    </row>
    <row r="39" spans="1:3" ht="24.75" thickBot="1">
      <c r="A39" s="5"/>
      <c r="B39" s="1" t="s">
        <v>42</v>
      </c>
      <c r="C39" s="5"/>
    </row>
    <row r="40" spans="1:3" ht="25.5" thickBot="1" thickTop="1">
      <c r="A40" s="77" t="s">
        <v>0</v>
      </c>
      <c r="B40" s="77" t="s">
        <v>1</v>
      </c>
      <c r="C40" s="77" t="s">
        <v>2</v>
      </c>
    </row>
    <row r="41" spans="1:3" ht="24.75" thickTop="1">
      <c r="A41" s="3">
        <v>1</v>
      </c>
      <c r="B41" s="79" t="s">
        <v>70</v>
      </c>
      <c r="C41" s="3">
        <v>1</v>
      </c>
    </row>
    <row r="42" spans="1:3" ht="24">
      <c r="A42" s="3"/>
      <c r="B42" s="79" t="s">
        <v>71</v>
      </c>
      <c r="C42" s="3"/>
    </row>
    <row r="43" spans="1:3" ht="24">
      <c r="A43" s="5">
        <v>2</v>
      </c>
      <c r="B43" s="1" t="s">
        <v>77</v>
      </c>
      <c r="C43" s="5">
        <v>1</v>
      </c>
    </row>
    <row r="44" spans="1:3" ht="24">
      <c r="A44" s="5">
        <v>3</v>
      </c>
      <c r="B44" s="1" t="s">
        <v>90</v>
      </c>
      <c r="C44" s="5">
        <v>1</v>
      </c>
    </row>
    <row r="45" spans="1:3" ht="24.75" thickBot="1">
      <c r="A45" s="5"/>
      <c r="B45" s="1" t="s">
        <v>91</v>
      </c>
      <c r="C45" s="5"/>
    </row>
    <row r="46" spans="1:3" ht="24.75" thickTop="1">
      <c r="A46" s="6"/>
      <c r="B46" s="58"/>
      <c r="C46" s="6"/>
    </row>
    <row r="47" spans="1:3" ht="24.75" thickBot="1">
      <c r="A47" s="5"/>
      <c r="B47" s="1" t="s">
        <v>43</v>
      </c>
      <c r="C47" s="5"/>
    </row>
    <row r="48" spans="1:3" ht="25.5" thickBot="1" thickTop="1">
      <c r="A48" s="77" t="s">
        <v>79</v>
      </c>
      <c r="B48" s="77" t="s">
        <v>1</v>
      </c>
      <c r="C48" s="77" t="s">
        <v>2</v>
      </c>
    </row>
    <row r="49" spans="1:3" ht="24.75" thickTop="1">
      <c r="A49" s="5">
        <v>1</v>
      </c>
      <c r="B49" s="1" t="s">
        <v>39</v>
      </c>
      <c r="C49" s="5">
        <v>2</v>
      </c>
    </row>
    <row r="50" spans="1:3" ht="24">
      <c r="A50" s="5">
        <v>2</v>
      </c>
      <c r="B50" s="1" t="s">
        <v>177</v>
      </c>
      <c r="C50" s="5">
        <v>1</v>
      </c>
    </row>
    <row r="51" spans="1:3" ht="24">
      <c r="A51" s="5"/>
      <c r="B51" s="1" t="s">
        <v>176</v>
      </c>
      <c r="C51" s="5"/>
    </row>
    <row r="52" spans="1:3" ht="24">
      <c r="A52" s="5">
        <v>3</v>
      </c>
      <c r="B52" s="1" t="s">
        <v>55</v>
      </c>
      <c r="C52" s="5">
        <v>1</v>
      </c>
    </row>
    <row r="53" spans="1:3" ht="24">
      <c r="A53" s="5">
        <v>4</v>
      </c>
      <c r="B53" s="1" t="s">
        <v>62</v>
      </c>
      <c r="C53" s="5">
        <v>1</v>
      </c>
    </row>
    <row r="54" spans="1:3" ht="24">
      <c r="A54" s="5">
        <v>5</v>
      </c>
      <c r="B54" s="1" t="s">
        <v>67</v>
      </c>
      <c r="C54" s="5">
        <v>1</v>
      </c>
    </row>
    <row r="55" spans="1:3" ht="24">
      <c r="A55" s="5">
        <v>6</v>
      </c>
      <c r="B55" s="1" t="s">
        <v>75</v>
      </c>
      <c r="C55" s="5">
        <v>1</v>
      </c>
    </row>
    <row r="56" spans="1:3" ht="24">
      <c r="A56" s="5">
        <v>7</v>
      </c>
      <c r="B56" s="1" t="s">
        <v>78</v>
      </c>
      <c r="C56" s="5">
        <v>1</v>
      </c>
    </row>
    <row r="57" spans="1:3" ht="24">
      <c r="A57" s="5">
        <v>8</v>
      </c>
      <c r="B57" s="1" t="s">
        <v>97</v>
      </c>
      <c r="C57" s="5">
        <v>1</v>
      </c>
    </row>
    <row r="58" spans="1:3" ht="24.75" thickBot="1">
      <c r="A58" s="5"/>
      <c r="B58" s="1" t="s">
        <v>98</v>
      </c>
      <c r="C58" s="5"/>
    </row>
    <row r="59" spans="1:3" ht="24.75" thickTop="1">
      <c r="A59" s="6"/>
      <c r="B59" s="58"/>
      <c r="C59" s="6"/>
    </row>
    <row r="60" spans="1:3" ht="24">
      <c r="A60" s="117" t="s">
        <v>151</v>
      </c>
      <c r="B60" s="117"/>
      <c r="C60" s="117"/>
    </row>
    <row r="61" spans="1:3" ht="24">
      <c r="A61" s="3"/>
      <c r="B61" s="4"/>
      <c r="C61" s="3"/>
    </row>
    <row r="62" spans="1:3" ht="24.75" thickBot="1">
      <c r="A62" s="5"/>
      <c r="B62" s="1" t="s">
        <v>44</v>
      </c>
      <c r="C62" s="5"/>
    </row>
    <row r="63" spans="1:3" ht="25.5" thickBot="1" thickTop="1">
      <c r="A63" s="77" t="s">
        <v>79</v>
      </c>
      <c r="B63" s="77" t="s">
        <v>1</v>
      </c>
      <c r="C63" s="77" t="s">
        <v>2</v>
      </c>
    </row>
    <row r="64" spans="1:3" ht="24.75" thickTop="1">
      <c r="A64" s="5">
        <v>1</v>
      </c>
      <c r="B64" s="1" t="s">
        <v>47</v>
      </c>
      <c r="C64" s="5">
        <v>7</v>
      </c>
    </row>
    <row r="65" spans="2:3" ht="24">
      <c r="B65" s="1" t="s">
        <v>52</v>
      </c>
      <c r="C65" s="5"/>
    </row>
    <row r="66" spans="1:3" ht="24">
      <c r="A66" s="5">
        <v>2</v>
      </c>
      <c r="B66" s="1" t="s">
        <v>167</v>
      </c>
      <c r="C66" s="5">
        <v>2</v>
      </c>
    </row>
    <row r="67" spans="1:3" ht="24">
      <c r="A67" s="5"/>
      <c r="B67" s="1" t="s">
        <v>50</v>
      </c>
      <c r="C67" s="5"/>
    </row>
    <row r="68" spans="1:3" ht="24">
      <c r="A68" s="5">
        <v>3</v>
      </c>
      <c r="B68" s="1" t="s">
        <v>49</v>
      </c>
      <c r="C68" s="5">
        <v>1</v>
      </c>
    </row>
    <row r="69" spans="1:3" ht="24">
      <c r="A69" s="5">
        <v>4</v>
      </c>
      <c r="B69" s="1" t="s">
        <v>68</v>
      </c>
      <c r="C69" s="5">
        <v>1</v>
      </c>
    </row>
    <row r="70" spans="1:3" ht="24">
      <c r="A70" s="5">
        <v>5</v>
      </c>
      <c r="B70" s="1" t="s">
        <v>168</v>
      </c>
      <c r="C70" s="5">
        <v>1</v>
      </c>
    </row>
    <row r="71" spans="1:3" ht="24">
      <c r="A71" s="5">
        <v>6</v>
      </c>
      <c r="B71" s="1" t="s">
        <v>169</v>
      </c>
      <c r="C71" s="5">
        <v>1</v>
      </c>
    </row>
    <row r="72" ht="24">
      <c r="B72" s="1" t="s">
        <v>170</v>
      </c>
    </row>
    <row r="73" spans="1:3" ht="24">
      <c r="A73" s="5">
        <v>7</v>
      </c>
      <c r="B73" s="1" t="s">
        <v>86</v>
      </c>
      <c r="C73" s="5">
        <v>1</v>
      </c>
    </row>
    <row r="74" spans="1:3" ht="24">
      <c r="A74" s="5">
        <v>8</v>
      </c>
      <c r="B74" s="1" t="s">
        <v>92</v>
      </c>
      <c r="C74" s="5">
        <v>1</v>
      </c>
    </row>
    <row r="75" ht="24">
      <c r="B75" s="1" t="s">
        <v>93</v>
      </c>
    </row>
    <row r="76" spans="1:3" ht="24">
      <c r="A76" s="5">
        <v>9</v>
      </c>
      <c r="B76" s="1" t="s">
        <v>94</v>
      </c>
      <c r="C76" s="5">
        <v>1</v>
      </c>
    </row>
    <row r="77" ht="24">
      <c r="B77" s="1" t="s">
        <v>171</v>
      </c>
    </row>
    <row r="78" spans="1:3" ht="24">
      <c r="A78" s="5">
        <v>10</v>
      </c>
      <c r="B78" s="1" t="s">
        <v>99</v>
      </c>
      <c r="C78" s="5">
        <v>1</v>
      </c>
    </row>
    <row r="79" spans="1:3" ht="24">
      <c r="A79" s="5"/>
      <c r="B79" s="1" t="s">
        <v>100</v>
      </c>
      <c r="C79" s="5"/>
    </row>
    <row r="80" spans="1:3" ht="24">
      <c r="A80" s="5">
        <v>11</v>
      </c>
      <c r="B80" s="1" t="s">
        <v>101</v>
      </c>
      <c r="C80" s="5">
        <v>1</v>
      </c>
    </row>
    <row r="81" ht="24">
      <c r="B81" s="1" t="s">
        <v>102</v>
      </c>
    </row>
    <row r="82" ht="24">
      <c r="B82" s="1" t="s">
        <v>103</v>
      </c>
    </row>
    <row r="83" ht="24.75" thickBot="1">
      <c r="B83" s="1" t="s">
        <v>104</v>
      </c>
    </row>
    <row r="84" spans="1:3" ht="24.75" thickTop="1">
      <c r="A84" s="58"/>
      <c r="B84" s="58"/>
      <c r="C84" s="58"/>
    </row>
  </sheetData>
  <sheetProtection/>
  <mergeCells count="3">
    <mergeCell ref="A1:C1"/>
    <mergeCell ref="A31:C31"/>
    <mergeCell ref="A60:C6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tharapornt</cp:lastModifiedBy>
  <cp:lastPrinted>2012-02-07T08:54:10Z</cp:lastPrinted>
  <dcterms:created xsi:type="dcterms:W3CDTF">2006-03-16T15:57:13Z</dcterms:created>
  <dcterms:modified xsi:type="dcterms:W3CDTF">2012-02-16T03:13:30Z</dcterms:modified>
  <cp:category/>
  <cp:version/>
  <cp:contentType/>
  <cp:contentStatus/>
</cp:coreProperties>
</file>