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nm._FilterDatabase" localSheetId="0" hidden="1">'คีย์'!$A$4:$L$14</definedName>
  </definedNames>
  <calcPr fullCalcOnLoad="1"/>
</workbook>
</file>

<file path=xl/sharedStrings.xml><?xml version="1.0" encoding="utf-8"?>
<sst xmlns="http://schemas.openxmlformats.org/spreadsheetml/2006/main" count="84" uniqueCount="72">
  <si>
    <t>ลำดับที่</t>
  </si>
  <si>
    <t>รายการ</t>
  </si>
  <si>
    <t>ความถี่</t>
  </si>
  <si>
    <t>SD</t>
  </si>
  <si>
    <t>รวม</t>
  </si>
  <si>
    <t>ตอนที่ 3 ข้อเสนอแนะ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</si>
  <si>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</si>
  <si>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</si>
  <si>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</si>
  <si>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</si>
  <si>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</si>
  <si>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</si>
  <si>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สถานภาพ</t>
  </si>
  <si>
    <t xml:space="preserve"> </t>
  </si>
  <si>
    <t>ที่</t>
  </si>
  <si>
    <t xml:space="preserve"> - 2 -</t>
  </si>
  <si>
    <t>สังกัด</t>
  </si>
  <si>
    <t>ผู้บริหารบัณฑิตวิทยาลัย</t>
  </si>
  <si>
    <t>เจ้าหน้าที่งานธุรการและการเงิน</t>
  </si>
  <si>
    <t>เจ้าหน้าที่งานวิชาการ</t>
  </si>
  <si>
    <t>เจ้าหน้าที่งานแผนและสารสนเทศ</t>
  </si>
  <si>
    <t>เจ้าหน้าที่งานสนับสนุนวิชาการ</t>
  </si>
  <si>
    <t xml:space="preserve">   </t>
  </si>
  <si>
    <t>หัวหน้างาน</t>
  </si>
  <si>
    <t>ตอนที่ 2  ความคิดเห็นเกี่ยวกับกิจกรรมฯ</t>
  </si>
  <si>
    <t>เพศ</t>
  </si>
  <si>
    <t>ชาย</t>
  </si>
  <si>
    <t>หญิง</t>
  </si>
  <si>
    <t>1. ด้านกระบวนการขั้นตอน</t>
  </si>
  <si>
    <t>N = 8</t>
  </si>
  <si>
    <t xml:space="preserve">    1.1 ความเหมาะสมของวันที่จัดโครงการฯ (14-17 กุมภาพันธ์ 2555)</t>
  </si>
  <si>
    <t xml:space="preserve">    1.2 ความเหมาะสมของสถานที่จัดโครงการ (ม.นเรศวร ม.ราชภัฎเชียงใหม่ </t>
  </si>
  <si>
    <t xml:space="preserve">          และม.แม่ฟ้าหลวง)</t>
  </si>
  <si>
    <t>2. ด้านสิ่งอำนวยความสะดวก</t>
  </si>
  <si>
    <t xml:space="preserve">   2.1 ความเหมาะสมของพาหนะในการเดินทาง (รถตู้)</t>
  </si>
  <si>
    <t xml:space="preserve">   2.2 ความเหมาะของที่พัก</t>
  </si>
  <si>
    <t>3. ด้านคุณภาพการจัดโครงการฯ</t>
  </si>
  <si>
    <t xml:space="preserve">   3.1 ท่านได้รับประโยชน์จากการบรรยาย เรื่อง "การบริหารจัดการบัณฑิตศึกษา</t>
  </si>
  <si>
    <t xml:space="preserve">         เพื่อรองรับกรอบอาเซียน"</t>
  </si>
  <si>
    <t xml:space="preserve">   3.2 ท่านได้รับประโยชน์จากการจัดกิจกรรม เรื่อง "การบริหารจัดการบัณฑิตศึกษา</t>
  </si>
  <si>
    <t xml:space="preserve">         เพื่อรองรับกรอบอาเซียน"       </t>
  </si>
  <si>
    <t xml:space="preserve">   3.3 ท่านได้รับความรู้และประสบการณ์จากการศึกษาดูงานมากน้อยเพียงใด</t>
  </si>
  <si>
    <t>4. ด้านวิทยากร (ผศ.ดร.คนึงนิจ ภู่พัฒน์วิบูลย์)</t>
  </si>
  <si>
    <t xml:space="preserve">   4.1 วิทยากรบรรยาย เนื้อหาตรงตามวัตถุประสงค์โครงการ</t>
  </si>
  <si>
    <t xml:space="preserve">   4.2 วิทยากรบรรยาย เนื้อหาที่เป็นประโยชน์ และสามารถนำไปประยุกต์</t>
  </si>
  <si>
    <t xml:space="preserve">         ใช้ให้เกิดประโยชน์ได้เป็นอย่างดี</t>
  </si>
  <si>
    <t>ตาราง 1  แสดงจำนวนและร้อยละของผู้ตอบแบบประเมิน จำแนกตามเพศ</t>
  </si>
  <si>
    <t xml:space="preserve">          จากตาราง 1 พบว่า ผู้ตอบแบบประเมินส่วนใหญ่เป็นเพศหญิงมากที่สุด ร้อยละ 75.00 และ</t>
  </si>
  <si>
    <t>เพศชาย ร้อยละ 25.00</t>
  </si>
  <si>
    <t>ตาราง 2  แสดงจำนวนและร้อยละของผู้ตอบแบบประเมิน จำแนกตามสถานภาพ</t>
  </si>
  <si>
    <t xml:space="preserve">           จากตาราง 2 พบว่า ผู้ตอบแบบประเมินส่วนใหญ่เป็นผู้บริหารบัณฑิตวิทยาลัย ร้อยละ 75.00 และ</t>
  </si>
  <si>
    <t>ตาราง 3  แสดงค่าเฉลี่ย  ส่วนเบี่ยงเบนมาตรฐาน และระดับความคิดเห็นเกี่ยวกับกิจกรรมฯ</t>
  </si>
  <si>
    <t xml:space="preserve">        จากตาราง 3 การประเมินความคิดเห็นเกี่ยวกับการจัดโครงการฯ พบว่า ผู้ตอบแบบประเมินมีความคิดเห็น</t>
  </si>
  <si>
    <t>โดยรวมอยู่ในระดับมาก (ค่าเฉลี่ย 4.48)  โดยมีความพึงพอใจวิทยากรบรรยาย เนื้อหาตรงตามวัตถุประสงค์โครงการ</t>
  </si>
  <si>
    <t>มากที่สุด (ค่าเฉลี่ย 4.71) รองลงมาได้แก่ ประโยชน์จากการบรรยาย เรื่อง "การบริหารจัดการบัณฑิตศึกษา</t>
  </si>
  <si>
    <t>เพื่อรองรับกรอบอาเซียน" (ค่าเฉลี่ย 4.63) และ วิทยากรบรรยายเนื้อหาที่เป็นประโยชน์ และสามารถนำไปประยุกต์</t>
  </si>
  <si>
    <t>ใช้ให้เกิดประโยชน์ได้เป็นอย่างดี (ค่าเฉลี่ย 4.57)</t>
  </si>
  <si>
    <t xml:space="preserve">ผลการประเมินโครงการอบรมเชิงปฏิบัติการ </t>
  </si>
  <si>
    <t>เรื่อง "การบริหารจัดการบัณฑิตศึกษาเพื่อรองรับกรอบอาเซียน"</t>
  </si>
  <si>
    <t>วันที่ 14 - 17 กุมภาพันธ์ 2555</t>
  </si>
  <si>
    <t>ณ มหาวิทยาลัยนเรศวร มหาวิทยาลัยราชภัฏเชียงใหม่ และมหาวิทยาลัยแม่ฟ้าหลวง</t>
  </si>
  <si>
    <t xml:space="preserve">       จากการจัดโครงการอบรมเชิงปฏิบัติการ เรื่อง "การบริหารจัดการบัณฑิตศึกษาเพื่อรองรับกรอบอาเซียน" </t>
  </si>
  <si>
    <t>ในวันที่ 14 - 17 กุมภาพันธ์ 2555 ณ มหาวิทยาลัยนเรศวร มหาวิทยาลัยราชภัฏเชียงใหม่ และมหาวิทยาลัย</t>
  </si>
  <si>
    <t>แม่ฟ้าหลวง พบว่า มีผู้เข้าร่วมโครงการจำนวนทั้งสิ้น 8 คน โดยมีรายละเอียดดังนี้</t>
  </si>
  <si>
    <t xml:space="preserve">      จากการจัดโครงการอบรมเชิงปฏิบัติการ เรื่อง "การบริหารจัดการบัณฑิตศึกษาเพื่อรองรับกรอบอาเซียน" </t>
  </si>
  <si>
    <t>แม่ฟ้าหลวง พบว่า มีผู้เข้าร่วมโครงการจำนวนทั้งสิ้น 8 คน ส่วนใหญ่เป็นเพศหญิง ร้อยละ 75.00 และ</t>
  </si>
  <si>
    <t>หัวหน้างาน ร้อยละ 25.00</t>
  </si>
  <si>
    <t>เพศชาย ร้อยละ 25.00 เป็นผู้บริหารบัณฑิตวิทยาลัย ร้อยละ 75.00 และหัวหน้างาน ร้อยละ 25.00</t>
  </si>
  <si>
    <t>อยู่ในระดับมาก (ค่าเฉลี่ย 4.48)  โดยมีความพึงพอใจวิทยากรบรรยาย เนื้อหาตรงตามวัตถุประสงค์โครงการ</t>
  </si>
  <si>
    <t xml:space="preserve">     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</si>
  <si>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>เพื่อรองรับกรอบอาเซียน" (ค่าเฉลี่ย 4.63) และ วิทยากรบรรยายเนื้อหาที่เป็นประโยชน์ และสามารถนำไป</t>
  </si>
  <si>
    <t>ประยุกต์ใช้ให้เกิดประโยชน์ได้เป็นอย่างดี (ค่าเฉลี่ย 4.57)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</si>
</sst>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38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39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2" fontId="7" fillId="0" borderId="38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6"/>
  <sheetViews>
    <sheetView zoomScale="110" zoomScaleNormal="110" zoomScalePageLayoutView="0" workbookViewId="0" topLeftCell="A1">
      <pane ySplit="4" topLeftCell="A14" activePane="bottomLeft" state="frozen"/>
      <selection pane="topLeft" activeCell="A1" sqref="A1"/>
      <selection pane="bottomLeft" activeCell="S11" sqref="S11"/>
    </sheetView>
  </sheetViews>
  <sheetFormatPr defaultColWidth="8.7109375" defaultRowHeight="12.75"/>
  <cols>
    <col min="1" max="1" width="7.00390625" style="4" customWidth="1"/>
    <col min="2" max="2" width="10.140625" style="4" customWidth="1"/>
    <col min="3" max="3" width="27.7109375" style="4" bestFit="1" customWidth="1"/>
    <col min="4" max="12" width="5.00390625" style="4" customWidth="1"/>
    <col min="13" max="16384" width="8.7109375" style="1" customWidth="1"/>
  </cols>
  <sheetData>
    <row r="3" spans="1:12" ht="24">
      <c r="A3" s="20" t="s">
        <v>0</v>
      </c>
      <c r="B3" s="22" t="s">
        <v>25</v>
      </c>
      <c r="C3" s="21" t="s">
        <v>12</v>
      </c>
      <c r="D3" s="32"/>
      <c r="E3" s="32"/>
      <c r="F3" s="32"/>
      <c r="G3" s="32"/>
      <c r="H3" s="32"/>
      <c r="I3" s="32"/>
      <c r="J3" s="32"/>
      <c r="K3" s="32"/>
      <c r="L3" s="32"/>
    </row>
    <row r="4" spans="1:12" ht="24">
      <c r="A4" s="20"/>
      <c r="B4" s="22"/>
      <c r="C4" s="21"/>
      <c r="D4" s="42">
        <v>1.1</v>
      </c>
      <c r="E4" s="42">
        <v>1.2</v>
      </c>
      <c r="F4" s="38">
        <v>2.1</v>
      </c>
      <c r="G4" s="38">
        <v>2.2</v>
      </c>
      <c r="H4" s="44">
        <v>3.1</v>
      </c>
      <c r="I4" s="44">
        <v>3.2</v>
      </c>
      <c r="J4" s="44">
        <v>3.2</v>
      </c>
      <c r="K4" s="45">
        <v>4.1</v>
      </c>
      <c r="L4" s="45">
        <v>4.2</v>
      </c>
    </row>
    <row r="5" spans="1:14" ht="24">
      <c r="A5" s="4">
        <v>1</v>
      </c>
      <c r="B5" s="4">
        <v>1</v>
      </c>
      <c r="C5" s="4">
        <v>1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4</v>
      </c>
      <c r="K5" s="4">
        <v>5</v>
      </c>
      <c r="L5" s="4">
        <v>5</v>
      </c>
      <c r="N5" s="25">
        <f aca="true" t="shared" si="0" ref="N5:N12">AVERAGE(D5:L5)</f>
        <v>4.888888888888889</v>
      </c>
    </row>
    <row r="6" spans="1:14" ht="24">
      <c r="A6" s="4">
        <v>2</v>
      </c>
      <c r="B6" s="4">
        <v>2</v>
      </c>
      <c r="C6" s="4">
        <v>1</v>
      </c>
      <c r="D6" s="4">
        <v>4</v>
      </c>
      <c r="E6" s="4">
        <v>4</v>
      </c>
      <c r="F6" s="4">
        <v>4</v>
      </c>
      <c r="G6" s="4">
        <v>4</v>
      </c>
      <c r="H6" s="4">
        <v>5</v>
      </c>
      <c r="I6" s="4">
        <v>5</v>
      </c>
      <c r="J6" s="4">
        <v>5</v>
      </c>
      <c r="K6" s="4">
        <v>5</v>
      </c>
      <c r="L6" s="4">
        <v>5</v>
      </c>
      <c r="N6" s="25">
        <f t="shared" si="0"/>
        <v>4.555555555555555</v>
      </c>
    </row>
    <row r="7" spans="1:14" ht="24">
      <c r="A7" s="4">
        <v>3</v>
      </c>
      <c r="B7" s="4">
        <v>1</v>
      </c>
      <c r="C7" s="4">
        <v>1</v>
      </c>
      <c r="D7" s="4">
        <v>5</v>
      </c>
      <c r="E7" s="4">
        <v>4</v>
      </c>
      <c r="F7" s="4">
        <v>5</v>
      </c>
      <c r="G7" s="4">
        <v>5</v>
      </c>
      <c r="H7" s="4">
        <v>4</v>
      </c>
      <c r="I7" s="4">
        <v>4</v>
      </c>
      <c r="J7" s="4">
        <v>5</v>
      </c>
      <c r="K7" s="4">
        <v>5</v>
      </c>
      <c r="L7" s="4">
        <v>5</v>
      </c>
      <c r="N7" s="25">
        <f t="shared" si="0"/>
        <v>4.666666666666667</v>
      </c>
    </row>
    <row r="8" spans="1:14" ht="24">
      <c r="A8" s="4">
        <v>4</v>
      </c>
      <c r="B8" s="4">
        <v>2</v>
      </c>
      <c r="C8" s="4">
        <v>2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v>4</v>
      </c>
      <c r="J8" s="4">
        <v>4</v>
      </c>
      <c r="K8" s="4">
        <v>5</v>
      </c>
      <c r="L8" s="4">
        <v>4</v>
      </c>
      <c r="N8" s="25">
        <f t="shared" si="0"/>
        <v>4.666666666666667</v>
      </c>
    </row>
    <row r="9" spans="1:14" ht="24">
      <c r="A9" s="4">
        <v>5</v>
      </c>
      <c r="B9" s="4">
        <v>2</v>
      </c>
      <c r="C9" s="4">
        <v>2</v>
      </c>
      <c r="D9" s="4">
        <v>4</v>
      </c>
      <c r="E9" s="4">
        <v>5</v>
      </c>
      <c r="F9" s="4">
        <v>4</v>
      </c>
      <c r="G9" s="4">
        <v>4</v>
      </c>
      <c r="H9" s="4">
        <v>5</v>
      </c>
      <c r="I9" s="4">
        <v>5</v>
      </c>
      <c r="J9" s="4">
        <v>4</v>
      </c>
      <c r="K9" s="4">
        <v>5</v>
      </c>
      <c r="L9" s="4">
        <v>5</v>
      </c>
      <c r="N9" s="25">
        <f t="shared" si="0"/>
        <v>4.555555555555555</v>
      </c>
    </row>
    <row r="10" spans="1:14" ht="24">
      <c r="A10" s="4">
        <v>6</v>
      </c>
      <c r="B10" s="4">
        <v>2</v>
      </c>
      <c r="C10" s="4">
        <v>1</v>
      </c>
      <c r="D10" s="4">
        <v>5</v>
      </c>
      <c r="E10" s="4">
        <v>4</v>
      </c>
      <c r="F10" s="4">
        <v>4</v>
      </c>
      <c r="G10" s="4">
        <v>5</v>
      </c>
      <c r="H10" s="4">
        <v>5</v>
      </c>
      <c r="I10" s="4">
        <v>4</v>
      </c>
      <c r="J10" s="4">
        <v>4</v>
      </c>
      <c r="N10" s="25">
        <f t="shared" si="0"/>
        <v>4.428571428571429</v>
      </c>
    </row>
    <row r="11" spans="1:14" ht="24">
      <c r="A11" s="4">
        <v>7</v>
      </c>
      <c r="B11" s="4">
        <v>2</v>
      </c>
      <c r="C11" s="4">
        <v>1</v>
      </c>
      <c r="D11" s="4">
        <v>4</v>
      </c>
      <c r="E11" s="4">
        <v>4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N11" s="25">
        <f t="shared" si="0"/>
        <v>4</v>
      </c>
    </row>
    <row r="12" spans="1:14" ht="24">
      <c r="A12" s="4">
        <v>8</v>
      </c>
      <c r="B12" s="4">
        <v>2</v>
      </c>
      <c r="C12" s="4">
        <v>1</v>
      </c>
      <c r="D12" s="4">
        <v>4</v>
      </c>
      <c r="E12" s="4">
        <v>4</v>
      </c>
      <c r="F12" s="4">
        <v>4</v>
      </c>
      <c r="G12" s="4">
        <v>4</v>
      </c>
      <c r="H12" s="4">
        <v>4</v>
      </c>
      <c r="I12" s="4">
        <v>4</v>
      </c>
      <c r="J12" s="4">
        <v>4</v>
      </c>
      <c r="K12" s="4">
        <v>4</v>
      </c>
      <c r="L12" s="4">
        <v>4</v>
      </c>
      <c r="N12" s="25">
        <f t="shared" si="0"/>
        <v>4</v>
      </c>
    </row>
    <row r="15" spans="2:3" ht="24">
      <c r="B15" s="39"/>
      <c r="C15" s="39" t="s">
        <v>16</v>
      </c>
    </row>
    <row r="16" spans="1:14" ht="24">
      <c r="A16" s="4">
        <v>6</v>
      </c>
      <c r="B16" s="32">
        <f>COUNTIF(C5:C12,1)</f>
        <v>6</v>
      </c>
      <c r="C16" s="41" t="s">
        <v>17</v>
      </c>
      <c r="D16" s="23">
        <f aca="true" t="shared" si="1" ref="D16:L16">AVERAGE(D5:D13)</f>
        <v>4.5</v>
      </c>
      <c r="E16" s="23">
        <f t="shared" si="1"/>
        <v>4.375</v>
      </c>
      <c r="F16" s="23">
        <f t="shared" si="1"/>
        <v>4.375</v>
      </c>
      <c r="G16" s="23">
        <f t="shared" si="1"/>
        <v>4.5</v>
      </c>
      <c r="H16" s="23">
        <f t="shared" si="1"/>
        <v>4.625</v>
      </c>
      <c r="I16" s="23">
        <f t="shared" si="1"/>
        <v>4.375</v>
      </c>
      <c r="J16" s="23">
        <f t="shared" si="1"/>
        <v>4.25</v>
      </c>
      <c r="K16" s="23">
        <f t="shared" si="1"/>
        <v>4.714285714285714</v>
      </c>
      <c r="L16" s="23">
        <f t="shared" si="1"/>
        <v>4.571428571428571</v>
      </c>
      <c r="N16" s="26">
        <f>AVERAGE(D16:L16)</f>
        <v>4.476190476190476</v>
      </c>
    </row>
    <row r="17" spans="1:14" ht="24">
      <c r="A17" s="4">
        <v>3</v>
      </c>
      <c r="B17" s="32">
        <f>COUNTIF(C5:C12,2)</f>
        <v>2</v>
      </c>
      <c r="C17" s="41" t="s">
        <v>23</v>
      </c>
      <c r="D17" s="24">
        <f aca="true" t="shared" si="2" ref="D17:L17">STDEV(D5:D13)</f>
        <v>0.5345224838248488</v>
      </c>
      <c r="E17" s="24">
        <f t="shared" si="2"/>
        <v>0.5175491695067657</v>
      </c>
      <c r="F17" s="24">
        <f t="shared" si="2"/>
        <v>0.5175491695067657</v>
      </c>
      <c r="G17" s="24">
        <f t="shared" si="2"/>
        <v>0.5345224838248488</v>
      </c>
      <c r="H17" s="24">
        <f t="shared" si="2"/>
        <v>0.5175491695067657</v>
      </c>
      <c r="I17" s="24">
        <f t="shared" si="2"/>
        <v>0.5175491695067657</v>
      </c>
      <c r="J17" s="24">
        <f t="shared" si="2"/>
        <v>0.4629100498862757</v>
      </c>
      <c r="K17" s="24">
        <f t="shared" si="2"/>
        <v>0.48795003647426666</v>
      </c>
      <c r="L17" s="24">
        <f t="shared" si="2"/>
        <v>0.53452248382485</v>
      </c>
      <c r="N17" s="26">
        <f>STDEV(N5:N14)</f>
        <v>0.31869798421049633</v>
      </c>
    </row>
    <row r="18" spans="1:3" ht="24">
      <c r="A18" s="4">
        <v>7</v>
      </c>
      <c r="B18" s="32">
        <f>COUNTIF(C5:C12,3)</f>
        <v>0</v>
      </c>
      <c r="C18" s="40" t="s">
        <v>18</v>
      </c>
    </row>
    <row r="19" spans="1:3" ht="24">
      <c r="A19" s="4">
        <v>6</v>
      </c>
      <c r="B19" s="32">
        <f>COUNTIF(C5:C12,4)</f>
        <v>0</v>
      </c>
      <c r="C19" s="40" t="s">
        <v>19</v>
      </c>
    </row>
    <row r="20" spans="1:3" ht="24">
      <c r="A20" s="4">
        <v>2</v>
      </c>
      <c r="B20" s="32">
        <f>COUNTIF(C5:C12,5)</f>
        <v>0</v>
      </c>
      <c r="C20" s="40" t="s">
        <v>21</v>
      </c>
    </row>
    <row r="21" spans="1:3" ht="24">
      <c r="A21" s="4">
        <v>4</v>
      </c>
      <c r="B21" s="32">
        <f>COUNTIF(C5:C12,6)</f>
        <v>0</v>
      </c>
      <c r="C21" s="40" t="s">
        <v>20</v>
      </c>
    </row>
    <row r="22" spans="1:3" ht="24">
      <c r="A22" s="4">
        <f>SUM(A16:A21)</f>
        <v>28</v>
      </c>
      <c r="B22" s="39">
        <f>SUM(B16:B21)</f>
        <v>8</v>
      </c>
      <c r="C22" s="39"/>
    </row>
    <row r="23" spans="2:3" ht="24">
      <c r="B23" s="32"/>
      <c r="C23" s="32"/>
    </row>
    <row r="24" spans="2:3" ht="24">
      <c r="B24" s="32" t="s">
        <v>25</v>
      </c>
      <c r="C24" s="32"/>
    </row>
    <row r="25" spans="2:3" ht="24">
      <c r="B25" s="32">
        <f>COUNTIF(B5:B12,1)</f>
        <v>2</v>
      </c>
      <c r="C25" s="40" t="s">
        <v>26</v>
      </c>
    </row>
    <row r="26" spans="2:3" ht="24">
      <c r="B26" s="32">
        <f>COUNTIF(B5:B12,2)</f>
        <v>6</v>
      </c>
      <c r="C26" s="40" t="s">
        <v>27</v>
      </c>
    </row>
  </sheetData>
  <sheetProtection/>
  <autoFilter ref="A4:L14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="120" zoomScaleNormal="120" zoomScalePageLayoutView="0" workbookViewId="0" topLeftCell="A1">
      <selection activeCell="N5" sqref="N5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5.00390625" style="1" customWidth="1"/>
    <col min="12" max="16384" width="8.7109375" style="1" customWidth="1"/>
  </cols>
  <sheetData>
    <row r="1" spans="1:10" ht="27.7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</row>
    <row r="3" ht="24">
      <c r="A3" s="1" t="s">
        <v>64</v>
      </c>
    </row>
    <row r="4" spans="1:12" ht="24">
      <c r="A4" s="1" t="s">
        <v>62</v>
      </c>
      <c r="L4" s="1" t="s">
        <v>13</v>
      </c>
    </row>
    <row r="5" ht="24">
      <c r="A5" s="1" t="s">
        <v>65</v>
      </c>
    </row>
    <row r="6" spans="1:13" ht="24">
      <c r="A6" s="1" t="s">
        <v>67</v>
      </c>
      <c r="M6" s="6" t="s">
        <v>22</v>
      </c>
    </row>
    <row r="7" spans="1:13" ht="24">
      <c r="A7" s="11" t="s">
        <v>69</v>
      </c>
      <c r="B7" s="8"/>
      <c r="L7" s="6"/>
      <c r="M7" s="6"/>
    </row>
    <row r="8" ht="24">
      <c r="A8" s="6" t="s">
        <v>68</v>
      </c>
    </row>
    <row r="9" ht="24">
      <c r="A9" s="6" t="s">
        <v>54</v>
      </c>
    </row>
    <row r="10" ht="24">
      <c r="A10" s="6" t="s">
        <v>70</v>
      </c>
    </row>
    <row r="11" ht="24">
      <c r="A11" s="6" t="s">
        <v>71</v>
      </c>
    </row>
    <row r="13" ht="24">
      <c r="A13" s="6"/>
    </row>
    <row r="14" ht="24">
      <c r="A14" s="6"/>
    </row>
  </sheetData>
  <sheetProtection/>
  <mergeCells count="1">
    <mergeCell ref="A1:J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120" zoomScaleNormal="120" zoomScalePageLayoutView="0" workbookViewId="0" topLeftCell="A7">
      <selection activeCell="J12" sqref="J12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10.00390625" style="1" customWidth="1"/>
    <col min="7" max="7" width="9.8515625" style="1" customWidth="1"/>
    <col min="8" max="8" width="9.421875" style="1" customWidth="1"/>
    <col min="9" max="9" width="13.8515625" style="1" customWidth="1"/>
    <col min="10" max="10" width="2.00390625" style="1" customWidth="1"/>
    <col min="11" max="11" width="8.00390625" style="1" customWidth="1"/>
    <col min="12" max="12" width="15.57421875" style="1" customWidth="1"/>
    <col min="13" max="16384" width="8.7109375" style="1" customWidth="1"/>
  </cols>
  <sheetData>
    <row r="1" spans="1:10" ht="24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4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">
      <c r="A3" s="66" t="s">
        <v>59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4">
      <c r="A4" s="65" t="s">
        <v>60</v>
      </c>
      <c r="B4" s="65"/>
      <c r="C4" s="65"/>
      <c r="D4" s="65"/>
      <c r="E4" s="65"/>
      <c r="F4" s="65"/>
      <c r="G4" s="65"/>
      <c r="H4" s="65"/>
      <c r="I4" s="65"/>
      <c r="J4" s="65"/>
    </row>
    <row r="5" ht="12" customHeight="1"/>
    <row r="6" ht="24">
      <c r="A6" s="1" t="s">
        <v>61</v>
      </c>
    </row>
    <row r="7" ht="24">
      <c r="A7" s="1" t="s">
        <v>62</v>
      </c>
    </row>
    <row r="8" ht="24">
      <c r="A8" s="1" t="s">
        <v>63</v>
      </c>
    </row>
    <row r="10" ht="24">
      <c r="A10" s="7" t="s">
        <v>8</v>
      </c>
    </row>
    <row r="11" ht="13.5" customHeight="1">
      <c r="A11" s="6"/>
    </row>
    <row r="12" ht="24">
      <c r="A12" s="6" t="s">
        <v>46</v>
      </c>
    </row>
    <row r="13" ht="24.75" thickBot="1">
      <c r="A13" s="6"/>
    </row>
    <row r="14" spans="2:7" ht="25.5" thickBot="1" thickTop="1">
      <c r="B14" s="62"/>
      <c r="C14" s="64" t="s">
        <v>25</v>
      </c>
      <c r="D14" s="64"/>
      <c r="E14" s="64"/>
      <c r="F14" s="27" t="s">
        <v>9</v>
      </c>
      <c r="G14" s="27" t="s">
        <v>10</v>
      </c>
    </row>
    <row r="15" spans="2:7" ht="24.75" thickTop="1">
      <c r="B15" s="34"/>
      <c r="C15" s="3" t="s">
        <v>27</v>
      </c>
      <c r="D15" s="29"/>
      <c r="E15" s="29"/>
      <c r="F15" s="3">
        <f>คีย์!B26</f>
        <v>6</v>
      </c>
      <c r="G15" s="10">
        <f>F15*100/F$17</f>
        <v>75</v>
      </c>
    </row>
    <row r="16" spans="2:7" ht="24.75" thickBot="1">
      <c r="B16" s="34"/>
      <c r="C16" s="3" t="s">
        <v>26</v>
      </c>
      <c r="D16" s="29"/>
      <c r="E16" s="29"/>
      <c r="F16" s="3">
        <f>คีย์!B25</f>
        <v>2</v>
      </c>
      <c r="G16" s="10">
        <f>F16*100/F$17</f>
        <v>25</v>
      </c>
    </row>
    <row r="17" spans="2:7" ht="25.5" thickBot="1" thickTop="1">
      <c r="B17" s="29"/>
      <c r="C17" s="64" t="s">
        <v>4</v>
      </c>
      <c r="D17" s="64"/>
      <c r="E17" s="64"/>
      <c r="F17" s="33">
        <f>SUM(F15:F16)</f>
        <v>8</v>
      </c>
      <c r="G17" s="28">
        <f>SUM(G15:G16)</f>
        <v>100</v>
      </c>
    </row>
    <row r="18" ht="24.75" thickTop="1"/>
    <row r="19" ht="24">
      <c r="A19" s="6" t="s">
        <v>47</v>
      </c>
    </row>
    <row r="20" ht="24">
      <c r="A20" s="6" t="s">
        <v>48</v>
      </c>
    </row>
    <row r="22" ht="24">
      <c r="A22" s="6" t="s">
        <v>49</v>
      </c>
    </row>
    <row r="23" ht="24.75" thickBot="1">
      <c r="A23" s="6"/>
    </row>
    <row r="24" spans="2:7" ht="25.5" thickBot="1" thickTop="1">
      <c r="B24" s="64" t="s">
        <v>12</v>
      </c>
      <c r="C24" s="64"/>
      <c r="D24" s="64"/>
      <c r="E24" s="64"/>
      <c r="F24" s="27" t="s">
        <v>9</v>
      </c>
      <c r="G24" s="27" t="s">
        <v>10</v>
      </c>
    </row>
    <row r="25" spans="2:7" ht="24.75" thickTop="1">
      <c r="B25" s="34" t="str">
        <f>คีย์!C16</f>
        <v>ผู้บริหารบัณฑิตวิทยาลัย</v>
      </c>
      <c r="C25" s="29"/>
      <c r="D25" s="29"/>
      <c r="E25" s="29"/>
      <c r="F25" s="3">
        <f>คีย์!B16</f>
        <v>6</v>
      </c>
      <c r="G25" s="10">
        <f>F25*100/F$17</f>
        <v>75</v>
      </c>
    </row>
    <row r="26" spans="2:7" ht="24.75" thickBot="1">
      <c r="B26" s="34" t="str">
        <f>คีย์!C17</f>
        <v>หัวหน้างาน</v>
      </c>
      <c r="C26" s="29"/>
      <c r="D26" s="29"/>
      <c r="E26" s="29"/>
      <c r="F26" s="3">
        <f>คีย์!B17</f>
        <v>2</v>
      </c>
      <c r="G26" s="10">
        <f>F26*100/F$17</f>
        <v>25</v>
      </c>
    </row>
    <row r="27" spans="2:7" ht="25.5" thickBot="1" thickTop="1">
      <c r="B27" s="64" t="s">
        <v>4</v>
      </c>
      <c r="C27" s="64"/>
      <c r="D27" s="64"/>
      <c r="E27" s="64"/>
      <c r="F27" s="33">
        <f>SUM(F25:F26)</f>
        <v>8</v>
      </c>
      <c r="G27" s="28">
        <f>SUM(G26:G26)</f>
        <v>25</v>
      </c>
    </row>
    <row r="28" ht="24.75" thickTop="1"/>
    <row r="29" ht="24">
      <c r="A29" s="6" t="s">
        <v>50</v>
      </c>
    </row>
    <row r="30" ht="24">
      <c r="A30" s="6" t="s">
        <v>66</v>
      </c>
    </row>
  </sheetData>
  <sheetProtection/>
  <mergeCells count="8">
    <mergeCell ref="B27:E27"/>
    <mergeCell ref="A2:J2"/>
    <mergeCell ref="A1:J1"/>
    <mergeCell ref="A3:J3"/>
    <mergeCell ref="A4:J4"/>
    <mergeCell ref="B24:E24"/>
    <mergeCell ref="C14:E14"/>
    <mergeCell ref="C17:E17"/>
  </mergeCells>
  <printOptions/>
  <pageMargins left="0.7874015748031497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20" zoomScaleNormal="120" zoomScalePageLayoutView="0" workbookViewId="0" topLeftCell="A1">
      <selection activeCell="I20" sqref="I20"/>
    </sheetView>
  </sheetViews>
  <sheetFormatPr defaultColWidth="8.7109375" defaultRowHeight="12.75"/>
  <cols>
    <col min="1" max="3" width="8.7109375" style="1" customWidth="1"/>
    <col min="4" max="4" width="41.00390625" style="1" customWidth="1"/>
    <col min="5" max="6" width="4.8515625" style="1" bestFit="1" customWidth="1"/>
    <col min="7" max="7" width="15.140625" style="1" customWidth="1"/>
    <col min="8" max="8" width="6.57421875" style="1" customWidth="1"/>
    <col min="9" max="16384" width="8.7109375" style="1" customWidth="1"/>
  </cols>
  <sheetData>
    <row r="1" spans="1:7" ht="24">
      <c r="A1" s="67" t="s">
        <v>15</v>
      </c>
      <c r="B1" s="67"/>
      <c r="C1" s="67"/>
      <c r="D1" s="67"/>
      <c r="E1" s="67"/>
      <c r="F1" s="67"/>
      <c r="G1" s="67"/>
    </row>
    <row r="2" ht="24">
      <c r="A2" s="7" t="s">
        <v>24</v>
      </c>
    </row>
    <row r="3" ht="9" customHeight="1">
      <c r="A3" s="7"/>
    </row>
    <row r="4" ht="24.75" thickBot="1">
      <c r="A4" s="6" t="s">
        <v>51</v>
      </c>
    </row>
    <row r="5" spans="1:7" s="12" customFormat="1" ht="24" thickTop="1">
      <c r="A5" s="68" t="s">
        <v>1</v>
      </c>
      <c r="B5" s="69"/>
      <c r="C5" s="69"/>
      <c r="D5" s="69"/>
      <c r="E5" s="72" t="s">
        <v>29</v>
      </c>
      <c r="F5" s="73"/>
      <c r="G5" s="74"/>
    </row>
    <row r="6" spans="1:7" s="12" customFormat="1" ht="24" thickBot="1">
      <c r="A6" s="70"/>
      <c r="B6" s="71"/>
      <c r="C6" s="71"/>
      <c r="D6" s="71"/>
      <c r="E6" s="13"/>
      <c r="F6" s="13" t="s">
        <v>3</v>
      </c>
      <c r="G6" s="13" t="s">
        <v>11</v>
      </c>
    </row>
    <row r="7" spans="1:7" s="12" customFormat="1" ht="24" thickTop="1">
      <c r="A7" s="46" t="s">
        <v>28</v>
      </c>
      <c r="B7" s="15"/>
      <c r="C7" s="15"/>
      <c r="D7" s="15"/>
      <c r="E7" s="16"/>
      <c r="F7" s="16"/>
      <c r="G7" s="17"/>
    </row>
    <row r="8" spans="1:7" s="12" customFormat="1" ht="23.25">
      <c r="A8" s="14" t="s">
        <v>30</v>
      </c>
      <c r="B8" s="15"/>
      <c r="C8" s="15"/>
      <c r="D8" s="15"/>
      <c r="E8" s="16">
        <f>คีย์!D16</f>
        <v>4.5</v>
      </c>
      <c r="F8" s="16">
        <f>คีย์!D17</f>
        <v>0.5345224838248488</v>
      </c>
      <c r="G8" s="17" t="str">
        <f aca="true" t="shared" si="0" ref="G8:G22">IF(E8&gt;4.5,"มากที่สุด",IF(E8&gt;3.5,"มาก",IF(E8&gt;2.5,"ปานกลาง",IF(E8&gt;1.5,"น้อย",IF(E8&lt;=1.5,"น้อยที่สุด")))))</f>
        <v>มาก</v>
      </c>
    </row>
    <row r="9" spans="1:7" s="12" customFormat="1" ht="23.25">
      <c r="A9" s="58" t="s">
        <v>31</v>
      </c>
      <c r="B9" s="59"/>
      <c r="C9" s="59"/>
      <c r="D9" s="59"/>
      <c r="E9" s="60">
        <f>คีย์!E16</f>
        <v>4.375</v>
      </c>
      <c r="F9" s="60">
        <f>คีย์!E17</f>
        <v>0.5175491695067657</v>
      </c>
      <c r="G9" s="61" t="str">
        <f t="shared" si="0"/>
        <v>มาก</v>
      </c>
    </row>
    <row r="10" spans="1:7" s="12" customFormat="1" ht="23.25">
      <c r="A10" s="14" t="s">
        <v>32</v>
      </c>
      <c r="B10" s="15"/>
      <c r="C10" s="15"/>
      <c r="D10" s="15"/>
      <c r="E10" s="16"/>
      <c r="F10" s="16"/>
      <c r="G10" s="17"/>
    </row>
    <row r="11" spans="1:7" s="12" customFormat="1" ht="23.25">
      <c r="A11" s="47" t="s">
        <v>33</v>
      </c>
      <c r="B11" s="48"/>
      <c r="C11" s="48"/>
      <c r="D11" s="48"/>
      <c r="E11" s="49"/>
      <c r="F11" s="49"/>
      <c r="G11" s="50"/>
    </row>
    <row r="12" spans="1:7" s="12" customFormat="1" ht="23.25">
      <c r="A12" s="54" t="s">
        <v>34</v>
      </c>
      <c r="B12" s="55"/>
      <c r="C12" s="55"/>
      <c r="D12" s="55"/>
      <c r="E12" s="56">
        <f>คีย์!F16</f>
        <v>4.375</v>
      </c>
      <c r="F12" s="56">
        <f>คีย์!F17</f>
        <v>0.5175491695067657</v>
      </c>
      <c r="G12" s="57" t="str">
        <f t="shared" si="0"/>
        <v>มาก</v>
      </c>
    </row>
    <row r="13" spans="1:7" s="12" customFormat="1" ht="23.25">
      <c r="A13" s="79" t="s">
        <v>35</v>
      </c>
      <c r="B13" s="80"/>
      <c r="C13" s="80"/>
      <c r="D13" s="80"/>
      <c r="E13" s="81">
        <f>คีย์!G16</f>
        <v>4.5</v>
      </c>
      <c r="F13" s="81">
        <f>คีย์!G17</f>
        <v>0.5345224838248488</v>
      </c>
      <c r="G13" s="82" t="str">
        <f t="shared" si="0"/>
        <v>มาก</v>
      </c>
    </row>
    <row r="14" spans="1:7" s="12" customFormat="1" ht="23.25">
      <c r="A14" s="46" t="s">
        <v>36</v>
      </c>
      <c r="B14" s="15"/>
      <c r="C14" s="15"/>
      <c r="D14" s="15"/>
      <c r="E14" s="16"/>
      <c r="F14" s="16"/>
      <c r="G14" s="17"/>
    </row>
    <row r="15" spans="1:7" s="12" customFormat="1" ht="23.25">
      <c r="A15" s="14" t="s">
        <v>37</v>
      </c>
      <c r="B15" s="15"/>
      <c r="C15" s="15"/>
      <c r="D15" s="15"/>
      <c r="E15" s="16">
        <f>คีย์!H16</f>
        <v>4.625</v>
      </c>
      <c r="F15" s="16">
        <f>คีย์!H17</f>
        <v>0.5175491695067657</v>
      </c>
      <c r="G15" s="17" t="str">
        <f t="shared" si="0"/>
        <v>มากที่สุด</v>
      </c>
    </row>
    <row r="16" spans="1:7" s="12" customFormat="1" ht="23.25">
      <c r="A16" s="14" t="s">
        <v>38</v>
      </c>
      <c r="B16" s="15"/>
      <c r="C16" s="15"/>
      <c r="D16" s="15"/>
      <c r="E16" s="16"/>
      <c r="F16" s="16"/>
      <c r="G16" s="17"/>
    </row>
    <row r="17" spans="1:7" s="12" customFormat="1" ht="23.25" customHeight="1">
      <c r="A17" s="58" t="s">
        <v>39</v>
      </c>
      <c r="B17" s="59"/>
      <c r="C17" s="59"/>
      <c r="D17" s="59"/>
      <c r="E17" s="60">
        <f>คีย์!I16</f>
        <v>4.375</v>
      </c>
      <c r="F17" s="60">
        <f>คีย์!I17</f>
        <v>0.5175491695067657</v>
      </c>
      <c r="G17" s="61" t="str">
        <f t="shared" si="0"/>
        <v>มาก</v>
      </c>
    </row>
    <row r="18" spans="1:7" s="12" customFormat="1" ht="23.25" customHeight="1">
      <c r="A18" s="54" t="s">
        <v>40</v>
      </c>
      <c r="B18" s="55"/>
      <c r="C18" s="55"/>
      <c r="D18" s="55"/>
      <c r="E18" s="56"/>
      <c r="F18" s="56"/>
      <c r="G18" s="57"/>
    </row>
    <row r="19" spans="1:7" s="12" customFormat="1" ht="23.25">
      <c r="A19" s="51" t="s">
        <v>41</v>
      </c>
      <c r="B19" s="52"/>
      <c r="C19" s="52"/>
      <c r="D19" s="52"/>
      <c r="E19" s="53">
        <f>คีย์!J16</f>
        <v>4.25</v>
      </c>
      <c r="F19" s="53">
        <f>คีย์!J17</f>
        <v>0.4629100498862757</v>
      </c>
      <c r="G19" s="17" t="str">
        <f t="shared" si="0"/>
        <v>มาก</v>
      </c>
    </row>
    <row r="20" spans="1:7" s="12" customFormat="1" ht="23.25">
      <c r="A20" s="46" t="s">
        <v>42</v>
      </c>
      <c r="B20" s="15"/>
      <c r="C20" s="15"/>
      <c r="D20" s="15"/>
      <c r="E20" s="16"/>
      <c r="F20" s="16"/>
      <c r="G20" s="50"/>
    </row>
    <row r="21" spans="1:7" s="12" customFormat="1" ht="23.25">
      <c r="A21" s="54" t="s">
        <v>43</v>
      </c>
      <c r="B21" s="55"/>
      <c r="C21" s="55"/>
      <c r="D21" s="55"/>
      <c r="E21" s="56">
        <f>คีย์!K16</f>
        <v>4.714285714285714</v>
      </c>
      <c r="F21" s="56">
        <f>คีย์!K17</f>
        <v>0.48795003647426666</v>
      </c>
      <c r="G21" s="57" t="str">
        <f t="shared" si="0"/>
        <v>มากที่สุด</v>
      </c>
    </row>
    <row r="22" spans="1:7" s="12" customFormat="1" ht="23.25">
      <c r="A22" s="14" t="s">
        <v>44</v>
      </c>
      <c r="B22" s="15"/>
      <c r="C22" s="15"/>
      <c r="D22" s="15"/>
      <c r="E22" s="16">
        <f>คีย์!L16</f>
        <v>4.571428571428571</v>
      </c>
      <c r="F22" s="16">
        <f>คีย์!L17</f>
        <v>0.53452248382485</v>
      </c>
      <c r="G22" s="17" t="str">
        <f t="shared" si="0"/>
        <v>มากที่สุด</v>
      </c>
    </row>
    <row r="23" spans="1:7" s="12" customFormat="1" ht="24" thickBot="1">
      <c r="A23" s="54" t="s">
        <v>45</v>
      </c>
      <c r="B23" s="55"/>
      <c r="C23" s="55"/>
      <c r="D23" s="55"/>
      <c r="E23" s="56"/>
      <c r="F23" s="56"/>
      <c r="G23" s="17"/>
    </row>
    <row r="24" spans="1:7" s="12" customFormat="1" ht="24.75" thickBot="1" thickTop="1">
      <c r="A24" s="75" t="s">
        <v>4</v>
      </c>
      <c r="B24" s="76"/>
      <c r="C24" s="76"/>
      <c r="D24" s="77"/>
      <c r="E24" s="18">
        <f>คีย์!N16</f>
        <v>4.476190476190476</v>
      </c>
      <c r="F24" s="18">
        <f>คีย์!N17</f>
        <v>0.31869798421049633</v>
      </c>
      <c r="G24" s="19" t="str">
        <f>IF(E24&gt;4.5,"มากที่สุด",IF(E24&gt;3.5,"มาก",IF(E24&gt;2.5,"ปานกลาง",IF(E24&gt;1.5,"น้อย",IF(E24&lt;=1.5,"น้อยที่สุด")))))</f>
        <v>มาก</v>
      </c>
    </row>
    <row r="25" spans="1:7" s="12" customFormat="1" ht="24" thickTop="1">
      <c r="A25" s="35"/>
      <c r="B25" s="35"/>
      <c r="C25" s="35"/>
      <c r="D25" s="35"/>
      <c r="E25" s="36"/>
      <c r="F25" s="36"/>
      <c r="G25" s="35"/>
    </row>
    <row r="26" spans="1:7" s="12" customFormat="1" ht="24">
      <c r="A26" s="6" t="s">
        <v>52</v>
      </c>
      <c r="B26" s="35"/>
      <c r="C26" s="35"/>
      <c r="D26" s="35"/>
      <c r="E26" s="36"/>
      <c r="F26" s="36"/>
      <c r="G26" s="35"/>
    </row>
    <row r="27" ht="24">
      <c r="A27" s="6" t="s">
        <v>53</v>
      </c>
    </row>
    <row r="28" ht="24">
      <c r="A28" s="6" t="s">
        <v>54</v>
      </c>
    </row>
    <row r="29" ht="24">
      <c r="A29" s="6" t="s">
        <v>55</v>
      </c>
    </row>
    <row r="30" ht="24">
      <c r="A30" s="6" t="s">
        <v>56</v>
      </c>
    </row>
  </sheetData>
  <sheetProtection/>
  <mergeCells count="4">
    <mergeCell ref="A1:G1"/>
    <mergeCell ref="A5:D6"/>
    <mergeCell ref="E5:G5"/>
    <mergeCell ref="A24:D24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="110" zoomScaleNormal="110" zoomScalePageLayoutView="0" workbookViewId="0" topLeftCell="A1">
      <selection activeCell="G8" sqref="G8"/>
    </sheetView>
  </sheetViews>
  <sheetFormatPr defaultColWidth="8.7109375" defaultRowHeight="12.75"/>
  <cols>
    <col min="1" max="1" width="5.28125" style="1" customWidth="1"/>
    <col min="2" max="2" width="73.8515625" style="1" bestFit="1" customWidth="1"/>
    <col min="3" max="3" width="7.00390625" style="1" bestFit="1" customWidth="1"/>
    <col min="4" max="4" width="2.8515625" style="1" customWidth="1"/>
    <col min="5" max="16384" width="8.7109375" style="1" customWidth="1"/>
  </cols>
  <sheetData>
    <row r="1" spans="1:7" ht="24">
      <c r="A1" s="78" t="s">
        <v>6</v>
      </c>
      <c r="B1" s="78"/>
      <c r="C1" s="78"/>
      <c r="D1" s="31"/>
      <c r="E1" s="31"/>
      <c r="F1" s="31"/>
      <c r="G1" s="31"/>
    </row>
    <row r="2" spans="1:7" ht="24">
      <c r="A2" s="9"/>
      <c r="B2" s="9"/>
      <c r="C2" s="9"/>
      <c r="D2" s="8"/>
      <c r="E2" s="8"/>
      <c r="F2" s="8"/>
      <c r="G2" s="8"/>
    </row>
    <row r="3" ht="24">
      <c r="A3" s="2" t="s">
        <v>5</v>
      </c>
    </row>
    <row r="4" ht="10.5" customHeight="1"/>
    <row r="5" ht="24.75" thickBot="1"/>
    <row r="6" spans="1:3" ht="25.5" thickBot="1" thickTop="1">
      <c r="A6" s="37" t="s">
        <v>14</v>
      </c>
      <c r="B6" s="37" t="s">
        <v>1</v>
      </c>
      <c r="C6" s="37" t="s">
        <v>2</v>
      </c>
    </row>
    <row r="7" spans="1:3" ht="24.75" thickTop="1">
      <c r="A7" s="5">
        <v>1</v>
      </c>
      <c r="B7" s="30"/>
      <c r="C7" s="5"/>
    </row>
    <row r="8" spans="1:3" ht="24">
      <c r="A8" s="3">
        <v>2</v>
      </c>
      <c r="B8" s="43"/>
      <c r="C8" s="3"/>
    </row>
    <row r="9" spans="1:3" ht="24.75" thickBot="1">
      <c r="A9" s="3"/>
      <c r="C9" s="4"/>
    </row>
    <row r="10" spans="1:3" ht="24.75" thickTop="1">
      <c r="A10" s="5"/>
      <c r="B10" s="30"/>
      <c r="C10" s="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2012-06-14T06:25:36Z</cp:lastPrinted>
  <dcterms:created xsi:type="dcterms:W3CDTF">2006-03-16T15:57:13Z</dcterms:created>
  <dcterms:modified xsi:type="dcterms:W3CDTF">2012-06-15T03:23:03Z</dcterms:modified>
  <cp:category/>
  <cp:version/>
  <cp:contentType/>
  <cp:contentStatus/>
</cp:coreProperties>
</file>