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4995" windowHeight="6105" tabRatio="601" activeTab="1"/>
  </bookViews>
  <sheets>
    <sheet name="คีย์ข้อมูล" sheetId="1" r:id="rId1"/>
    <sheet name="บทสรุป" sheetId="2" r:id="rId2"/>
    <sheet name="คอนที่1" sheetId="3" r:id="rId3"/>
    <sheet name="ตอนที่2" sheetId="4" r:id="rId4"/>
    <sheet name="คอนที่3" sheetId="5" r:id="rId5"/>
  </sheets>
  <definedNames>
    <definedName name="_xlnm._FilterDatabase" localSheetId="0" hidden="1">'คีย์ข้อมูล'!$A$2:$AH$69</definedName>
  </definedNames>
  <calcPr fullCalcOnLoad="1"/>
</workbook>
</file>

<file path=xl/sharedStrings.xml><?xml version="1.0" encoding="utf-8"?>
<sst xmlns="http://schemas.openxmlformats.org/spreadsheetml/2006/main" count="292" uniqueCount="180">
  <si>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</si>
  <si>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</si>
  <si>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</si>
  <si>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</si>
  <si>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</si>
  <si>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</si>
  <si>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</si>
  <si>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</si>
  <si>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</si>
  <si>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</si>
  <si>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</si>
  <si>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</si>
  <si>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</si>
  <si>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</si>
  <si>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</si>
  <si>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</si>
  <si>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</si>
  <si>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</si>
  <si>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</si>
  <si>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</si>
  <si>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</si>
  <si>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</si>
  <si>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</si>
  <si>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คณะที่สังกัด</t>
  </si>
  <si>
    <t>อีเมล์</t>
  </si>
  <si>
    <t>ป้ายประชาสัมพันธ์</t>
  </si>
  <si>
    <t>ใบปลิว</t>
  </si>
  <si>
    <t>ไม่ระบุ</t>
  </si>
  <si>
    <t>website บัณฑิตวิทยาลัย</t>
  </si>
  <si>
    <t>ใบปลิว/โปสเตอร์ประชาสัมพันธ์โครงการ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</si>
  <si>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</si>
  <si>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</si>
  <si>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</si>
  <si>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</si>
  <si>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</si>
  <si>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</si>
  <si>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</si>
  <si>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>5. ด้านเอกสารประกอบโครงการฯ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</si>
  <si>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</si>
  <si>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</si>
  <si>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</si>
  <si>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</si>
  <si>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เฉลี่ยรวมด้านเอกสารประกอบโครงการฯ</t>
  </si>
  <si>
    <t xml:space="preserve">   </t>
  </si>
  <si>
    <t xml:space="preserve">          </t>
  </si>
  <si>
    <t xml:space="preserve">    </t>
  </si>
  <si>
    <t>ระดับ</t>
  </si>
  <si>
    <t>- 3 -</t>
  </si>
  <si>
    <t>- 4 -</t>
  </si>
  <si>
    <t>- 8 -</t>
  </si>
  <si>
    <t>คณะ</t>
  </si>
  <si>
    <t>กลุ่ม</t>
  </si>
  <si>
    <t>สหเวช</t>
  </si>
  <si>
    <t>ศึกษาศาสตร์</t>
  </si>
  <si>
    <t>วิศวกรรมศาสตร์</t>
  </si>
  <si>
    <t>วิทยาศาสตร์</t>
  </si>
  <si>
    <t>วิทยาศาสตร์การแพทย์</t>
  </si>
  <si>
    <t>พยาบาลศาสตร์</t>
  </si>
  <si>
    <t>มนุษยศาสตร์</t>
  </si>
  <si>
    <t>เกษตรศาสตร์</t>
  </si>
  <si>
    <t>สาธารณสุขศาสตร์</t>
  </si>
  <si>
    <t>บัณฑิตวิทยาลัย</t>
  </si>
  <si>
    <t>บริหารธุรกิจ</t>
  </si>
  <si>
    <t>เภสัชศาสตร์</t>
  </si>
  <si>
    <t>สังคมศาสตร์</t>
  </si>
  <si>
    <t>แพทยศาสตร์</t>
  </si>
  <si>
    <t>ระดับ 3</t>
  </si>
  <si>
    <t>ต้องการ</t>
  </si>
  <si>
    <t xml:space="preserve">ควรเพิ่มเวลาในการอบรมเป็น 2 วัน </t>
  </si>
  <si>
    <t>2.2 ท่านจะนำความรู้ที่ได้จากการอบรมในครั้งนี้ไปใช้ประโยชน์อย่างไร</t>
  </si>
  <si>
    <t>2.3 ท่านต้องการให้บัณฑิตวิทยาลัยจัดโครงการนี้ต่อไปหรือไม่</t>
  </si>
  <si>
    <t>2.4 บัณฑิตวิทยาลัยจัดโครงการเช่นนี้ในครั้งต่อไปท่านคิดว่าควรปรับปรุงส่วนใดบ้าง</t>
  </si>
  <si>
    <t>ระดับ 5</t>
  </si>
  <si>
    <t>วิเคราะห์ผลการวิจัย</t>
  </si>
  <si>
    <t>วันและเวลาในการจัดอบรมเป็นเสาร์-อาทิตย์</t>
  </si>
  <si>
    <t>ควรเก็บค่าลงทะเบียน</t>
  </si>
  <si>
    <t>ทำวิทยานิพนธ์</t>
  </si>
  <si>
    <t>งานวิจัยเชิงปริมาณ</t>
  </si>
  <si>
    <t>ระดับ 4</t>
  </si>
  <si>
    <t>ใช้ในการจัดทำวิทยานิพนธ์ และพัฒนาความรู้ในระดับที่สูงขึ้น</t>
  </si>
  <si>
    <t xml:space="preserve">จอไม่ค่อยชัด </t>
  </si>
  <si>
    <t>เพิ่มตัวอย่างมากขึ้นกว่านี้</t>
  </si>
  <si>
    <t>นำไปใช้สอนนิสิตและอ่านบทความวิจัย</t>
  </si>
  <si>
    <t>ควรแจ้งให้นิสิตทราบอย่างทั่วถึง</t>
  </si>
  <si>
    <t>ควรประชาสัมพันธ์ล่วงหน้า</t>
  </si>
  <si>
    <t>เวลาอบรมควรมากกว่านี้</t>
  </si>
  <si>
    <t>เพิ่มเอกสารในส่วนของ output</t>
  </si>
  <si>
    <t>การลงทะเบียน</t>
  </si>
  <si>
    <t>เอกสารการอธิบายส่วนย่อยที่เป็นองค์ประกอบ แล้วให้เริ่มทดสอบ</t>
  </si>
  <si>
    <t>จัดนอกสถานที่</t>
  </si>
  <si>
    <t>เวลาน้อยเกินไป</t>
  </si>
  <si>
    <t>นำไปต่อยอดงานวิจัย</t>
  </si>
  <si>
    <t>การนำเสนอให้เข้าใจง่ายขึ้น</t>
  </si>
  <si>
    <t>ควรอบรมเกี่ยวกับวิจัย</t>
  </si>
  <si>
    <t>ถ่ายทอดให้กับนิสิต</t>
  </si>
  <si>
    <t>ผลการประเมินโครงการอบรมสถิติขั้นสูงเพื่อการวิจัยสำหรับนิสิตบัณฑิตศึกษา (ระยะที่ 2)</t>
  </si>
  <si>
    <t xml:space="preserve">เรื่อง การวิเคราะห์ข้อมูลงานวิจัยด้วยโปรแกรม LISREL </t>
  </si>
  <si>
    <t>วันที่ 16 กันยายน 2556</t>
  </si>
  <si>
    <t xml:space="preserve">ณ ห้องปราบไตรจักร 24 ชั้น 4 อาคารปราบไตรจักร มหาวิทยาลัยนเรศวร </t>
  </si>
  <si>
    <t>คณาจารย์บัณฑิตศึกษา</t>
  </si>
  <si>
    <t>นิสิตระดับบัณฑิตศึกษา</t>
  </si>
  <si>
    <t>เจ้าหน้าที่</t>
  </si>
  <si>
    <t>ปริญญาตรี</t>
  </si>
  <si>
    <t>ปริญญาโท</t>
  </si>
  <si>
    <t>ปริญญาเอก</t>
  </si>
  <si>
    <t>กล่มสาขา</t>
  </si>
  <si>
    <t>วิทยาศาสตร์เทคโนโลยี</t>
  </si>
  <si>
    <t>วิทยาศาสตร์สุขภาพ</t>
  </si>
  <si>
    <t>สหเวชศาสตร์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</si>
  <si>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</si>
  <si>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</si>
  <si>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คณาจารย์บัณฑิตศึกษา ร้อยละ 10.45 และเจ้าหน้าที่ ร้อยละ 5.97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</si>
  <si>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จำแนกตามระดับการศึกษา</t>
    </r>
  </si>
  <si>
    <t>ระดับการศึกษา</t>
  </si>
  <si>
    <t>จากตาราง 2 พบว่า ผู้ตอบแบบสอบถามส่วนใหญ่เป็นนิสิตปริญญาโท ร้อยละ 53.73 นิสิตปริญญาเอก ร้อยละ 28.36</t>
  </si>
  <si>
    <t>และนิสิตปริญญาตรี ร้อยละ 2.99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</si>
  <si>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</si>
  <si>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t>เกษตรศาสตร์ ทรัพยากรณ์ธรรมชาติและสิ่งแวดล้อม</t>
  </si>
  <si>
    <t xml:space="preserve">บริหารธุรกิจ เศรษฐศาสตร์และการสื่อสาร 
</t>
  </si>
  <si>
    <r>
      <t xml:space="preserve">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จำแนกตามกลุ่มสาขา</t>
    </r>
  </si>
  <si>
    <t>กลุ่มสาขา</t>
  </si>
  <si>
    <t xml:space="preserve">จากตาราง 3 พบว่า ผู้ตอบแบบสอบถามส่วนใหญ่สังกัดคณะศึกษาศาสตร์ ร้อยละ 26.87 คณะวิทยาศาสตร์ </t>
  </si>
  <si>
    <t>คณะสาธารณสุขศาสตร์ ร้อยละ 14.93 และคณะบริหารธุรกิจ เศรษฐศาสตร์และการสื่อสาร ร้อยละ 5.97</t>
  </si>
  <si>
    <r>
      <t xml:space="preserve">ตาราง 5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</si>
  <si>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 xml:space="preserve">จากตาราง 4 พบว่า ส่วนใหญ่ผู้ตอบแบบสอบถามอยู่กลุ่มสาขาสังคมศาสตร์ ร้อยละ 31.34 สาขาวิทยาศาสตร์เทคโนโลยี </t>
  </si>
  <si>
    <t>ร้อยละ 29.85 และวิทยาศาสตร์สุขภาพ ร้อยละ 25.37</t>
  </si>
  <si>
    <t xml:space="preserve">จากตาราง 5 พบว่าผู้ตอบแบบสอบถามทราบข้อมูลของโครงการฯ จาก website บัณฑิตวิทยาลัย มากที่สุด </t>
  </si>
  <si>
    <t>ร้อยละ 43.81 รองลงมาคือ อาจารย์ที่ปรึกษา ร้อยละ 16.19  และ E-mail ร้อยละ 13.33</t>
  </si>
  <si>
    <t>E-mail</t>
  </si>
  <si>
    <r>
      <t>ตอนที่ 3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</si>
  <si>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ตอนที่ 2</t>
    </r>
    <r>
      <rPr>
        <b/>
        <sz val="16"/>
        <rFont val="TH SarabunPSK"/>
        <family val="2"/>
      </rPr>
      <t xml:space="preserve"> ความคิดเห็น และความต้องการในการจัดโครงการ/กิจกรรม ของบัณฑิตวิทยาลัย</t>
    </r>
  </si>
  <si>
    <t>2.1  ความพึงพอใจในการจัดโครงการอบรมสถิติขั้นสูงเพื่อการวิจัยสำหรับนิสิตบัณฑิตศึกษาในครั้งนี้</t>
  </si>
  <si>
    <t>โดยรวมมากน้อยเพียงใด (คะแนนเต็ม 5)</t>
  </si>
  <si>
    <t xml:space="preserve">- 5 - </t>
  </si>
  <si>
    <t xml:space="preserve">- 6 - </t>
  </si>
  <si>
    <t>- 7 -</t>
  </si>
  <si>
    <t>N = 67</t>
  </si>
  <si>
    <r>
      <t>ตาราง  6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</si>
  <si>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     3.1 ก่อนเข้ารับการอบรมท่านมีความรู้เกี่ยวกับโปรแกรม LISREL อยู่ในระดับน้อย ค่าเฉลี่ย 2.13 </t>
  </si>
  <si>
    <t xml:space="preserve">     3.2 หลังการอบรมท่านมีความรู้เกี่ยวกับโปรแกรม LISREL อยู่ในระดับมาก ค่าเฉลี่ย 3.62</t>
  </si>
  <si>
    <t xml:space="preserve">   1.2  ความเหมาะสมของวันจัดโครงการ (วันจันทร์ที่ 6 กันยายน 2556)</t>
  </si>
  <si>
    <t xml:space="preserve">   1.3  ความเหมาะสมของระยะเวลาในการจัดโครงการ (08.30 - 16.30 น.)</t>
  </si>
  <si>
    <t xml:space="preserve">   3.5 ความเพียงพอของเครื่องคอมพิวเตอร์</t>
  </si>
  <si>
    <t xml:space="preserve">   3.6 ความสะอาดภายในห้องจัดอบรม</t>
  </si>
  <si>
    <t>4. ด้านคุณภาพการให้บริการ (โครงการอบรมสถิติฯ)</t>
  </si>
  <si>
    <t xml:space="preserve">    4.1 โปรแกรมที่บัณฑิตวิทยาลัยจัดอบรมในครั้งนี้จะช่วยให้ท่านสามารถนำความรู้</t>
  </si>
  <si>
    <t xml:space="preserve">    4.2 ความเหมาะสมของวิทยากรบรรยาย ผู้ช่วยศาสตราจารย์ ดร.ปกรณ์ ประจัญบาน</t>
  </si>
  <si>
    <t xml:space="preserve">         ไปใช้ในการทำวิจัยได้มากน้อยเพียงใด</t>
  </si>
  <si>
    <t>นิสิตบัณฑิตศึกษา ระยะที่ 4  ในวันที่ 16 กันยายน 255 ณ ห้องปราบไตรจักร 24 ชั้น 4 อาคารปราบไตรจักร มหาวิทยาลัยนเรศวร</t>
  </si>
  <si>
    <t xml:space="preserve"> จากตาราง 6 พบว่า ผู้ตอบแบบสอบถามมีความคิดเห็นเกี่ยวกับการจัดโครงการอบรมสถิติขั้นสูงเพื่อการวิจัยสำหรับ</t>
  </si>
  <si>
    <t>ในภาพรวมพบว่า  ผู้เข้าร่วมโครงการฯ มีความคิดเห็นอยู่ในระดับมาก (ค่าเฉลี่ย = 4.28)</t>
  </si>
  <si>
    <t xml:space="preserve"> เมื่อพิจารณารายด้านแล้วพบว่า ด้านที่มีค่าเฉลี่ยสูงที่สุด คือ ด้านเจ้าหน้าที่ผู้ให้บริการ (ค่าเฉลี่ย = 4.52) รองลงมา คือ</t>
  </si>
  <si>
    <t>ด้านคุณภาพการให้บริการ (โครงการอบรมสถิติฯ) (ค่าเฉลี่ย = 4.36) และพิจารณารายข้อแล้วพบว่า ข้อที่มีค่าเฉลี่ยสูงที่สุด คือ</t>
  </si>
  <si>
    <t xml:space="preserve">ความเหมาะสมของขนาดห้องอบรม ความเหมาะสมของวิทยากรบรรยาย ผู้ช่วยศาสตราจารย์ ดร.ปกรณ์ ประจัญบาน (ค่าเฉลี่ย=4.63) </t>
  </si>
  <si>
    <t>รองลงมาคือ ความเพียงพอของเครื่องคอมพิวเตอร์ (ค่าเฉลี่ย=4.57)  ข้อที่มีค่าเฉลี่ยต่ำที่สุด คือ ความชัดเจนของจอภาพนำเสนอ</t>
  </si>
  <si>
    <t xml:space="preserve">มีความคิดเห็นระดับมาก (ค่าเฉลี่ย=3.75) </t>
  </si>
  <si>
    <t>จากการจัดโครงการอบรมสถิติขั้นสูงเพื่อการวิจัยสำหรับนิสิตบัณฑิตศึกษา (ระยะที่ 2) เรื่อง การวิเคราะห์ข้อมูล</t>
  </si>
  <si>
    <t xml:space="preserve">งานวิจัยด้วยโปรแกรม LISREL วันที่ 16 กันยายน 2556 ณ ห้องปราบไตรจักร 24 ชั้น 4 อาคารปราบไตรจักร มหาวิทยาลัยนเรศวร </t>
  </si>
  <si>
    <t>จากตาราง 1 พบว่า ผู้ตอบแบบสอบถามส่วนใหญ่เป็นนิสิตระดับบัณฑิตศึกษา ร้อยละ 79.10  และ</t>
  </si>
  <si>
    <t>ผู้ตอบแบบสอบถามส่วนใหญ่เป็นนิสิตระดับบัณฑิตศึกษา ร้อยละ 79.10  และคณาจารย์บัณฑิตศึกษา ร้อยละ 10.45 และ</t>
  </si>
  <si>
    <t>เจ้าหน้าที่ ร้อยละ 5.97 เป็นนิสิตปริญญาโท ร้อยละ 53.73 นิสิตปริญญาเอก ร้อยละ 28.36 และนิสิตปริญญาตรี ร้อยละ 2.99</t>
  </si>
  <si>
    <t xml:space="preserve">สังกัดคณะศึกษาศาสตร์ ร้อยละ 26.87 คณะวิทยาศาสตร์ คณะสาธารณสุขศาสตร์ ร้อยละ 14.93 และคณะบริหารธุรกิจ </t>
  </si>
  <si>
    <t xml:space="preserve">เศรษฐศาสตร์และการสื่อสาร ร้อยละ 5.97 อยู่กลุ่มสาขาสังคมศาสตร์ ร้อยละ 31.34 สาขาวิทยาศาสตร์เทคโนโลยี ร้อยละ 29.85 </t>
  </si>
  <si>
    <t xml:space="preserve">และวิทยาศาสตร์สุขภาพ ร้อยละ 25.37 ทราบข้อมูลของโครงการฯ จาก website บัณฑิตวิทยาลัย </t>
  </si>
  <si>
    <t>ผู้ตอบแบบสอบถามทราบข้อมูลการดำเนินโครงการฯ จาก  Website บัณฑิตวิทยาลัย มากที่สุด ร้อยละ 43.81</t>
  </si>
  <si>
    <t xml:space="preserve">รองลงมาคือ อาจารย์ที่ปรึกษา ร้อยละ 16.19  และ E-mail ร้อยละ 13.33 </t>
  </si>
  <si>
    <t xml:space="preserve">     </t>
  </si>
  <si>
    <t xml:space="preserve">ความคิดเห็นเกี่ยวกับการจัดโครงการอบรมสถิติขั้นสูงเพื่อการวิจัยสำหรับนิสิตบัณฑิตศึกษา (ระยะที่ 2) พบว่า </t>
  </si>
  <si>
    <t xml:space="preserve">ความพึงพอใจในการจัดโครงการอบรมสถิติขั้นสูงเพื่อการวิจัยสำหรับนิสิตบัณฑิตศึกษาในครั้งนี้ โดยรวมอยู่ในระดับ 5 </t>
  </si>
  <si>
    <t xml:space="preserve">นำความรู้ที่ได้จากการอบรมในครั้งนี้ไปใช้ประโยชน์ คือ ทำวิทยานิพนธ์ งานวิจัยเชิงปริมาณ และวิเคราะห์ผลการวิจัย </t>
  </si>
  <si>
    <t>มีความต้องการให้บัณฑิตวิทยาลัยจัดโครงการนี้ต่อไป ควรปรับปรุงวันและเวลาในการจัดอบรมเป็นเสาร์-อาทิตย์ ควรเพิ่มเวลา</t>
  </si>
  <si>
    <t>ในการอบรมเป็น 2 วัน เวลาอบรมควรมากกว่านี้ จอไม่ค่อยชัด และควรแจ้งให้นิสิตทราบอย่างทั่วถึง</t>
  </si>
  <si>
    <t xml:space="preserve">ก่อนเข้ารับการอบรมท่านมีความรู้เกี่ยวกับโปรแกรม LISREL อยู่ในระดับน้อย (ค่าเฉลี่ย = 2.13)  และเมื่อเข้ารับการอบรมแล้ว </t>
  </si>
  <si>
    <t>ความรู้ ความเข้าใจของผู้เข้าร่วมโครงการฯ สูงขึ้น อยู่ในระดับมาก (ค่าเฉลี่ย = 3.62)</t>
  </si>
  <si>
    <t>ความคิดเห็นเกี่ยวกับโครงการฯ ในภาพรวม อยู่ในระดับมาก (ค่าเฉลี่ย = 4.28) และเมื่อพิจารณารายด้านแล้ว</t>
  </si>
  <si>
    <t>เมื่อพิจารณารายด้านแล้วพบว่า ด้านที่มีค่าเฉลี่ยสูงที่สุด คือ ด้านเจ้าหน้าที่ผู้ให้บริการ (ค่าเฉลี่ย = 4.52) รองลงมา คือ</t>
  </si>
  <si>
    <t xml:space="preserve">ความเหมาะสมของขนาดห้องอบรม ความเหมาะสมของวิทยากรบรรยาย ผู้ช่วยศาสตราจารย์ ดร.ปกรณ์ ประจัญบาน </t>
  </si>
  <si>
    <t xml:space="preserve">(ค่าเฉลี่ย=4.63) รองลงมาคือ ความเพียงพอของเครื่องคอมพิวเตอร์ (ค่าเฉลี่ย=4.57)  ข้อที่มีค่าเฉลี่ยต่ำที่สุด คือ </t>
  </si>
  <si>
    <t xml:space="preserve">ความชัดเจนของจอภาพนำเสนอมีความคิดเห็นระดับมาก (ค่าเฉลี่ย=3.75) </t>
  </si>
  <si>
    <r>
      <t>มีผู้เข้าร่วมโครงการ 97  คน ผู้ตอบแบบสอบถาม จำนวนทั้งสิ้น 67 คน คิดเป็นร้อยละ 69.07</t>
    </r>
    <r>
      <rPr>
        <sz val="16"/>
        <rFont val="TH SarabunPSK"/>
        <family val="2"/>
      </rPr>
      <t xml:space="preserve"> ของผู้เข้าร่วมโครงการ  </t>
    </r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</si>
</sst>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0.0"/>
    <numFmt numFmtId="216" formatCode="0.00000"/>
    <numFmt numFmtId="217" formatCode="0.0000"/>
    <numFmt numFmtId="218" formatCode="0.000"/>
    <numFmt numFmtId="219" formatCode="0.0000000"/>
    <numFmt numFmtId="220" formatCode="0.000000"/>
    <numFmt numFmtId="221" formatCode="0.00000000"/>
    <numFmt numFmtId="222" formatCode="0.0000000000"/>
    <numFmt numFmtId="223" formatCode="0.0000000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0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sz val="16"/>
      <name val="Cordia New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36"/>
      <name val="Cordia New"/>
      <family val="2"/>
    </font>
    <font>
      <sz val="14"/>
      <color indexed="8"/>
      <name val="Cordia Ne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7" tint="-0.24997000396251678"/>
      <name val="Cordia New"/>
      <family val="2"/>
    </font>
    <font>
      <sz val="15"/>
      <color theme="1"/>
      <name val="Cordia New"/>
      <family val="2"/>
    </font>
    <font>
      <sz val="14"/>
      <color theme="1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38" borderId="1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2" fontId="6" fillId="35" borderId="14" xfId="0" applyNumberFormat="1" applyFont="1" applyFill="1" applyBorder="1" applyAlignment="1">
      <alignment horizontal="center"/>
    </xf>
    <xf numFmtId="2" fontId="6" fillId="35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center"/>
    </xf>
    <xf numFmtId="0" fontId="2" fillId="39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2" fillId="24" borderId="0" xfId="0" applyFont="1" applyFill="1" applyAlignment="1">
      <alignment horizontal="left" vertical="top"/>
    </xf>
    <xf numFmtId="0" fontId="2" fillId="24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13" borderId="0" xfId="0" applyFont="1" applyFill="1" applyAlignment="1">
      <alignment horizontal="center"/>
    </xf>
    <xf numFmtId="0" fontId="58" fillId="13" borderId="0" xfId="0" applyFont="1" applyFill="1" applyAlignment="1">
      <alignment horizontal="left"/>
    </xf>
    <xf numFmtId="0" fontId="58" fillId="13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4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2" fillId="0" borderId="20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2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2" fontId="13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2" fontId="13" fillId="0" borderId="28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30" xfId="0" applyFont="1" applyBorder="1" applyAlignment="1">
      <alignment/>
    </xf>
    <xf numFmtId="2" fontId="13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2" fontId="13" fillId="0" borderId="36" xfId="0" applyNumberFormat="1" applyFont="1" applyBorder="1" applyAlignment="1">
      <alignment horizont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2" fontId="13" fillId="0" borderId="39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22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41" xfId="0" applyFont="1" applyBorder="1" applyAlignment="1">
      <alignment/>
    </xf>
    <xf numFmtId="0" fontId="19" fillId="0" borderId="41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0" fontId="12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wrapText="1"/>
    </xf>
    <xf numFmtId="0" fontId="13" fillId="0" borderId="44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justify"/>
    </xf>
    <xf numFmtId="0" fontId="13" fillId="0" borderId="44" xfId="0" applyFont="1" applyFill="1" applyBorder="1" applyAlignment="1">
      <alignment horizontal="center" vertical="justify"/>
    </xf>
    <xf numFmtId="0" fontId="13" fillId="0" borderId="44" xfId="0" applyFont="1" applyBorder="1" applyAlignment="1">
      <alignment horizontal="center" wrapText="1"/>
    </xf>
    <xf numFmtId="0" fontId="12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 wrapText="1"/>
    </xf>
    <xf numFmtId="0" fontId="13" fillId="0" borderId="0" xfId="0" applyFont="1" applyAlignment="1">
      <alignment horizontal="left" vertical="top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3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zoomScale="130" zoomScaleNormal="130" zoomScalePageLayoutView="0" workbookViewId="0" topLeftCell="L1">
      <pane ySplit="2" topLeftCell="A3" activePane="bottomLeft" state="frozen"/>
      <selection pane="topLeft" activeCell="A1" sqref="A1"/>
      <selection pane="bottomLeft" activeCell="AG87" sqref="AG87"/>
    </sheetView>
  </sheetViews>
  <sheetFormatPr defaultColWidth="9.140625" defaultRowHeight="21.75"/>
  <cols>
    <col min="1" max="1" width="5.00390625" style="5" customWidth="1"/>
    <col min="2" max="2" width="9.140625" style="5" customWidth="1"/>
    <col min="3" max="3" width="6.57421875" style="5" bestFit="1" customWidth="1"/>
    <col min="4" max="4" width="18.421875" style="5" customWidth="1"/>
    <col min="5" max="5" width="8.8515625" style="5" bestFit="1" customWidth="1"/>
    <col min="6" max="6" width="6.00390625" style="12" bestFit="1" customWidth="1"/>
    <col min="7" max="7" width="10.421875" style="12" bestFit="1" customWidth="1"/>
    <col min="8" max="8" width="14.421875" style="12" bestFit="1" customWidth="1"/>
    <col min="9" max="9" width="6.140625" style="12" customWidth="1"/>
    <col min="10" max="10" width="7.7109375" style="12" customWidth="1"/>
    <col min="11" max="11" width="15.7109375" style="12" customWidth="1"/>
    <col min="12" max="12" width="6.57421875" style="12" customWidth="1"/>
    <col min="13" max="13" width="5.00390625" style="13" bestFit="1" customWidth="1"/>
    <col min="14" max="14" width="5.00390625" style="13" customWidth="1"/>
    <col min="15" max="15" width="6.57421875" style="13" bestFit="1" customWidth="1"/>
    <col min="16" max="18" width="5.00390625" style="13" bestFit="1" customWidth="1"/>
    <col min="19" max="22" width="5.00390625" style="13" customWidth="1"/>
    <col min="23" max="24" width="4.57421875" style="5" customWidth="1"/>
    <col min="25" max="27" width="5.57421875" style="5" bestFit="1" customWidth="1"/>
    <col min="28" max="31" width="4.57421875" style="5" customWidth="1"/>
    <col min="32" max="16384" width="9.140625" style="5" customWidth="1"/>
  </cols>
  <sheetData>
    <row r="1" spans="6:31" s="21" customFormat="1" ht="23.25">
      <c r="F1" s="169" t="s">
        <v>12</v>
      </c>
      <c r="G1" s="169"/>
      <c r="H1" s="169"/>
      <c r="I1" s="169"/>
      <c r="J1" s="169"/>
      <c r="K1" s="169"/>
      <c r="L1" s="46"/>
      <c r="M1" s="167"/>
      <c r="N1" s="167"/>
      <c r="O1" s="167"/>
      <c r="P1" s="167"/>
      <c r="Q1" s="167"/>
      <c r="R1" s="167"/>
      <c r="S1" s="45"/>
      <c r="T1" s="45"/>
      <c r="U1" s="45"/>
      <c r="V1" s="45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s="3" customFormat="1" ht="23.25">
      <c r="A2" s="1" t="s">
        <v>0</v>
      </c>
      <c r="B2" s="1" t="s">
        <v>9</v>
      </c>
      <c r="C2" s="1" t="s">
        <v>46</v>
      </c>
      <c r="D2" s="1" t="s">
        <v>50</v>
      </c>
      <c r="E2" s="1" t="s">
        <v>51</v>
      </c>
      <c r="F2" s="39" t="s">
        <v>15</v>
      </c>
      <c r="G2" s="39" t="s">
        <v>23</v>
      </c>
      <c r="H2" s="39" t="s">
        <v>13</v>
      </c>
      <c r="I2" s="39" t="s">
        <v>24</v>
      </c>
      <c r="J2" s="39" t="s">
        <v>26</v>
      </c>
      <c r="K2" s="39" t="s">
        <v>25</v>
      </c>
      <c r="L2" s="39" t="s">
        <v>14</v>
      </c>
      <c r="M2" s="2">
        <v>1.1</v>
      </c>
      <c r="N2" s="2">
        <v>1.2</v>
      </c>
      <c r="O2" s="2">
        <v>1.3</v>
      </c>
      <c r="P2" s="28">
        <v>2.1</v>
      </c>
      <c r="Q2" s="28">
        <v>2.2</v>
      </c>
      <c r="R2" s="20">
        <v>3.1</v>
      </c>
      <c r="S2" s="29">
        <v>3.2</v>
      </c>
      <c r="T2" s="29">
        <v>3.3</v>
      </c>
      <c r="U2" s="29">
        <v>3.4</v>
      </c>
      <c r="V2" s="29">
        <v>3.5</v>
      </c>
      <c r="W2" s="29">
        <v>3.6</v>
      </c>
      <c r="X2" s="16">
        <v>4.1</v>
      </c>
      <c r="Y2" s="23">
        <v>4.2</v>
      </c>
      <c r="Z2" s="23">
        <v>4.3</v>
      </c>
      <c r="AA2" s="23">
        <v>4.4</v>
      </c>
      <c r="AB2" s="47">
        <v>5.1</v>
      </c>
      <c r="AC2" s="47">
        <v>5.2</v>
      </c>
      <c r="AD2" s="47">
        <v>5.3</v>
      </c>
      <c r="AE2" s="53">
        <v>5.4</v>
      </c>
    </row>
    <row r="3" spans="1:31" ht="23.25">
      <c r="A3" s="4">
        <v>1</v>
      </c>
      <c r="B3" s="42">
        <v>1</v>
      </c>
      <c r="C3" s="42">
        <v>2</v>
      </c>
      <c r="D3" s="42" t="s">
        <v>52</v>
      </c>
      <c r="E3" s="42">
        <v>2</v>
      </c>
      <c r="F3" s="26">
        <v>1</v>
      </c>
      <c r="G3" s="26">
        <v>0</v>
      </c>
      <c r="H3" s="26">
        <v>0</v>
      </c>
      <c r="I3" s="26">
        <v>1</v>
      </c>
      <c r="J3" s="26">
        <v>0</v>
      </c>
      <c r="K3" s="38">
        <v>0</v>
      </c>
      <c r="L3" s="38">
        <v>1</v>
      </c>
      <c r="M3" s="18">
        <v>4</v>
      </c>
      <c r="N3" s="18">
        <v>4</v>
      </c>
      <c r="O3" s="18">
        <v>4</v>
      </c>
      <c r="P3" s="30">
        <v>5</v>
      </c>
      <c r="Q3" s="32">
        <v>5</v>
      </c>
      <c r="R3" s="24">
        <v>5</v>
      </c>
      <c r="S3" s="24">
        <v>2</v>
      </c>
      <c r="T3" s="24">
        <v>3</v>
      </c>
      <c r="U3" s="24">
        <v>4</v>
      </c>
      <c r="V3" s="24">
        <v>5</v>
      </c>
      <c r="W3" s="36">
        <v>5</v>
      </c>
      <c r="X3" s="33">
        <v>1</v>
      </c>
      <c r="Y3" s="33">
        <v>2</v>
      </c>
      <c r="Z3" s="33">
        <v>3</v>
      </c>
      <c r="AA3" s="33">
        <v>4</v>
      </c>
      <c r="AB3" s="48">
        <v>3</v>
      </c>
      <c r="AC3" s="48">
        <v>2</v>
      </c>
      <c r="AD3" s="48">
        <v>3</v>
      </c>
      <c r="AE3" s="54">
        <v>4</v>
      </c>
    </row>
    <row r="4" spans="1:31" ht="23.25">
      <c r="A4" s="4">
        <v>2</v>
      </c>
      <c r="B4" s="43">
        <v>2</v>
      </c>
      <c r="C4" s="43">
        <v>3</v>
      </c>
      <c r="D4" s="43" t="s">
        <v>59</v>
      </c>
      <c r="E4" s="43">
        <v>1</v>
      </c>
      <c r="F4" s="26">
        <v>1</v>
      </c>
      <c r="G4" s="26">
        <v>0</v>
      </c>
      <c r="H4" s="26">
        <v>0</v>
      </c>
      <c r="I4" s="26">
        <v>0</v>
      </c>
      <c r="J4" s="26">
        <v>0</v>
      </c>
      <c r="K4" s="38">
        <v>0</v>
      </c>
      <c r="L4" s="38">
        <v>0</v>
      </c>
      <c r="M4" s="6">
        <v>5</v>
      </c>
      <c r="N4" s="6">
        <v>4</v>
      </c>
      <c r="O4" s="6">
        <v>4</v>
      </c>
      <c r="P4" s="31">
        <v>4</v>
      </c>
      <c r="Q4" s="19">
        <v>4</v>
      </c>
      <c r="R4" s="25">
        <v>5</v>
      </c>
      <c r="S4" s="25">
        <v>4</v>
      </c>
      <c r="T4" s="25">
        <v>4</v>
      </c>
      <c r="U4" s="25">
        <v>3</v>
      </c>
      <c r="V4" s="25">
        <v>4</v>
      </c>
      <c r="W4" s="37">
        <v>4</v>
      </c>
      <c r="X4" s="34">
        <v>3</v>
      </c>
      <c r="Y4" s="34">
        <v>4</v>
      </c>
      <c r="Z4" s="34">
        <v>4</v>
      </c>
      <c r="AA4" s="34">
        <v>4</v>
      </c>
      <c r="AB4" s="49">
        <v>4</v>
      </c>
      <c r="AC4" s="49">
        <v>4</v>
      </c>
      <c r="AD4" s="49">
        <v>4</v>
      </c>
      <c r="AE4" s="55">
        <v>4</v>
      </c>
    </row>
    <row r="5" spans="1:31" ht="23.25">
      <c r="A5" s="4">
        <v>3</v>
      </c>
      <c r="B5" s="43">
        <v>2</v>
      </c>
      <c r="C5" s="43">
        <v>3</v>
      </c>
      <c r="D5" s="43">
        <v>0</v>
      </c>
      <c r="E5" s="43">
        <v>3</v>
      </c>
      <c r="F5" s="26">
        <v>1</v>
      </c>
      <c r="G5" s="26">
        <v>0</v>
      </c>
      <c r="H5" s="26">
        <v>0</v>
      </c>
      <c r="I5" s="26">
        <v>0</v>
      </c>
      <c r="J5" s="26">
        <v>0</v>
      </c>
      <c r="K5" s="38">
        <v>0</v>
      </c>
      <c r="L5" s="38">
        <v>0</v>
      </c>
      <c r="M5" s="6">
        <v>5</v>
      </c>
      <c r="N5" s="6">
        <v>5</v>
      </c>
      <c r="O5" s="6">
        <v>5</v>
      </c>
      <c r="P5" s="31">
        <v>4</v>
      </c>
      <c r="Q5" s="19">
        <v>4</v>
      </c>
      <c r="R5" s="25">
        <v>4</v>
      </c>
      <c r="S5" s="25">
        <v>4</v>
      </c>
      <c r="T5" s="25">
        <v>4</v>
      </c>
      <c r="U5" s="25">
        <v>4</v>
      </c>
      <c r="V5" s="25">
        <v>4</v>
      </c>
      <c r="W5" s="37">
        <v>4</v>
      </c>
      <c r="X5" s="34"/>
      <c r="Y5" s="34">
        <v>3</v>
      </c>
      <c r="Z5" s="34">
        <v>3</v>
      </c>
      <c r="AA5" s="34">
        <v>3</v>
      </c>
      <c r="AB5" s="49"/>
      <c r="AC5" s="49">
        <v>4</v>
      </c>
      <c r="AD5" s="49">
        <v>4</v>
      </c>
      <c r="AE5" s="55">
        <v>4</v>
      </c>
    </row>
    <row r="6" spans="1:31" ht="23.25">
      <c r="A6" s="4">
        <v>4</v>
      </c>
      <c r="B6" s="43">
        <v>2</v>
      </c>
      <c r="C6" s="43">
        <v>3</v>
      </c>
      <c r="D6" s="43" t="s">
        <v>62</v>
      </c>
      <c r="E6" s="43">
        <v>3</v>
      </c>
      <c r="F6" s="26">
        <v>1</v>
      </c>
      <c r="G6" s="26">
        <v>0</v>
      </c>
      <c r="H6" s="26">
        <v>0</v>
      </c>
      <c r="I6" s="26">
        <v>0</v>
      </c>
      <c r="J6" s="26">
        <v>0</v>
      </c>
      <c r="K6" s="38">
        <v>0</v>
      </c>
      <c r="L6" s="38">
        <v>1</v>
      </c>
      <c r="M6" s="6">
        <v>5</v>
      </c>
      <c r="N6" s="6">
        <v>5</v>
      </c>
      <c r="O6" s="6">
        <v>5</v>
      </c>
      <c r="P6" s="31">
        <v>5</v>
      </c>
      <c r="Q6" s="19">
        <v>5</v>
      </c>
      <c r="R6" s="25">
        <v>5</v>
      </c>
      <c r="S6" s="25">
        <v>5</v>
      </c>
      <c r="T6" s="25">
        <v>5</v>
      </c>
      <c r="U6" s="25">
        <v>5</v>
      </c>
      <c r="V6" s="25">
        <v>5</v>
      </c>
      <c r="W6" s="37">
        <v>5</v>
      </c>
      <c r="X6" s="34">
        <v>1</v>
      </c>
      <c r="Y6" s="34">
        <v>4</v>
      </c>
      <c r="Z6" s="34">
        <v>4</v>
      </c>
      <c r="AA6" s="34">
        <v>5</v>
      </c>
      <c r="AB6" s="49">
        <v>4</v>
      </c>
      <c r="AC6" s="49">
        <v>4</v>
      </c>
      <c r="AD6" s="49">
        <v>5</v>
      </c>
      <c r="AE6" s="55">
        <v>5</v>
      </c>
    </row>
    <row r="7" spans="1:31" ht="23.25">
      <c r="A7" s="4">
        <v>5</v>
      </c>
      <c r="B7" s="43">
        <v>2</v>
      </c>
      <c r="C7" s="43">
        <v>2</v>
      </c>
      <c r="D7" s="43" t="s">
        <v>53</v>
      </c>
      <c r="E7" s="43">
        <v>3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38">
        <v>0</v>
      </c>
      <c r="L7" s="38">
        <v>0</v>
      </c>
      <c r="M7" s="6">
        <v>4</v>
      </c>
      <c r="N7" s="6">
        <v>3</v>
      </c>
      <c r="O7" s="6">
        <v>3</v>
      </c>
      <c r="P7" s="31">
        <v>4</v>
      </c>
      <c r="Q7" s="19">
        <v>4</v>
      </c>
      <c r="R7" s="25">
        <v>5</v>
      </c>
      <c r="S7" s="25">
        <v>3</v>
      </c>
      <c r="T7" s="25">
        <v>3</v>
      </c>
      <c r="U7" s="25">
        <v>4</v>
      </c>
      <c r="V7" s="25">
        <v>4</v>
      </c>
      <c r="W7" s="37">
        <v>4</v>
      </c>
      <c r="X7" s="34">
        <v>3</v>
      </c>
      <c r="Y7" s="34">
        <v>4</v>
      </c>
      <c r="Z7" s="34">
        <v>4</v>
      </c>
      <c r="AA7" s="34">
        <v>5</v>
      </c>
      <c r="AB7" s="49">
        <v>4</v>
      </c>
      <c r="AC7" s="49">
        <v>4</v>
      </c>
      <c r="AD7" s="49">
        <v>4</v>
      </c>
      <c r="AE7" s="55">
        <v>4</v>
      </c>
    </row>
    <row r="8" spans="1:31" ht="23.25">
      <c r="A8" s="4">
        <v>6</v>
      </c>
      <c r="B8" s="43">
        <v>2</v>
      </c>
      <c r="C8" s="43">
        <v>2</v>
      </c>
      <c r="D8" s="43" t="s">
        <v>54</v>
      </c>
      <c r="E8" s="43">
        <v>1</v>
      </c>
      <c r="F8" s="26">
        <v>1</v>
      </c>
      <c r="G8" s="26">
        <v>0</v>
      </c>
      <c r="H8" s="26">
        <v>0</v>
      </c>
      <c r="I8" s="26">
        <v>0</v>
      </c>
      <c r="J8" s="26">
        <v>0</v>
      </c>
      <c r="K8" s="38">
        <v>1</v>
      </c>
      <c r="L8" s="38">
        <v>0</v>
      </c>
      <c r="M8" s="6">
        <v>4</v>
      </c>
      <c r="N8" s="6">
        <v>3</v>
      </c>
      <c r="O8" s="6">
        <v>2</v>
      </c>
      <c r="P8" s="31">
        <v>4</v>
      </c>
      <c r="Q8" s="19">
        <v>4</v>
      </c>
      <c r="R8" s="25">
        <v>3</v>
      </c>
      <c r="S8" s="25">
        <v>2</v>
      </c>
      <c r="T8" s="25">
        <v>3</v>
      </c>
      <c r="U8" s="25">
        <v>4</v>
      </c>
      <c r="V8" s="25">
        <v>4</v>
      </c>
      <c r="W8" s="37">
        <v>4</v>
      </c>
      <c r="X8" s="34">
        <v>1</v>
      </c>
      <c r="Y8" s="34">
        <v>3</v>
      </c>
      <c r="Z8" s="34">
        <v>4</v>
      </c>
      <c r="AA8" s="34">
        <v>5</v>
      </c>
      <c r="AB8" s="49">
        <v>4</v>
      </c>
      <c r="AC8" s="49">
        <v>4</v>
      </c>
      <c r="AD8" s="49">
        <v>4</v>
      </c>
      <c r="AE8" s="55">
        <v>4</v>
      </c>
    </row>
    <row r="9" spans="1:31" ht="23.25">
      <c r="A9" s="4">
        <v>7</v>
      </c>
      <c r="B9" s="43">
        <v>2</v>
      </c>
      <c r="C9" s="43">
        <v>1</v>
      </c>
      <c r="D9" s="43" t="s">
        <v>55</v>
      </c>
      <c r="E9" s="43">
        <v>1</v>
      </c>
      <c r="F9" s="26">
        <v>0</v>
      </c>
      <c r="G9" s="26">
        <v>0</v>
      </c>
      <c r="H9" s="26">
        <v>1</v>
      </c>
      <c r="I9" s="26">
        <v>0</v>
      </c>
      <c r="J9" s="26">
        <v>0</v>
      </c>
      <c r="K9" s="38">
        <v>0</v>
      </c>
      <c r="L9" s="38">
        <v>0</v>
      </c>
      <c r="M9" s="6">
        <v>5</v>
      </c>
      <c r="N9" s="6">
        <v>5</v>
      </c>
      <c r="O9" s="6">
        <v>5</v>
      </c>
      <c r="P9" s="31">
        <v>5</v>
      </c>
      <c r="Q9" s="19">
        <v>5</v>
      </c>
      <c r="R9" s="25">
        <v>5</v>
      </c>
      <c r="S9" s="25">
        <v>3</v>
      </c>
      <c r="T9" s="25">
        <v>5</v>
      </c>
      <c r="U9" s="25">
        <v>4</v>
      </c>
      <c r="V9" s="25">
        <v>5</v>
      </c>
      <c r="W9" s="37">
        <v>5</v>
      </c>
      <c r="X9" s="34">
        <v>2</v>
      </c>
      <c r="Y9" s="34">
        <v>5</v>
      </c>
      <c r="Z9" s="34">
        <v>4</v>
      </c>
      <c r="AA9" s="34">
        <v>5</v>
      </c>
      <c r="AB9" s="49">
        <v>3</v>
      </c>
      <c r="AC9" s="49">
        <v>3</v>
      </c>
      <c r="AD9" s="49">
        <v>4</v>
      </c>
      <c r="AE9" s="55">
        <v>4</v>
      </c>
    </row>
    <row r="10" spans="1:31" ht="23.25">
      <c r="A10" s="4">
        <v>8</v>
      </c>
      <c r="B10" s="43">
        <v>2</v>
      </c>
      <c r="C10" s="43">
        <v>2</v>
      </c>
      <c r="D10" s="43" t="s">
        <v>55</v>
      </c>
      <c r="E10" s="43">
        <v>1</v>
      </c>
      <c r="F10" s="26">
        <v>1</v>
      </c>
      <c r="G10" s="26">
        <v>0</v>
      </c>
      <c r="H10" s="26">
        <v>0</v>
      </c>
      <c r="I10" s="26">
        <v>0</v>
      </c>
      <c r="J10" s="26">
        <v>0</v>
      </c>
      <c r="K10" s="38">
        <v>0</v>
      </c>
      <c r="L10" s="38">
        <v>0</v>
      </c>
      <c r="M10" s="6">
        <v>5</v>
      </c>
      <c r="N10" s="6">
        <v>5</v>
      </c>
      <c r="O10" s="6">
        <v>5</v>
      </c>
      <c r="P10" s="31">
        <v>5</v>
      </c>
      <c r="Q10" s="19">
        <v>5</v>
      </c>
      <c r="R10" s="25">
        <v>5</v>
      </c>
      <c r="S10" s="25">
        <v>5</v>
      </c>
      <c r="T10" s="25">
        <v>4</v>
      </c>
      <c r="U10" s="25">
        <v>3</v>
      </c>
      <c r="V10" s="25">
        <v>5</v>
      </c>
      <c r="W10" s="37">
        <v>5</v>
      </c>
      <c r="X10" s="34">
        <v>1</v>
      </c>
      <c r="Y10" s="34">
        <v>1</v>
      </c>
      <c r="Z10" s="34">
        <v>5</v>
      </c>
      <c r="AA10" s="34">
        <v>5</v>
      </c>
      <c r="AB10" s="49">
        <v>5</v>
      </c>
      <c r="AC10" s="49">
        <v>5</v>
      </c>
      <c r="AD10" s="49">
        <v>5</v>
      </c>
      <c r="AE10" s="55">
        <v>5</v>
      </c>
    </row>
    <row r="11" spans="1:31" ht="23.25">
      <c r="A11" s="4">
        <v>9</v>
      </c>
      <c r="B11" s="43">
        <v>2</v>
      </c>
      <c r="C11" s="43">
        <v>2</v>
      </c>
      <c r="D11" s="43" t="s">
        <v>56</v>
      </c>
      <c r="E11" s="43">
        <v>2</v>
      </c>
      <c r="F11" s="26">
        <v>1</v>
      </c>
      <c r="G11" s="26">
        <v>0</v>
      </c>
      <c r="H11" s="26">
        <v>1</v>
      </c>
      <c r="I11" s="26">
        <v>0</v>
      </c>
      <c r="J11" s="26">
        <v>0</v>
      </c>
      <c r="K11" s="38">
        <v>0</v>
      </c>
      <c r="L11" s="38">
        <v>0</v>
      </c>
      <c r="M11" s="6">
        <v>5</v>
      </c>
      <c r="N11" s="6">
        <v>5</v>
      </c>
      <c r="O11" s="6">
        <v>5</v>
      </c>
      <c r="P11" s="31">
        <v>5</v>
      </c>
      <c r="Q11" s="19">
        <v>5</v>
      </c>
      <c r="R11" s="25">
        <v>5</v>
      </c>
      <c r="S11" s="25">
        <v>4</v>
      </c>
      <c r="T11" s="25">
        <v>5</v>
      </c>
      <c r="U11" s="25">
        <v>5</v>
      </c>
      <c r="V11" s="25">
        <v>5</v>
      </c>
      <c r="W11" s="37">
        <v>5</v>
      </c>
      <c r="X11" s="34">
        <v>2</v>
      </c>
      <c r="Y11" s="34">
        <v>4</v>
      </c>
      <c r="Z11" s="34">
        <v>4</v>
      </c>
      <c r="AA11" s="34">
        <v>5</v>
      </c>
      <c r="AB11" s="49">
        <v>5</v>
      </c>
      <c r="AC11" s="49">
        <v>5</v>
      </c>
      <c r="AD11" s="49">
        <v>4</v>
      </c>
      <c r="AE11" s="55">
        <v>5</v>
      </c>
    </row>
    <row r="12" spans="1:31" ht="23.25">
      <c r="A12" s="4">
        <v>10</v>
      </c>
      <c r="B12" s="43">
        <v>2</v>
      </c>
      <c r="C12" s="43">
        <v>1</v>
      </c>
      <c r="D12" s="43" t="s">
        <v>55</v>
      </c>
      <c r="E12" s="43">
        <v>1</v>
      </c>
      <c r="F12" s="26">
        <v>1</v>
      </c>
      <c r="G12" s="26">
        <v>0</v>
      </c>
      <c r="H12" s="26">
        <v>1</v>
      </c>
      <c r="I12" s="26">
        <v>0</v>
      </c>
      <c r="J12" s="26">
        <v>0</v>
      </c>
      <c r="K12" s="38">
        <v>0</v>
      </c>
      <c r="L12" s="38">
        <v>0</v>
      </c>
      <c r="M12" s="6">
        <v>4</v>
      </c>
      <c r="N12" s="6">
        <v>4</v>
      </c>
      <c r="O12" s="6">
        <v>4</v>
      </c>
      <c r="P12" s="31">
        <v>4</v>
      </c>
      <c r="Q12" s="19">
        <v>4</v>
      </c>
      <c r="R12" s="25">
        <v>4</v>
      </c>
      <c r="S12" s="25">
        <v>4</v>
      </c>
      <c r="T12" s="25">
        <v>4</v>
      </c>
      <c r="U12" s="25">
        <v>4</v>
      </c>
      <c r="V12" s="25">
        <v>4</v>
      </c>
      <c r="W12" s="37">
        <v>4</v>
      </c>
      <c r="X12" s="34">
        <v>1</v>
      </c>
      <c r="Y12" s="34">
        <v>3</v>
      </c>
      <c r="Z12" s="34">
        <v>4</v>
      </c>
      <c r="AA12" s="34">
        <v>5</v>
      </c>
      <c r="AB12" s="49">
        <v>4</v>
      </c>
      <c r="AC12" s="49">
        <v>3</v>
      </c>
      <c r="AD12" s="49">
        <v>3</v>
      </c>
      <c r="AE12" s="55">
        <v>3</v>
      </c>
    </row>
    <row r="13" spans="1:31" ht="23.25">
      <c r="A13" s="4">
        <v>11</v>
      </c>
      <c r="B13" s="43">
        <v>2</v>
      </c>
      <c r="C13" s="43">
        <v>1</v>
      </c>
      <c r="D13" s="43" t="s">
        <v>55</v>
      </c>
      <c r="E13" s="43">
        <v>1</v>
      </c>
      <c r="F13" s="26">
        <v>1</v>
      </c>
      <c r="G13" s="26">
        <v>0</v>
      </c>
      <c r="H13" s="26">
        <v>1</v>
      </c>
      <c r="I13" s="26">
        <v>0</v>
      </c>
      <c r="J13" s="26">
        <v>0</v>
      </c>
      <c r="K13" s="38">
        <v>1</v>
      </c>
      <c r="L13" s="38">
        <v>0</v>
      </c>
      <c r="M13" s="6">
        <v>4</v>
      </c>
      <c r="N13" s="6">
        <v>4</v>
      </c>
      <c r="O13" s="6">
        <v>3</v>
      </c>
      <c r="P13" s="31">
        <v>4</v>
      </c>
      <c r="Q13" s="19">
        <v>4</v>
      </c>
      <c r="R13" s="25">
        <v>4</v>
      </c>
      <c r="S13" s="25">
        <v>4</v>
      </c>
      <c r="T13" s="25">
        <v>4</v>
      </c>
      <c r="U13" s="25">
        <v>4</v>
      </c>
      <c r="V13" s="25">
        <v>4</v>
      </c>
      <c r="W13" s="37">
        <v>4</v>
      </c>
      <c r="X13" s="34">
        <v>1</v>
      </c>
      <c r="Y13" s="34">
        <v>3</v>
      </c>
      <c r="Z13" s="34">
        <v>4</v>
      </c>
      <c r="AA13" s="34">
        <v>4</v>
      </c>
      <c r="AB13" s="49">
        <v>4</v>
      </c>
      <c r="AC13" s="49">
        <v>3</v>
      </c>
      <c r="AD13" s="49">
        <v>3</v>
      </c>
      <c r="AE13" s="55">
        <v>4</v>
      </c>
    </row>
    <row r="14" spans="1:31" ht="23.25">
      <c r="A14" s="4">
        <v>12</v>
      </c>
      <c r="B14" s="43">
        <v>3</v>
      </c>
      <c r="C14" s="43">
        <v>0</v>
      </c>
      <c r="D14" s="43" t="s">
        <v>56</v>
      </c>
      <c r="E14" s="43">
        <v>0</v>
      </c>
      <c r="F14" s="26">
        <v>0</v>
      </c>
      <c r="G14" s="26">
        <v>1</v>
      </c>
      <c r="H14" s="26">
        <v>0</v>
      </c>
      <c r="I14" s="26">
        <v>0</v>
      </c>
      <c r="J14" s="26">
        <v>0</v>
      </c>
      <c r="K14" s="38">
        <v>0</v>
      </c>
      <c r="L14" s="38">
        <v>0</v>
      </c>
      <c r="M14" s="6">
        <v>5</v>
      </c>
      <c r="N14" s="6">
        <v>5</v>
      </c>
      <c r="O14" s="6">
        <v>4</v>
      </c>
      <c r="P14" s="31">
        <v>5</v>
      </c>
      <c r="Q14" s="19">
        <v>5</v>
      </c>
      <c r="R14" s="25">
        <v>5</v>
      </c>
      <c r="S14" s="25">
        <v>5</v>
      </c>
      <c r="T14" s="25">
        <v>5</v>
      </c>
      <c r="U14" s="25">
        <v>5</v>
      </c>
      <c r="V14" s="25">
        <v>5</v>
      </c>
      <c r="W14" s="37">
        <v>5</v>
      </c>
      <c r="X14" s="34">
        <v>5</v>
      </c>
      <c r="Y14" s="34">
        <v>5</v>
      </c>
      <c r="Z14" s="34">
        <v>5</v>
      </c>
      <c r="AA14" s="34">
        <v>5</v>
      </c>
      <c r="AB14" s="49">
        <v>5</v>
      </c>
      <c r="AC14" s="49">
        <v>5</v>
      </c>
      <c r="AD14" s="49">
        <v>5</v>
      </c>
      <c r="AE14" s="55">
        <v>5</v>
      </c>
    </row>
    <row r="15" spans="1:31" ht="23.25">
      <c r="A15" s="4">
        <v>13</v>
      </c>
      <c r="B15" s="43">
        <v>2</v>
      </c>
      <c r="C15" s="43">
        <v>2</v>
      </c>
      <c r="D15" s="43" t="s">
        <v>53</v>
      </c>
      <c r="E15" s="43">
        <v>1</v>
      </c>
      <c r="F15" s="26">
        <v>1</v>
      </c>
      <c r="G15" s="26">
        <v>1</v>
      </c>
      <c r="H15" s="26">
        <v>0</v>
      </c>
      <c r="I15" s="26">
        <v>0</v>
      </c>
      <c r="J15" s="26">
        <v>1</v>
      </c>
      <c r="K15" s="38">
        <v>0</v>
      </c>
      <c r="L15" s="38">
        <v>0</v>
      </c>
      <c r="M15" s="6">
        <v>5</v>
      </c>
      <c r="N15" s="6">
        <v>5</v>
      </c>
      <c r="O15" s="6">
        <v>5</v>
      </c>
      <c r="P15" s="31">
        <v>5</v>
      </c>
      <c r="Q15" s="19">
        <v>5</v>
      </c>
      <c r="R15" s="25">
        <v>5</v>
      </c>
      <c r="S15" s="25">
        <v>5</v>
      </c>
      <c r="T15" s="25">
        <v>5</v>
      </c>
      <c r="U15" s="25">
        <v>5</v>
      </c>
      <c r="V15" s="25">
        <v>5</v>
      </c>
      <c r="W15" s="37">
        <v>5</v>
      </c>
      <c r="X15" s="34">
        <v>4</v>
      </c>
      <c r="Y15" s="34">
        <v>4</v>
      </c>
      <c r="Z15" s="34">
        <v>5</v>
      </c>
      <c r="AA15" s="34">
        <v>5</v>
      </c>
      <c r="AB15" s="49">
        <v>5</v>
      </c>
      <c r="AC15" s="49">
        <v>5</v>
      </c>
      <c r="AD15" s="49">
        <v>5</v>
      </c>
      <c r="AE15" s="55">
        <v>5</v>
      </c>
    </row>
    <row r="16" spans="1:31" ht="23.25">
      <c r="A16" s="4">
        <v>14</v>
      </c>
      <c r="B16" s="43">
        <v>2</v>
      </c>
      <c r="C16" s="43">
        <v>2</v>
      </c>
      <c r="D16" s="43" t="s">
        <v>53</v>
      </c>
      <c r="E16" s="43">
        <v>3</v>
      </c>
      <c r="F16" s="26">
        <v>1</v>
      </c>
      <c r="G16" s="26">
        <v>1</v>
      </c>
      <c r="H16" s="26">
        <v>1</v>
      </c>
      <c r="I16" s="26">
        <v>0</v>
      </c>
      <c r="J16" s="26">
        <v>0</v>
      </c>
      <c r="K16" s="38">
        <v>0</v>
      </c>
      <c r="L16" s="38">
        <v>0</v>
      </c>
      <c r="M16" s="6">
        <v>5</v>
      </c>
      <c r="N16" s="6">
        <v>3</v>
      </c>
      <c r="O16" s="6">
        <v>5</v>
      </c>
      <c r="P16" s="31">
        <v>5</v>
      </c>
      <c r="Q16" s="19">
        <v>4</v>
      </c>
      <c r="R16" s="25">
        <v>5</v>
      </c>
      <c r="S16" s="25">
        <v>3</v>
      </c>
      <c r="T16" s="25">
        <v>5</v>
      </c>
      <c r="U16" s="25">
        <v>4</v>
      </c>
      <c r="V16" s="25">
        <v>5</v>
      </c>
      <c r="W16" s="37">
        <v>5</v>
      </c>
      <c r="X16" s="34">
        <v>3</v>
      </c>
      <c r="Y16" s="34">
        <v>4</v>
      </c>
      <c r="Z16" s="34">
        <v>5</v>
      </c>
      <c r="AA16" s="34">
        <v>5</v>
      </c>
      <c r="AB16" s="49">
        <v>5</v>
      </c>
      <c r="AC16" s="49">
        <v>4</v>
      </c>
      <c r="AD16" s="49">
        <v>5</v>
      </c>
      <c r="AE16" s="55">
        <v>5</v>
      </c>
    </row>
    <row r="17" spans="1:31" ht="23.25">
      <c r="A17" s="4">
        <v>15</v>
      </c>
      <c r="B17" s="43">
        <v>1</v>
      </c>
      <c r="C17" s="43">
        <v>3</v>
      </c>
      <c r="D17" s="43" t="s">
        <v>57</v>
      </c>
      <c r="E17" s="43">
        <v>2</v>
      </c>
      <c r="F17" s="26">
        <v>0</v>
      </c>
      <c r="G17" s="26">
        <v>0</v>
      </c>
      <c r="H17" s="26">
        <v>0</v>
      </c>
      <c r="I17" s="26">
        <v>1</v>
      </c>
      <c r="J17" s="26">
        <v>0</v>
      </c>
      <c r="K17" s="38">
        <v>0</v>
      </c>
      <c r="L17" s="38">
        <v>0</v>
      </c>
      <c r="M17" s="6">
        <v>5</v>
      </c>
      <c r="N17" s="6">
        <v>5</v>
      </c>
      <c r="O17" s="6">
        <v>5</v>
      </c>
      <c r="P17" s="31">
        <v>5</v>
      </c>
      <c r="Q17" s="19">
        <v>5</v>
      </c>
      <c r="R17" s="25">
        <v>5</v>
      </c>
      <c r="S17" s="25">
        <v>5</v>
      </c>
      <c r="T17" s="25">
        <v>5</v>
      </c>
      <c r="U17" s="25">
        <v>5</v>
      </c>
      <c r="V17" s="25">
        <v>5</v>
      </c>
      <c r="W17" s="37">
        <v>5</v>
      </c>
      <c r="X17" s="34">
        <v>5</v>
      </c>
      <c r="Y17" s="34">
        <v>4</v>
      </c>
      <c r="Z17" s="34">
        <v>4</v>
      </c>
      <c r="AA17" s="34">
        <v>5</v>
      </c>
      <c r="AB17" s="49">
        <v>4</v>
      </c>
      <c r="AC17" s="49">
        <v>4</v>
      </c>
      <c r="AD17" s="49">
        <v>3</v>
      </c>
      <c r="AE17" s="55">
        <v>4</v>
      </c>
    </row>
    <row r="18" spans="1:31" ht="23.25">
      <c r="A18" s="4">
        <v>16</v>
      </c>
      <c r="B18" s="43">
        <v>1</v>
      </c>
      <c r="C18" s="43">
        <v>3</v>
      </c>
      <c r="D18" s="43" t="s">
        <v>57</v>
      </c>
      <c r="E18" s="43">
        <v>2</v>
      </c>
      <c r="F18" s="26">
        <v>1</v>
      </c>
      <c r="G18" s="26">
        <v>1</v>
      </c>
      <c r="H18" s="26">
        <v>0</v>
      </c>
      <c r="I18" s="26">
        <v>1</v>
      </c>
      <c r="J18" s="26">
        <v>0</v>
      </c>
      <c r="K18" s="38">
        <v>0</v>
      </c>
      <c r="L18" s="38">
        <v>0</v>
      </c>
      <c r="M18" s="6">
        <v>5</v>
      </c>
      <c r="N18" s="6">
        <v>4</v>
      </c>
      <c r="O18" s="6">
        <v>5</v>
      </c>
      <c r="P18" s="31">
        <v>5</v>
      </c>
      <c r="Q18" s="19">
        <v>5</v>
      </c>
      <c r="R18" s="25">
        <v>5</v>
      </c>
      <c r="S18" s="25">
        <v>5</v>
      </c>
      <c r="T18" s="25">
        <v>5</v>
      </c>
      <c r="U18" s="25">
        <v>5</v>
      </c>
      <c r="V18" s="25">
        <v>5</v>
      </c>
      <c r="W18" s="37">
        <v>5</v>
      </c>
      <c r="X18" s="34">
        <v>3</v>
      </c>
      <c r="Y18" s="34">
        <v>4</v>
      </c>
      <c r="Z18" s="34">
        <v>5</v>
      </c>
      <c r="AA18" s="34">
        <v>5</v>
      </c>
      <c r="AB18" s="49">
        <v>5</v>
      </c>
      <c r="AC18" s="49">
        <v>5</v>
      </c>
      <c r="AD18" s="49">
        <v>5</v>
      </c>
      <c r="AE18" s="55">
        <v>5</v>
      </c>
    </row>
    <row r="19" spans="1:31" ht="23.25">
      <c r="A19" s="4">
        <v>17</v>
      </c>
      <c r="B19" s="43">
        <v>2</v>
      </c>
      <c r="C19" s="43">
        <v>1</v>
      </c>
      <c r="D19" s="43">
        <v>0</v>
      </c>
      <c r="E19" s="43">
        <v>0</v>
      </c>
      <c r="F19" s="26">
        <v>0</v>
      </c>
      <c r="G19" s="26">
        <v>1</v>
      </c>
      <c r="H19" s="26">
        <v>0</v>
      </c>
      <c r="I19" s="26">
        <v>1</v>
      </c>
      <c r="J19" s="26">
        <v>0</v>
      </c>
      <c r="K19" s="38">
        <v>0</v>
      </c>
      <c r="L19" s="38">
        <v>0</v>
      </c>
      <c r="M19" s="6">
        <v>2</v>
      </c>
      <c r="N19" s="6">
        <v>4</v>
      </c>
      <c r="O19" s="6">
        <v>1</v>
      </c>
      <c r="P19" s="31">
        <v>2</v>
      </c>
      <c r="Q19" s="19">
        <v>2</v>
      </c>
      <c r="R19" s="25">
        <v>5</v>
      </c>
      <c r="S19" s="25">
        <v>5</v>
      </c>
      <c r="T19" s="25">
        <v>5</v>
      </c>
      <c r="U19" s="25">
        <v>5</v>
      </c>
      <c r="V19" s="25">
        <v>5</v>
      </c>
      <c r="W19" s="37">
        <v>5</v>
      </c>
      <c r="X19" s="34">
        <v>4</v>
      </c>
      <c r="Y19" s="34">
        <v>4</v>
      </c>
      <c r="Z19" s="34">
        <v>5</v>
      </c>
      <c r="AA19" s="34">
        <v>5</v>
      </c>
      <c r="AB19" s="49">
        <v>5</v>
      </c>
      <c r="AC19" s="49">
        <v>5</v>
      </c>
      <c r="AD19" s="49">
        <v>4</v>
      </c>
      <c r="AE19" s="55">
        <v>4</v>
      </c>
    </row>
    <row r="20" spans="1:31" ht="23.25">
      <c r="A20" s="4">
        <v>18</v>
      </c>
      <c r="B20" s="43">
        <v>2</v>
      </c>
      <c r="C20" s="43">
        <v>2</v>
      </c>
      <c r="D20" s="43" t="s">
        <v>54</v>
      </c>
      <c r="E20" s="43">
        <v>1</v>
      </c>
      <c r="F20" s="26">
        <v>1</v>
      </c>
      <c r="G20" s="26">
        <v>0</v>
      </c>
      <c r="H20" s="26">
        <v>0</v>
      </c>
      <c r="I20" s="26">
        <v>0</v>
      </c>
      <c r="J20" s="26">
        <v>0</v>
      </c>
      <c r="K20" s="38">
        <v>0</v>
      </c>
      <c r="L20" s="38">
        <v>0</v>
      </c>
      <c r="M20" s="6">
        <v>5</v>
      </c>
      <c r="N20" s="6">
        <v>4</v>
      </c>
      <c r="O20" s="6">
        <v>4</v>
      </c>
      <c r="P20" s="31">
        <v>5</v>
      </c>
      <c r="Q20" s="19">
        <v>5</v>
      </c>
      <c r="R20" s="25">
        <v>5</v>
      </c>
      <c r="S20" s="25">
        <v>4</v>
      </c>
      <c r="T20" s="25">
        <v>4</v>
      </c>
      <c r="U20" s="25">
        <v>4</v>
      </c>
      <c r="V20" s="25">
        <v>4</v>
      </c>
      <c r="W20" s="37">
        <v>5</v>
      </c>
      <c r="X20" s="34">
        <v>1</v>
      </c>
      <c r="Y20" s="34">
        <v>3</v>
      </c>
      <c r="Z20" s="34">
        <v>4</v>
      </c>
      <c r="AA20" s="34">
        <v>5</v>
      </c>
      <c r="AB20" s="49">
        <v>4</v>
      </c>
      <c r="AC20" s="49">
        <v>4</v>
      </c>
      <c r="AD20" s="49">
        <v>4</v>
      </c>
      <c r="AE20" s="55">
        <v>4</v>
      </c>
    </row>
    <row r="21" spans="1:31" ht="23.25">
      <c r="A21" s="4">
        <v>19</v>
      </c>
      <c r="B21" s="43">
        <v>2</v>
      </c>
      <c r="C21" s="43">
        <v>2</v>
      </c>
      <c r="D21" s="43" t="s">
        <v>53</v>
      </c>
      <c r="E21" s="43">
        <v>1</v>
      </c>
      <c r="F21" s="26">
        <v>1</v>
      </c>
      <c r="G21" s="26">
        <v>0</v>
      </c>
      <c r="H21" s="26">
        <v>0</v>
      </c>
      <c r="I21" s="26">
        <v>0</v>
      </c>
      <c r="J21" s="26">
        <v>0</v>
      </c>
      <c r="K21" s="38">
        <v>0</v>
      </c>
      <c r="L21" s="38">
        <v>1</v>
      </c>
      <c r="M21" s="6">
        <v>5</v>
      </c>
      <c r="N21" s="6">
        <v>5</v>
      </c>
      <c r="O21" s="6">
        <v>5</v>
      </c>
      <c r="P21" s="31">
        <v>5</v>
      </c>
      <c r="Q21" s="19">
        <v>5</v>
      </c>
      <c r="R21" s="25">
        <v>5</v>
      </c>
      <c r="S21" s="25">
        <v>3</v>
      </c>
      <c r="T21" s="25">
        <v>4</v>
      </c>
      <c r="U21" s="25">
        <v>4</v>
      </c>
      <c r="V21" s="25">
        <v>5</v>
      </c>
      <c r="W21" s="37">
        <v>4</v>
      </c>
      <c r="X21" s="34">
        <v>1</v>
      </c>
      <c r="Y21" s="34">
        <v>3</v>
      </c>
      <c r="Z21" s="34">
        <v>5</v>
      </c>
      <c r="AA21" s="34">
        <v>5</v>
      </c>
      <c r="AB21" s="49">
        <v>5</v>
      </c>
      <c r="AC21" s="49">
        <v>5</v>
      </c>
      <c r="AD21" s="49">
        <v>5</v>
      </c>
      <c r="AE21" s="55">
        <v>5</v>
      </c>
    </row>
    <row r="22" spans="1:31" ht="23.25">
      <c r="A22" s="4">
        <v>20</v>
      </c>
      <c r="B22" s="43">
        <v>2</v>
      </c>
      <c r="C22" s="43">
        <v>2</v>
      </c>
      <c r="D22" s="43" t="s">
        <v>53</v>
      </c>
      <c r="E22" s="43">
        <v>1</v>
      </c>
      <c r="F22" s="26">
        <v>1</v>
      </c>
      <c r="G22" s="26">
        <v>0</v>
      </c>
      <c r="H22" s="26">
        <v>0</v>
      </c>
      <c r="I22" s="26">
        <v>0</v>
      </c>
      <c r="J22" s="26">
        <v>1</v>
      </c>
      <c r="K22" s="38">
        <v>0</v>
      </c>
      <c r="L22" s="38">
        <v>0</v>
      </c>
      <c r="M22" s="6">
        <v>5</v>
      </c>
      <c r="N22" s="6">
        <v>4</v>
      </c>
      <c r="O22" s="6">
        <v>4</v>
      </c>
      <c r="P22" s="31">
        <v>4</v>
      </c>
      <c r="Q22" s="19">
        <v>4</v>
      </c>
      <c r="R22" s="25">
        <v>5</v>
      </c>
      <c r="S22" s="25">
        <v>4</v>
      </c>
      <c r="T22" s="25">
        <v>4</v>
      </c>
      <c r="U22" s="25">
        <v>4</v>
      </c>
      <c r="V22" s="25">
        <v>4</v>
      </c>
      <c r="W22" s="37">
        <v>4</v>
      </c>
      <c r="X22" s="34">
        <v>2</v>
      </c>
      <c r="Y22" s="34">
        <v>4</v>
      </c>
      <c r="Z22" s="34">
        <v>4</v>
      </c>
      <c r="AA22" s="34">
        <v>5</v>
      </c>
      <c r="AB22" s="49">
        <v>5</v>
      </c>
      <c r="AC22" s="49">
        <v>5</v>
      </c>
      <c r="AD22" s="49">
        <v>4</v>
      </c>
      <c r="AE22" s="55">
        <v>5</v>
      </c>
    </row>
    <row r="23" spans="1:31" ht="23.25">
      <c r="A23" s="4">
        <v>21</v>
      </c>
      <c r="B23" s="43">
        <v>1</v>
      </c>
      <c r="C23" s="43">
        <v>3</v>
      </c>
      <c r="D23" s="43" t="s">
        <v>55</v>
      </c>
      <c r="E23" s="43">
        <v>1</v>
      </c>
      <c r="F23" s="26">
        <v>1</v>
      </c>
      <c r="G23" s="26">
        <v>0</v>
      </c>
      <c r="H23" s="26">
        <v>0</v>
      </c>
      <c r="I23" s="26">
        <v>0</v>
      </c>
      <c r="J23" s="26">
        <v>0</v>
      </c>
      <c r="K23" s="38">
        <v>0</v>
      </c>
      <c r="L23" s="38">
        <v>1</v>
      </c>
      <c r="M23" s="6">
        <v>5</v>
      </c>
      <c r="N23" s="6">
        <v>1</v>
      </c>
      <c r="O23" s="6">
        <v>4</v>
      </c>
      <c r="P23" s="31">
        <v>5</v>
      </c>
      <c r="Q23" s="19">
        <v>5</v>
      </c>
      <c r="R23" s="25">
        <v>5</v>
      </c>
      <c r="S23" s="25">
        <v>4</v>
      </c>
      <c r="T23" s="25">
        <v>4</v>
      </c>
      <c r="U23" s="25">
        <v>4</v>
      </c>
      <c r="V23" s="25">
        <v>5</v>
      </c>
      <c r="W23" s="37">
        <v>4</v>
      </c>
      <c r="X23" s="34">
        <v>3</v>
      </c>
      <c r="Y23" s="34">
        <v>4</v>
      </c>
      <c r="Z23" s="34">
        <v>3</v>
      </c>
      <c r="AA23" s="34">
        <v>4</v>
      </c>
      <c r="AB23" s="49">
        <v>4</v>
      </c>
      <c r="AC23" s="49">
        <v>3</v>
      </c>
      <c r="AD23" s="49">
        <v>3</v>
      </c>
      <c r="AE23" s="55">
        <v>4</v>
      </c>
    </row>
    <row r="24" spans="1:31" ht="23.25">
      <c r="A24" s="4">
        <v>22</v>
      </c>
      <c r="B24" s="43">
        <v>2</v>
      </c>
      <c r="C24" s="43">
        <v>2</v>
      </c>
      <c r="D24" s="43" t="s">
        <v>55</v>
      </c>
      <c r="E24" s="43">
        <v>1</v>
      </c>
      <c r="F24" s="26">
        <v>1</v>
      </c>
      <c r="G24" s="26">
        <v>0</v>
      </c>
      <c r="H24" s="26">
        <v>1</v>
      </c>
      <c r="I24" s="26">
        <v>0</v>
      </c>
      <c r="J24" s="26">
        <v>0</v>
      </c>
      <c r="K24" s="38">
        <v>0</v>
      </c>
      <c r="L24" s="38">
        <v>1</v>
      </c>
      <c r="M24" s="6">
        <v>4</v>
      </c>
      <c r="N24" s="6">
        <v>5</v>
      </c>
      <c r="O24" s="6">
        <v>4</v>
      </c>
      <c r="P24" s="31">
        <v>5</v>
      </c>
      <c r="Q24" s="19">
        <v>5</v>
      </c>
      <c r="R24" s="25">
        <v>5</v>
      </c>
      <c r="S24" s="25">
        <v>3</v>
      </c>
      <c r="T24" s="25">
        <v>4</v>
      </c>
      <c r="U24" s="25">
        <v>4</v>
      </c>
      <c r="V24" s="25">
        <v>4</v>
      </c>
      <c r="W24" s="37">
        <v>4</v>
      </c>
      <c r="X24" s="34">
        <v>1</v>
      </c>
      <c r="Y24" s="34">
        <v>3</v>
      </c>
      <c r="Z24" s="34">
        <v>3</v>
      </c>
      <c r="AA24" s="34">
        <v>4</v>
      </c>
      <c r="AB24" s="49">
        <v>4</v>
      </c>
      <c r="AC24" s="49">
        <v>3</v>
      </c>
      <c r="AD24" s="49">
        <v>3</v>
      </c>
      <c r="AE24" s="55">
        <v>4</v>
      </c>
    </row>
    <row r="25" spans="1:31" ht="23.25">
      <c r="A25" s="4">
        <v>23</v>
      </c>
      <c r="B25" s="43">
        <v>2</v>
      </c>
      <c r="C25" s="43">
        <v>1</v>
      </c>
      <c r="D25" s="43" t="s">
        <v>53</v>
      </c>
      <c r="E25" s="43">
        <v>3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38">
        <v>0</v>
      </c>
      <c r="L25" s="38">
        <v>1</v>
      </c>
      <c r="M25" s="6">
        <v>4</v>
      </c>
      <c r="N25" s="6">
        <v>3</v>
      </c>
      <c r="O25" s="6">
        <v>3</v>
      </c>
      <c r="P25" s="31">
        <v>3</v>
      </c>
      <c r="Q25" s="19">
        <v>4</v>
      </c>
      <c r="R25" s="25">
        <v>4</v>
      </c>
      <c r="S25" s="25">
        <v>3</v>
      </c>
      <c r="T25" s="25">
        <v>3</v>
      </c>
      <c r="U25" s="25">
        <v>3</v>
      </c>
      <c r="V25" s="25">
        <v>4</v>
      </c>
      <c r="W25" s="37">
        <v>4</v>
      </c>
      <c r="X25" s="34">
        <v>4</v>
      </c>
      <c r="Y25" s="34">
        <v>4</v>
      </c>
      <c r="Z25" s="34">
        <v>4</v>
      </c>
      <c r="AA25" s="34">
        <v>4</v>
      </c>
      <c r="AB25" s="49">
        <v>4</v>
      </c>
      <c r="AC25" s="49">
        <v>4</v>
      </c>
      <c r="AD25" s="49">
        <v>4</v>
      </c>
      <c r="AE25" s="55">
        <v>4</v>
      </c>
    </row>
    <row r="26" spans="1:31" ht="23.25">
      <c r="A26" s="4">
        <v>24</v>
      </c>
      <c r="B26" s="43">
        <v>2</v>
      </c>
      <c r="C26" s="43">
        <v>1</v>
      </c>
      <c r="D26" s="43" t="s">
        <v>53</v>
      </c>
      <c r="E26" s="43">
        <v>3</v>
      </c>
      <c r="F26" s="26">
        <v>1</v>
      </c>
      <c r="G26" s="26">
        <v>0</v>
      </c>
      <c r="H26" s="26">
        <v>1</v>
      </c>
      <c r="I26" s="26">
        <v>0</v>
      </c>
      <c r="J26" s="26">
        <v>0</v>
      </c>
      <c r="K26" s="38">
        <v>0</v>
      </c>
      <c r="L26" s="38">
        <v>0</v>
      </c>
      <c r="M26" s="6">
        <v>5</v>
      </c>
      <c r="N26" s="6">
        <v>5</v>
      </c>
      <c r="O26" s="6">
        <v>4</v>
      </c>
      <c r="P26" s="31">
        <v>5</v>
      </c>
      <c r="Q26" s="19">
        <v>4</v>
      </c>
      <c r="R26" s="25">
        <v>5</v>
      </c>
      <c r="S26" s="25">
        <v>4</v>
      </c>
      <c r="T26" s="25">
        <v>4</v>
      </c>
      <c r="U26" s="25">
        <v>4</v>
      </c>
      <c r="V26" s="25">
        <v>5</v>
      </c>
      <c r="W26" s="37">
        <v>5</v>
      </c>
      <c r="X26" s="34">
        <v>1</v>
      </c>
      <c r="Y26" s="34">
        <v>4</v>
      </c>
      <c r="Z26" s="34">
        <v>4</v>
      </c>
      <c r="AA26" s="34">
        <v>5</v>
      </c>
      <c r="AB26" s="49">
        <v>5</v>
      </c>
      <c r="AC26" s="49">
        <v>5</v>
      </c>
      <c r="AD26" s="49">
        <v>5</v>
      </c>
      <c r="AE26" s="55">
        <v>5</v>
      </c>
    </row>
    <row r="27" spans="1:31" ht="23.25">
      <c r="A27" s="4">
        <v>25</v>
      </c>
      <c r="B27" s="43">
        <v>2</v>
      </c>
      <c r="C27" s="43">
        <v>2</v>
      </c>
      <c r="D27" s="43" t="s">
        <v>58</v>
      </c>
      <c r="E27" s="43">
        <v>3</v>
      </c>
      <c r="F27" s="26">
        <v>1</v>
      </c>
      <c r="G27" s="26">
        <v>0</v>
      </c>
      <c r="H27" s="26">
        <v>0</v>
      </c>
      <c r="I27" s="26">
        <v>0</v>
      </c>
      <c r="J27" s="26">
        <v>0</v>
      </c>
      <c r="K27" s="38">
        <v>0</v>
      </c>
      <c r="L27" s="38">
        <v>0</v>
      </c>
      <c r="M27" s="6">
        <v>5</v>
      </c>
      <c r="N27" s="6">
        <v>4</v>
      </c>
      <c r="O27" s="6">
        <v>3</v>
      </c>
      <c r="P27" s="31">
        <v>5</v>
      </c>
      <c r="Q27" s="19">
        <v>5</v>
      </c>
      <c r="R27" s="25">
        <v>5</v>
      </c>
      <c r="S27" s="25">
        <v>4</v>
      </c>
      <c r="T27" s="25">
        <v>4</v>
      </c>
      <c r="U27" s="25">
        <v>5</v>
      </c>
      <c r="V27" s="25">
        <v>5</v>
      </c>
      <c r="W27" s="37">
        <v>5</v>
      </c>
      <c r="X27" s="34">
        <v>1</v>
      </c>
      <c r="Y27" s="34">
        <v>3</v>
      </c>
      <c r="Z27" s="34">
        <v>4</v>
      </c>
      <c r="AA27" s="34">
        <v>5</v>
      </c>
      <c r="AB27" s="49">
        <v>5</v>
      </c>
      <c r="AC27" s="49">
        <v>5</v>
      </c>
      <c r="AD27" s="49">
        <v>5</v>
      </c>
      <c r="AE27" s="55">
        <v>5</v>
      </c>
    </row>
    <row r="28" spans="1:31" ht="23.25">
      <c r="A28" s="4">
        <v>26</v>
      </c>
      <c r="B28" s="43">
        <v>2</v>
      </c>
      <c r="C28" s="43">
        <v>2</v>
      </c>
      <c r="D28" s="43" t="s">
        <v>53</v>
      </c>
      <c r="E28" s="43">
        <v>0</v>
      </c>
      <c r="F28" s="26">
        <v>0</v>
      </c>
      <c r="G28" s="26">
        <v>0</v>
      </c>
      <c r="H28" s="26">
        <v>1</v>
      </c>
      <c r="I28" s="26">
        <v>0</v>
      </c>
      <c r="J28" s="26">
        <v>0</v>
      </c>
      <c r="K28" s="38">
        <v>0</v>
      </c>
      <c r="L28" s="38">
        <v>0</v>
      </c>
      <c r="M28" s="6">
        <v>4</v>
      </c>
      <c r="N28" s="6">
        <v>3</v>
      </c>
      <c r="O28" s="6">
        <v>3</v>
      </c>
      <c r="P28" s="31">
        <v>4</v>
      </c>
      <c r="Q28" s="19">
        <v>4</v>
      </c>
      <c r="R28" s="25">
        <v>5</v>
      </c>
      <c r="S28" s="25">
        <v>5</v>
      </c>
      <c r="T28" s="25">
        <v>5</v>
      </c>
      <c r="U28" s="25">
        <v>5</v>
      </c>
      <c r="V28" s="25">
        <v>5</v>
      </c>
      <c r="W28" s="37">
        <v>5</v>
      </c>
      <c r="X28" s="34">
        <v>5</v>
      </c>
      <c r="Y28" s="34">
        <v>5</v>
      </c>
      <c r="Z28" s="34">
        <v>5</v>
      </c>
      <c r="AA28" s="34">
        <v>5</v>
      </c>
      <c r="AB28" s="49">
        <v>5</v>
      </c>
      <c r="AC28" s="49">
        <v>5</v>
      </c>
      <c r="AD28" s="49">
        <v>5</v>
      </c>
      <c r="AE28" s="55">
        <v>5</v>
      </c>
    </row>
    <row r="29" spans="1:31" ht="23.25">
      <c r="A29" s="4">
        <v>27</v>
      </c>
      <c r="B29" s="43">
        <v>2</v>
      </c>
      <c r="C29" s="43">
        <v>1</v>
      </c>
      <c r="D29" s="43" t="s">
        <v>53</v>
      </c>
      <c r="E29" s="43">
        <v>3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38">
        <v>0</v>
      </c>
      <c r="L29" s="38">
        <v>1</v>
      </c>
      <c r="M29" s="6">
        <v>4</v>
      </c>
      <c r="N29" s="6">
        <v>3</v>
      </c>
      <c r="O29" s="6">
        <v>3</v>
      </c>
      <c r="P29" s="31">
        <v>4</v>
      </c>
      <c r="Q29" s="19">
        <v>4</v>
      </c>
      <c r="R29" s="25">
        <v>4</v>
      </c>
      <c r="S29" s="25">
        <v>3</v>
      </c>
      <c r="T29" s="25">
        <v>4</v>
      </c>
      <c r="U29" s="25">
        <v>4</v>
      </c>
      <c r="V29" s="25">
        <v>5</v>
      </c>
      <c r="W29" s="37">
        <v>4</v>
      </c>
      <c r="X29" s="34">
        <v>2</v>
      </c>
      <c r="Y29" s="34">
        <v>4</v>
      </c>
      <c r="Z29" s="34">
        <v>4</v>
      </c>
      <c r="AA29" s="34">
        <v>5</v>
      </c>
      <c r="AB29" s="49">
        <v>5</v>
      </c>
      <c r="AC29" s="49">
        <v>5</v>
      </c>
      <c r="AD29" s="49">
        <v>5</v>
      </c>
      <c r="AE29" s="55">
        <v>5</v>
      </c>
    </row>
    <row r="30" spans="1:31" ht="23.25">
      <c r="A30" s="4">
        <v>28</v>
      </c>
      <c r="B30" s="43">
        <v>2</v>
      </c>
      <c r="C30" s="43">
        <v>2</v>
      </c>
      <c r="D30" s="43" t="s">
        <v>59</v>
      </c>
      <c r="E30" s="43">
        <v>1</v>
      </c>
      <c r="F30" s="26">
        <v>1</v>
      </c>
      <c r="G30" s="26">
        <v>1</v>
      </c>
      <c r="H30" s="26">
        <v>0</v>
      </c>
      <c r="I30" s="26">
        <v>0</v>
      </c>
      <c r="J30" s="26">
        <v>0</v>
      </c>
      <c r="K30" s="38">
        <v>0</v>
      </c>
      <c r="L30" s="38">
        <v>0</v>
      </c>
      <c r="M30" s="6">
        <v>4</v>
      </c>
      <c r="N30" s="6">
        <v>4</v>
      </c>
      <c r="O30" s="6">
        <v>4</v>
      </c>
      <c r="P30" s="31">
        <v>5</v>
      </c>
      <c r="Q30" s="19">
        <v>4</v>
      </c>
      <c r="R30" s="25">
        <v>4</v>
      </c>
      <c r="S30" s="25">
        <v>3</v>
      </c>
      <c r="T30" s="25">
        <v>4</v>
      </c>
      <c r="U30" s="25">
        <v>4</v>
      </c>
      <c r="V30" s="25">
        <v>4</v>
      </c>
      <c r="W30" s="37">
        <v>4</v>
      </c>
      <c r="X30" s="34">
        <v>3</v>
      </c>
      <c r="Y30" s="34">
        <v>3</v>
      </c>
      <c r="Z30" s="34">
        <v>4</v>
      </c>
      <c r="AA30" s="34">
        <v>4</v>
      </c>
      <c r="AB30" s="49">
        <v>4</v>
      </c>
      <c r="AC30" s="49">
        <v>4</v>
      </c>
      <c r="AD30" s="49">
        <v>4</v>
      </c>
      <c r="AE30" s="55">
        <v>4</v>
      </c>
    </row>
    <row r="31" spans="1:31" ht="23.25">
      <c r="A31" s="4">
        <v>29</v>
      </c>
      <c r="B31" s="43">
        <v>2</v>
      </c>
      <c r="C31" s="43">
        <v>1</v>
      </c>
      <c r="D31" s="43" t="s">
        <v>53</v>
      </c>
      <c r="E31" s="43">
        <v>3</v>
      </c>
      <c r="F31" s="26">
        <v>1</v>
      </c>
      <c r="G31" s="26">
        <v>0</v>
      </c>
      <c r="H31" s="26">
        <v>1</v>
      </c>
      <c r="I31" s="26">
        <v>0</v>
      </c>
      <c r="J31" s="26">
        <v>0</v>
      </c>
      <c r="K31" s="38">
        <v>0</v>
      </c>
      <c r="L31" s="38">
        <v>0</v>
      </c>
      <c r="M31" s="6">
        <v>5</v>
      </c>
      <c r="N31" s="6">
        <v>4</v>
      </c>
      <c r="O31" s="6">
        <v>4</v>
      </c>
      <c r="P31" s="31">
        <v>5</v>
      </c>
      <c r="Q31" s="19">
        <v>5</v>
      </c>
      <c r="R31" s="25">
        <v>5</v>
      </c>
      <c r="S31" s="25">
        <v>3</v>
      </c>
      <c r="T31" s="25">
        <v>5</v>
      </c>
      <c r="U31" s="25">
        <v>4</v>
      </c>
      <c r="V31" s="25">
        <v>5</v>
      </c>
      <c r="W31" s="37">
        <v>4</v>
      </c>
      <c r="X31" s="34">
        <v>3</v>
      </c>
      <c r="Y31" s="34">
        <v>4</v>
      </c>
      <c r="Z31" s="34">
        <v>4</v>
      </c>
      <c r="AA31" s="34">
        <v>5</v>
      </c>
      <c r="AB31" s="49">
        <v>4</v>
      </c>
      <c r="AC31" s="49">
        <v>4</v>
      </c>
      <c r="AD31" s="49">
        <v>4</v>
      </c>
      <c r="AE31" s="55">
        <v>5</v>
      </c>
    </row>
    <row r="32" spans="1:31" ht="23.25">
      <c r="A32" s="4">
        <v>30</v>
      </c>
      <c r="B32" s="43">
        <v>2</v>
      </c>
      <c r="C32" s="43">
        <v>1</v>
      </c>
      <c r="D32" s="43" t="s">
        <v>53</v>
      </c>
      <c r="E32" s="43">
        <v>3</v>
      </c>
      <c r="F32" s="26">
        <v>1</v>
      </c>
      <c r="G32" s="26">
        <v>1</v>
      </c>
      <c r="H32" s="26">
        <v>1</v>
      </c>
      <c r="I32" s="26">
        <v>0</v>
      </c>
      <c r="J32" s="26">
        <v>0</v>
      </c>
      <c r="K32" s="38">
        <v>0</v>
      </c>
      <c r="L32" s="38">
        <v>0</v>
      </c>
      <c r="M32" s="6">
        <v>4</v>
      </c>
      <c r="N32" s="6">
        <v>3</v>
      </c>
      <c r="O32" s="6">
        <v>3</v>
      </c>
      <c r="P32" s="31">
        <v>4</v>
      </c>
      <c r="Q32" s="19">
        <v>4</v>
      </c>
      <c r="R32" s="25">
        <v>4</v>
      </c>
      <c r="S32" s="25">
        <v>4</v>
      </c>
      <c r="T32" s="25">
        <v>4</v>
      </c>
      <c r="U32" s="25">
        <v>4</v>
      </c>
      <c r="V32" s="25">
        <v>4</v>
      </c>
      <c r="W32" s="37">
        <v>4</v>
      </c>
      <c r="X32" s="34">
        <v>2</v>
      </c>
      <c r="Y32" s="34">
        <v>4</v>
      </c>
      <c r="Z32" s="34">
        <v>4</v>
      </c>
      <c r="AA32" s="34">
        <v>5</v>
      </c>
      <c r="AB32" s="49">
        <v>5</v>
      </c>
      <c r="AC32" s="49">
        <v>4</v>
      </c>
      <c r="AD32" s="49">
        <v>5</v>
      </c>
      <c r="AE32" s="55">
        <v>4</v>
      </c>
    </row>
    <row r="33" spans="1:31" ht="23.25">
      <c r="A33" s="4">
        <v>31</v>
      </c>
      <c r="B33" s="43">
        <v>2</v>
      </c>
      <c r="C33" s="43">
        <v>2</v>
      </c>
      <c r="D33" s="43" t="s">
        <v>53</v>
      </c>
      <c r="E33" s="43">
        <v>0</v>
      </c>
      <c r="F33" s="26">
        <v>1</v>
      </c>
      <c r="G33" s="26">
        <v>0</v>
      </c>
      <c r="H33" s="26">
        <v>0</v>
      </c>
      <c r="I33" s="26">
        <v>0</v>
      </c>
      <c r="J33" s="26">
        <v>0</v>
      </c>
      <c r="K33" s="38">
        <v>0</v>
      </c>
      <c r="L33" s="38">
        <v>0</v>
      </c>
      <c r="M33" s="6">
        <v>4</v>
      </c>
      <c r="N33" s="6">
        <v>2</v>
      </c>
      <c r="O33" s="6">
        <v>3</v>
      </c>
      <c r="P33" s="31">
        <v>3</v>
      </c>
      <c r="Q33" s="19">
        <v>4</v>
      </c>
      <c r="R33" s="25">
        <v>4</v>
      </c>
      <c r="S33" s="25">
        <v>3</v>
      </c>
      <c r="T33" s="25">
        <v>3</v>
      </c>
      <c r="U33" s="25">
        <v>4</v>
      </c>
      <c r="V33" s="25">
        <v>4</v>
      </c>
      <c r="W33" s="37">
        <v>4</v>
      </c>
      <c r="X33" s="34">
        <v>2</v>
      </c>
      <c r="Y33" s="34">
        <v>4</v>
      </c>
      <c r="Z33" s="34">
        <v>4</v>
      </c>
      <c r="AA33" s="34">
        <v>5</v>
      </c>
      <c r="AB33" s="49">
        <v>4</v>
      </c>
      <c r="AC33" s="49">
        <v>4</v>
      </c>
      <c r="AD33" s="49">
        <v>4</v>
      </c>
      <c r="AE33" s="55">
        <v>4</v>
      </c>
    </row>
    <row r="34" spans="1:31" ht="23.25">
      <c r="A34" s="4">
        <v>32</v>
      </c>
      <c r="B34" s="43">
        <v>0</v>
      </c>
      <c r="C34" s="43">
        <v>2</v>
      </c>
      <c r="D34" s="43" t="s">
        <v>60</v>
      </c>
      <c r="E34" s="43">
        <v>2</v>
      </c>
      <c r="F34" s="26">
        <v>1</v>
      </c>
      <c r="G34" s="26">
        <v>1</v>
      </c>
      <c r="H34" s="26">
        <v>0</v>
      </c>
      <c r="I34" s="26">
        <v>1</v>
      </c>
      <c r="J34" s="26">
        <v>0</v>
      </c>
      <c r="K34" s="38">
        <v>0</v>
      </c>
      <c r="L34" s="38">
        <v>0</v>
      </c>
      <c r="M34" s="6">
        <v>5</v>
      </c>
      <c r="N34" s="6">
        <v>5</v>
      </c>
      <c r="O34" s="6">
        <v>5</v>
      </c>
      <c r="P34" s="31">
        <v>5</v>
      </c>
      <c r="Q34" s="19">
        <v>5</v>
      </c>
      <c r="R34" s="25">
        <v>5</v>
      </c>
      <c r="S34" s="25">
        <v>5</v>
      </c>
      <c r="T34" s="25">
        <v>5</v>
      </c>
      <c r="U34" s="25">
        <v>5</v>
      </c>
      <c r="V34" s="25">
        <v>5</v>
      </c>
      <c r="W34" s="37">
        <v>5</v>
      </c>
      <c r="X34" s="34">
        <v>1</v>
      </c>
      <c r="Y34" s="34">
        <v>4</v>
      </c>
      <c r="Z34" s="34">
        <v>4</v>
      </c>
      <c r="AA34" s="34">
        <v>5</v>
      </c>
      <c r="AB34" s="49">
        <v>4</v>
      </c>
      <c r="AC34" s="49">
        <v>4</v>
      </c>
      <c r="AD34" s="49">
        <v>4</v>
      </c>
      <c r="AE34" s="55">
        <v>4</v>
      </c>
    </row>
    <row r="35" spans="1:31" ht="23.25">
      <c r="A35" s="4">
        <v>33</v>
      </c>
      <c r="B35" s="43">
        <v>2</v>
      </c>
      <c r="C35" s="43">
        <v>2</v>
      </c>
      <c r="D35" s="43" t="s">
        <v>60</v>
      </c>
      <c r="E35" s="43">
        <v>2</v>
      </c>
      <c r="F35" s="26">
        <v>1</v>
      </c>
      <c r="G35" s="26">
        <v>0</v>
      </c>
      <c r="H35" s="26">
        <v>0</v>
      </c>
      <c r="I35" s="26">
        <v>0</v>
      </c>
      <c r="J35" s="26">
        <v>0</v>
      </c>
      <c r="K35" s="38">
        <v>0</v>
      </c>
      <c r="L35" s="38">
        <v>0</v>
      </c>
      <c r="M35" s="6">
        <v>5</v>
      </c>
      <c r="N35" s="6">
        <v>4</v>
      </c>
      <c r="O35" s="6">
        <v>5</v>
      </c>
      <c r="P35" s="31">
        <v>5</v>
      </c>
      <c r="Q35" s="19">
        <v>5</v>
      </c>
      <c r="R35" s="25">
        <v>5</v>
      </c>
      <c r="S35" s="25">
        <v>5</v>
      </c>
      <c r="T35" s="25">
        <v>5</v>
      </c>
      <c r="U35" s="25">
        <v>5</v>
      </c>
      <c r="V35" s="25">
        <v>5</v>
      </c>
      <c r="W35" s="37">
        <v>5</v>
      </c>
      <c r="X35" s="34">
        <v>2</v>
      </c>
      <c r="Y35" s="34">
        <v>2</v>
      </c>
      <c r="Z35" s="34">
        <v>3</v>
      </c>
      <c r="AA35" s="34">
        <v>3</v>
      </c>
      <c r="AB35" s="49">
        <v>3</v>
      </c>
      <c r="AC35" s="49">
        <v>3</v>
      </c>
      <c r="AD35" s="49">
        <v>3</v>
      </c>
      <c r="AE35" s="55">
        <v>3</v>
      </c>
    </row>
    <row r="36" spans="1:31" ht="23.25">
      <c r="A36" s="4">
        <v>34</v>
      </c>
      <c r="B36" s="43">
        <v>2</v>
      </c>
      <c r="C36" s="43">
        <v>2</v>
      </c>
      <c r="D36" s="43" t="s">
        <v>60</v>
      </c>
      <c r="E36" s="43">
        <v>2</v>
      </c>
      <c r="F36" s="26">
        <v>1</v>
      </c>
      <c r="G36" s="26">
        <v>0</v>
      </c>
      <c r="H36" s="26">
        <v>0</v>
      </c>
      <c r="I36" s="26">
        <v>0</v>
      </c>
      <c r="J36" s="26">
        <v>0</v>
      </c>
      <c r="K36" s="38">
        <v>0</v>
      </c>
      <c r="L36" s="38">
        <v>0</v>
      </c>
      <c r="M36" s="6">
        <v>4</v>
      </c>
      <c r="N36" s="6">
        <v>3</v>
      </c>
      <c r="O36" s="6">
        <v>3</v>
      </c>
      <c r="P36" s="31">
        <v>4</v>
      </c>
      <c r="Q36" s="19">
        <v>4</v>
      </c>
      <c r="R36" s="25">
        <v>4</v>
      </c>
      <c r="S36" s="25">
        <v>2</v>
      </c>
      <c r="T36" s="25">
        <v>3</v>
      </c>
      <c r="U36" s="25">
        <v>3</v>
      </c>
      <c r="V36" s="25">
        <v>4</v>
      </c>
      <c r="W36" s="37">
        <v>4</v>
      </c>
      <c r="X36" s="34">
        <v>1</v>
      </c>
      <c r="Y36" s="34">
        <v>3</v>
      </c>
      <c r="Z36" s="34">
        <v>3</v>
      </c>
      <c r="AA36" s="34">
        <v>4</v>
      </c>
      <c r="AB36" s="49">
        <v>4</v>
      </c>
      <c r="AC36" s="49">
        <v>3</v>
      </c>
      <c r="AD36" s="49">
        <v>3</v>
      </c>
      <c r="AE36" s="55">
        <v>3</v>
      </c>
    </row>
    <row r="37" spans="1:31" ht="23.25">
      <c r="A37" s="4">
        <v>35</v>
      </c>
      <c r="B37" s="43">
        <v>2</v>
      </c>
      <c r="C37" s="43">
        <v>2</v>
      </c>
      <c r="D37" s="43" t="s">
        <v>60</v>
      </c>
      <c r="E37" s="43">
        <v>2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38">
        <v>0</v>
      </c>
      <c r="L37" s="38">
        <v>0</v>
      </c>
      <c r="M37" s="6">
        <v>4</v>
      </c>
      <c r="N37" s="6">
        <v>4</v>
      </c>
      <c r="O37" s="6">
        <v>3</v>
      </c>
      <c r="P37" s="31">
        <v>3</v>
      </c>
      <c r="Q37" s="19">
        <v>4</v>
      </c>
      <c r="R37" s="25">
        <v>4</v>
      </c>
      <c r="S37" s="25">
        <v>2</v>
      </c>
      <c r="T37" s="25">
        <v>3</v>
      </c>
      <c r="U37" s="25">
        <v>4</v>
      </c>
      <c r="V37" s="25">
        <v>5</v>
      </c>
      <c r="W37" s="37">
        <v>4</v>
      </c>
      <c r="X37" s="34">
        <v>2</v>
      </c>
      <c r="Y37" s="34">
        <v>4</v>
      </c>
      <c r="Z37" s="34">
        <v>4</v>
      </c>
      <c r="AA37" s="34">
        <v>5</v>
      </c>
      <c r="AB37" s="49">
        <v>5</v>
      </c>
      <c r="AC37" s="49">
        <v>4</v>
      </c>
      <c r="AD37" s="49">
        <v>4</v>
      </c>
      <c r="AE37" s="55">
        <v>4</v>
      </c>
    </row>
    <row r="38" spans="1:31" ht="23.25">
      <c r="A38" s="4">
        <v>36</v>
      </c>
      <c r="B38" s="43">
        <v>2</v>
      </c>
      <c r="C38" s="43">
        <v>3</v>
      </c>
      <c r="D38" s="43" t="s">
        <v>60</v>
      </c>
      <c r="E38" s="43">
        <v>2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  <c r="K38" s="38">
        <v>0</v>
      </c>
      <c r="L38" s="38">
        <v>0</v>
      </c>
      <c r="M38" s="6">
        <v>5</v>
      </c>
      <c r="N38" s="6">
        <v>3</v>
      </c>
      <c r="O38" s="6">
        <v>3</v>
      </c>
      <c r="P38" s="31">
        <v>5</v>
      </c>
      <c r="Q38" s="19">
        <v>5</v>
      </c>
      <c r="R38" s="25">
        <v>4</v>
      </c>
      <c r="S38" s="25">
        <v>4</v>
      </c>
      <c r="T38" s="25">
        <v>4</v>
      </c>
      <c r="U38" s="25">
        <v>2</v>
      </c>
      <c r="V38" s="25">
        <v>4</v>
      </c>
      <c r="W38" s="37">
        <v>5</v>
      </c>
      <c r="X38" s="34">
        <v>3</v>
      </c>
      <c r="Y38" s="34">
        <v>4</v>
      </c>
      <c r="Z38" s="34">
        <v>5</v>
      </c>
      <c r="AA38" s="34">
        <v>5</v>
      </c>
      <c r="AB38" s="49">
        <v>4</v>
      </c>
      <c r="AC38" s="49">
        <v>3</v>
      </c>
      <c r="AD38" s="49">
        <v>3</v>
      </c>
      <c r="AE38" s="55">
        <v>3</v>
      </c>
    </row>
    <row r="39" spans="1:31" ht="23.25">
      <c r="A39" s="4">
        <v>37</v>
      </c>
      <c r="B39" s="43">
        <v>2</v>
      </c>
      <c r="C39" s="43">
        <v>3</v>
      </c>
      <c r="D39" s="43" t="s">
        <v>60</v>
      </c>
      <c r="E39" s="43">
        <v>2</v>
      </c>
      <c r="F39" s="26">
        <v>1</v>
      </c>
      <c r="G39" s="26">
        <v>1</v>
      </c>
      <c r="H39" s="26">
        <v>0</v>
      </c>
      <c r="I39" s="26">
        <v>0</v>
      </c>
      <c r="J39" s="26">
        <v>0</v>
      </c>
      <c r="K39" s="38">
        <v>0</v>
      </c>
      <c r="L39" s="38">
        <v>0</v>
      </c>
      <c r="M39" s="6">
        <v>5</v>
      </c>
      <c r="N39" s="6">
        <v>5</v>
      </c>
      <c r="O39" s="6">
        <v>5</v>
      </c>
      <c r="P39" s="31">
        <v>5</v>
      </c>
      <c r="Q39" s="19">
        <v>5</v>
      </c>
      <c r="R39" s="25">
        <v>5</v>
      </c>
      <c r="S39" s="25">
        <v>3</v>
      </c>
      <c r="T39" s="25">
        <v>4</v>
      </c>
      <c r="U39" s="25">
        <v>5</v>
      </c>
      <c r="V39" s="25">
        <v>5</v>
      </c>
      <c r="W39" s="37">
        <v>5</v>
      </c>
      <c r="X39" s="34">
        <v>2</v>
      </c>
      <c r="Y39" s="34">
        <v>3</v>
      </c>
      <c r="Z39" s="34">
        <v>4</v>
      </c>
      <c r="AA39" s="34">
        <v>5</v>
      </c>
      <c r="AB39" s="49">
        <v>4</v>
      </c>
      <c r="AC39" s="49">
        <v>4</v>
      </c>
      <c r="AD39" s="49">
        <v>4</v>
      </c>
      <c r="AE39" s="55">
        <v>5</v>
      </c>
    </row>
    <row r="40" spans="1:31" ht="23.25">
      <c r="A40" s="4">
        <v>38</v>
      </c>
      <c r="B40" s="43">
        <v>2</v>
      </c>
      <c r="C40" s="43">
        <v>2</v>
      </c>
      <c r="D40" s="43" t="s">
        <v>53</v>
      </c>
      <c r="E40" s="43">
        <v>3</v>
      </c>
      <c r="F40" s="26">
        <v>1</v>
      </c>
      <c r="G40" s="26">
        <v>0</v>
      </c>
      <c r="H40" s="26">
        <v>1</v>
      </c>
      <c r="I40" s="26">
        <v>0</v>
      </c>
      <c r="J40" s="26">
        <v>0</v>
      </c>
      <c r="K40" s="38">
        <v>0</v>
      </c>
      <c r="L40" s="38">
        <v>0</v>
      </c>
      <c r="M40" s="6">
        <v>4</v>
      </c>
      <c r="N40" s="6">
        <v>4</v>
      </c>
      <c r="O40" s="6">
        <v>4</v>
      </c>
      <c r="P40" s="31">
        <v>4</v>
      </c>
      <c r="Q40" s="19">
        <v>4</v>
      </c>
      <c r="R40" s="25">
        <v>5</v>
      </c>
      <c r="S40" s="25">
        <v>4</v>
      </c>
      <c r="T40" s="25">
        <v>5</v>
      </c>
      <c r="U40" s="25">
        <v>5</v>
      </c>
      <c r="V40" s="25">
        <v>5</v>
      </c>
      <c r="W40" s="37">
        <v>5</v>
      </c>
      <c r="X40" s="34">
        <v>1</v>
      </c>
      <c r="Y40" s="34">
        <v>4</v>
      </c>
      <c r="Z40" s="34">
        <v>4</v>
      </c>
      <c r="AA40" s="34">
        <v>5</v>
      </c>
      <c r="AB40" s="49">
        <v>4</v>
      </c>
      <c r="AC40" s="49">
        <v>5</v>
      </c>
      <c r="AD40" s="49">
        <v>4</v>
      </c>
      <c r="AE40" s="55">
        <v>5</v>
      </c>
    </row>
    <row r="41" spans="1:31" ht="23.25">
      <c r="A41" s="4">
        <v>39</v>
      </c>
      <c r="B41" s="43">
        <v>3</v>
      </c>
      <c r="C41" s="43">
        <v>2</v>
      </c>
      <c r="D41" s="43">
        <v>0</v>
      </c>
      <c r="E41" s="43">
        <v>3</v>
      </c>
      <c r="F41" s="26">
        <v>0</v>
      </c>
      <c r="G41" s="26">
        <v>0</v>
      </c>
      <c r="H41" s="26">
        <v>0</v>
      </c>
      <c r="I41" s="26">
        <v>1</v>
      </c>
      <c r="J41" s="26">
        <v>0</v>
      </c>
      <c r="K41" s="38">
        <v>0</v>
      </c>
      <c r="L41" s="38">
        <v>0</v>
      </c>
      <c r="M41" s="6">
        <v>4</v>
      </c>
      <c r="N41" s="6">
        <v>5</v>
      </c>
      <c r="O41" s="6">
        <v>5</v>
      </c>
      <c r="P41" s="31">
        <v>5</v>
      </c>
      <c r="Q41" s="19">
        <v>5</v>
      </c>
      <c r="R41" s="25">
        <v>5</v>
      </c>
      <c r="S41" s="25">
        <v>4</v>
      </c>
      <c r="T41" s="25">
        <v>5</v>
      </c>
      <c r="U41" s="25">
        <v>5</v>
      </c>
      <c r="V41" s="25">
        <v>5</v>
      </c>
      <c r="W41" s="37">
        <v>5</v>
      </c>
      <c r="X41" s="34">
        <v>3</v>
      </c>
      <c r="Y41" s="34">
        <v>4</v>
      </c>
      <c r="Z41" s="34">
        <v>5</v>
      </c>
      <c r="AA41" s="34">
        <v>5</v>
      </c>
      <c r="AB41" s="49">
        <v>4</v>
      </c>
      <c r="AC41" s="49">
        <v>4</v>
      </c>
      <c r="AD41" s="49">
        <v>4</v>
      </c>
      <c r="AE41" s="55">
        <v>5</v>
      </c>
    </row>
    <row r="42" spans="1:31" ht="23.25">
      <c r="A42" s="4">
        <v>40</v>
      </c>
      <c r="B42" s="43">
        <v>2</v>
      </c>
      <c r="C42" s="43">
        <v>0</v>
      </c>
      <c r="D42" s="43" t="s">
        <v>61</v>
      </c>
      <c r="E42" s="43">
        <v>3</v>
      </c>
      <c r="F42" s="26">
        <v>0</v>
      </c>
      <c r="G42" s="26">
        <v>0</v>
      </c>
      <c r="H42" s="26">
        <v>1</v>
      </c>
      <c r="I42" s="26">
        <v>0</v>
      </c>
      <c r="J42" s="26">
        <v>0</v>
      </c>
      <c r="K42" s="38">
        <v>0</v>
      </c>
      <c r="L42" s="38">
        <v>0</v>
      </c>
      <c r="M42" s="6">
        <v>4</v>
      </c>
      <c r="N42" s="6">
        <v>4</v>
      </c>
      <c r="O42" s="6">
        <v>3</v>
      </c>
      <c r="P42" s="31">
        <v>5</v>
      </c>
      <c r="Q42" s="19">
        <v>5</v>
      </c>
      <c r="R42" s="25">
        <v>5</v>
      </c>
      <c r="S42" s="25">
        <v>3</v>
      </c>
      <c r="T42" s="25">
        <v>4</v>
      </c>
      <c r="U42" s="25">
        <v>3</v>
      </c>
      <c r="V42" s="25">
        <v>5</v>
      </c>
      <c r="W42" s="37">
        <v>4</v>
      </c>
      <c r="X42" s="34">
        <v>1</v>
      </c>
      <c r="Y42" s="34">
        <v>3</v>
      </c>
      <c r="Z42" s="34">
        <v>4</v>
      </c>
      <c r="AA42" s="34">
        <v>4</v>
      </c>
      <c r="AB42" s="49">
        <v>4</v>
      </c>
      <c r="AC42" s="49">
        <v>4</v>
      </c>
      <c r="AD42" s="49">
        <v>3</v>
      </c>
      <c r="AE42" s="55">
        <v>4</v>
      </c>
    </row>
    <row r="43" spans="1:31" ht="23.25">
      <c r="A43" s="4">
        <v>41</v>
      </c>
      <c r="B43" s="43">
        <v>2</v>
      </c>
      <c r="C43" s="43">
        <v>2</v>
      </c>
      <c r="D43" s="43" t="s">
        <v>62</v>
      </c>
      <c r="E43" s="43">
        <v>2</v>
      </c>
      <c r="F43" s="26">
        <v>0</v>
      </c>
      <c r="G43" s="26">
        <v>0</v>
      </c>
      <c r="H43" s="26">
        <v>1</v>
      </c>
      <c r="I43" s="26">
        <v>0</v>
      </c>
      <c r="J43" s="26">
        <v>0</v>
      </c>
      <c r="K43" s="38">
        <v>0</v>
      </c>
      <c r="L43" s="38">
        <v>0</v>
      </c>
      <c r="M43" s="6">
        <v>5</v>
      </c>
      <c r="N43" s="6">
        <v>3</v>
      </c>
      <c r="O43" s="6">
        <v>4</v>
      </c>
      <c r="P43" s="31">
        <v>5</v>
      </c>
      <c r="Q43" s="19">
        <v>5</v>
      </c>
      <c r="R43" s="25">
        <v>5</v>
      </c>
      <c r="S43" s="25">
        <v>4</v>
      </c>
      <c r="T43" s="25">
        <v>5</v>
      </c>
      <c r="U43" s="25">
        <v>5</v>
      </c>
      <c r="V43" s="25">
        <v>5</v>
      </c>
      <c r="W43" s="37">
        <v>5</v>
      </c>
      <c r="X43" s="34">
        <v>1</v>
      </c>
      <c r="Y43" s="34">
        <v>4</v>
      </c>
      <c r="Z43" s="34">
        <v>5</v>
      </c>
      <c r="AA43" s="34">
        <v>5</v>
      </c>
      <c r="AB43" s="49">
        <v>4</v>
      </c>
      <c r="AC43" s="49">
        <v>3</v>
      </c>
      <c r="AD43" s="49">
        <v>5</v>
      </c>
      <c r="AE43" s="55">
        <v>3</v>
      </c>
    </row>
    <row r="44" spans="1:31" ht="23.25">
      <c r="A44" s="4">
        <v>42</v>
      </c>
      <c r="B44" s="43">
        <v>2</v>
      </c>
      <c r="C44" s="43">
        <v>2</v>
      </c>
      <c r="D44" s="43" t="s">
        <v>53</v>
      </c>
      <c r="E44" s="43">
        <v>3</v>
      </c>
      <c r="F44" s="26">
        <v>1</v>
      </c>
      <c r="G44" s="26">
        <v>0</v>
      </c>
      <c r="H44" s="26">
        <v>0</v>
      </c>
      <c r="I44" s="26">
        <v>1</v>
      </c>
      <c r="J44" s="26">
        <v>0</v>
      </c>
      <c r="K44" s="38">
        <v>1</v>
      </c>
      <c r="L44" s="38">
        <v>0</v>
      </c>
      <c r="M44" s="6">
        <v>5</v>
      </c>
      <c r="N44" s="6">
        <v>5</v>
      </c>
      <c r="O44" s="6">
        <v>5</v>
      </c>
      <c r="P44" s="31">
        <v>5</v>
      </c>
      <c r="Q44" s="19">
        <v>5</v>
      </c>
      <c r="R44" s="25">
        <v>5</v>
      </c>
      <c r="S44" s="25">
        <v>4</v>
      </c>
      <c r="T44" s="25">
        <v>4</v>
      </c>
      <c r="U44" s="25">
        <v>5</v>
      </c>
      <c r="V44" s="25">
        <v>5</v>
      </c>
      <c r="W44" s="37">
        <v>5</v>
      </c>
      <c r="X44" s="34">
        <v>2</v>
      </c>
      <c r="Y44" s="34">
        <v>4</v>
      </c>
      <c r="Z44" s="34">
        <v>5</v>
      </c>
      <c r="AA44" s="34">
        <v>5</v>
      </c>
      <c r="AB44" s="49">
        <v>5</v>
      </c>
      <c r="AC44" s="49">
        <v>4</v>
      </c>
      <c r="AD44" s="49">
        <v>4</v>
      </c>
      <c r="AE44" s="55">
        <v>5</v>
      </c>
    </row>
    <row r="45" spans="1:31" ht="23.25">
      <c r="A45" s="4">
        <v>43</v>
      </c>
      <c r="B45" s="43">
        <v>2</v>
      </c>
      <c r="C45" s="43">
        <v>3</v>
      </c>
      <c r="D45" s="43" t="s">
        <v>53</v>
      </c>
      <c r="E45" s="43">
        <v>3</v>
      </c>
      <c r="F45" s="26">
        <v>1</v>
      </c>
      <c r="G45" s="26">
        <v>0</v>
      </c>
      <c r="H45" s="26">
        <v>0</v>
      </c>
      <c r="I45" s="26">
        <v>0</v>
      </c>
      <c r="J45" s="26">
        <v>0</v>
      </c>
      <c r="K45" s="38">
        <v>0</v>
      </c>
      <c r="L45" s="38">
        <v>0</v>
      </c>
      <c r="M45" s="6"/>
      <c r="N45" s="6"/>
      <c r="O45" s="6"/>
      <c r="P45" s="31"/>
      <c r="Q45" s="19"/>
      <c r="R45" s="25"/>
      <c r="S45" s="25"/>
      <c r="T45" s="25"/>
      <c r="U45" s="25"/>
      <c r="V45" s="25"/>
      <c r="W45" s="37"/>
      <c r="X45" s="34"/>
      <c r="Y45" s="34"/>
      <c r="Z45" s="34"/>
      <c r="AA45" s="34"/>
      <c r="AB45" s="49"/>
      <c r="AC45" s="49"/>
      <c r="AD45" s="49"/>
      <c r="AE45" s="55"/>
    </row>
    <row r="46" spans="1:31" ht="23.25">
      <c r="A46" s="4">
        <v>44</v>
      </c>
      <c r="B46" s="43">
        <v>2</v>
      </c>
      <c r="C46" s="43">
        <v>2</v>
      </c>
      <c r="D46" s="43" t="s">
        <v>62</v>
      </c>
      <c r="E46" s="43">
        <v>3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38">
        <v>0</v>
      </c>
      <c r="L46" s="38">
        <v>1</v>
      </c>
      <c r="M46" s="6">
        <v>4</v>
      </c>
      <c r="N46" s="6">
        <v>1</v>
      </c>
      <c r="O46" s="6">
        <v>3</v>
      </c>
      <c r="P46" s="31">
        <v>5</v>
      </c>
      <c r="Q46" s="19">
        <v>5</v>
      </c>
      <c r="R46" s="25">
        <v>5</v>
      </c>
      <c r="S46" s="25">
        <v>4</v>
      </c>
      <c r="T46" s="25">
        <v>3</v>
      </c>
      <c r="U46" s="25">
        <v>3</v>
      </c>
      <c r="V46" s="25">
        <v>5</v>
      </c>
      <c r="W46" s="37">
        <v>5</v>
      </c>
      <c r="X46" s="34">
        <v>1</v>
      </c>
      <c r="Y46" s="34">
        <v>4</v>
      </c>
      <c r="Z46" s="34">
        <v>4</v>
      </c>
      <c r="AA46" s="34">
        <v>5</v>
      </c>
      <c r="AB46" s="49">
        <v>5</v>
      </c>
      <c r="AC46" s="49">
        <v>4</v>
      </c>
      <c r="AD46" s="49">
        <v>4</v>
      </c>
      <c r="AE46" s="55">
        <v>5</v>
      </c>
    </row>
    <row r="47" spans="1:31" ht="23.25">
      <c r="A47" s="4">
        <v>45</v>
      </c>
      <c r="B47" s="43">
        <v>2</v>
      </c>
      <c r="C47" s="43">
        <v>2</v>
      </c>
      <c r="D47" s="43" t="s">
        <v>60</v>
      </c>
      <c r="E47" s="43">
        <v>2</v>
      </c>
      <c r="F47" s="26">
        <v>1</v>
      </c>
      <c r="G47" s="26">
        <v>0</v>
      </c>
      <c r="H47" s="26">
        <v>0</v>
      </c>
      <c r="I47" s="26">
        <v>0</v>
      </c>
      <c r="J47" s="26">
        <v>0</v>
      </c>
      <c r="K47" s="38">
        <v>0</v>
      </c>
      <c r="L47" s="38">
        <v>1</v>
      </c>
      <c r="M47" s="6">
        <v>4</v>
      </c>
      <c r="N47" s="6">
        <v>5</v>
      </c>
      <c r="O47" s="6">
        <v>4</v>
      </c>
      <c r="P47" s="31">
        <v>5</v>
      </c>
      <c r="Q47" s="19">
        <v>5</v>
      </c>
      <c r="R47" s="25">
        <v>5</v>
      </c>
      <c r="S47" s="25">
        <v>3</v>
      </c>
      <c r="T47" s="25">
        <v>4</v>
      </c>
      <c r="U47" s="25">
        <v>3</v>
      </c>
      <c r="V47" s="25">
        <v>4</v>
      </c>
      <c r="W47" s="37">
        <v>5</v>
      </c>
      <c r="X47" s="34"/>
      <c r="Y47" s="34">
        <v>2</v>
      </c>
      <c r="Z47" s="34">
        <v>4</v>
      </c>
      <c r="AA47" s="34">
        <v>5</v>
      </c>
      <c r="AB47" s="49">
        <v>5</v>
      </c>
      <c r="AC47" s="49">
        <v>4</v>
      </c>
      <c r="AD47" s="49">
        <v>4</v>
      </c>
      <c r="AE47" s="55">
        <v>4</v>
      </c>
    </row>
    <row r="48" spans="1:31" ht="23.25">
      <c r="A48" s="4">
        <v>46</v>
      </c>
      <c r="B48" s="43">
        <v>2</v>
      </c>
      <c r="C48" s="43">
        <v>1</v>
      </c>
      <c r="D48" s="43" t="s">
        <v>60</v>
      </c>
      <c r="E48" s="43">
        <v>2</v>
      </c>
      <c r="F48" s="26">
        <v>1</v>
      </c>
      <c r="G48" s="26">
        <v>0</v>
      </c>
      <c r="H48" s="26">
        <v>0</v>
      </c>
      <c r="I48" s="26">
        <v>0</v>
      </c>
      <c r="J48" s="26">
        <v>0</v>
      </c>
      <c r="K48" s="38">
        <v>0</v>
      </c>
      <c r="L48" s="38">
        <v>0</v>
      </c>
      <c r="M48" s="6">
        <v>4</v>
      </c>
      <c r="N48" s="6">
        <v>4</v>
      </c>
      <c r="O48" s="6">
        <v>4</v>
      </c>
      <c r="P48" s="31">
        <v>4</v>
      </c>
      <c r="Q48" s="19"/>
      <c r="R48" s="25">
        <v>4</v>
      </c>
      <c r="S48" s="25">
        <v>3</v>
      </c>
      <c r="T48" s="25">
        <v>4</v>
      </c>
      <c r="U48" s="25">
        <v>4</v>
      </c>
      <c r="V48" s="25">
        <v>4</v>
      </c>
      <c r="W48" s="37">
        <v>4</v>
      </c>
      <c r="X48" s="34">
        <v>1</v>
      </c>
      <c r="Y48" s="34">
        <v>3</v>
      </c>
      <c r="Z48" s="34">
        <v>4</v>
      </c>
      <c r="AA48" s="34">
        <v>4</v>
      </c>
      <c r="AB48" s="49">
        <v>4</v>
      </c>
      <c r="AC48" s="49">
        <v>4</v>
      </c>
      <c r="AD48" s="49">
        <v>4</v>
      </c>
      <c r="AE48" s="55">
        <v>4</v>
      </c>
    </row>
    <row r="49" spans="1:31" ht="23.25">
      <c r="A49" s="4">
        <v>47</v>
      </c>
      <c r="B49" s="43">
        <v>1</v>
      </c>
      <c r="C49" s="43">
        <v>3</v>
      </c>
      <c r="D49" s="43" t="s">
        <v>63</v>
      </c>
      <c r="E49" s="43">
        <v>2</v>
      </c>
      <c r="F49" s="26">
        <v>0</v>
      </c>
      <c r="G49" s="26">
        <v>0</v>
      </c>
      <c r="H49" s="26">
        <v>0</v>
      </c>
      <c r="I49" s="26">
        <v>1</v>
      </c>
      <c r="J49" s="26">
        <v>0</v>
      </c>
      <c r="K49" s="38">
        <v>0</v>
      </c>
      <c r="L49" s="38">
        <v>0</v>
      </c>
      <c r="M49" s="6">
        <v>5</v>
      </c>
      <c r="N49" s="6">
        <v>5</v>
      </c>
      <c r="O49" s="6">
        <v>5</v>
      </c>
      <c r="P49" s="31">
        <v>5</v>
      </c>
      <c r="Q49" s="19">
        <v>5</v>
      </c>
      <c r="R49" s="25">
        <v>5</v>
      </c>
      <c r="S49" s="25">
        <v>3</v>
      </c>
      <c r="T49" s="25">
        <v>5</v>
      </c>
      <c r="U49" s="25">
        <v>5</v>
      </c>
      <c r="V49" s="25">
        <v>5</v>
      </c>
      <c r="W49" s="37">
        <v>5</v>
      </c>
      <c r="X49" s="34">
        <v>1</v>
      </c>
      <c r="Y49" s="34">
        <v>3</v>
      </c>
      <c r="Z49" s="34">
        <v>3</v>
      </c>
      <c r="AA49" s="34">
        <v>3</v>
      </c>
      <c r="AB49" s="49">
        <v>2</v>
      </c>
      <c r="AC49" s="49">
        <v>3</v>
      </c>
      <c r="AD49" s="49">
        <v>3</v>
      </c>
      <c r="AE49" s="55">
        <v>3</v>
      </c>
    </row>
    <row r="50" spans="1:31" ht="23.25">
      <c r="A50" s="4">
        <v>48</v>
      </c>
      <c r="B50" s="43">
        <v>1</v>
      </c>
      <c r="C50" s="43">
        <v>2</v>
      </c>
      <c r="D50" s="43">
        <v>0</v>
      </c>
      <c r="E50" s="43">
        <v>2</v>
      </c>
      <c r="F50" s="26">
        <v>0</v>
      </c>
      <c r="G50" s="26">
        <v>0</v>
      </c>
      <c r="H50" s="26">
        <v>0</v>
      </c>
      <c r="I50" s="26">
        <v>1</v>
      </c>
      <c r="J50" s="26">
        <v>0</v>
      </c>
      <c r="K50" s="38">
        <v>0</v>
      </c>
      <c r="L50" s="38">
        <v>0</v>
      </c>
      <c r="M50" s="6">
        <v>4</v>
      </c>
      <c r="N50" s="6">
        <v>3</v>
      </c>
      <c r="O50" s="6">
        <v>3</v>
      </c>
      <c r="P50" s="31">
        <v>4</v>
      </c>
      <c r="Q50" s="19">
        <v>4</v>
      </c>
      <c r="R50" s="25">
        <v>4</v>
      </c>
      <c r="S50" s="25">
        <v>3</v>
      </c>
      <c r="T50" s="25">
        <v>3</v>
      </c>
      <c r="U50" s="25">
        <v>4</v>
      </c>
      <c r="V50" s="25">
        <v>4</v>
      </c>
      <c r="W50" s="37">
        <v>4</v>
      </c>
      <c r="X50" s="34">
        <v>1</v>
      </c>
      <c r="Y50" s="34">
        <v>3</v>
      </c>
      <c r="Z50" s="34">
        <v>3</v>
      </c>
      <c r="AA50" s="34">
        <v>3</v>
      </c>
      <c r="AB50" s="49">
        <v>3</v>
      </c>
      <c r="AC50" s="49">
        <v>3</v>
      </c>
      <c r="AD50" s="49">
        <v>3</v>
      </c>
      <c r="AE50" s="55">
        <v>3</v>
      </c>
    </row>
    <row r="51" spans="1:31" ht="23.25">
      <c r="A51" s="4">
        <v>49</v>
      </c>
      <c r="B51" s="43">
        <v>0</v>
      </c>
      <c r="C51" s="43">
        <v>2</v>
      </c>
      <c r="D51" s="43">
        <v>0</v>
      </c>
      <c r="E51" s="43">
        <v>0</v>
      </c>
      <c r="F51" s="26">
        <v>1</v>
      </c>
      <c r="G51" s="26">
        <v>0</v>
      </c>
      <c r="H51" s="26">
        <v>0</v>
      </c>
      <c r="I51" s="26">
        <v>0</v>
      </c>
      <c r="J51" s="26">
        <v>0</v>
      </c>
      <c r="K51" s="38">
        <v>0</v>
      </c>
      <c r="L51" s="38">
        <v>0</v>
      </c>
      <c r="M51" s="6">
        <v>5</v>
      </c>
      <c r="N51" s="6">
        <v>5</v>
      </c>
      <c r="O51" s="6">
        <v>5</v>
      </c>
      <c r="P51" s="31">
        <v>5</v>
      </c>
      <c r="Q51" s="19">
        <v>5</v>
      </c>
      <c r="R51" s="25">
        <v>3</v>
      </c>
      <c r="S51" s="25">
        <v>3</v>
      </c>
      <c r="T51" s="25">
        <v>4</v>
      </c>
      <c r="U51" s="25">
        <v>4</v>
      </c>
      <c r="V51" s="25">
        <v>4</v>
      </c>
      <c r="W51" s="37">
        <v>4</v>
      </c>
      <c r="X51" s="34">
        <v>1</v>
      </c>
      <c r="Y51" s="34">
        <v>3</v>
      </c>
      <c r="Z51" s="34">
        <v>4</v>
      </c>
      <c r="AA51" s="34">
        <v>4</v>
      </c>
      <c r="AB51" s="49">
        <v>3</v>
      </c>
      <c r="AC51" s="49">
        <v>3</v>
      </c>
      <c r="AD51" s="49">
        <v>3</v>
      </c>
      <c r="AE51" s="55">
        <v>3</v>
      </c>
    </row>
    <row r="52" spans="1:31" ht="23.25">
      <c r="A52" s="4">
        <v>50</v>
      </c>
      <c r="B52" s="43">
        <v>3</v>
      </c>
      <c r="C52" s="43">
        <v>2</v>
      </c>
      <c r="D52" s="43" t="s">
        <v>64</v>
      </c>
      <c r="E52" s="43">
        <v>3</v>
      </c>
      <c r="F52" s="26">
        <v>1</v>
      </c>
      <c r="G52" s="26">
        <v>0</v>
      </c>
      <c r="H52" s="26">
        <v>0</v>
      </c>
      <c r="I52" s="26">
        <v>0</v>
      </c>
      <c r="J52" s="26">
        <v>0</v>
      </c>
      <c r="K52" s="38">
        <v>1</v>
      </c>
      <c r="L52" s="38">
        <v>0</v>
      </c>
      <c r="M52" s="6">
        <v>4</v>
      </c>
      <c r="N52" s="6">
        <v>3</v>
      </c>
      <c r="O52" s="6">
        <v>3</v>
      </c>
      <c r="P52" s="31">
        <v>4</v>
      </c>
      <c r="Q52" s="19">
        <v>4</v>
      </c>
      <c r="R52" s="25">
        <v>4</v>
      </c>
      <c r="S52" s="25">
        <v>4</v>
      </c>
      <c r="T52" s="25">
        <v>4</v>
      </c>
      <c r="U52" s="25">
        <v>4</v>
      </c>
      <c r="V52" s="25">
        <v>4</v>
      </c>
      <c r="W52" s="37">
        <v>4</v>
      </c>
      <c r="X52" s="34">
        <v>2</v>
      </c>
      <c r="Y52" s="34">
        <v>3</v>
      </c>
      <c r="Z52" s="34">
        <v>4</v>
      </c>
      <c r="AA52" s="34">
        <v>4</v>
      </c>
      <c r="AB52" s="49">
        <v>4</v>
      </c>
      <c r="AC52" s="49">
        <v>4</v>
      </c>
      <c r="AD52" s="49">
        <v>4</v>
      </c>
      <c r="AE52" s="55">
        <v>4</v>
      </c>
    </row>
    <row r="53" spans="1:31" ht="23.25">
      <c r="A53" s="4">
        <v>51</v>
      </c>
      <c r="B53" s="43">
        <v>2</v>
      </c>
      <c r="C53" s="43">
        <v>2</v>
      </c>
      <c r="D53" s="43" t="s">
        <v>57</v>
      </c>
      <c r="E53" s="43">
        <v>2</v>
      </c>
      <c r="F53" s="26">
        <v>0</v>
      </c>
      <c r="G53" s="26">
        <v>1</v>
      </c>
      <c r="H53" s="26">
        <v>0</v>
      </c>
      <c r="I53" s="26">
        <v>0</v>
      </c>
      <c r="J53" s="26">
        <v>0</v>
      </c>
      <c r="K53" s="38">
        <v>0</v>
      </c>
      <c r="L53" s="38">
        <v>0</v>
      </c>
      <c r="M53" s="6">
        <v>5</v>
      </c>
      <c r="N53" s="6">
        <v>5</v>
      </c>
      <c r="O53" s="6">
        <v>5</v>
      </c>
      <c r="P53" s="31">
        <v>4</v>
      </c>
      <c r="Q53" s="19">
        <v>4</v>
      </c>
      <c r="R53" s="25">
        <v>4</v>
      </c>
      <c r="S53" s="25">
        <v>4</v>
      </c>
      <c r="T53" s="25">
        <v>4</v>
      </c>
      <c r="U53" s="25">
        <v>4</v>
      </c>
      <c r="V53" s="25">
        <v>4</v>
      </c>
      <c r="W53" s="37">
        <v>4</v>
      </c>
      <c r="X53" s="34">
        <v>4</v>
      </c>
      <c r="Y53" s="34">
        <v>4</v>
      </c>
      <c r="Z53" s="34">
        <v>4</v>
      </c>
      <c r="AA53" s="34">
        <v>5</v>
      </c>
      <c r="AB53" s="49">
        <v>5</v>
      </c>
      <c r="AC53" s="49">
        <v>5</v>
      </c>
      <c r="AD53" s="49">
        <v>5</v>
      </c>
      <c r="AE53" s="55">
        <v>5</v>
      </c>
    </row>
    <row r="54" spans="1:31" ht="23.25">
      <c r="A54" s="4">
        <v>52</v>
      </c>
      <c r="B54" s="43">
        <v>3</v>
      </c>
      <c r="C54" s="43">
        <v>2</v>
      </c>
      <c r="D54" s="43" t="s">
        <v>65</v>
      </c>
      <c r="E54" s="43">
        <v>2</v>
      </c>
      <c r="F54" s="26">
        <v>1</v>
      </c>
      <c r="G54" s="26">
        <v>0</v>
      </c>
      <c r="H54" s="26">
        <v>0</v>
      </c>
      <c r="I54" s="26">
        <v>0</v>
      </c>
      <c r="J54" s="26">
        <v>0</v>
      </c>
      <c r="K54" s="38">
        <v>0</v>
      </c>
      <c r="L54" s="38">
        <v>0</v>
      </c>
      <c r="M54" s="6">
        <v>5</v>
      </c>
      <c r="N54" s="6">
        <v>5</v>
      </c>
      <c r="O54" s="6">
        <v>5</v>
      </c>
      <c r="P54" s="31">
        <v>5</v>
      </c>
      <c r="Q54" s="19">
        <v>5</v>
      </c>
      <c r="R54" s="25">
        <v>5</v>
      </c>
      <c r="S54" s="25">
        <v>4</v>
      </c>
      <c r="T54" s="25">
        <v>5</v>
      </c>
      <c r="U54" s="25">
        <v>3</v>
      </c>
      <c r="V54" s="25">
        <v>5</v>
      </c>
      <c r="W54" s="37">
        <v>5</v>
      </c>
      <c r="X54" s="34">
        <v>5</v>
      </c>
      <c r="Y54" s="34">
        <v>5</v>
      </c>
      <c r="Z54" s="34">
        <v>5</v>
      </c>
      <c r="AA54" s="34">
        <v>5</v>
      </c>
      <c r="AB54" s="49">
        <v>5</v>
      </c>
      <c r="AC54" s="49">
        <v>5</v>
      </c>
      <c r="AD54" s="49">
        <v>5</v>
      </c>
      <c r="AE54" s="55">
        <v>5</v>
      </c>
    </row>
    <row r="55" spans="1:31" ht="23.25">
      <c r="A55" s="4">
        <v>53</v>
      </c>
      <c r="B55" s="43">
        <v>2</v>
      </c>
      <c r="C55" s="43">
        <v>2</v>
      </c>
      <c r="D55" s="43">
        <v>0</v>
      </c>
      <c r="E55" s="43">
        <v>3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38">
        <v>0</v>
      </c>
      <c r="L55" s="38">
        <v>0</v>
      </c>
      <c r="M55" s="6">
        <v>5</v>
      </c>
      <c r="N55" s="6">
        <v>1</v>
      </c>
      <c r="O55" s="6">
        <v>3</v>
      </c>
      <c r="P55" s="31">
        <v>4</v>
      </c>
      <c r="Q55" s="19">
        <v>4</v>
      </c>
      <c r="R55" s="25">
        <v>5</v>
      </c>
      <c r="S55" s="25">
        <v>5</v>
      </c>
      <c r="T55" s="25">
        <v>5</v>
      </c>
      <c r="U55" s="25">
        <v>5</v>
      </c>
      <c r="V55" s="25">
        <v>5</v>
      </c>
      <c r="W55" s="37">
        <v>5</v>
      </c>
      <c r="X55" s="34">
        <v>5</v>
      </c>
      <c r="Y55" s="34">
        <v>5</v>
      </c>
      <c r="Z55" s="34">
        <v>5</v>
      </c>
      <c r="AA55" s="34">
        <v>5</v>
      </c>
      <c r="AB55" s="49">
        <v>5</v>
      </c>
      <c r="AC55" s="49">
        <v>5</v>
      </c>
      <c r="AD55" s="49">
        <v>5</v>
      </c>
      <c r="AE55" s="55">
        <v>5</v>
      </c>
    </row>
    <row r="56" spans="1:31" ht="23.25">
      <c r="A56" s="4">
        <v>54</v>
      </c>
      <c r="B56" s="43">
        <v>0</v>
      </c>
      <c r="C56" s="43">
        <v>2</v>
      </c>
      <c r="D56" s="43" t="s">
        <v>52</v>
      </c>
      <c r="E56" s="43">
        <v>2</v>
      </c>
      <c r="F56" s="26">
        <v>1</v>
      </c>
      <c r="G56" s="26">
        <v>0</v>
      </c>
      <c r="H56" s="26">
        <v>0</v>
      </c>
      <c r="I56" s="26">
        <v>1</v>
      </c>
      <c r="J56" s="26">
        <v>0</v>
      </c>
      <c r="K56" s="38">
        <v>0</v>
      </c>
      <c r="L56" s="38">
        <v>0</v>
      </c>
      <c r="M56" s="6">
        <v>5</v>
      </c>
      <c r="N56" s="6">
        <v>5</v>
      </c>
      <c r="O56" s="6">
        <v>5</v>
      </c>
      <c r="P56" s="31">
        <v>5</v>
      </c>
      <c r="Q56" s="19">
        <v>5</v>
      </c>
      <c r="R56" s="25">
        <v>5</v>
      </c>
      <c r="S56" s="25">
        <v>4</v>
      </c>
      <c r="T56" s="25">
        <v>4</v>
      </c>
      <c r="U56" s="25">
        <v>5</v>
      </c>
      <c r="V56" s="25">
        <v>5</v>
      </c>
      <c r="W56" s="37">
        <v>5</v>
      </c>
      <c r="X56" s="34">
        <v>1</v>
      </c>
      <c r="Y56" s="34">
        <v>4</v>
      </c>
      <c r="Z56" s="34">
        <v>4</v>
      </c>
      <c r="AA56" s="34">
        <v>5</v>
      </c>
      <c r="AB56" s="49">
        <v>5</v>
      </c>
      <c r="AC56" s="49">
        <v>4</v>
      </c>
      <c r="AD56" s="49">
        <v>4</v>
      </c>
      <c r="AE56" s="55">
        <v>4</v>
      </c>
    </row>
    <row r="57" spans="1:31" ht="23.25">
      <c r="A57" s="4">
        <v>55</v>
      </c>
      <c r="B57" s="43">
        <v>2</v>
      </c>
      <c r="C57" s="43">
        <v>3</v>
      </c>
      <c r="D57" s="43" t="s">
        <v>53</v>
      </c>
      <c r="E57" s="43">
        <v>0</v>
      </c>
      <c r="F57" s="26">
        <v>1</v>
      </c>
      <c r="G57" s="26">
        <v>1</v>
      </c>
      <c r="H57" s="26">
        <v>1</v>
      </c>
      <c r="I57" s="26">
        <v>0</v>
      </c>
      <c r="J57" s="26">
        <v>0</v>
      </c>
      <c r="K57" s="38">
        <v>0</v>
      </c>
      <c r="L57" s="38">
        <v>0</v>
      </c>
      <c r="M57" s="6">
        <v>5</v>
      </c>
      <c r="N57" s="6">
        <v>4</v>
      </c>
      <c r="O57" s="6">
        <v>4</v>
      </c>
      <c r="P57" s="31">
        <v>5</v>
      </c>
      <c r="Q57" s="19">
        <v>5</v>
      </c>
      <c r="R57" s="25">
        <v>5</v>
      </c>
      <c r="S57" s="25">
        <v>5</v>
      </c>
      <c r="T57" s="25">
        <v>5</v>
      </c>
      <c r="U57" s="25">
        <v>5</v>
      </c>
      <c r="V57" s="25">
        <v>5</v>
      </c>
      <c r="W57" s="37">
        <v>5</v>
      </c>
      <c r="X57" s="34">
        <v>1</v>
      </c>
      <c r="Y57" s="34">
        <v>3</v>
      </c>
      <c r="Z57" s="34">
        <v>5</v>
      </c>
      <c r="AA57" s="34">
        <v>4</v>
      </c>
      <c r="AB57" s="49">
        <v>5</v>
      </c>
      <c r="AC57" s="49">
        <v>5</v>
      </c>
      <c r="AD57" s="49">
        <v>5</v>
      </c>
      <c r="AE57" s="55">
        <v>4</v>
      </c>
    </row>
    <row r="58" spans="1:31" ht="23.25">
      <c r="A58" s="4">
        <v>56</v>
      </c>
      <c r="B58" s="43">
        <v>2</v>
      </c>
      <c r="C58" s="43">
        <v>3</v>
      </c>
      <c r="D58" s="43" t="s">
        <v>62</v>
      </c>
      <c r="E58" s="43">
        <v>3</v>
      </c>
      <c r="F58" s="26">
        <v>1</v>
      </c>
      <c r="G58" s="26">
        <v>0</v>
      </c>
      <c r="H58" s="26">
        <v>0</v>
      </c>
      <c r="I58" s="26">
        <v>0</v>
      </c>
      <c r="J58" s="26">
        <v>0</v>
      </c>
      <c r="K58" s="38">
        <v>0</v>
      </c>
      <c r="L58" s="38">
        <v>0</v>
      </c>
      <c r="M58" s="6">
        <v>4</v>
      </c>
      <c r="N58" s="6">
        <v>4</v>
      </c>
      <c r="O58" s="6">
        <v>4</v>
      </c>
      <c r="P58" s="31">
        <v>5</v>
      </c>
      <c r="Q58" s="19">
        <v>4</v>
      </c>
      <c r="R58" s="25">
        <v>5</v>
      </c>
      <c r="S58" s="25">
        <v>4</v>
      </c>
      <c r="T58" s="25">
        <v>4</v>
      </c>
      <c r="U58" s="25">
        <v>3</v>
      </c>
      <c r="V58" s="25">
        <v>4</v>
      </c>
      <c r="W58" s="37">
        <v>5</v>
      </c>
      <c r="X58" s="34">
        <v>2</v>
      </c>
      <c r="Y58" s="34">
        <v>3</v>
      </c>
      <c r="Z58" s="34">
        <v>3</v>
      </c>
      <c r="AA58" s="34">
        <v>5</v>
      </c>
      <c r="AB58" s="49">
        <v>4</v>
      </c>
      <c r="AC58" s="49">
        <v>4</v>
      </c>
      <c r="AD58" s="49">
        <v>4</v>
      </c>
      <c r="AE58" s="55">
        <v>4</v>
      </c>
    </row>
    <row r="59" spans="1:31" ht="23.25">
      <c r="A59" s="4">
        <v>57</v>
      </c>
      <c r="B59" s="43">
        <v>2</v>
      </c>
      <c r="C59" s="43">
        <v>3</v>
      </c>
      <c r="D59" s="43" t="s">
        <v>55</v>
      </c>
      <c r="E59" s="43">
        <v>1</v>
      </c>
      <c r="F59" s="26">
        <v>0</v>
      </c>
      <c r="G59" s="26">
        <v>0</v>
      </c>
      <c r="H59" s="26">
        <v>1</v>
      </c>
      <c r="I59" s="26">
        <v>0</v>
      </c>
      <c r="J59" s="26">
        <v>0</v>
      </c>
      <c r="K59" s="38">
        <v>0</v>
      </c>
      <c r="L59" s="38">
        <v>0</v>
      </c>
      <c r="M59" s="6">
        <v>4</v>
      </c>
      <c r="N59" s="6">
        <v>3</v>
      </c>
      <c r="O59" s="6">
        <v>3</v>
      </c>
      <c r="P59" s="31">
        <v>4</v>
      </c>
      <c r="Q59" s="19">
        <v>4</v>
      </c>
      <c r="R59" s="25">
        <v>3</v>
      </c>
      <c r="S59" s="25">
        <v>2</v>
      </c>
      <c r="T59" s="25">
        <v>4</v>
      </c>
      <c r="U59" s="25">
        <v>4</v>
      </c>
      <c r="V59" s="25">
        <v>4</v>
      </c>
      <c r="W59" s="37">
        <v>4</v>
      </c>
      <c r="X59" s="34">
        <v>1</v>
      </c>
      <c r="Y59" s="34">
        <v>4</v>
      </c>
      <c r="Z59" s="34">
        <v>3</v>
      </c>
      <c r="AA59" s="34">
        <v>4</v>
      </c>
      <c r="AB59" s="49">
        <v>3</v>
      </c>
      <c r="AC59" s="49">
        <v>3</v>
      </c>
      <c r="AD59" s="49">
        <v>4</v>
      </c>
      <c r="AE59" s="55">
        <v>4</v>
      </c>
    </row>
    <row r="60" spans="1:31" ht="23.25">
      <c r="A60" s="4">
        <v>58</v>
      </c>
      <c r="B60" s="43">
        <v>2</v>
      </c>
      <c r="C60" s="43">
        <v>3</v>
      </c>
      <c r="D60" s="43" t="s">
        <v>55</v>
      </c>
      <c r="E60" s="43">
        <v>1</v>
      </c>
      <c r="F60" s="26">
        <v>1</v>
      </c>
      <c r="G60" s="26">
        <v>0</v>
      </c>
      <c r="H60" s="26">
        <v>0</v>
      </c>
      <c r="I60" s="26">
        <v>0</v>
      </c>
      <c r="J60" s="26">
        <v>0</v>
      </c>
      <c r="K60" s="38">
        <v>0</v>
      </c>
      <c r="L60" s="38">
        <v>0</v>
      </c>
      <c r="M60" s="6">
        <v>5</v>
      </c>
      <c r="N60" s="6">
        <v>5</v>
      </c>
      <c r="O60" s="6">
        <v>5</v>
      </c>
      <c r="P60" s="31">
        <v>5</v>
      </c>
      <c r="Q60" s="19">
        <v>5</v>
      </c>
      <c r="R60" s="25">
        <v>5</v>
      </c>
      <c r="S60" s="25">
        <v>5</v>
      </c>
      <c r="T60" s="25">
        <v>3</v>
      </c>
      <c r="U60" s="25">
        <v>4</v>
      </c>
      <c r="V60" s="25">
        <v>4</v>
      </c>
      <c r="W60" s="37">
        <v>4</v>
      </c>
      <c r="X60" s="34">
        <v>3</v>
      </c>
      <c r="Y60" s="34">
        <v>4</v>
      </c>
      <c r="Z60" s="34">
        <v>4</v>
      </c>
      <c r="AA60" s="34">
        <v>4</v>
      </c>
      <c r="AB60" s="49">
        <v>4</v>
      </c>
      <c r="AC60" s="49">
        <v>4</v>
      </c>
      <c r="AD60" s="49">
        <v>4</v>
      </c>
      <c r="AE60" s="55">
        <v>4</v>
      </c>
    </row>
    <row r="61" spans="1:31" ht="23.25">
      <c r="A61" s="4">
        <v>59</v>
      </c>
      <c r="B61" s="43">
        <v>2</v>
      </c>
      <c r="C61" s="43">
        <v>3</v>
      </c>
      <c r="D61" s="43" t="s">
        <v>55</v>
      </c>
      <c r="E61" s="43">
        <v>1</v>
      </c>
      <c r="F61" s="26">
        <v>1</v>
      </c>
      <c r="G61" s="26">
        <v>0</v>
      </c>
      <c r="H61" s="26">
        <v>0</v>
      </c>
      <c r="I61" s="26">
        <v>0</v>
      </c>
      <c r="J61" s="26">
        <v>0</v>
      </c>
      <c r="K61" s="38">
        <v>0</v>
      </c>
      <c r="L61" s="38">
        <v>0</v>
      </c>
      <c r="M61" s="6">
        <v>5</v>
      </c>
      <c r="N61" s="6">
        <v>5</v>
      </c>
      <c r="O61" s="6">
        <v>5</v>
      </c>
      <c r="P61" s="31">
        <v>5</v>
      </c>
      <c r="Q61" s="19">
        <v>5</v>
      </c>
      <c r="R61" s="25">
        <v>5</v>
      </c>
      <c r="S61" s="25">
        <v>4</v>
      </c>
      <c r="T61" s="25">
        <v>5</v>
      </c>
      <c r="U61" s="25">
        <v>5</v>
      </c>
      <c r="V61" s="25">
        <v>5</v>
      </c>
      <c r="W61" s="37">
        <v>5</v>
      </c>
      <c r="X61" s="34">
        <v>2</v>
      </c>
      <c r="Y61" s="34">
        <v>4</v>
      </c>
      <c r="Z61" s="34">
        <v>4</v>
      </c>
      <c r="AA61" s="34">
        <v>5</v>
      </c>
      <c r="AB61" s="49">
        <v>5</v>
      </c>
      <c r="AC61" s="49">
        <v>5</v>
      </c>
      <c r="AD61" s="49">
        <v>5</v>
      </c>
      <c r="AE61" s="55">
        <v>5</v>
      </c>
    </row>
    <row r="62" spans="1:31" ht="23.25">
      <c r="A62" s="4">
        <v>60</v>
      </c>
      <c r="B62" s="43">
        <v>2</v>
      </c>
      <c r="C62" s="43">
        <v>3</v>
      </c>
      <c r="D62" s="43" t="s">
        <v>53</v>
      </c>
      <c r="E62" s="43">
        <v>3</v>
      </c>
      <c r="F62" s="26">
        <v>1</v>
      </c>
      <c r="G62" s="26">
        <v>0</v>
      </c>
      <c r="H62" s="26">
        <v>0</v>
      </c>
      <c r="I62" s="26">
        <v>0</v>
      </c>
      <c r="J62" s="26">
        <v>0</v>
      </c>
      <c r="K62" s="38">
        <v>0</v>
      </c>
      <c r="L62" s="38">
        <v>0</v>
      </c>
      <c r="M62" s="6">
        <v>5</v>
      </c>
      <c r="N62" s="6">
        <v>3</v>
      </c>
      <c r="O62" s="6">
        <v>5</v>
      </c>
      <c r="P62" s="31">
        <v>5</v>
      </c>
      <c r="Q62" s="19">
        <v>5</v>
      </c>
      <c r="R62" s="25">
        <v>5</v>
      </c>
      <c r="S62" s="25">
        <v>4</v>
      </c>
      <c r="T62" s="25">
        <v>4</v>
      </c>
      <c r="U62" s="25">
        <v>4</v>
      </c>
      <c r="V62" s="25">
        <v>5</v>
      </c>
      <c r="W62" s="37">
        <v>5</v>
      </c>
      <c r="X62" s="34">
        <v>2</v>
      </c>
      <c r="Y62" s="34">
        <v>4</v>
      </c>
      <c r="Z62" s="34">
        <v>4</v>
      </c>
      <c r="AA62" s="34">
        <v>5</v>
      </c>
      <c r="AB62" s="49">
        <v>5</v>
      </c>
      <c r="AC62" s="49">
        <v>3</v>
      </c>
      <c r="AD62" s="49">
        <v>4</v>
      </c>
      <c r="AE62" s="55">
        <v>5</v>
      </c>
    </row>
    <row r="63" spans="1:31" ht="23.25">
      <c r="A63" s="4">
        <v>61</v>
      </c>
      <c r="B63" s="43">
        <v>1</v>
      </c>
      <c r="C63" s="43">
        <v>3</v>
      </c>
      <c r="D63" s="43" t="s">
        <v>55</v>
      </c>
      <c r="E63" s="43">
        <v>0</v>
      </c>
      <c r="F63" s="26">
        <v>0</v>
      </c>
      <c r="G63" s="26">
        <v>0</v>
      </c>
      <c r="H63" s="26">
        <v>0</v>
      </c>
      <c r="I63" s="26">
        <v>1</v>
      </c>
      <c r="J63" s="26">
        <v>0</v>
      </c>
      <c r="K63" s="38">
        <v>0</v>
      </c>
      <c r="L63" s="38">
        <v>0</v>
      </c>
      <c r="M63" s="6">
        <v>5</v>
      </c>
      <c r="N63" s="6">
        <v>4</v>
      </c>
      <c r="O63" s="6">
        <v>4</v>
      </c>
      <c r="P63" s="31">
        <v>5</v>
      </c>
      <c r="Q63" s="19">
        <v>5</v>
      </c>
      <c r="R63" s="25"/>
      <c r="S63" s="25">
        <v>3</v>
      </c>
      <c r="T63" s="25">
        <v>4</v>
      </c>
      <c r="U63" s="25">
        <v>4</v>
      </c>
      <c r="V63" s="25">
        <v>4</v>
      </c>
      <c r="W63" s="37">
        <v>5</v>
      </c>
      <c r="X63" s="34">
        <v>3</v>
      </c>
      <c r="Y63" s="34">
        <v>4</v>
      </c>
      <c r="Z63" s="34">
        <v>4</v>
      </c>
      <c r="AA63" s="34">
        <v>5</v>
      </c>
      <c r="AB63" s="49">
        <v>3</v>
      </c>
      <c r="AC63" s="49">
        <v>4</v>
      </c>
      <c r="AD63" s="49">
        <v>4</v>
      </c>
      <c r="AE63" s="55">
        <v>4</v>
      </c>
    </row>
    <row r="64" spans="1:31" ht="23.25">
      <c r="A64" s="4">
        <v>62</v>
      </c>
      <c r="B64" s="43">
        <v>2</v>
      </c>
      <c r="C64" s="43">
        <v>2</v>
      </c>
      <c r="D64" s="43" t="s">
        <v>60</v>
      </c>
      <c r="E64" s="43">
        <v>0</v>
      </c>
      <c r="F64" s="26">
        <v>0</v>
      </c>
      <c r="G64" s="26">
        <v>0</v>
      </c>
      <c r="H64" s="26">
        <v>0</v>
      </c>
      <c r="I64" s="26">
        <v>1</v>
      </c>
      <c r="J64" s="26">
        <v>0</v>
      </c>
      <c r="K64" s="38">
        <v>0</v>
      </c>
      <c r="L64" s="38">
        <v>0</v>
      </c>
      <c r="M64" s="6"/>
      <c r="N64" s="6"/>
      <c r="O64" s="6"/>
      <c r="P64" s="31"/>
      <c r="Q64" s="19"/>
      <c r="R64" s="25"/>
      <c r="S64" s="25"/>
      <c r="T64" s="25"/>
      <c r="U64" s="25"/>
      <c r="V64" s="25"/>
      <c r="W64" s="37"/>
      <c r="X64" s="34"/>
      <c r="Y64" s="34"/>
      <c r="Z64" s="34"/>
      <c r="AA64" s="34"/>
      <c r="AB64" s="49"/>
      <c r="AC64" s="49"/>
      <c r="AD64" s="49"/>
      <c r="AE64" s="55"/>
    </row>
    <row r="65" spans="1:31" ht="23.25">
      <c r="A65" s="4">
        <v>63</v>
      </c>
      <c r="B65" s="43">
        <v>2</v>
      </c>
      <c r="C65" s="43">
        <v>2</v>
      </c>
      <c r="D65" s="43" t="s">
        <v>60</v>
      </c>
      <c r="E65" s="43">
        <v>2</v>
      </c>
      <c r="F65" s="26">
        <v>0</v>
      </c>
      <c r="G65" s="26">
        <v>1</v>
      </c>
      <c r="H65" s="26">
        <v>0</v>
      </c>
      <c r="I65" s="26">
        <v>1</v>
      </c>
      <c r="J65" s="26">
        <v>0</v>
      </c>
      <c r="K65" s="38">
        <v>0</v>
      </c>
      <c r="L65" s="38">
        <v>0</v>
      </c>
      <c r="M65" s="6">
        <v>5</v>
      </c>
      <c r="N65" s="6">
        <v>3</v>
      </c>
      <c r="O65" s="6">
        <v>4</v>
      </c>
      <c r="P65" s="31">
        <v>5</v>
      </c>
      <c r="Q65" s="19">
        <v>5</v>
      </c>
      <c r="R65" s="25">
        <v>5</v>
      </c>
      <c r="S65" s="25">
        <v>3</v>
      </c>
      <c r="T65" s="25">
        <v>5</v>
      </c>
      <c r="U65" s="25">
        <v>4</v>
      </c>
      <c r="V65" s="25">
        <v>5</v>
      </c>
      <c r="W65" s="37">
        <v>5</v>
      </c>
      <c r="X65" s="34">
        <v>1</v>
      </c>
      <c r="Y65" s="34">
        <v>3</v>
      </c>
      <c r="Z65" s="34">
        <v>4</v>
      </c>
      <c r="AA65" s="34">
        <v>5</v>
      </c>
      <c r="AB65" s="49">
        <v>4</v>
      </c>
      <c r="AC65" s="49">
        <v>4</v>
      </c>
      <c r="AD65" s="49">
        <v>4</v>
      </c>
      <c r="AE65" s="55">
        <v>4</v>
      </c>
    </row>
    <row r="66" spans="1:31" ht="23.25">
      <c r="A66" s="4">
        <v>64</v>
      </c>
      <c r="B66" s="43">
        <v>2</v>
      </c>
      <c r="C66" s="43">
        <v>3</v>
      </c>
      <c r="D66" s="43">
        <v>0</v>
      </c>
      <c r="E66" s="43">
        <v>1</v>
      </c>
      <c r="F66" s="26">
        <v>1</v>
      </c>
      <c r="G66" s="26">
        <v>0</v>
      </c>
      <c r="H66" s="26">
        <v>1</v>
      </c>
      <c r="I66" s="26">
        <v>0</v>
      </c>
      <c r="J66" s="26">
        <v>0</v>
      </c>
      <c r="K66" s="38">
        <v>0</v>
      </c>
      <c r="L66" s="38">
        <v>0</v>
      </c>
      <c r="M66" s="6">
        <v>5</v>
      </c>
      <c r="N66" s="6">
        <v>5</v>
      </c>
      <c r="O66" s="6">
        <v>2</v>
      </c>
      <c r="P66" s="31">
        <v>4</v>
      </c>
      <c r="Q66" s="19"/>
      <c r="R66" s="25">
        <v>4</v>
      </c>
      <c r="S66" s="25">
        <v>4</v>
      </c>
      <c r="T66" s="25">
        <v>4</v>
      </c>
      <c r="U66" s="25">
        <v>4</v>
      </c>
      <c r="V66" s="25">
        <v>4</v>
      </c>
      <c r="W66" s="37">
        <v>4</v>
      </c>
      <c r="X66" s="34">
        <v>1</v>
      </c>
      <c r="Y66" s="34">
        <v>4</v>
      </c>
      <c r="Z66" s="34">
        <v>4</v>
      </c>
      <c r="AA66" s="34">
        <v>4</v>
      </c>
      <c r="AB66" s="49">
        <v>1</v>
      </c>
      <c r="AC66" s="49">
        <v>2</v>
      </c>
      <c r="AD66" s="49">
        <v>3</v>
      </c>
      <c r="AE66" s="55">
        <v>3</v>
      </c>
    </row>
    <row r="67" spans="1:31" ht="23.25">
      <c r="A67" s="4">
        <v>65</v>
      </c>
      <c r="B67" s="43">
        <v>2</v>
      </c>
      <c r="C67" s="43">
        <v>2</v>
      </c>
      <c r="D67" s="43">
        <v>0</v>
      </c>
      <c r="E67" s="43">
        <v>2</v>
      </c>
      <c r="F67" s="26">
        <v>1</v>
      </c>
      <c r="G67" s="26">
        <v>0</v>
      </c>
      <c r="H67" s="26">
        <v>0</v>
      </c>
      <c r="I67" s="26">
        <v>0</v>
      </c>
      <c r="J67" s="26">
        <v>0</v>
      </c>
      <c r="K67" s="38">
        <v>0</v>
      </c>
      <c r="L67" s="38">
        <v>0</v>
      </c>
      <c r="M67" s="6">
        <v>4</v>
      </c>
      <c r="N67" s="6">
        <v>4</v>
      </c>
      <c r="O67" s="6">
        <v>3</v>
      </c>
      <c r="P67" s="31">
        <v>4</v>
      </c>
      <c r="Q67" s="19">
        <v>4</v>
      </c>
      <c r="R67" s="25">
        <v>4</v>
      </c>
      <c r="S67" s="25">
        <v>4</v>
      </c>
      <c r="T67" s="25">
        <v>4</v>
      </c>
      <c r="U67" s="25">
        <v>4</v>
      </c>
      <c r="V67" s="25">
        <v>4</v>
      </c>
      <c r="W67" s="37">
        <v>4</v>
      </c>
      <c r="X67" s="34">
        <v>2</v>
      </c>
      <c r="Y67" s="34">
        <v>4</v>
      </c>
      <c r="Z67" s="34">
        <v>4</v>
      </c>
      <c r="AA67" s="34">
        <v>5</v>
      </c>
      <c r="AB67" s="49">
        <v>4</v>
      </c>
      <c r="AC67" s="49">
        <v>4</v>
      </c>
      <c r="AD67" s="49">
        <v>4</v>
      </c>
      <c r="AE67" s="55">
        <v>4</v>
      </c>
    </row>
    <row r="68" spans="1:31" ht="23.25">
      <c r="A68" s="4">
        <v>66</v>
      </c>
      <c r="B68" s="43">
        <v>2</v>
      </c>
      <c r="C68" s="43">
        <v>3</v>
      </c>
      <c r="D68" s="43" t="s">
        <v>58</v>
      </c>
      <c r="E68" s="43">
        <v>3</v>
      </c>
      <c r="F68" s="26">
        <v>1</v>
      </c>
      <c r="G68" s="26">
        <v>0</v>
      </c>
      <c r="H68" s="26">
        <v>0</v>
      </c>
      <c r="I68" s="26">
        <v>0</v>
      </c>
      <c r="J68" s="26">
        <v>0</v>
      </c>
      <c r="K68" s="38">
        <v>0</v>
      </c>
      <c r="L68" s="38">
        <v>0</v>
      </c>
      <c r="M68" s="6">
        <v>5</v>
      </c>
      <c r="N68" s="6">
        <v>5</v>
      </c>
      <c r="O68" s="6">
        <v>5</v>
      </c>
      <c r="P68" s="31">
        <v>4</v>
      </c>
      <c r="Q68" s="19">
        <v>4</v>
      </c>
      <c r="R68" s="25">
        <v>5</v>
      </c>
      <c r="S68" s="25">
        <v>4</v>
      </c>
      <c r="T68" s="25">
        <v>5</v>
      </c>
      <c r="U68" s="25">
        <v>5</v>
      </c>
      <c r="V68" s="25">
        <v>5</v>
      </c>
      <c r="W68" s="37">
        <v>5</v>
      </c>
      <c r="X68" s="34">
        <v>1</v>
      </c>
      <c r="Y68" s="34">
        <v>3</v>
      </c>
      <c r="Z68" s="34">
        <v>5</v>
      </c>
      <c r="AA68" s="34">
        <v>5</v>
      </c>
      <c r="AB68" s="49">
        <v>5</v>
      </c>
      <c r="AC68" s="49">
        <v>5</v>
      </c>
      <c r="AD68" s="49">
        <v>5</v>
      </c>
      <c r="AE68" s="55">
        <v>5</v>
      </c>
    </row>
    <row r="69" spans="1:31" ht="23.25">
      <c r="A69" s="78">
        <v>67</v>
      </c>
      <c r="B69" s="43">
        <v>2</v>
      </c>
      <c r="C69" s="43">
        <v>2</v>
      </c>
      <c r="D69" s="43" t="s">
        <v>53</v>
      </c>
      <c r="E69" s="43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38">
        <v>0</v>
      </c>
      <c r="L69" s="38">
        <v>1</v>
      </c>
      <c r="M69" s="6">
        <v>4</v>
      </c>
      <c r="N69" s="6">
        <v>4</v>
      </c>
      <c r="O69" s="6">
        <v>4</v>
      </c>
      <c r="P69" s="31">
        <v>4</v>
      </c>
      <c r="Q69" s="19">
        <v>4</v>
      </c>
      <c r="R69" s="25">
        <v>4</v>
      </c>
      <c r="S69" s="25">
        <v>4</v>
      </c>
      <c r="T69" s="25">
        <v>4</v>
      </c>
      <c r="U69" s="25">
        <v>4</v>
      </c>
      <c r="V69" s="25">
        <v>4</v>
      </c>
      <c r="W69" s="37">
        <v>4</v>
      </c>
      <c r="X69" s="34">
        <v>3</v>
      </c>
      <c r="Y69" s="34">
        <v>4</v>
      </c>
      <c r="Z69" s="34">
        <v>4</v>
      </c>
      <c r="AA69" s="34">
        <v>5</v>
      </c>
      <c r="AB69" s="49">
        <v>5</v>
      </c>
      <c r="AC69" s="49">
        <v>5</v>
      </c>
      <c r="AD69" s="49">
        <v>5</v>
      </c>
      <c r="AE69" s="55">
        <v>5</v>
      </c>
    </row>
    <row r="70" spans="1:31" ht="23.25">
      <c r="A70" s="8"/>
      <c r="B70" s="8"/>
      <c r="C70" s="8"/>
      <c r="D70" s="8"/>
      <c r="E70" s="8"/>
      <c r="M70" s="6"/>
      <c r="N70" s="6"/>
      <c r="O70" s="6"/>
      <c r="P70" s="7"/>
      <c r="Q70" s="7"/>
      <c r="R70" s="25"/>
      <c r="S70" s="25"/>
      <c r="T70" s="25"/>
      <c r="U70" s="25"/>
      <c r="V70" s="25"/>
      <c r="W70" s="25"/>
      <c r="X70" s="34"/>
      <c r="Y70" s="34"/>
      <c r="Z70" s="34"/>
      <c r="AA70" s="34"/>
      <c r="AB70" s="49"/>
      <c r="AC70" s="49"/>
      <c r="AD70" s="49"/>
      <c r="AE70" s="49"/>
    </row>
    <row r="71" spans="1:31" ht="23.25">
      <c r="A71" s="8"/>
      <c r="B71" s="8"/>
      <c r="C71" s="8"/>
      <c r="D71" s="8"/>
      <c r="E71" s="8"/>
      <c r="F71" s="26"/>
      <c r="G71" s="26"/>
      <c r="H71" s="26"/>
      <c r="I71" s="26"/>
      <c r="J71" s="26"/>
      <c r="K71" s="38"/>
      <c r="L71" s="38"/>
      <c r="M71" s="6"/>
      <c r="N71" s="6"/>
      <c r="O71" s="6"/>
      <c r="P71" s="7"/>
      <c r="Q71" s="7"/>
      <c r="R71" s="25"/>
      <c r="S71" s="25"/>
      <c r="T71" s="25"/>
      <c r="U71" s="25"/>
      <c r="V71" s="25"/>
      <c r="W71" s="25"/>
      <c r="X71" s="34"/>
      <c r="Y71" s="34"/>
      <c r="Z71" s="34"/>
      <c r="AA71" s="34"/>
      <c r="AB71" s="49"/>
      <c r="AC71" s="49"/>
      <c r="AD71" s="49"/>
      <c r="AE71" s="49"/>
    </row>
    <row r="72" spans="1:31" ht="23.25">
      <c r="A72" s="8"/>
      <c r="B72" s="8"/>
      <c r="C72" s="8"/>
      <c r="D72" s="8"/>
      <c r="E72" s="8"/>
      <c r="F72" s="26"/>
      <c r="G72" s="26"/>
      <c r="H72" s="26"/>
      <c r="I72" s="26"/>
      <c r="J72" s="26"/>
      <c r="K72" s="38"/>
      <c r="L72" s="38"/>
      <c r="M72" s="6"/>
      <c r="N72" s="6"/>
      <c r="O72" s="6"/>
      <c r="P72" s="7"/>
      <c r="Q72" s="7"/>
      <c r="R72" s="25"/>
      <c r="S72" s="25"/>
      <c r="T72" s="25"/>
      <c r="U72" s="25"/>
      <c r="V72" s="25"/>
      <c r="W72" s="25"/>
      <c r="X72" s="34"/>
      <c r="Y72" s="34"/>
      <c r="Z72" s="34"/>
      <c r="AA72" s="34"/>
      <c r="AB72" s="49"/>
      <c r="AC72" s="49"/>
      <c r="AD72" s="49"/>
      <c r="AE72" s="49"/>
    </row>
    <row r="73" spans="1:31" ht="23.25">
      <c r="A73" s="8"/>
      <c r="B73" s="8"/>
      <c r="C73" s="8"/>
      <c r="D73" s="8"/>
      <c r="E73" s="8"/>
      <c r="F73" s="26"/>
      <c r="G73" s="26"/>
      <c r="H73" s="26"/>
      <c r="I73" s="26"/>
      <c r="J73" s="26"/>
      <c r="K73" s="38"/>
      <c r="L73" s="38"/>
      <c r="M73" s="6"/>
      <c r="N73" s="6"/>
      <c r="O73" s="6"/>
      <c r="P73" s="7"/>
      <c r="Q73" s="7"/>
      <c r="R73" s="25"/>
      <c r="S73" s="25"/>
      <c r="T73" s="25"/>
      <c r="U73" s="25"/>
      <c r="V73" s="25"/>
      <c r="W73" s="25"/>
      <c r="X73" s="34"/>
      <c r="Y73" s="34"/>
      <c r="Z73" s="34"/>
      <c r="AA73" s="34"/>
      <c r="AB73" s="49"/>
      <c r="AC73" s="49"/>
      <c r="AD73" s="49"/>
      <c r="AE73" s="49"/>
    </row>
    <row r="74" spans="1:31" ht="23.25">
      <c r="A74" s="8"/>
      <c r="B74" s="8"/>
      <c r="C74" s="8"/>
      <c r="D74" s="8"/>
      <c r="E74" s="8"/>
      <c r="F74" s="26"/>
      <c r="G74" s="26"/>
      <c r="H74" s="26"/>
      <c r="I74" s="26"/>
      <c r="J74" s="26"/>
      <c r="K74" s="38"/>
      <c r="L74" s="38"/>
      <c r="M74" s="6"/>
      <c r="N74" s="6"/>
      <c r="O74" s="6"/>
      <c r="P74" s="7"/>
      <c r="Q74" s="7"/>
      <c r="R74" s="25"/>
      <c r="S74" s="25"/>
      <c r="T74" s="25"/>
      <c r="U74" s="25"/>
      <c r="V74" s="25"/>
      <c r="W74" s="25"/>
      <c r="X74" s="34"/>
      <c r="Y74" s="34"/>
      <c r="Z74" s="34"/>
      <c r="AA74" s="34"/>
      <c r="AB74" s="49"/>
      <c r="AC74" s="49"/>
      <c r="AD74" s="49"/>
      <c r="AE74" s="49"/>
    </row>
    <row r="75" spans="1:31" ht="23.25">
      <c r="A75" s="8"/>
      <c r="B75" s="8"/>
      <c r="C75" s="8"/>
      <c r="D75" s="8"/>
      <c r="E75" s="8"/>
      <c r="F75" s="26"/>
      <c r="G75" s="26"/>
      <c r="H75" s="26"/>
      <c r="I75" s="26"/>
      <c r="J75" s="26"/>
      <c r="K75" s="38"/>
      <c r="L75" s="38"/>
      <c r="M75" s="6"/>
      <c r="N75" s="6"/>
      <c r="O75" s="6"/>
      <c r="P75" s="7"/>
      <c r="Q75" s="7"/>
      <c r="R75" s="25"/>
      <c r="S75" s="25"/>
      <c r="T75" s="25"/>
      <c r="U75" s="25"/>
      <c r="V75" s="25"/>
      <c r="W75" s="25"/>
      <c r="X75" s="34"/>
      <c r="Y75" s="34"/>
      <c r="Z75" s="34"/>
      <c r="AA75" s="34"/>
      <c r="AB75" s="49"/>
      <c r="AC75" s="49"/>
      <c r="AD75" s="49"/>
      <c r="AE75" s="49"/>
    </row>
    <row r="76" spans="1:31" ht="23.25">
      <c r="A76" s="8"/>
      <c r="B76" s="8"/>
      <c r="C76" s="8"/>
      <c r="D76" s="8"/>
      <c r="E76" s="8"/>
      <c r="F76" s="26"/>
      <c r="G76" s="26"/>
      <c r="H76" s="26"/>
      <c r="I76" s="26"/>
      <c r="J76" s="26"/>
      <c r="K76" s="38"/>
      <c r="L76" s="38"/>
      <c r="M76" s="6"/>
      <c r="N76" s="6"/>
      <c r="O76" s="6"/>
      <c r="P76" s="7"/>
      <c r="Q76" s="7"/>
      <c r="R76" s="25"/>
      <c r="S76" s="25"/>
      <c r="T76" s="25"/>
      <c r="U76" s="25"/>
      <c r="V76" s="25"/>
      <c r="W76" s="25"/>
      <c r="X76" s="34"/>
      <c r="Y76" s="34"/>
      <c r="Z76" s="34"/>
      <c r="AA76" s="34"/>
      <c r="AB76" s="49"/>
      <c r="AC76" s="49"/>
      <c r="AD76" s="49"/>
      <c r="AE76" s="49"/>
    </row>
    <row r="77" spans="1:31" ht="23.25">
      <c r="A77" s="8"/>
      <c r="B77" s="8"/>
      <c r="C77" s="8"/>
      <c r="D77" s="8"/>
      <c r="E77" s="8"/>
      <c r="F77" s="26"/>
      <c r="G77" s="26"/>
      <c r="H77" s="26"/>
      <c r="I77" s="26"/>
      <c r="J77" s="26"/>
      <c r="K77" s="38"/>
      <c r="L77" s="38"/>
      <c r="M77" s="6"/>
      <c r="N77" s="6"/>
      <c r="O77" s="6"/>
      <c r="P77" s="7"/>
      <c r="Q77" s="7"/>
      <c r="R77" s="25"/>
      <c r="S77" s="25"/>
      <c r="T77" s="25"/>
      <c r="U77" s="25"/>
      <c r="V77" s="25"/>
      <c r="W77" s="25"/>
      <c r="X77" s="34"/>
      <c r="Y77" s="34"/>
      <c r="Z77" s="34"/>
      <c r="AA77" s="34"/>
      <c r="AB77" s="49"/>
      <c r="AC77" s="49"/>
      <c r="AD77" s="49"/>
      <c r="AE77" s="49"/>
    </row>
    <row r="78" spans="1:31" ht="23.25">
      <c r="A78" s="8"/>
      <c r="B78" s="8"/>
      <c r="C78" s="8"/>
      <c r="D78" s="8"/>
      <c r="E78" s="8"/>
      <c r="F78" s="26"/>
      <c r="G78" s="26"/>
      <c r="H78" s="26"/>
      <c r="I78" s="26"/>
      <c r="J78" s="26"/>
      <c r="K78" s="38"/>
      <c r="L78" s="38"/>
      <c r="M78" s="6"/>
      <c r="N78" s="6"/>
      <c r="O78" s="6"/>
      <c r="P78" s="7"/>
      <c r="Q78" s="7"/>
      <c r="R78" s="25"/>
      <c r="S78" s="25"/>
      <c r="T78" s="25"/>
      <c r="U78" s="25"/>
      <c r="V78" s="25"/>
      <c r="W78" s="25"/>
      <c r="X78" s="34"/>
      <c r="Y78" s="34"/>
      <c r="Z78" s="34"/>
      <c r="AA78" s="34"/>
      <c r="AB78" s="49"/>
      <c r="AC78" s="49"/>
      <c r="AD78" s="49"/>
      <c r="AE78" s="49"/>
    </row>
    <row r="79" spans="1:31" ht="23.25">
      <c r="A79" s="8"/>
      <c r="B79" s="8"/>
      <c r="C79" s="8"/>
      <c r="D79" s="8"/>
      <c r="E79" s="8"/>
      <c r="F79" s="26"/>
      <c r="G79" s="26"/>
      <c r="H79" s="26"/>
      <c r="I79" s="26"/>
      <c r="J79" s="26"/>
      <c r="K79" s="38"/>
      <c r="L79" s="38"/>
      <c r="M79" s="6"/>
      <c r="N79" s="6"/>
      <c r="O79" s="6"/>
      <c r="P79" s="7"/>
      <c r="Q79" s="7"/>
      <c r="R79" s="25"/>
      <c r="S79" s="25"/>
      <c r="T79" s="25"/>
      <c r="U79" s="25"/>
      <c r="V79" s="25"/>
      <c r="W79" s="25"/>
      <c r="X79" s="34"/>
      <c r="Y79" s="34"/>
      <c r="Z79" s="34"/>
      <c r="AA79" s="34"/>
      <c r="AB79" s="49"/>
      <c r="AC79" s="49"/>
      <c r="AD79" s="49"/>
      <c r="AE79" s="49"/>
    </row>
    <row r="80" spans="1:31" ht="23.25">
      <c r="A80" s="8"/>
      <c r="B80" s="8"/>
      <c r="C80" s="8"/>
      <c r="D80" s="8"/>
      <c r="E80" s="8"/>
      <c r="F80" s="26"/>
      <c r="G80" s="26"/>
      <c r="H80" s="26"/>
      <c r="I80" s="26"/>
      <c r="J80" s="26"/>
      <c r="K80" s="38"/>
      <c r="L80" s="38"/>
      <c r="M80" s="6"/>
      <c r="N80" s="6"/>
      <c r="O80" s="6"/>
      <c r="P80" s="7"/>
      <c r="Q80" s="7"/>
      <c r="R80" s="25"/>
      <c r="S80" s="25"/>
      <c r="T80" s="25"/>
      <c r="U80" s="25"/>
      <c r="V80" s="25"/>
      <c r="W80" s="25"/>
      <c r="X80" s="34"/>
      <c r="Y80" s="34"/>
      <c r="Z80" s="34"/>
      <c r="AA80" s="34"/>
      <c r="AB80" s="49"/>
      <c r="AC80" s="49"/>
      <c r="AD80" s="49"/>
      <c r="AE80" s="49"/>
    </row>
    <row r="81" spans="1:31" ht="23.25">
      <c r="A81" s="8"/>
      <c r="B81" s="8"/>
      <c r="C81" s="8"/>
      <c r="D81" s="8"/>
      <c r="E81" s="8"/>
      <c r="F81" s="26"/>
      <c r="G81" s="26"/>
      <c r="H81" s="26"/>
      <c r="I81" s="26"/>
      <c r="J81" s="26"/>
      <c r="K81" s="38"/>
      <c r="L81" s="38"/>
      <c r="M81" s="6"/>
      <c r="N81" s="6"/>
      <c r="O81" s="6"/>
      <c r="P81" s="7"/>
      <c r="Q81" s="7"/>
      <c r="R81" s="25"/>
      <c r="S81" s="25"/>
      <c r="T81" s="25"/>
      <c r="U81" s="25"/>
      <c r="V81" s="25"/>
      <c r="W81" s="25"/>
      <c r="X81" s="34"/>
      <c r="Y81" s="34"/>
      <c r="Z81" s="34"/>
      <c r="AA81" s="34"/>
      <c r="AB81" s="49"/>
      <c r="AC81" s="49"/>
      <c r="AD81" s="49"/>
      <c r="AE81" s="49"/>
    </row>
    <row r="82" spans="1:31" ht="23.25">
      <c r="A82" s="8" t="s">
        <v>2</v>
      </c>
      <c r="B82" s="8"/>
      <c r="C82" s="8"/>
      <c r="D82" s="8"/>
      <c r="E82" s="8"/>
      <c r="F82" s="26">
        <f aca="true" t="shared" si="0" ref="F82:L82">COUNTIF(F3:F69,1)</f>
        <v>46</v>
      </c>
      <c r="G82" s="26">
        <f t="shared" si="0"/>
        <v>12</v>
      </c>
      <c r="H82" s="26">
        <f t="shared" si="0"/>
        <v>17</v>
      </c>
      <c r="I82" s="26">
        <f t="shared" si="0"/>
        <v>14</v>
      </c>
      <c r="J82" s="26">
        <f t="shared" si="0"/>
        <v>2</v>
      </c>
      <c r="K82" s="26">
        <f t="shared" si="0"/>
        <v>4</v>
      </c>
      <c r="L82" s="26">
        <f t="shared" si="0"/>
        <v>10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  <c r="Z82" s="6"/>
      <c r="AA82" s="6"/>
      <c r="AB82" s="6"/>
      <c r="AC82" s="6"/>
      <c r="AD82" s="6"/>
      <c r="AE82" s="6"/>
    </row>
    <row r="84" spans="6:32" s="9" customFormat="1" ht="23.25">
      <c r="F84" s="60"/>
      <c r="G84" s="60"/>
      <c r="H84" s="60"/>
      <c r="I84" s="60"/>
      <c r="J84" s="60"/>
      <c r="K84" s="60"/>
      <c r="L84" s="60"/>
      <c r="M84" s="58">
        <f aca="true" t="shared" si="1" ref="M84:AE84">AVERAGE(M3:M81)</f>
        <v>4.553846153846154</v>
      </c>
      <c r="N84" s="10">
        <f t="shared" si="1"/>
        <v>3.9846153846153847</v>
      </c>
      <c r="O84" s="10">
        <f t="shared" si="1"/>
        <v>3.9846153846153847</v>
      </c>
      <c r="P84" s="10">
        <f t="shared" si="1"/>
        <v>4.523076923076923</v>
      </c>
      <c r="Q84" s="10">
        <f t="shared" si="1"/>
        <v>4.523809523809524</v>
      </c>
      <c r="R84" s="10">
        <f t="shared" si="1"/>
        <v>4.625</v>
      </c>
      <c r="S84" s="10">
        <f t="shared" si="1"/>
        <v>3.753846153846154</v>
      </c>
      <c r="T84" s="10">
        <f t="shared" si="1"/>
        <v>4.2</v>
      </c>
      <c r="U84" s="10">
        <f t="shared" si="1"/>
        <v>4.1692307692307695</v>
      </c>
      <c r="V84" s="10">
        <f t="shared" si="1"/>
        <v>4.569230769230769</v>
      </c>
      <c r="W84" s="10">
        <f t="shared" si="1"/>
        <v>4.553846153846154</v>
      </c>
      <c r="X84" s="10">
        <f t="shared" si="1"/>
        <v>2.126984126984127</v>
      </c>
      <c r="Y84" s="10">
        <f t="shared" si="1"/>
        <v>3.6153846153846154</v>
      </c>
      <c r="Z84" s="10">
        <f t="shared" si="1"/>
        <v>4.092307692307692</v>
      </c>
      <c r="AA84" s="10">
        <f t="shared" si="1"/>
        <v>4.630769230769231</v>
      </c>
      <c r="AB84" s="10">
        <f t="shared" si="1"/>
        <v>4.234375</v>
      </c>
      <c r="AC84" s="10">
        <f t="shared" si="1"/>
        <v>4.030769230769231</v>
      </c>
      <c r="AD84" s="10">
        <f t="shared" si="1"/>
        <v>4.092307692307692</v>
      </c>
      <c r="AE84" s="10">
        <f t="shared" si="1"/>
        <v>4.2615384615384615</v>
      </c>
      <c r="AF84" s="41">
        <f>AVERAGE(M84:AE84)</f>
        <v>4.132923856114646</v>
      </c>
    </row>
    <row r="85" spans="6:32" s="9" customFormat="1" ht="23.25">
      <c r="F85" s="60"/>
      <c r="G85" s="60"/>
      <c r="H85" s="60"/>
      <c r="I85" s="60"/>
      <c r="J85" s="60"/>
      <c r="K85" s="60"/>
      <c r="L85" s="60"/>
      <c r="M85" s="59">
        <f aca="true" t="shared" si="2" ref="M85:AE85">STDEV(M3:M81)</f>
        <v>0.5871214001052412</v>
      </c>
      <c r="N85" s="11">
        <f t="shared" si="2"/>
        <v>1.0531546018437252</v>
      </c>
      <c r="O85" s="11">
        <f t="shared" si="2"/>
        <v>0.9600180286768657</v>
      </c>
      <c r="P85" s="11">
        <f t="shared" si="2"/>
        <v>0.6639769458463037</v>
      </c>
      <c r="Q85" s="11">
        <f t="shared" si="2"/>
        <v>0.591802682273868</v>
      </c>
      <c r="R85" s="11">
        <f t="shared" si="2"/>
        <v>0.5773502691896257</v>
      </c>
      <c r="S85" s="11">
        <f t="shared" si="2"/>
        <v>0.866580370457085</v>
      </c>
      <c r="T85" s="11">
        <f t="shared" si="2"/>
        <v>0.6892024376045122</v>
      </c>
      <c r="U85" s="11">
        <f t="shared" si="2"/>
        <v>0.7195751951939853</v>
      </c>
      <c r="V85" s="11">
        <f t="shared" si="2"/>
        <v>0.49903753519997</v>
      </c>
      <c r="W85" s="11">
        <f t="shared" si="2"/>
        <v>0.5009606156790558</v>
      </c>
      <c r="X85" s="11">
        <f t="shared" si="2"/>
        <v>1.263534003168628</v>
      </c>
      <c r="Y85" s="11">
        <f t="shared" si="2"/>
        <v>0.7642869980476019</v>
      </c>
      <c r="Z85" s="11">
        <f t="shared" si="2"/>
        <v>0.6305522609951973</v>
      </c>
      <c r="AA85" s="11">
        <f t="shared" si="2"/>
        <v>0.6012806844880867</v>
      </c>
      <c r="AB85" s="11">
        <f t="shared" si="2"/>
        <v>0.8307997199103853</v>
      </c>
      <c r="AC85" s="11">
        <f t="shared" si="2"/>
        <v>0.8094988953287467</v>
      </c>
      <c r="AD85" s="11">
        <f t="shared" si="2"/>
        <v>0.7229081226865247</v>
      </c>
      <c r="AE85" s="11">
        <f t="shared" si="2"/>
        <v>0.6909441700700893</v>
      </c>
      <c r="AF85" s="41">
        <f>STDEVA(M3:AE81)</f>
        <v>0.9350131594822165</v>
      </c>
    </row>
    <row r="87" spans="1:33" s="12" customFormat="1" ht="23.25">
      <c r="A87" s="67" t="s">
        <v>46</v>
      </c>
      <c r="B87" s="67"/>
      <c r="C87" s="67"/>
      <c r="E87" s="68" t="s">
        <v>105</v>
      </c>
      <c r="F87" s="69"/>
      <c r="G87" s="69"/>
      <c r="H87" s="69"/>
      <c r="I87" s="17"/>
      <c r="J87" s="17"/>
      <c r="K87" s="17"/>
      <c r="L87" s="14"/>
      <c r="M87" s="13"/>
      <c r="N87" s="13"/>
      <c r="O87" s="40"/>
      <c r="P87" s="13"/>
      <c r="Q87" s="13"/>
      <c r="R87" s="13"/>
      <c r="S87" s="13"/>
      <c r="T87" s="13"/>
      <c r="U87" s="13"/>
      <c r="V87" s="13"/>
      <c r="AB87" s="15"/>
      <c r="AC87" s="15"/>
      <c r="AD87" s="15"/>
      <c r="AE87" s="15"/>
      <c r="AG87" s="27"/>
    </row>
    <row r="88" spans="1:33" s="12" customFormat="1" ht="23.25">
      <c r="A88" s="65" t="s">
        <v>102</v>
      </c>
      <c r="C88" s="12">
        <f>COUNTIF(C3:C69,1)</f>
        <v>10</v>
      </c>
      <c r="E88" s="65" t="s">
        <v>106</v>
      </c>
      <c r="F88" s="17"/>
      <c r="G88" s="17"/>
      <c r="H88" s="12">
        <f>COUNTIF(E2:E69,2)</f>
        <v>20</v>
      </c>
      <c r="I88" s="17"/>
      <c r="J88" s="17"/>
      <c r="K88" s="17"/>
      <c r="L88" s="14"/>
      <c r="M88" s="13"/>
      <c r="N88" s="13"/>
      <c r="O88" s="40"/>
      <c r="P88" s="13"/>
      <c r="Q88" s="13"/>
      <c r="R88" s="13"/>
      <c r="S88" s="13"/>
      <c r="T88" s="13"/>
      <c r="U88" s="13"/>
      <c r="V88" s="13"/>
      <c r="AB88" s="15"/>
      <c r="AC88" s="15"/>
      <c r="AD88" s="15"/>
      <c r="AE88" s="15"/>
      <c r="AG88" s="27"/>
    </row>
    <row r="89" spans="1:33" s="12" customFormat="1" ht="23.25">
      <c r="A89" s="65" t="s">
        <v>103</v>
      </c>
      <c r="C89" s="12">
        <f>COUNTIF(C3:C69,2)</f>
        <v>36</v>
      </c>
      <c r="E89" s="65" t="s">
        <v>107</v>
      </c>
      <c r="H89" s="12">
        <f>COUNTIF(E4:E70,1)</f>
        <v>17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AB89" s="15"/>
      <c r="AC89" s="15"/>
      <c r="AD89" s="15"/>
      <c r="AE89" s="15"/>
      <c r="AG89" s="27"/>
    </row>
    <row r="90" spans="1:33" s="12" customFormat="1" ht="23.25">
      <c r="A90" s="65" t="s">
        <v>104</v>
      </c>
      <c r="C90" s="12">
        <f>COUNTIF(C3:C69,3)</f>
        <v>19</v>
      </c>
      <c r="E90" s="65" t="s">
        <v>64</v>
      </c>
      <c r="F90" s="64"/>
      <c r="G90" s="64"/>
      <c r="H90" s="12">
        <f>COUNTIF(E2:E69,3)</f>
        <v>21</v>
      </c>
      <c r="I90" s="64"/>
      <c r="J90" s="64"/>
      <c r="K90" s="64"/>
      <c r="L90" s="64"/>
      <c r="M90" s="22"/>
      <c r="N90" s="22"/>
      <c r="O90" s="44"/>
      <c r="P90" s="13"/>
      <c r="Q90" s="13"/>
      <c r="R90" s="13"/>
      <c r="S90" s="13"/>
      <c r="T90" s="13"/>
      <c r="U90" s="13"/>
      <c r="V90" s="13"/>
      <c r="W90" s="5"/>
      <c r="X90" s="17"/>
      <c r="Y90" s="17"/>
      <c r="Z90" s="17"/>
      <c r="AA90" s="17"/>
      <c r="AB90" s="15"/>
      <c r="AC90" s="15"/>
      <c r="AD90" s="15"/>
      <c r="AE90" s="15"/>
      <c r="AG90" s="27"/>
    </row>
    <row r="91" spans="1:33" s="12" customFormat="1" ht="23.25">
      <c r="A91" s="65" t="s">
        <v>27</v>
      </c>
      <c r="C91" s="12">
        <f>COUNTIF(C3:C69,0)</f>
        <v>2</v>
      </c>
      <c r="E91" s="65" t="s">
        <v>27</v>
      </c>
      <c r="F91" s="64"/>
      <c r="G91" s="64"/>
      <c r="H91" s="12">
        <f>COUNTIF(E2:E69,0)</f>
        <v>9</v>
      </c>
      <c r="I91" s="64"/>
      <c r="J91" s="64"/>
      <c r="K91" s="64"/>
      <c r="L91" s="64"/>
      <c r="M91" s="22"/>
      <c r="N91" s="22"/>
      <c r="O91" s="44"/>
      <c r="P91" s="13"/>
      <c r="Q91" s="13"/>
      <c r="R91" s="13"/>
      <c r="S91" s="13"/>
      <c r="T91" s="13"/>
      <c r="U91" s="13"/>
      <c r="V91" s="13"/>
      <c r="W91" s="5"/>
      <c r="X91" s="17"/>
      <c r="Y91" s="17"/>
      <c r="Z91" s="17"/>
      <c r="AA91" s="17"/>
      <c r="AB91" s="15"/>
      <c r="AC91" s="15"/>
      <c r="AD91" s="15"/>
      <c r="AE91" s="15"/>
      <c r="AG91" s="27"/>
    </row>
    <row r="92" spans="1:33" s="12" customFormat="1" ht="23.25">
      <c r="A92" s="66"/>
      <c r="B92" s="67"/>
      <c r="C92" s="67">
        <f>SUM(C88:C91)</f>
        <v>67</v>
      </c>
      <c r="E92" s="68"/>
      <c r="F92" s="68"/>
      <c r="G92" s="68"/>
      <c r="H92" s="68">
        <f>SUM(H88:H91)</f>
        <v>67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5"/>
      <c r="X92" s="17"/>
      <c r="Y92" s="17"/>
      <c r="Z92" s="17"/>
      <c r="AA92" s="17"/>
      <c r="AB92" s="15"/>
      <c r="AC92" s="15"/>
      <c r="AD92" s="15"/>
      <c r="AE92" s="15"/>
      <c r="AG92" s="27"/>
    </row>
    <row r="93" spans="13:33" s="12" customFormat="1" ht="23.25"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5"/>
      <c r="X93" s="17"/>
      <c r="Y93" s="17"/>
      <c r="Z93" s="17"/>
      <c r="AA93" s="17"/>
      <c r="AB93" s="15"/>
      <c r="AC93" s="15"/>
      <c r="AD93" s="15"/>
      <c r="AE93" s="15"/>
      <c r="AG93" s="27"/>
    </row>
    <row r="94" spans="1:33" s="12" customFormat="1" ht="23.25">
      <c r="A94" s="63" t="s">
        <v>9</v>
      </c>
      <c r="B94" s="63"/>
      <c r="C94" s="62"/>
      <c r="D94" s="62"/>
      <c r="F94" s="79" t="s">
        <v>50</v>
      </c>
      <c r="G94" s="79"/>
      <c r="H94" s="79"/>
      <c r="I94" s="79"/>
      <c r="J94" s="79"/>
      <c r="K94" s="79"/>
      <c r="M94" s="77" t="s">
        <v>12</v>
      </c>
      <c r="N94" s="77"/>
      <c r="O94" s="75"/>
      <c r="P94" s="75"/>
      <c r="Q94" s="75"/>
      <c r="R94" s="75"/>
      <c r="S94" s="75"/>
      <c r="T94" s="13"/>
      <c r="U94" s="13"/>
      <c r="V94" s="13"/>
      <c r="W94" s="5"/>
      <c r="X94" s="17"/>
      <c r="Y94" s="17"/>
      <c r="Z94" s="17"/>
      <c r="AA94" s="17"/>
      <c r="AB94" s="15"/>
      <c r="AC94" s="15"/>
      <c r="AD94" s="15"/>
      <c r="AE94" s="15"/>
      <c r="AG94" s="27"/>
    </row>
    <row r="95" spans="1:33" s="12" customFormat="1" ht="23.25">
      <c r="A95" s="57" t="s">
        <v>99</v>
      </c>
      <c r="B95" s="14"/>
      <c r="D95" s="12">
        <f>COUNTIF(B3:B69,1)</f>
        <v>7</v>
      </c>
      <c r="F95" s="65" t="s">
        <v>117</v>
      </c>
      <c r="G95" s="14"/>
      <c r="I95" s="12">
        <v>2</v>
      </c>
      <c r="M95" s="70" t="s">
        <v>28</v>
      </c>
      <c r="N95" s="70"/>
      <c r="O95" s="70"/>
      <c r="P95" s="70"/>
      <c r="Q95" s="70"/>
      <c r="R95" s="70"/>
      <c r="S95" s="71">
        <f>COUNTIF(F3:F81,1)</f>
        <v>46</v>
      </c>
      <c r="T95" s="13"/>
      <c r="U95" s="13"/>
      <c r="V95" s="13"/>
      <c r="X95" s="64"/>
      <c r="Y95" s="64"/>
      <c r="Z95" s="64"/>
      <c r="AA95" s="64"/>
      <c r="AB95" s="80"/>
      <c r="AC95" s="80"/>
      <c r="AD95" s="80"/>
      <c r="AE95" s="80"/>
      <c r="AG95" s="27"/>
    </row>
    <row r="96" spans="1:34" ht="23.25">
      <c r="A96" s="57" t="s">
        <v>100</v>
      </c>
      <c r="D96" s="12">
        <f>COUNTIF(B3:B69,2)</f>
        <v>53</v>
      </c>
      <c r="F96" s="81" t="s">
        <v>118</v>
      </c>
      <c r="G96" s="14"/>
      <c r="I96" s="12">
        <v>4</v>
      </c>
      <c r="M96" s="70" t="s">
        <v>23</v>
      </c>
      <c r="N96" s="70"/>
      <c r="O96" s="70"/>
      <c r="P96" s="70"/>
      <c r="Q96" s="70"/>
      <c r="R96" s="70"/>
      <c r="S96" s="72">
        <f>COUNTIF(G3:G81,1)</f>
        <v>12</v>
      </c>
      <c r="AG96" s="27"/>
      <c r="AH96" s="12"/>
    </row>
    <row r="97" spans="1:34" ht="23.25">
      <c r="A97" s="5" t="s">
        <v>101</v>
      </c>
      <c r="D97" s="12">
        <f>COUNTIF(B2:B69,3)</f>
        <v>4</v>
      </c>
      <c r="F97" s="65" t="s">
        <v>61</v>
      </c>
      <c r="G97" s="14"/>
      <c r="I97" s="12">
        <v>1</v>
      </c>
      <c r="M97" s="70" t="s">
        <v>13</v>
      </c>
      <c r="N97" s="70"/>
      <c r="O97" s="70"/>
      <c r="P97" s="70"/>
      <c r="Q97" s="70"/>
      <c r="R97" s="70"/>
      <c r="S97" s="72">
        <f>COUNTIF(H3:H81,1)</f>
        <v>17</v>
      </c>
      <c r="AG97" s="27"/>
      <c r="AH97" s="12"/>
    </row>
    <row r="98" spans="1:34" ht="23.25">
      <c r="A98" s="5" t="s">
        <v>27</v>
      </c>
      <c r="D98" s="12">
        <f>COUNTIF(B2:B69,0)</f>
        <v>3</v>
      </c>
      <c r="F98" s="82" t="s">
        <v>57</v>
      </c>
      <c r="G98" s="14"/>
      <c r="I98" s="12">
        <v>3</v>
      </c>
      <c r="M98" s="70" t="s">
        <v>24</v>
      </c>
      <c r="N98" s="70"/>
      <c r="O98" s="70"/>
      <c r="P98" s="70"/>
      <c r="Q98" s="70"/>
      <c r="R98" s="70"/>
      <c r="S98" s="72">
        <f>COUNTIF(I3:I81,1)</f>
        <v>14</v>
      </c>
      <c r="W98" s="21"/>
      <c r="X98" s="21"/>
      <c r="AH98" s="35"/>
    </row>
    <row r="99" spans="1:34" ht="23.25">
      <c r="A99" s="61"/>
      <c r="B99" s="61"/>
      <c r="C99" s="61"/>
      <c r="D99" s="62">
        <f>SUM(D95:D98)</f>
        <v>67</v>
      </c>
      <c r="F99" s="82" t="s">
        <v>65</v>
      </c>
      <c r="G99" s="14"/>
      <c r="I99" s="12">
        <v>1</v>
      </c>
      <c r="M99" s="73" t="s">
        <v>25</v>
      </c>
      <c r="N99" s="70"/>
      <c r="O99" s="70"/>
      <c r="P99" s="70"/>
      <c r="Q99" s="70"/>
      <c r="R99" s="70"/>
      <c r="S99" s="72">
        <f>COUNTIF(J3:J81,1)</f>
        <v>2</v>
      </c>
      <c r="W99" s="21"/>
      <c r="X99" s="21"/>
      <c r="AH99" s="35"/>
    </row>
    <row r="100" spans="6:19" ht="23.25">
      <c r="F100" s="81" t="s">
        <v>63</v>
      </c>
      <c r="G100" s="14"/>
      <c r="I100" s="12">
        <v>1</v>
      </c>
      <c r="M100" s="74" t="s">
        <v>29</v>
      </c>
      <c r="N100" s="70"/>
      <c r="O100" s="70"/>
      <c r="P100" s="70"/>
      <c r="Q100" s="70"/>
      <c r="R100" s="70"/>
      <c r="S100" s="72">
        <f>COUNTIF(K3:K81,1)</f>
        <v>4</v>
      </c>
    </row>
    <row r="101" spans="6:19" ht="23.25">
      <c r="F101" s="82" t="s">
        <v>58</v>
      </c>
      <c r="I101" s="12">
        <v>3</v>
      </c>
      <c r="M101" s="74" t="s">
        <v>14</v>
      </c>
      <c r="N101" s="70"/>
      <c r="O101" s="70"/>
      <c r="P101" s="70"/>
      <c r="Q101" s="70"/>
      <c r="R101" s="70"/>
      <c r="S101" s="72">
        <f>COUNTIF(L3:L81,1)</f>
        <v>10</v>
      </c>
    </row>
    <row r="102" spans="6:19" ht="23.25">
      <c r="F102" s="83" t="s">
        <v>55</v>
      </c>
      <c r="I102" s="12">
        <v>10</v>
      </c>
      <c r="M102" s="76" t="s">
        <v>3</v>
      </c>
      <c r="N102" s="75"/>
      <c r="O102" s="75"/>
      <c r="P102" s="75"/>
      <c r="Q102" s="75"/>
      <c r="R102" s="75"/>
      <c r="S102" s="75">
        <f>SUM(S95:S101)</f>
        <v>105</v>
      </c>
    </row>
    <row r="103" spans="6:19" ht="23.25">
      <c r="F103" s="83" t="s">
        <v>56</v>
      </c>
      <c r="I103" s="12">
        <v>2</v>
      </c>
      <c r="M103" s="5"/>
      <c r="N103" s="5"/>
      <c r="O103" s="5"/>
      <c r="P103" s="5"/>
      <c r="Q103" s="5"/>
      <c r="R103" s="5"/>
      <c r="S103" s="5"/>
    </row>
    <row r="104" spans="6:9" ht="23.25">
      <c r="F104" s="65" t="s">
        <v>54</v>
      </c>
      <c r="I104" s="12">
        <v>2</v>
      </c>
    </row>
    <row r="105" spans="6:9" ht="23.25">
      <c r="F105" s="65" t="s">
        <v>53</v>
      </c>
      <c r="I105" s="12">
        <v>18</v>
      </c>
    </row>
    <row r="106" spans="6:9" ht="23.25">
      <c r="F106" s="65" t="s">
        <v>108</v>
      </c>
      <c r="I106" s="12">
        <v>1</v>
      </c>
    </row>
    <row r="107" spans="6:9" ht="23.25">
      <c r="F107" s="65" t="s">
        <v>64</v>
      </c>
      <c r="I107" s="12">
        <v>1</v>
      </c>
    </row>
    <row r="108" spans="6:9" ht="23.25">
      <c r="F108" s="65" t="s">
        <v>60</v>
      </c>
      <c r="I108" s="12">
        <v>10</v>
      </c>
    </row>
    <row r="109" spans="6:9" ht="23.25">
      <c r="F109" s="12" t="s">
        <v>27</v>
      </c>
      <c r="I109" s="12">
        <f>COUNTIF(D3:D69,0)</f>
        <v>8</v>
      </c>
    </row>
    <row r="110" spans="6:9" ht="23.25">
      <c r="F110" s="84"/>
      <c r="G110" s="84"/>
      <c r="H110" s="84"/>
      <c r="I110" s="84">
        <f>SUBTOTAL(9,I95:I109)</f>
        <v>67</v>
      </c>
    </row>
  </sheetData>
  <sheetProtection/>
  <autoFilter ref="A2:AH69"/>
  <mergeCells count="3">
    <mergeCell ref="M1:R1"/>
    <mergeCell ref="W1:AE1"/>
    <mergeCell ref="F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20" zoomScaleNormal="120" zoomScalePageLayoutView="0" workbookViewId="0" topLeftCell="A1">
      <selection activeCell="A4" sqref="A4"/>
    </sheetView>
  </sheetViews>
  <sheetFormatPr defaultColWidth="9.140625" defaultRowHeight="21.75"/>
  <cols>
    <col min="1" max="1" width="9.421875" style="50" customWidth="1"/>
    <col min="2" max="2" width="11.57421875" style="50" customWidth="1"/>
    <col min="3" max="3" width="11.7109375" style="50" customWidth="1"/>
    <col min="4" max="7" width="9.140625" style="50" customWidth="1"/>
    <col min="8" max="8" width="8.00390625" style="50" customWidth="1"/>
    <col min="9" max="10" width="7.8515625" style="50" customWidth="1"/>
    <col min="11" max="11" width="9.57421875" style="50" customWidth="1"/>
    <col min="12" max="16384" width="9.140625" style="50" customWidth="1"/>
  </cols>
  <sheetData>
    <row r="1" spans="1:11" ht="30.75">
      <c r="A1" s="170" t="s">
        <v>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3" spans="1:2" ht="24">
      <c r="A3" s="50" t="s">
        <v>43</v>
      </c>
      <c r="B3" s="50" t="s">
        <v>156</v>
      </c>
    </row>
    <row r="4" ht="24">
      <c r="A4" s="50" t="s">
        <v>157</v>
      </c>
    </row>
    <row r="5" ht="24">
      <c r="A5" s="50" t="s">
        <v>179</v>
      </c>
    </row>
    <row r="6" ht="24">
      <c r="A6" s="50" t="s">
        <v>159</v>
      </c>
    </row>
    <row r="7" ht="24">
      <c r="A7" s="50" t="s">
        <v>160</v>
      </c>
    </row>
    <row r="8" ht="24">
      <c r="A8" s="50" t="s">
        <v>161</v>
      </c>
    </row>
    <row r="9" ht="24">
      <c r="A9" s="50" t="s">
        <v>162</v>
      </c>
    </row>
    <row r="10" ht="24">
      <c r="A10" s="50" t="s">
        <v>163</v>
      </c>
    </row>
    <row r="11" spans="1:2" ht="24">
      <c r="A11" s="50" t="s">
        <v>44</v>
      </c>
      <c r="B11" s="50" t="s">
        <v>164</v>
      </c>
    </row>
    <row r="12" ht="24">
      <c r="A12" s="50" t="s">
        <v>165</v>
      </c>
    </row>
    <row r="13" ht="24">
      <c r="B13" s="50" t="s">
        <v>168</v>
      </c>
    </row>
    <row r="14" ht="24">
      <c r="A14" s="50" t="s">
        <v>169</v>
      </c>
    </row>
    <row r="15" ht="24">
      <c r="A15" s="50" t="s">
        <v>170</v>
      </c>
    </row>
    <row r="16" ht="24">
      <c r="A16" s="50" t="s">
        <v>171</v>
      </c>
    </row>
    <row r="17" spans="1:2" ht="24">
      <c r="A17" s="50" t="s">
        <v>166</v>
      </c>
      <c r="B17" s="50" t="s">
        <v>167</v>
      </c>
    </row>
    <row r="18" s="51" customFormat="1" ht="24">
      <c r="A18" s="50" t="s">
        <v>172</v>
      </c>
    </row>
    <row r="19" s="51" customFormat="1" ht="24">
      <c r="A19" s="50" t="s">
        <v>173</v>
      </c>
    </row>
    <row r="20" spans="1:2" s="51" customFormat="1" ht="24">
      <c r="A20" s="50"/>
      <c r="B20" s="51" t="s">
        <v>174</v>
      </c>
    </row>
    <row r="21" s="51" customFormat="1" ht="24">
      <c r="A21" s="50" t="s">
        <v>175</v>
      </c>
    </row>
    <row r="22" spans="1:2" s="51" customFormat="1" ht="24">
      <c r="A22" s="50" t="s">
        <v>152</v>
      </c>
      <c r="B22" s="52"/>
    </row>
    <row r="23" spans="1:2" s="51" customFormat="1" ht="24">
      <c r="A23" s="52" t="s">
        <v>176</v>
      </c>
      <c r="B23" s="52"/>
    </row>
    <row r="24" spans="1:2" s="51" customFormat="1" ht="24">
      <c r="A24" s="52" t="s">
        <v>177</v>
      </c>
      <c r="B24" s="52"/>
    </row>
    <row r="25" spans="1:2" s="51" customFormat="1" ht="24">
      <c r="A25" s="52" t="s">
        <v>178</v>
      </c>
      <c r="B25" s="52"/>
    </row>
    <row r="26" s="51" customFormat="1" ht="24">
      <c r="A26" s="50"/>
    </row>
    <row r="27" s="51" customFormat="1" ht="24">
      <c r="A27" s="52"/>
    </row>
  </sheetData>
  <sheetProtection/>
  <mergeCells count="1">
    <mergeCell ref="A1:K1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="110" zoomScaleNormal="110" zoomScalePageLayoutView="0" workbookViewId="0" topLeftCell="A1">
      <selection activeCell="A89" sqref="A89"/>
    </sheetView>
  </sheetViews>
  <sheetFormatPr defaultColWidth="9.140625" defaultRowHeight="21.75"/>
  <cols>
    <col min="1" max="1" width="12.421875" style="50" customWidth="1"/>
    <col min="2" max="2" width="9.140625" style="50" customWidth="1"/>
    <col min="3" max="3" width="17.7109375" style="50" customWidth="1"/>
    <col min="4" max="4" width="18.00390625" style="50" customWidth="1"/>
    <col min="5" max="6" width="12.00390625" style="56" customWidth="1"/>
    <col min="7" max="7" width="24.140625" style="56" customWidth="1"/>
    <col min="8" max="8" width="3.421875" style="50" customWidth="1"/>
    <col min="9" max="16384" width="9.140625" style="50" customWidth="1"/>
  </cols>
  <sheetData>
    <row r="1" spans="1:8" ht="24">
      <c r="A1" s="171" t="s">
        <v>95</v>
      </c>
      <c r="B1" s="171"/>
      <c r="C1" s="171"/>
      <c r="D1" s="171"/>
      <c r="E1" s="171"/>
      <c r="F1" s="171"/>
      <c r="G1" s="171"/>
      <c r="H1" s="85"/>
    </row>
    <row r="2" spans="1:8" ht="24">
      <c r="A2" s="171" t="s">
        <v>96</v>
      </c>
      <c r="B2" s="171"/>
      <c r="C2" s="171"/>
      <c r="D2" s="171"/>
      <c r="E2" s="171"/>
      <c r="F2" s="171"/>
      <c r="G2" s="171"/>
      <c r="H2" s="85"/>
    </row>
    <row r="3" spans="1:8" ht="24">
      <c r="A3" s="171" t="s">
        <v>97</v>
      </c>
      <c r="B3" s="171"/>
      <c r="C3" s="171"/>
      <c r="D3" s="171"/>
      <c r="E3" s="171"/>
      <c r="F3" s="171"/>
      <c r="G3" s="171"/>
      <c r="H3" s="85"/>
    </row>
    <row r="4" spans="1:8" ht="24">
      <c r="A4" s="171" t="s">
        <v>98</v>
      </c>
      <c r="B4" s="171"/>
      <c r="C4" s="171"/>
      <c r="D4" s="171"/>
      <c r="E4" s="171"/>
      <c r="F4" s="171"/>
      <c r="G4" s="171"/>
      <c r="H4" s="85"/>
    </row>
    <row r="5" spans="1:7" ht="24">
      <c r="A5" s="171"/>
      <c r="B5" s="171"/>
      <c r="C5" s="171"/>
      <c r="D5" s="171"/>
      <c r="E5" s="171"/>
      <c r="F5" s="171"/>
      <c r="G5" s="171"/>
    </row>
    <row r="6" ht="24">
      <c r="A6" s="86" t="s">
        <v>109</v>
      </c>
    </row>
    <row r="7" ht="10.5" customHeight="1"/>
    <row r="8" ht="24">
      <c r="A8" s="87" t="s">
        <v>110</v>
      </c>
    </row>
    <row r="9" ht="24.75" thickBot="1">
      <c r="A9" s="87"/>
    </row>
    <row r="10" spans="1:6" ht="25.5" thickBot="1" thickTop="1">
      <c r="A10" s="87"/>
      <c r="B10" s="172" t="s">
        <v>9</v>
      </c>
      <c r="C10" s="172"/>
      <c r="D10" s="89"/>
      <c r="E10" s="88" t="s">
        <v>7</v>
      </c>
      <c r="F10" s="88" t="s">
        <v>6</v>
      </c>
    </row>
    <row r="11" spans="1:6" ht="24.75" thickTop="1">
      <c r="A11" s="87"/>
      <c r="B11" s="90" t="s">
        <v>100</v>
      </c>
      <c r="C11" s="91"/>
      <c r="D11" s="91"/>
      <c r="E11" s="94">
        <f>คีย์ข้อมูล!D96</f>
        <v>53</v>
      </c>
      <c r="F11" s="95">
        <f>E11*100/E$15</f>
        <v>79.1044776119403</v>
      </c>
    </row>
    <row r="12" spans="1:6" ht="24">
      <c r="A12" s="87"/>
      <c r="B12" s="90" t="s">
        <v>99</v>
      </c>
      <c r="C12" s="91"/>
      <c r="D12" s="91"/>
      <c r="E12" s="94">
        <f>คีย์ข้อมูล!D95</f>
        <v>7</v>
      </c>
      <c r="F12" s="95">
        <f>E12*100/E$15</f>
        <v>10.447761194029852</v>
      </c>
    </row>
    <row r="13" spans="1:6" ht="24">
      <c r="A13" s="87"/>
      <c r="B13" s="92" t="s">
        <v>101</v>
      </c>
      <c r="C13" s="93"/>
      <c r="D13" s="93"/>
      <c r="E13" s="94">
        <f>คีย์ข้อมูล!D97</f>
        <v>4</v>
      </c>
      <c r="F13" s="95">
        <f>E13*100/E$15</f>
        <v>5.970149253731344</v>
      </c>
    </row>
    <row r="14" spans="1:6" ht="24.75" thickBot="1">
      <c r="A14" s="87"/>
      <c r="B14" s="92" t="s">
        <v>27</v>
      </c>
      <c r="C14" s="96"/>
      <c r="D14" s="96"/>
      <c r="E14" s="94">
        <f>คีย์ข้อมูล!D98</f>
        <v>3</v>
      </c>
      <c r="F14" s="95">
        <f>E14*100/E$15</f>
        <v>4.477611940298507</v>
      </c>
    </row>
    <row r="15" spans="1:6" ht="25.5" thickBot="1" thickTop="1">
      <c r="A15" s="87"/>
      <c r="B15" s="172" t="s">
        <v>3</v>
      </c>
      <c r="C15" s="172"/>
      <c r="D15" s="172"/>
      <c r="E15" s="97">
        <f>SUM(E11:E14)</f>
        <v>67</v>
      </c>
      <c r="F15" s="98">
        <f>SUM(F11:F14)</f>
        <v>100</v>
      </c>
    </row>
    <row r="16" ht="24.75" thickTop="1">
      <c r="A16" s="87"/>
    </row>
    <row r="17" spans="1:2" ht="24">
      <c r="A17" s="87"/>
      <c r="B17" s="50" t="s">
        <v>158</v>
      </c>
    </row>
    <row r="18" spans="1:9" s="56" customFormat="1" ht="24">
      <c r="A18" s="50" t="s">
        <v>111</v>
      </c>
      <c r="B18" s="50"/>
      <c r="C18" s="50"/>
      <c r="D18" s="50"/>
      <c r="H18" s="50"/>
      <c r="I18" s="50"/>
    </row>
    <row r="19" spans="1:9" s="56" customFormat="1" ht="24">
      <c r="A19" s="87"/>
      <c r="B19" s="50"/>
      <c r="C19" s="50"/>
      <c r="D19" s="50"/>
      <c r="H19" s="50"/>
      <c r="I19" s="50"/>
    </row>
    <row r="20" spans="1:9" s="56" customFormat="1" ht="24">
      <c r="A20" s="87" t="s">
        <v>112</v>
      </c>
      <c r="B20" s="50"/>
      <c r="C20" s="50"/>
      <c r="D20" s="50"/>
      <c r="H20" s="50"/>
      <c r="I20" s="50"/>
    </row>
    <row r="21" spans="1:9" s="56" customFormat="1" ht="24.75" thickBot="1">
      <c r="A21" s="87"/>
      <c r="B21" s="50"/>
      <c r="C21" s="50"/>
      <c r="D21" s="50"/>
      <c r="H21" s="50"/>
      <c r="I21" s="50"/>
    </row>
    <row r="22" spans="1:9" s="56" customFormat="1" ht="25.5" thickBot="1" thickTop="1">
      <c r="A22" s="87"/>
      <c r="B22" s="172" t="s">
        <v>113</v>
      </c>
      <c r="C22" s="172"/>
      <c r="D22" s="172"/>
      <c r="E22" s="88" t="s">
        <v>7</v>
      </c>
      <c r="F22" s="88" t="s">
        <v>6</v>
      </c>
      <c r="H22" s="50"/>
      <c r="I22" s="50"/>
    </row>
    <row r="23" spans="1:9" s="56" customFormat="1" ht="24.75" thickTop="1">
      <c r="A23" s="87"/>
      <c r="B23" s="96" t="str">
        <f>คีย์ข้อมูล!A89</f>
        <v>ปริญญาโท</v>
      </c>
      <c r="C23" s="96"/>
      <c r="D23" s="96"/>
      <c r="E23" s="94">
        <f>คีย์ข้อมูล!C89</f>
        <v>36</v>
      </c>
      <c r="F23" s="95">
        <f>E23*100/E$27</f>
        <v>53.73134328358209</v>
      </c>
      <c r="H23" s="50"/>
      <c r="I23" s="50"/>
    </row>
    <row r="24" spans="1:9" s="56" customFormat="1" ht="24">
      <c r="A24" s="87"/>
      <c r="B24" s="96" t="str">
        <f>คีย์ข้อมูล!A90</f>
        <v>ปริญญาเอก</v>
      </c>
      <c r="C24" s="96"/>
      <c r="D24" s="96"/>
      <c r="E24" s="94">
        <f>คีย์ข้อมูล!C90</f>
        <v>19</v>
      </c>
      <c r="F24" s="95">
        <f>E24*100/E$27</f>
        <v>28.35820895522388</v>
      </c>
      <c r="H24" s="50"/>
      <c r="I24" s="50"/>
    </row>
    <row r="25" spans="1:9" s="56" customFormat="1" ht="24">
      <c r="A25" s="87"/>
      <c r="B25" s="155" t="str">
        <f>คีย์ข้อมูล!A88</f>
        <v>ปริญญาตรี</v>
      </c>
      <c r="C25" s="93"/>
      <c r="D25" s="93"/>
      <c r="E25" s="94">
        <f>คีย์ข้อมูล!C88</f>
        <v>10</v>
      </c>
      <c r="F25" s="95">
        <f>E25*100/E$27</f>
        <v>14.925373134328359</v>
      </c>
      <c r="H25" s="50"/>
      <c r="I25" s="50"/>
    </row>
    <row r="26" spans="1:9" s="56" customFormat="1" ht="24.75" thickBot="1">
      <c r="A26" s="87"/>
      <c r="B26" s="96" t="str">
        <f>คีย์ข้อมูล!A91</f>
        <v>ไม่ระบุ</v>
      </c>
      <c r="C26" s="96"/>
      <c r="D26" s="96"/>
      <c r="E26" s="94">
        <f>คีย์ข้อมูล!C91</f>
        <v>2</v>
      </c>
      <c r="F26" s="95">
        <f>E26*100/E$27</f>
        <v>2.985074626865672</v>
      </c>
      <c r="H26" s="50"/>
      <c r="I26" s="50"/>
    </row>
    <row r="27" spans="1:9" s="56" customFormat="1" ht="25.5" thickBot="1" thickTop="1">
      <c r="A27" s="87"/>
      <c r="B27" s="172" t="s">
        <v>3</v>
      </c>
      <c r="C27" s="172"/>
      <c r="D27" s="172"/>
      <c r="E27" s="97">
        <f>SUM(E23:E26)</f>
        <v>67</v>
      </c>
      <c r="F27" s="98">
        <f>SUM(F22:F26)</f>
        <v>99.99999999999999</v>
      </c>
      <c r="H27" s="50"/>
      <c r="I27" s="50"/>
    </row>
    <row r="28" spans="1:9" s="56" customFormat="1" ht="24.75" thickTop="1">
      <c r="A28" s="87"/>
      <c r="B28" s="91"/>
      <c r="C28" s="91"/>
      <c r="D28" s="91"/>
      <c r="E28" s="99"/>
      <c r="F28" s="100"/>
      <c r="H28" s="50"/>
      <c r="I28" s="50"/>
    </row>
    <row r="29" spans="1:9" s="56" customFormat="1" ht="24">
      <c r="A29" s="50"/>
      <c r="B29" s="96" t="s">
        <v>114</v>
      </c>
      <c r="C29" s="94"/>
      <c r="D29" s="94"/>
      <c r="E29" s="101"/>
      <c r="F29" s="95"/>
      <c r="H29" s="50"/>
      <c r="I29" s="50"/>
    </row>
    <row r="30" spans="1:9" s="56" customFormat="1" ht="24">
      <c r="A30" s="50" t="s">
        <v>115</v>
      </c>
      <c r="B30" s="94"/>
      <c r="C30" s="94"/>
      <c r="D30" s="94"/>
      <c r="E30" s="101"/>
      <c r="F30" s="95"/>
      <c r="H30" s="50"/>
      <c r="I30" s="50"/>
    </row>
    <row r="31" spans="1:9" s="56" customFormat="1" ht="24">
      <c r="A31" s="50"/>
      <c r="B31" s="94"/>
      <c r="C31" s="94"/>
      <c r="D31" s="94"/>
      <c r="E31" s="101"/>
      <c r="F31" s="95"/>
      <c r="H31" s="50"/>
      <c r="I31" s="50"/>
    </row>
    <row r="32" spans="1:9" s="56" customFormat="1" ht="24">
      <c r="A32" s="50"/>
      <c r="B32" s="94"/>
      <c r="C32" s="94"/>
      <c r="D32" s="94"/>
      <c r="E32" s="101"/>
      <c r="F32" s="95"/>
      <c r="H32" s="50"/>
      <c r="I32" s="50"/>
    </row>
    <row r="33" spans="1:9" s="56" customFormat="1" ht="24">
      <c r="A33" s="50"/>
      <c r="B33" s="94"/>
      <c r="C33" s="94"/>
      <c r="D33" s="94"/>
      <c r="E33" s="101"/>
      <c r="F33" s="95"/>
      <c r="H33" s="50"/>
      <c r="I33" s="50"/>
    </row>
    <row r="34" spans="1:9" s="56" customFormat="1" ht="24">
      <c r="A34" s="50"/>
      <c r="B34" s="94"/>
      <c r="C34" s="94"/>
      <c r="D34" s="94"/>
      <c r="E34" s="101"/>
      <c r="F34" s="95"/>
      <c r="H34" s="50"/>
      <c r="I34" s="50"/>
    </row>
    <row r="35" spans="1:9" s="56" customFormat="1" ht="24">
      <c r="A35" s="50"/>
      <c r="B35" s="94"/>
      <c r="C35" s="94"/>
      <c r="D35" s="94"/>
      <c r="E35" s="101"/>
      <c r="F35" s="95"/>
      <c r="H35" s="50"/>
      <c r="I35" s="50"/>
    </row>
    <row r="36" spans="1:9" s="56" customFormat="1" ht="24">
      <c r="A36" s="50"/>
      <c r="B36" s="94"/>
      <c r="C36" s="94"/>
      <c r="D36" s="94"/>
      <c r="E36" s="101"/>
      <c r="F36" s="95"/>
      <c r="H36" s="50"/>
      <c r="I36" s="50"/>
    </row>
    <row r="37" spans="2:6" ht="24">
      <c r="B37" s="94"/>
      <c r="C37" s="94"/>
      <c r="D37" s="94"/>
      <c r="E37" s="101"/>
      <c r="F37" s="95"/>
    </row>
    <row r="38" spans="1:7" ht="24">
      <c r="A38" s="173" t="s">
        <v>47</v>
      </c>
      <c r="B38" s="173"/>
      <c r="C38" s="173"/>
      <c r="D38" s="173"/>
      <c r="E38" s="173"/>
      <c r="F38" s="173"/>
      <c r="G38" s="173"/>
    </row>
    <row r="39" spans="1:7" ht="24">
      <c r="A39" s="102"/>
      <c r="B39" s="102"/>
      <c r="C39" s="102"/>
      <c r="D39" s="102"/>
      <c r="E39" s="102"/>
      <c r="F39" s="102"/>
      <c r="G39" s="102"/>
    </row>
    <row r="40" ht="24">
      <c r="A40" s="87" t="s">
        <v>116</v>
      </c>
    </row>
    <row r="41" ht="24.75" thickBot="1">
      <c r="A41" s="87"/>
    </row>
    <row r="42" spans="1:6" ht="25.5" thickBot="1" thickTop="1">
      <c r="A42" s="87"/>
      <c r="B42" s="172" t="s">
        <v>50</v>
      </c>
      <c r="C42" s="172"/>
      <c r="D42" s="172"/>
      <c r="E42" s="88" t="s">
        <v>7</v>
      </c>
      <c r="F42" s="88" t="s">
        <v>6</v>
      </c>
    </row>
    <row r="43" spans="1:6" ht="24.75" thickTop="1">
      <c r="A43" s="87"/>
      <c r="B43" s="90" t="str">
        <f>คีย์ข้อมูล!F105</f>
        <v>ศึกษาศาสตร์</v>
      </c>
      <c r="C43" s="94"/>
      <c r="D43" s="94"/>
      <c r="E43" s="94">
        <f>คีย์ข้อมูล!I105</f>
        <v>18</v>
      </c>
      <c r="F43" s="95">
        <f>E43*100/E$58</f>
        <v>26.865671641791046</v>
      </c>
    </row>
    <row r="44" spans="1:6" ht="24">
      <c r="A44" s="87"/>
      <c r="B44" s="90" t="str">
        <f>คีย์ข้อมูล!F102</f>
        <v>วิทยาศาสตร์</v>
      </c>
      <c r="C44" s="94"/>
      <c r="D44" s="94"/>
      <c r="E44" s="94">
        <f>คีย์ข้อมูล!I102</f>
        <v>10</v>
      </c>
      <c r="F44" s="95">
        <f aca="true" t="shared" si="0" ref="F44:F57">E44*100/E$58</f>
        <v>14.925373134328359</v>
      </c>
    </row>
    <row r="45" spans="1:6" ht="24">
      <c r="A45" s="87"/>
      <c r="B45" s="90" t="str">
        <f>คีย์ข้อมูล!F108</f>
        <v>สาธารณสุขศาสตร์</v>
      </c>
      <c r="C45" s="94"/>
      <c r="D45" s="94"/>
      <c r="E45" s="94">
        <f>คีย์ข้อมูล!I108</f>
        <v>10</v>
      </c>
      <c r="F45" s="95">
        <f t="shared" si="0"/>
        <v>14.925373134328359</v>
      </c>
    </row>
    <row r="46" spans="1:6" ht="24">
      <c r="A46" s="87"/>
      <c r="B46" s="90" t="str">
        <f>คีย์ข้อมูล!F96</f>
        <v>บริหารธุรกิจ เศรษฐศาสตร์และการสื่อสาร 
</v>
      </c>
      <c r="C46" s="94"/>
      <c r="D46" s="94"/>
      <c r="E46" s="94">
        <f>คีย์ข้อมูล!I96</f>
        <v>4</v>
      </c>
      <c r="F46" s="95">
        <f t="shared" si="0"/>
        <v>5.970149253731344</v>
      </c>
    </row>
    <row r="47" spans="1:6" ht="24">
      <c r="A47" s="87"/>
      <c r="B47" s="90" t="str">
        <f>คีย์ข้อมูล!F98</f>
        <v>พยาบาลศาสตร์</v>
      </c>
      <c r="C47" s="94"/>
      <c r="D47" s="94"/>
      <c r="E47" s="94">
        <f>คีย์ข้อมูล!I98</f>
        <v>3</v>
      </c>
      <c r="F47" s="95">
        <f t="shared" si="0"/>
        <v>4.477611940298507</v>
      </c>
    </row>
    <row r="48" spans="1:6" ht="24">
      <c r="A48" s="87"/>
      <c r="B48" s="90" t="str">
        <f>คีย์ข้อมูล!F101</f>
        <v>มนุษยศาสตร์</v>
      </c>
      <c r="C48" s="94"/>
      <c r="D48" s="94"/>
      <c r="E48" s="94">
        <f>คีย์ข้อมูล!I101</f>
        <v>3</v>
      </c>
      <c r="F48" s="95">
        <f t="shared" si="0"/>
        <v>4.477611940298507</v>
      </c>
    </row>
    <row r="49" spans="1:6" ht="24">
      <c r="A49" s="87"/>
      <c r="B49" s="90" t="str">
        <f>คีย์ข้อมูล!F95</f>
        <v>เกษตรศาสตร์ ทรัพยากรณ์ธรรมชาติและสิ่งแวดล้อม</v>
      </c>
      <c r="C49" s="94"/>
      <c r="D49" s="94"/>
      <c r="E49" s="94">
        <f>คีย์ข้อมูล!I95</f>
        <v>2</v>
      </c>
      <c r="F49" s="95">
        <f t="shared" si="0"/>
        <v>2.985074626865672</v>
      </c>
    </row>
    <row r="50" spans="1:6" ht="24">
      <c r="A50" s="87"/>
      <c r="B50" s="90" t="str">
        <f>คีย์ข้อมูล!F103</f>
        <v>วิทยาศาสตร์การแพทย์</v>
      </c>
      <c r="C50" s="94"/>
      <c r="D50" s="94"/>
      <c r="E50" s="94">
        <f>คีย์ข้อมูล!I103</f>
        <v>2</v>
      </c>
      <c r="F50" s="95">
        <f t="shared" si="0"/>
        <v>2.985074626865672</v>
      </c>
    </row>
    <row r="51" spans="1:6" ht="24">
      <c r="A51" s="87"/>
      <c r="B51" s="90" t="str">
        <f>คีย์ข้อมูล!F104</f>
        <v>วิศวกรรมศาสตร์</v>
      </c>
      <c r="C51" s="94"/>
      <c r="D51" s="94"/>
      <c r="E51" s="94">
        <f>คีย์ข้อมูล!I104</f>
        <v>2</v>
      </c>
      <c r="F51" s="95">
        <f t="shared" si="0"/>
        <v>2.985074626865672</v>
      </c>
    </row>
    <row r="52" spans="1:6" ht="24">
      <c r="A52" s="87"/>
      <c r="B52" s="90" t="str">
        <f>คีย์ข้อมูล!F97</f>
        <v>บัณฑิตวิทยาลัย</v>
      </c>
      <c r="C52" s="96"/>
      <c r="D52" s="96"/>
      <c r="E52" s="94">
        <f>คีย์ข้อมูล!I97</f>
        <v>1</v>
      </c>
      <c r="F52" s="95">
        <f t="shared" si="0"/>
        <v>1.492537313432836</v>
      </c>
    </row>
    <row r="53" spans="1:6" ht="24">
      <c r="A53" s="87"/>
      <c r="B53" s="90" t="str">
        <f>คีย์ข้อมูล!F99</f>
        <v>แพทยศาสตร์</v>
      </c>
      <c r="C53" s="96"/>
      <c r="D53" s="96"/>
      <c r="E53" s="94">
        <f>คีย์ข้อมูล!I99</f>
        <v>1</v>
      </c>
      <c r="F53" s="95">
        <f t="shared" si="0"/>
        <v>1.492537313432836</v>
      </c>
    </row>
    <row r="54" spans="1:6" ht="24">
      <c r="A54" s="87"/>
      <c r="B54" s="90" t="str">
        <f>คีย์ข้อมูล!F100</f>
        <v>เภสัชศาสตร์</v>
      </c>
      <c r="C54" s="93"/>
      <c r="D54" s="93"/>
      <c r="E54" s="94">
        <f>คีย์ข้อมูล!I100</f>
        <v>1</v>
      </c>
      <c r="F54" s="95">
        <f t="shared" si="0"/>
        <v>1.492537313432836</v>
      </c>
    </row>
    <row r="55" spans="1:6" ht="24">
      <c r="A55" s="87"/>
      <c r="B55" s="90" t="str">
        <f>คีย์ข้อมูล!F106</f>
        <v>สหเวชศาสตร์</v>
      </c>
      <c r="C55" s="93"/>
      <c r="D55" s="93"/>
      <c r="E55" s="94">
        <f>คีย์ข้อมูล!I106</f>
        <v>1</v>
      </c>
      <c r="F55" s="95">
        <f t="shared" si="0"/>
        <v>1.492537313432836</v>
      </c>
    </row>
    <row r="56" spans="1:6" ht="24">
      <c r="A56" s="87"/>
      <c r="B56" s="90" t="str">
        <f>คีย์ข้อมูล!F107</f>
        <v>สังคมศาสตร์</v>
      </c>
      <c r="C56" s="93"/>
      <c r="D56" s="93"/>
      <c r="E56" s="94">
        <f>คีย์ข้อมูล!I107</f>
        <v>1</v>
      </c>
      <c r="F56" s="95">
        <f t="shared" si="0"/>
        <v>1.492537313432836</v>
      </c>
    </row>
    <row r="57" spans="1:6" ht="24.75" thickBot="1">
      <c r="A57" s="87"/>
      <c r="B57" s="90" t="str">
        <f>คีย์ข้อมูล!F109</f>
        <v>ไม่ระบุ</v>
      </c>
      <c r="C57" s="96"/>
      <c r="D57" s="96"/>
      <c r="E57" s="94">
        <f>คีย์ข้อมูล!I109</f>
        <v>8</v>
      </c>
      <c r="F57" s="95">
        <f t="shared" si="0"/>
        <v>11.940298507462687</v>
      </c>
    </row>
    <row r="58" spans="1:6" ht="25.5" thickBot="1" thickTop="1">
      <c r="A58" s="87"/>
      <c r="B58" s="172" t="s">
        <v>3</v>
      </c>
      <c r="C58" s="172"/>
      <c r="D58" s="172"/>
      <c r="E58" s="97">
        <f>SUM(E43:E57)</f>
        <v>67</v>
      </c>
      <c r="F58" s="98">
        <f>SUM(F42:F57)</f>
        <v>99.99999999999997</v>
      </c>
    </row>
    <row r="59" spans="1:6" ht="24.75" thickTop="1">
      <c r="A59" s="87"/>
      <c r="B59" s="91"/>
      <c r="C59" s="91"/>
      <c r="D59" s="91"/>
      <c r="E59" s="99"/>
      <c r="F59" s="100"/>
    </row>
    <row r="60" spans="2:6" ht="19.5" customHeight="1">
      <c r="B60" s="96" t="s">
        <v>121</v>
      </c>
      <c r="C60" s="94"/>
      <c r="D60" s="94"/>
      <c r="E60" s="101"/>
      <c r="F60" s="95"/>
    </row>
    <row r="61" spans="1:6" ht="24">
      <c r="A61" s="50" t="s">
        <v>122</v>
      </c>
      <c r="B61" s="94"/>
      <c r="C61" s="94"/>
      <c r="D61" s="94"/>
      <c r="E61" s="101"/>
      <c r="F61" s="95"/>
    </row>
    <row r="62" spans="1:7" ht="24">
      <c r="A62" s="102"/>
      <c r="B62" s="102"/>
      <c r="C62" s="102"/>
      <c r="D62" s="102"/>
      <c r="E62" s="102"/>
      <c r="F62" s="102"/>
      <c r="G62" s="102"/>
    </row>
    <row r="63" spans="1:7" ht="24">
      <c r="A63" s="87" t="s">
        <v>119</v>
      </c>
      <c r="G63" s="102"/>
    </row>
    <row r="64" spans="1:7" ht="24.75" thickBot="1">
      <c r="A64" s="87"/>
      <c r="G64" s="102"/>
    </row>
    <row r="65" spans="1:7" ht="25.5" thickBot="1" thickTop="1">
      <c r="A65" s="87"/>
      <c r="B65" s="172" t="s">
        <v>120</v>
      </c>
      <c r="C65" s="172"/>
      <c r="D65" s="89"/>
      <c r="E65" s="88" t="s">
        <v>7</v>
      </c>
      <c r="F65" s="88" t="s">
        <v>6</v>
      </c>
      <c r="G65" s="102"/>
    </row>
    <row r="66" spans="1:7" ht="24.75" thickTop="1">
      <c r="A66" s="87"/>
      <c r="B66" s="90" t="str">
        <f>คีย์ข้อมูล!E90</f>
        <v>สังคมศาสตร์</v>
      </c>
      <c r="C66" s="91"/>
      <c r="D66" s="91"/>
      <c r="E66" s="94">
        <f>คีย์ข้อมูล!H90</f>
        <v>21</v>
      </c>
      <c r="F66" s="95">
        <f>E66*100/E$15</f>
        <v>31.34328358208955</v>
      </c>
      <c r="G66" s="102"/>
    </row>
    <row r="67" spans="1:7" ht="24">
      <c r="A67" s="87"/>
      <c r="B67" s="90" t="str">
        <f>คีย์ข้อมูล!E88</f>
        <v>วิทยาศาสตร์เทคโนโลยี</v>
      </c>
      <c r="C67" s="91"/>
      <c r="D67" s="91"/>
      <c r="E67" s="94">
        <f>คีย์ข้อมูล!H88</f>
        <v>20</v>
      </c>
      <c r="F67" s="95">
        <f>E67*100/E$15</f>
        <v>29.850746268656717</v>
      </c>
      <c r="G67" s="102"/>
    </row>
    <row r="68" spans="1:7" ht="24">
      <c r="A68" s="87"/>
      <c r="B68" s="92" t="str">
        <f>คีย์ข้อมูล!E89</f>
        <v>วิทยาศาสตร์สุขภาพ</v>
      </c>
      <c r="C68" s="93"/>
      <c r="D68" s="93"/>
      <c r="E68" s="94">
        <f>คีย์ข้อมูล!H89</f>
        <v>17</v>
      </c>
      <c r="F68" s="95">
        <f>E68*100/E$15</f>
        <v>25.37313432835821</v>
      </c>
      <c r="G68" s="102"/>
    </row>
    <row r="69" spans="1:7" ht="24.75" thickBot="1">
      <c r="A69" s="87"/>
      <c r="B69" s="92" t="str">
        <f>คีย์ข้อมูล!E91</f>
        <v>ไม่ระบุ</v>
      </c>
      <c r="C69" s="96"/>
      <c r="D69" s="96"/>
      <c r="E69" s="94">
        <f>คีย์ข้อมูล!H91</f>
        <v>9</v>
      </c>
      <c r="F69" s="95">
        <f>E69*100/E$15</f>
        <v>13.432835820895523</v>
      </c>
      <c r="G69" s="102"/>
    </row>
    <row r="70" spans="1:7" ht="25.5" thickBot="1" thickTop="1">
      <c r="A70" s="87"/>
      <c r="B70" s="172" t="s">
        <v>3</v>
      </c>
      <c r="C70" s="172"/>
      <c r="D70" s="172"/>
      <c r="E70" s="97">
        <f>SUM(E66:E69)</f>
        <v>67</v>
      </c>
      <c r="F70" s="98">
        <f>SUM(F66:F69)</f>
        <v>100</v>
      </c>
      <c r="G70" s="102"/>
    </row>
    <row r="71" spans="1:7" ht="24.75" thickTop="1">
      <c r="A71" s="87"/>
      <c r="G71" s="102"/>
    </row>
    <row r="72" spans="1:7" ht="24">
      <c r="A72" s="87"/>
      <c r="B72" s="50" t="s">
        <v>124</v>
      </c>
      <c r="G72" s="102"/>
    </row>
    <row r="73" ht="24">
      <c r="A73" s="50" t="s">
        <v>125</v>
      </c>
    </row>
    <row r="74" spans="1:7" ht="24">
      <c r="A74" s="173" t="s">
        <v>48</v>
      </c>
      <c r="B74" s="173"/>
      <c r="C74" s="173"/>
      <c r="D74" s="173"/>
      <c r="E74" s="173"/>
      <c r="F74" s="173"/>
      <c r="G74" s="173"/>
    </row>
    <row r="76" ht="24">
      <c r="A76" s="87" t="s">
        <v>123</v>
      </c>
    </row>
    <row r="77" ht="15" customHeight="1" thickBot="1"/>
    <row r="78" spans="2:6" ht="25.5" thickBot="1" thickTop="1">
      <c r="B78" s="172" t="s">
        <v>12</v>
      </c>
      <c r="C78" s="172"/>
      <c r="D78" s="172"/>
      <c r="E78" s="88" t="s">
        <v>7</v>
      </c>
      <c r="F78" s="88" t="s">
        <v>6</v>
      </c>
    </row>
    <row r="79" spans="2:6" ht="24.75" thickTop="1">
      <c r="B79" s="174" t="str">
        <f>คีย์ข้อมูล!M95</f>
        <v>website บัณฑิตวิทยาลัย</v>
      </c>
      <c r="C79" s="174"/>
      <c r="D79" s="174"/>
      <c r="E79" s="94">
        <f>คีย์ข้อมูล!S95</f>
        <v>46</v>
      </c>
      <c r="F79" s="95">
        <f aca="true" t="shared" si="1" ref="F79:F85">E79*100/E$86</f>
        <v>43.80952380952381</v>
      </c>
    </row>
    <row r="80" spans="2:6" ht="24">
      <c r="B80" s="96" t="s">
        <v>13</v>
      </c>
      <c r="C80" s="96"/>
      <c r="D80" s="96"/>
      <c r="E80" s="94">
        <f>คีย์ข้อมูล!S97</f>
        <v>17</v>
      </c>
      <c r="F80" s="95">
        <f t="shared" si="1"/>
        <v>16.19047619047619</v>
      </c>
    </row>
    <row r="81" spans="2:6" ht="24">
      <c r="B81" s="96" t="s">
        <v>128</v>
      </c>
      <c r="C81" s="96"/>
      <c r="D81" s="96"/>
      <c r="E81" s="94">
        <f>คีย์ข้อมูล!S98</f>
        <v>14</v>
      </c>
      <c r="F81" s="95">
        <f t="shared" si="1"/>
        <v>13.333333333333334</v>
      </c>
    </row>
    <row r="82" spans="2:6" ht="24">
      <c r="B82" s="174" t="str">
        <f>คีย์ข้อมูล!M96</f>
        <v>คณะที่สังกัด</v>
      </c>
      <c r="C82" s="174"/>
      <c r="D82" s="174"/>
      <c r="E82" s="94">
        <f>คีย์ข้อมูล!S96</f>
        <v>12</v>
      </c>
      <c r="F82" s="95">
        <f t="shared" si="1"/>
        <v>11.428571428571429</v>
      </c>
    </row>
    <row r="83" spans="2:6" ht="24">
      <c r="B83" s="174" t="s">
        <v>14</v>
      </c>
      <c r="C83" s="174"/>
      <c r="D83" s="174"/>
      <c r="E83" s="94">
        <f>คีย์ข้อมูล!S101</f>
        <v>10</v>
      </c>
      <c r="F83" s="95">
        <f t="shared" si="1"/>
        <v>9.523809523809524</v>
      </c>
    </row>
    <row r="84" spans="2:6" ht="24">
      <c r="B84" s="96" t="s">
        <v>29</v>
      </c>
      <c r="C84" s="96"/>
      <c r="D84" s="96"/>
      <c r="E84" s="94">
        <f>คีย์ข้อมูล!S100</f>
        <v>4</v>
      </c>
      <c r="F84" s="95">
        <f t="shared" si="1"/>
        <v>3.8095238095238093</v>
      </c>
    </row>
    <row r="85" spans="2:6" ht="24.75" thickBot="1">
      <c r="B85" s="174" t="s">
        <v>25</v>
      </c>
      <c r="C85" s="174"/>
      <c r="D85" s="174"/>
      <c r="E85" s="94">
        <f>คีย์ข้อมูล!S99</f>
        <v>2</v>
      </c>
      <c r="F85" s="95">
        <f t="shared" si="1"/>
        <v>1.9047619047619047</v>
      </c>
    </row>
    <row r="86" spans="2:6" ht="25.5" thickBot="1" thickTop="1">
      <c r="B86" s="172" t="s">
        <v>3</v>
      </c>
      <c r="C86" s="172"/>
      <c r="D86" s="172"/>
      <c r="E86" s="97">
        <f>SUM(E79:E85)</f>
        <v>105</v>
      </c>
      <c r="F86" s="98">
        <f>SUM(F79:F85)</f>
        <v>99.99999999999999</v>
      </c>
    </row>
    <row r="87" ht="24.75" thickTop="1"/>
    <row r="88" spans="1:2" ht="24">
      <c r="A88" s="104"/>
      <c r="B88" s="50" t="s">
        <v>126</v>
      </c>
    </row>
    <row r="89" spans="1:9" s="56" customFormat="1" ht="24">
      <c r="A89" s="50" t="s">
        <v>127</v>
      </c>
      <c r="B89" s="50"/>
      <c r="C89" s="50"/>
      <c r="D89" s="50"/>
      <c r="H89" s="50"/>
      <c r="I89" s="50"/>
    </row>
    <row r="97" spans="8:9" s="56" customFormat="1" ht="24">
      <c r="H97" s="50"/>
      <c r="I97" s="50"/>
    </row>
    <row r="98" spans="8:9" s="56" customFormat="1" ht="24">
      <c r="H98" s="50"/>
      <c r="I98" s="50"/>
    </row>
    <row r="99" spans="8:9" s="56" customFormat="1" ht="24">
      <c r="H99" s="50"/>
      <c r="I99" s="50"/>
    </row>
    <row r="100" spans="8:9" s="56" customFormat="1" ht="24">
      <c r="H100" s="50"/>
      <c r="I100" s="50"/>
    </row>
    <row r="101" spans="8:9" s="56" customFormat="1" ht="24">
      <c r="H101" s="50"/>
      <c r="I101" s="50"/>
    </row>
    <row r="102" spans="8:9" s="56" customFormat="1" ht="24">
      <c r="H102" s="50"/>
      <c r="I102" s="50"/>
    </row>
    <row r="103" spans="8:9" s="56" customFormat="1" ht="24">
      <c r="H103" s="50"/>
      <c r="I103" s="50"/>
    </row>
    <row r="104" spans="8:9" s="56" customFormat="1" ht="24">
      <c r="H104" s="50"/>
      <c r="I104" s="50"/>
    </row>
    <row r="105" spans="8:9" s="56" customFormat="1" ht="24">
      <c r="H105" s="50"/>
      <c r="I105" s="50"/>
    </row>
    <row r="106" spans="8:9" s="56" customFormat="1" ht="24">
      <c r="H106" s="50"/>
      <c r="I106" s="50"/>
    </row>
    <row r="107" spans="8:9" s="56" customFormat="1" ht="24">
      <c r="H107" s="50"/>
      <c r="I107" s="50"/>
    </row>
    <row r="108" spans="1:4" ht="24">
      <c r="A108" s="56"/>
      <c r="B108" s="56"/>
      <c r="C108" s="56"/>
      <c r="D108" s="56"/>
    </row>
    <row r="109" spans="1:4" ht="24">
      <c r="A109" s="56"/>
      <c r="B109" s="56"/>
      <c r="C109" s="56"/>
      <c r="D109" s="56"/>
    </row>
    <row r="110" spans="1:7" ht="24">
      <c r="A110" s="52"/>
      <c r="B110" s="52"/>
      <c r="C110" s="52"/>
      <c r="D110" s="52"/>
      <c r="E110" s="103"/>
      <c r="F110" s="103"/>
      <c r="G110" s="103"/>
    </row>
    <row r="111" spans="1:7" ht="24">
      <c r="A111" s="52"/>
      <c r="B111" s="52"/>
      <c r="C111" s="52"/>
      <c r="D111" s="52"/>
      <c r="E111" s="103"/>
      <c r="F111" s="103"/>
      <c r="G111" s="103"/>
    </row>
  </sheetData>
  <sheetProtection/>
  <mergeCells count="21">
    <mergeCell ref="A74:G74"/>
    <mergeCell ref="A1:G1"/>
    <mergeCell ref="A3:G3"/>
    <mergeCell ref="A4:G4"/>
    <mergeCell ref="A5:G5"/>
    <mergeCell ref="B65:C65"/>
    <mergeCell ref="B70:D70"/>
    <mergeCell ref="B15:D15"/>
    <mergeCell ref="B22:D22"/>
    <mergeCell ref="B27:D27"/>
    <mergeCell ref="B10:C10"/>
    <mergeCell ref="A2:G2"/>
    <mergeCell ref="B86:D86"/>
    <mergeCell ref="A38:G38"/>
    <mergeCell ref="B78:D78"/>
    <mergeCell ref="B79:D79"/>
    <mergeCell ref="B82:D82"/>
    <mergeCell ref="B83:D83"/>
    <mergeCell ref="B85:D85"/>
    <mergeCell ref="B42:D42"/>
    <mergeCell ref="B58:D58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458796" r:id="rId1"/>
    <oleObject progId="Equation.3" shapeId="458797" r:id="rId2"/>
    <oleObject progId="Equation.3" shapeId="45879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1">
      <selection activeCell="C45" sqref="C45"/>
    </sheetView>
  </sheetViews>
  <sheetFormatPr defaultColWidth="9.140625" defaultRowHeight="21.75"/>
  <cols>
    <col min="1" max="1" width="6.7109375" style="50" customWidth="1"/>
    <col min="2" max="2" width="6.421875" style="50" customWidth="1"/>
    <col min="3" max="3" width="70.00390625" style="50" customWidth="1"/>
    <col min="4" max="4" width="12.421875" style="50" customWidth="1"/>
    <col min="5" max="5" width="4.7109375" style="50" customWidth="1"/>
    <col min="6" max="16384" width="9.140625" style="50" customWidth="1"/>
  </cols>
  <sheetData>
    <row r="1" spans="1:5" ht="21" customHeight="1">
      <c r="A1" s="173" t="s">
        <v>133</v>
      </c>
      <c r="B1" s="173"/>
      <c r="C1" s="173"/>
      <c r="D1" s="173"/>
      <c r="E1" s="173"/>
    </row>
    <row r="2" spans="1:4" ht="21" customHeight="1">
      <c r="A2" s="102"/>
      <c r="B2" s="102"/>
      <c r="C2" s="102"/>
      <c r="D2" s="102"/>
    </row>
    <row r="3" ht="24">
      <c r="A3" s="86" t="s">
        <v>130</v>
      </c>
    </row>
    <row r="4" ht="24">
      <c r="A4" s="86"/>
    </row>
    <row r="5" ht="24">
      <c r="A5" s="50" t="s">
        <v>131</v>
      </c>
    </row>
    <row r="6" ht="24">
      <c r="A6" s="50" t="s">
        <v>132</v>
      </c>
    </row>
    <row r="7" ht="24.75" thickBot="1"/>
    <row r="8" spans="2:4" ht="25.5" thickBot="1" thickTop="1">
      <c r="B8" s="156" t="s">
        <v>0</v>
      </c>
      <c r="C8" s="156" t="s">
        <v>4</v>
      </c>
      <c r="D8" s="88" t="s">
        <v>5</v>
      </c>
    </row>
    <row r="9" spans="2:4" ht="24.75" thickTop="1">
      <c r="B9" s="157">
        <v>1</v>
      </c>
      <c r="C9" s="52" t="s">
        <v>72</v>
      </c>
      <c r="D9" s="103">
        <v>38</v>
      </c>
    </row>
    <row r="10" spans="2:4" ht="24">
      <c r="B10" s="157">
        <v>2</v>
      </c>
      <c r="C10" s="52" t="s">
        <v>78</v>
      </c>
      <c r="D10" s="103">
        <v>15</v>
      </c>
    </row>
    <row r="11" spans="2:4" ht="24">
      <c r="B11" s="157">
        <v>3</v>
      </c>
      <c r="C11" s="158" t="s">
        <v>66</v>
      </c>
      <c r="D11" s="103">
        <v>4</v>
      </c>
    </row>
    <row r="12" spans="2:4" ht="24">
      <c r="B12" s="157">
        <v>4</v>
      </c>
      <c r="C12" s="158" t="s">
        <v>27</v>
      </c>
      <c r="D12" s="103">
        <v>10</v>
      </c>
    </row>
    <row r="13" spans="2:4" ht="20.25" customHeight="1" thickBot="1">
      <c r="B13" s="159"/>
      <c r="C13" s="164" t="s">
        <v>3</v>
      </c>
      <c r="D13" s="164">
        <f>SUM(D9:D12)</f>
        <v>67</v>
      </c>
    </row>
    <row r="14" spans="1:4" s="52" customFormat="1" ht="24.75" thickTop="1">
      <c r="A14" s="175"/>
      <c r="B14" s="175"/>
      <c r="C14" s="175"/>
      <c r="D14" s="175"/>
    </row>
    <row r="15" spans="1:3" s="52" customFormat="1" ht="24">
      <c r="A15" s="103"/>
      <c r="B15" s="52" t="s">
        <v>69</v>
      </c>
      <c r="C15" s="103"/>
    </row>
    <row r="16" spans="1:3" s="52" customFormat="1" ht="24.75" thickBot="1">
      <c r="A16" s="103"/>
      <c r="C16" s="103"/>
    </row>
    <row r="17" spans="2:4" ht="25.5" thickBot="1" thickTop="1">
      <c r="B17" s="156" t="s">
        <v>0</v>
      </c>
      <c r="C17" s="156" t="s">
        <v>4</v>
      </c>
      <c r="D17" s="88" t="s">
        <v>5</v>
      </c>
    </row>
    <row r="18" spans="2:4" ht="24.75" thickTop="1">
      <c r="B18" s="161">
        <v>1</v>
      </c>
      <c r="C18" s="158" t="s">
        <v>76</v>
      </c>
      <c r="D18" s="103">
        <v>11</v>
      </c>
    </row>
    <row r="19" spans="2:4" ht="24">
      <c r="B19" s="161">
        <v>2</v>
      </c>
      <c r="C19" s="158" t="s">
        <v>77</v>
      </c>
      <c r="D19" s="103">
        <v>11</v>
      </c>
    </row>
    <row r="20" spans="2:4" ht="24">
      <c r="B20" s="161">
        <v>3</v>
      </c>
      <c r="C20" s="158" t="s">
        <v>73</v>
      </c>
      <c r="D20" s="103">
        <v>7</v>
      </c>
    </row>
    <row r="21" spans="2:4" ht="24">
      <c r="B21" s="161">
        <v>4</v>
      </c>
      <c r="C21" s="158" t="s">
        <v>79</v>
      </c>
      <c r="D21" s="103">
        <v>6</v>
      </c>
    </row>
    <row r="22" spans="2:4" ht="24">
      <c r="B22" s="161">
        <v>5</v>
      </c>
      <c r="C22" s="158" t="s">
        <v>82</v>
      </c>
      <c r="D22" s="103">
        <v>2</v>
      </c>
    </row>
    <row r="23" spans="2:4" ht="24">
      <c r="B23" s="161">
        <v>6</v>
      </c>
      <c r="C23" s="158" t="s">
        <v>91</v>
      </c>
      <c r="D23" s="103">
        <v>2</v>
      </c>
    </row>
    <row r="24" spans="2:4" ht="24">
      <c r="B24" s="161">
        <v>7</v>
      </c>
      <c r="C24" s="158" t="s">
        <v>94</v>
      </c>
      <c r="D24" s="103">
        <v>1</v>
      </c>
    </row>
    <row r="25" spans="2:4" ht="24.75" thickBot="1">
      <c r="B25" s="162"/>
      <c r="C25" s="165" t="s">
        <v>3</v>
      </c>
      <c r="D25" s="164">
        <f>SUM(D18:D24)</f>
        <v>40</v>
      </c>
    </row>
    <row r="26" s="52" customFormat="1" ht="24.75" thickTop="1">
      <c r="C26" s="103"/>
    </row>
    <row r="27" spans="1:3" s="52" customFormat="1" ht="24">
      <c r="A27" s="103"/>
      <c r="B27" s="52" t="s">
        <v>70</v>
      </c>
      <c r="C27" s="103"/>
    </row>
    <row r="28" spans="1:3" s="52" customFormat="1" ht="24.75" thickBot="1">
      <c r="A28" s="103"/>
      <c r="C28" s="103"/>
    </row>
    <row r="29" spans="2:4" ht="25.5" thickBot="1" thickTop="1">
      <c r="B29" s="156" t="s">
        <v>0</v>
      </c>
      <c r="C29" s="156" t="s">
        <v>4</v>
      </c>
      <c r="D29" s="88" t="s">
        <v>5</v>
      </c>
    </row>
    <row r="30" spans="2:4" ht="24.75" thickTop="1">
      <c r="B30" s="161">
        <v>1</v>
      </c>
      <c r="C30" s="158" t="s">
        <v>67</v>
      </c>
      <c r="D30" s="103">
        <v>59</v>
      </c>
    </row>
    <row r="31" spans="2:4" ht="24">
      <c r="B31" s="161">
        <v>2</v>
      </c>
      <c r="C31" s="158" t="s">
        <v>27</v>
      </c>
      <c r="D31" s="103">
        <v>8</v>
      </c>
    </row>
    <row r="32" spans="2:4" ht="24.75" thickBot="1">
      <c r="B32" s="162"/>
      <c r="C32" s="165" t="s">
        <v>3</v>
      </c>
      <c r="D32" s="164">
        <f>SUM(D30:D31)</f>
        <v>67</v>
      </c>
    </row>
    <row r="33" s="52" customFormat="1" ht="24.75" thickTop="1">
      <c r="C33" s="103"/>
    </row>
    <row r="34" s="52" customFormat="1" ht="24">
      <c r="C34" s="103"/>
    </row>
    <row r="35" s="52" customFormat="1" ht="24">
      <c r="C35" s="103"/>
    </row>
    <row r="36" spans="1:5" s="52" customFormat="1" ht="24">
      <c r="A36" s="173" t="s">
        <v>134</v>
      </c>
      <c r="B36" s="173"/>
      <c r="C36" s="173"/>
      <c r="D36" s="173"/>
      <c r="E36" s="173"/>
    </row>
    <row r="38" spans="1:3" s="52" customFormat="1" ht="24">
      <c r="A38" s="103"/>
      <c r="B38" s="52" t="s">
        <v>71</v>
      </c>
      <c r="C38" s="103"/>
    </row>
    <row r="39" spans="1:3" s="52" customFormat="1" ht="24.75" thickBot="1">
      <c r="A39" s="103"/>
      <c r="C39" s="103"/>
    </row>
    <row r="40" spans="2:4" ht="25.5" thickBot="1" thickTop="1">
      <c r="B40" s="156" t="s">
        <v>0</v>
      </c>
      <c r="C40" s="156" t="s">
        <v>4</v>
      </c>
      <c r="D40" s="88" t="s">
        <v>5</v>
      </c>
    </row>
    <row r="41" spans="2:4" ht="24.75" thickTop="1">
      <c r="B41" s="161">
        <v>1</v>
      </c>
      <c r="C41" s="158" t="s">
        <v>74</v>
      </c>
      <c r="D41" s="103">
        <v>3</v>
      </c>
    </row>
    <row r="42" spans="2:4" ht="24">
      <c r="B42" s="161">
        <v>2</v>
      </c>
      <c r="C42" s="158" t="s">
        <v>68</v>
      </c>
      <c r="D42" s="103">
        <v>2</v>
      </c>
    </row>
    <row r="43" spans="2:4" ht="24">
      <c r="B43" s="161">
        <v>3</v>
      </c>
      <c r="C43" s="158" t="s">
        <v>85</v>
      </c>
      <c r="D43" s="103">
        <v>2</v>
      </c>
    </row>
    <row r="44" spans="2:4" ht="24">
      <c r="B44" s="161">
        <v>4</v>
      </c>
      <c r="C44" s="158" t="s">
        <v>80</v>
      </c>
      <c r="D44" s="103">
        <v>2</v>
      </c>
    </row>
    <row r="45" spans="2:4" ht="24">
      <c r="B45" s="161">
        <v>5</v>
      </c>
      <c r="C45" s="158" t="s">
        <v>83</v>
      </c>
      <c r="D45" s="103">
        <v>2</v>
      </c>
    </row>
    <row r="46" spans="2:4" ht="24">
      <c r="B46" s="161">
        <v>6</v>
      </c>
      <c r="C46" s="158" t="s">
        <v>75</v>
      </c>
      <c r="D46" s="103">
        <v>1</v>
      </c>
    </row>
    <row r="47" spans="2:4" ht="24">
      <c r="B47" s="161">
        <v>7</v>
      </c>
      <c r="C47" s="158" t="s">
        <v>84</v>
      </c>
      <c r="D47" s="103">
        <v>1</v>
      </c>
    </row>
    <row r="48" spans="2:4" ht="24">
      <c r="B48" s="161">
        <v>8</v>
      </c>
      <c r="C48" s="158" t="s">
        <v>81</v>
      </c>
      <c r="D48" s="103">
        <v>1</v>
      </c>
    </row>
    <row r="49" spans="2:4" ht="24">
      <c r="B49" s="161">
        <v>9</v>
      </c>
      <c r="C49" s="52" t="s">
        <v>86</v>
      </c>
      <c r="D49" s="103">
        <v>1</v>
      </c>
    </row>
    <row r="50" spans="2:4" ht="24">
      <c r="B50" s="161">
        <v>10</v>
      </c>
      <c r="C50" s="158" t="s">
        <v>87</v>
      </c>
      <c r="D50" s="103">
        <v>1</v>
      </c>
    </row>
    <row r="51" spans="2:4" ht="24">
      <c r="B51" s="161">
        <v>11</v>
      </c>
      <c r="C51" s="158" t="s">
        <v>88</v>
      </c>
      <c r="D51" s="103">
        <v>1</v>
      </c>
    </row>
    <row r="52" spans="2:4" ht="24">
      <c r="B52" s="161">
        <v>12</v>
      </c>
      <c r="C52" s="158" t="s">
        <v>89</v>
      </c>
      <c r="D52" s="103">
        <v>1</v>
      </c>
    </row>
    <row r="53" spans="2:4" ht="24">
      <c r="B53" s="161">
        <v>13</v>
      </c>
      <c r="C53" s="158" t="s">
        <v>90</v>
      </c>
      <c r="D53" s="103">
        <v>1</v>
      </c>
    </row>
    <row r="54" spans="2:4" ht="24">
      <c r="B54" s="161">
        <v>14</v>
      </c>
      <c r="C54" s="158" t="s">
        <v>92</v>
      </c>
      <c r="D54" s="103">
        <v>1</v>
      </c>
    </row>
    <row r="55" spans="2:4" ht="24">
      <c r="B55" s="161">
        <v>15</v>
      </c>
      <c r="C55" s="158" t="s">
        <v>93</v>
      </c>
      <c r="D55" s="103">
        <v>1</v>
      </c>
    </row>
    <row r="56" spans="2:4" ht="24.75" thickBot="1">
      <c r="B56" s="162"/>
      <c r="C56" s="163" t="s">
        <v>3</v>
      </c>
      <c r="D56" s="160">
        <f>SUM(D41:D55)</f>
        <v>21</v>
      </c>
    </row>
    <row r="57" s="52" customFormat="1" ht="24.75" thickTop="1">
      <c r="C57" s="103"/>
    </row>
  </sheetData>
  <sheetProtection/>
  <mergeCells count="3">
    <mergeCell ref="A14:D14"/>
    <mergeCell ref="A1:E1"/>
    <mergeCell ref="A36:E36"/>
  </mergeCells>
  <printOptions/>
  <pageMargins left="0.5118110236220472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="110" zoomScaleNormal="110" zoomScalePageLayoutView="0" workbookViewId="0" topLeftCell="A40">
      <selection activeCell="A45" sqref="A45:B49"/>
    </sheetView>
  </sheetViews>
  <sheetFormatPr defaultColWidth="9.140625" defaultRowHeight="21.75"/>
  <cols>
    <col min="1" max="1" width="12.421875" style="50" customWidth="1"/>
    <col min="2" max="2" width="9.140625" style="50" customWidth="1"/>
    <col min="3" max="3" width="17.7109375" style="50" customWidth="1"/>
    <col min="4" max="4" width="35.140625" style="50" customWidth="1"/>
    <col min="5" max="5" width="8.28125" style="56" customWidth="1"/>
    <col min="6" max="6" width="7.421875" style="56" bestFit="1" customWidth="1"/>
    <col min="7" max="7" width="16.28125" style="56" customWidth="1"/>
    <col min="8" max="8" width="3.421875" style="50" customWidth="1"/>
    <col min="9" max="16384" width="9.140625" style="50" customWidth="1"/>
  </cols>
  <sheetData>
    <row r="1" spans="1:7" ht="24">
      <c r="A1" s="173" t="s">
        <v>135</v>
      </c>
      <c r="B1" s="173"/>
      <c r="C1" s="173"/>
      <c r="D1" s="173"/>
      <c r="E1" s="173"/>
      <c r="F1" s="173"/>
      <c r="G1" s="173"/>
    </row>
    <row r="2" spans="1:4" ht="12.75" customHeight="1">
      <c r="A2" s="56"/>
      <c r="B2" s="56"/>
      <c r="C2" s="56"/>
      <c r="D2" s="56"/>
    </row>
    <row r="3" ht="24">
      <c r="A3" s="86" t="s">
        <v>129</v>
      </c>
    </row>
    <row r="4" ht="12.75" customHeight="1">
      <c r="A4" s="86"/>
    </row>
    <row r="5" spans="1:6" ht="24">
      <c r="A5" s="188" t="s">
        <v>138</v>
      </c>
      <c r="B5" s="188"/>
      <c r="C5" s="188"/>
      <c r="D5" s="188"/>
      <c r="E5" s="188"/>
      <c r="F5" s="188"/>
    </row>
    <row r="6" spans="1:6" ht="24">
      <c r="A6" s="188" t="s">
        <v>139</v>
      </c>
      <c r="B6" s="188"/>
      <c r="C6" s="188"/>
      <c r="D6" s="188"/>
      <c r="E6" s="188"/>
      <c r="F6" s="188"/>
    </row>
    <row r="7" spans="1:6" ht="10.5" customHeight="1">
      <c r="A7" s="166"/>
      <c r="B7" s="166"/>
      <c r="C7" s="166"/>
      <c r="D7" s="166"/>
      <c r="E7" s="166"/>
      <c r="F7" s="166"/>
    </row>
    <row r="8" ht="24.75" thickBot="1">
      <c r="A8" s="87" t="s">
        <v>137</v>
      </c>
    </row>
    <row r="9" spans="1:7" ht="21.75" customHeight="1" thickTop="1">
      <c r="A9" s="176" t="s">
        <v>4</v>
      </c>
      <c r="B9" s="177"/>
      <c r="C9" s="177"/>
      <c r="D9" s="178"/>
      <c r="E9" s="182" t="s">
        <v>136</v>
      </c>
      <c r="F9" s="183"/>
      <c r="G9" s="184"/>
    </row>
    <row r="10" spans="1:7" ht="21" customHeight="1" thickBot="1">
      <c r="A10" s="179"/>
      <c r="B10" s="180"/>
      <c r="C10" s="180"/>
      <c r="D10" s="181"/>
      <c r="E10" s="105"/>
      <c r="F10" s="105" t="s">
        <v>1</v>
      </c>
      <c r="G10" s="105" t="s">
        <v>8</v>
      </c>
    </row>
    <row r="11" spans="1:7" ht="24.75" thickTop="1">
      <c r="A11" s="120" t="s">
        <v>17</v>
      </c>
      <c r="B11" s="116"/>
      <c r="C11" s="116"/>
      <c r="D11" s="116"/>
      <c r="E11" s="121"/>
      <c r="F11" s="122"/>
      <c r="G11" s="123"/>
    </row>
    <row r="12" spans="1:7" ht="24">
      <c r="A12" s="108" t="s">
        <v>30</v>
      </c>
      <c r="B12" s="109"/>
      <c r="C12" s="109"/>
      <c r="D12" s="109"/>
      <c r="E12" s="110">
        <f>คีย์ข้อมูล!M84</f>
        <v>4.553846153846154</v>
      </c>
      <c r="F12" s="110">
        <f>คีย์ข้อมูล!M85</f>
        <v>0.5871214001052412</v>
      </c>
      <c r="G12" s="124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ht="24">
      <c r="A13" s="125" t="s">
        <v>140</v>
      </c>
      <c r="B13" s="126"/>
      <c r="C13" s="126"/>
      <c r="D13" s="126"/>
      <c r="E13" s="127">
        <f>คีย์ข้อมูล!N84</f>
        <v>3.9846153846153847</v>
      </c>
      <c r="F13" s="127">
        <f>คีย์ข้อมูล!N85</f>
        <v>1.0531546018437252</v>
      </c>
      <c r="G13" s="124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ht="24">
      <c r="A14" s="128" t="s">
        <v>141</v>
      </c>
      <c r="B14" s="129"/>
      <c r="C14" s="129"/>
      <c r="D14" s="129"/>
      <c r="E14" s="130">
        <f>คีย์ข้อมูล!O84</f>
        <v>3.9846153846153847</v>
      </c>
      <c r="F14" s="130">
        <f>คีย์ข้อมูล!O85</f>
        <v>0.9600180286768657</v>
      </c>
      <c r="G14" s="131" t="str">
        <f aca="true" t="shared" si="0" ref="G14:G27">IF(E14&gt;4.5,"มากที่สุด",IF(E14&gt;3.5,"มาก",IF(E14&gt;2.5,"ปานกลาง",IF(E14&gt;1.5,"น้อย",IF(E14&lt;=1.5,"น้อยที่สุด")))))</f>
        <v>มาก</v>
      </c>
    </row>
    <row r="15" spans="1:9" ht="24">
      <c r="A15" s="132"/>
      <c r="B15" s="133"/>
      <c r="C15" s="134" t="s">
        <v>18</v>
      </c>
      <c r="D15" s="134"/>
      <c r="E15" s="135">
        <f>AVERAGE(E12:E14)</f>
        <v>4.174358974358975</v>
      </c>
      <c r="F15" s="135">
        <f>STDEV(คีย์ข้อมูล!M3:O81)</f>
        <v>0.9252243942695844</v>
      </c>
      <c r="G15" s="136" t="str">
        <f>IF(E15&gt;4.5,"มากที่สุด",IF(E15&gt;3.5,"มาก",IF(E15&gt;2.5,"ปานกลาง",IF(E15&gt;1.5,"น้อย",IF(E15&lt;=1.5,"น้อยที่สุด")))))</f>
        <v>มาก</v>
      </c>
      <c r="I15" s="119"/>
    </row>
    <row r="16" spans="1:7" ht="24">
      <c r="A16" s="137" t="s">
        <v>10</v>
      </c>
      <c r="B16" s="138"/>
      <c r="C16" s="138"/>
      <c r="D16" s="138"/>
      <c r="E16" s="139"/>
      <c r="F16" s="139"/>
      <c r="G16" s="139"/>
    </row>
    <row r="17" spans="1:7" ht="24">
      <c r="A17" s="108" t="s">
        <v>31</v>
      </c>
      <c r="B17" s="109"/>
      <c r="C17" s="109"/>
      <c r="D17" s="109"/>
      <c r="E17" s="110">
        <f>คีย์ข้อมูล!P84</f>
        <v>4.523076923076923</v>
      </c>
      <c r="F17" s="110">
        <f>คีย์ข้อมูล!P85</f>
        <v>0.6639769458463037</v>
      </c>
      <c r="G17" s="111" t="str">
        <f t="shared" si="0"/>
        <v>มากที่สุด</v>
      </c>
    </row>
    <row r="18" spans="1:7" ht="24">
      <c r="A18" s="108" t="s">
        <v>32</v>
      </c>
      <c r="B18" s="109"/>
      <c r="C18" s="109"/>
      <c r="D18" s="109"/>
      <c r="E18" s="110">
        <f>คีย์ข้อมูล!Q84</f>
        <v>4.523809523809524</v>
      </c>
      <c r="F18" s="110">
        <f>คีย์ข้อมูล!Q85</f>
        <v>0.591802682273868</v>
      </c>
      <c r="G18" s="140" t="str">
        <f>IF(E18&gt;4.5,"มากที่สุด",IF(E18&gt;3.5,"มาก",IF(E18&gt;2.5,"ปานกลาง",IF(E18&gt;1.5,"น้อย",IF(E18&lt;=1.5,"น้อยที่สุด")))))</f>
        <v>มากที่สุด</v>
      </c>
    </row>
    <row r="19" spans="1:7" ht="24">
      <c r="A19" s="141"/>
      <c r="B19" s="142"/>
      <c r="C19" s="143" t="s">
        <v>19</v>
      </c>
      <c r="D19" s="143"/>
      <c r="E19" s="144">
        <f>AVERAGE(E17:E18)</f>
        <v>4.523443223443223</v>
      </c>
      <c r="F19" s="144">
        <f>STDEV(คีย์ข้อมูล!P3:Q81)</f>
        <v>0.6270144700637229</v>
      </c>
      <c r="G19" s="145" t="str">
        <f t="shared" si="0"/>
        <v>มากที่สุด</v>
      </c>
    </row>
    <row r="20" spans="1:7" ht="24">
      <c r="A20" s="106" t="s">
        <v>11</v>
      </c>
      <c r="B20" s="52"/>
      <c r="C20" s="52"/>
      <c r="D20" s="52"/>
      <c r="E20" s="107"/>
      <c r="F20" s="107"/>
      <c r="G20" s="117"/>
    </row>
    <row r="21" spans="1:7" ht="24">
      <c r="A21" s="108" t="s">
        <v>33</v>
      </c>
      <c r="B21" s="109"/>
      <c r="C21" s="109"/>
      <c r="D21" s="109"/>
      <c r="E21" s="110">
        <f>คีย์ข้อมูล!R84</f>
        <v>4.625</v>
      </c>
      <c r="F21" s="110">
        <f>คีย์ข้อมูล!R85</f>
        <v>0.5773502691896257</v>
      </c>
      <c r="G21" s="111" t="str">
        <f t="shared" si="0"/>
        <v>มากที่สุด</v>
      </c>
    </row>
    <row r="22" spans="1:7" ht="24">
      <c r="A22" s="108" t="s">
        <v>34</v>
      </c>
      <c r="B22" s="126"/>
      <c r="C22" s="126"/>
      <c r="D22" s="126"/>
      <c r="E22" s="127">
        <f>คีย์ข้อมูล!S84</f>
        <v>3.753846153846154</v>
      </c>
      <c r="F22" s="127">
        <f>คีย์ข้อมูล!S85</f>
        <v>0.866580370457085</v>
      </c>
      <c r="G22" s="111" t="str">
        <f t="shared" si="0"/>
        <v>มาก</v>
      </c>
    </row>
    <row r="23" spans="1:7" ht="24">
      <c r="A23" s="108" t="s">
        <v>35</v>
      </c>
      <c r="B23" s="126"/>
      <c r="C23" s="126"/>
      <c r="D23" s="126"/>
      <c r="E23" s="127">
        <f>คีย์ข้อมูล!T84</f>
        <v>4.2</v>
      </c>
      <c r="F23" s="127">
        <f>คีย์ข้อมูล!T85</f>
        <v>0.6892024376045122</v>
      </c>
      <c r="G23" s="111" t="str">
        <f t="shared" si="0"/>
        <v>มาก</v>
      </c>
    </row>
    <row r="24" spans="1:7" ht="24">
      <c r="A24" s="108" t="s">
        <v>36</v>
      </c>
      <c r="B24" s="126"/>
      <c r="C24" s="126"/>
      <c r="D24" s="126"/>
      <c r="E24" s="127">
        <f>คีย์ข้อมูล!U84</f>
        <v>4.1692307692307695</v>
      </c>
      <c r="F24" s="127">
        <f>คีย์ข้อมูล!U85</f>
        <v>0.7195751951939853</v>
      </c>
      <c r="G24" s="111" t="str">
        <f t="shared" si="0"/>
        <v>มาก</v>
      </c>
    </row>
    <row r="25" spans="1:7" ht="24">
      <c r="A25" s="112" t="s">
        <v>142</v>
      </c>
      <c r="B25" s="113"/>
      <c r="C25" s="113"/>
      <c r="D25" s="113"/>
      <c r="E25" s="114">
        <f>คีย์ข้อมูล!V84</f>
        <v>4.569230769230769</v>
      </c>
      <c r="F25" s="114">
        <f>คีย์ข้อมูล!V85</f>
        <v>0.49903753519997</v>
      </c>
      <c r="G25" s="111" t="str">
        <f t="shared" si="0"/>
        <v>มากที่สุด</v>
      </c>
    </row>
    <row r="26" spans="1:7" ht="24">
      <c r="A26" s="128" t="s">
        <v>143</v>
      </c>
      <c r="B26" s="129"/>
      <c r="C26" s="129"/>
      <c r="D26" s="129"/>
      <c r="E26" s="130">
        <f>คีย์ข้อมูล!W84</f>
        <v>4.553846153846154</v>
      </c>
      <c r="F26" s="130">
        <f>คีย์ข้อมูล!W85</f>
        <v>0.5009606156790558</v>
      </c>
      <c r="G26" s="140" t="str">
        <f t="shared" si="0"/>
        <v>มากที่สุด</v>
      </c>
    </row>
    <row r="27" spans="1:7" ht="24">
      <c r="A27" s="141"/>
      <c r="B27" s="133"/>
      <c r="C27" s="134" t="s">
        <v>20</v>
      </c>
      <c r="D27" s="134"/>
      <c r="E27" s="135">
        <f>AVERAGE(E21:E26)</f>
        <v>4.311858974358974</v>
      </c>
      <c r="F27" s="135">
        <f>STDEV(คีย์ข้อมูล!R3:W81)</f>
        <v>0.7203994951727576</v>
      </c>
      <c r="G27" s="146" t="str">
        <f t="shared" si="0"/>
        <v>มาก</v>
      </c>
    </row>
    <row r="28" spans="1:7" ht="24">
      <c r="A28" s="137" t="s">
        <v>144</v>
      </c>
      <c r="B28" s="138"/>
      <c r="C28" s="138"/>
      <c r="D28" s="138"/>
      <c r="E28" s="139"/>
      <c r="F28" s="139"/>
      <c r="G28" s="139"/>
    </row>
    <row r="29" spans="1:7" ht="24">
      <c r="A29" s="106" t="s">
        <v>145</v>
      </c>
      <c r="B29" s="52"/>
      <c r="C29" s="52"/>
      <c r="D29" s="118"/>
      <c r="E29" s="107">
        <f>คีย์ข้อมูล!Z84</f>
        <v>4.092307692307692</v>
      </c>
      <c r="F29" s="107">
        <f>คีย์ข้อมูล!Z85</f>
        <v>0.6305522609951973</v>
      </c>
      <c r="G29" s="115" t="str">
        <f>IF(E29&gt;4.5,"มากที่สุด",IF(E29&gt;3.5,"มาก",IF(E29&gt;2.5,"ปานกลาง",IF(E29&gt;1.5,"น้อย",IF(E29&lt;=1.5,"น้อยที่สุด")))))</f>
        <v>มาก</v>
      </c>
    </row>
    <row r="30" spans="1:7" ht="24">
      <c r="A30" s="106" t="s">
        <v>147</v>
      </c>
      <c r="B30" s="52"/>
      <c r="C30" s="52"/>
      <c r="D30" s="52"/>
      <c r="E30" s="110"/>
      <c r="F30" s="110"/>
      <c r="G30" s="111"/>
    </row>
    <row r="31" spans="1:7" ht="24">
      <c r="A31" s="112" t="s">
        <v>146</v>
      </c>
      <c r="B31" s="113"/>
      <c r="C31" s="113"/>
      <c r="D31" s="113"/>
      <c r="E31" s="130">
        <f>คีย์ข้อมูล!AA84</f>
        <v>4.630769230769231</v>
      </c>
      <c r="F31" s="130">
        <f>คีย์ข้อมูล!AA85</f>
        <v>0.6012806844880867</v>
      </c>
      <c r="G31" s="140" t="str">
        <f>IF(E31&gt;4.5,"มากที่สุด",IF(E31&gt;3.5,"มาก",IF(E31&gt;2.5,"ปานกลาง",IF(E31&gt;1.5,"น้อย",IF(E31&lt;=1.5,"น้อยที่สุด")))))</f>
        <v>มากที่สุด</v>
      </c>
    </row>
    <row r="32" spans="1:7" ht="24">
      <c r="A32" s="141"/>
      <c r="B32" s="142"/>
      <c r="C32" s="143" t="s">
        <v>21</v>
      </c>
      <c r="D32" s="143"/>
      <c r="E32" s="144">
        <f>AVERAGE(E29:E31)</f>
        <v>4.361538461538462</v>
      </c>
      <c r="F32" s="144">
        <f>STDEV(คีย์ข้อมูล!R8:W86)</f>
        <v>0.8433603059647365</v>
      </c>
      <c r="G32" s="152" t="str">
        <f aca="true" t="shared" si="1" ref="G32:G39">IF(E32&gt;4.5,"มากที่สุด",IF(E32&gt;3.5,"มาก",IF(E32&gt;2.5,"ปานกลาง",IF(E32&gt;1.5,"น้อย",IF(E32&lt;=1.5,"น้อยที่สุด")))))</f>
        <v>มาก</v>
      </c>
    </row>
    <row r="33" spans="1:7" ht="24">
      <c r="A33" s="106" t="s">
        <v>37</v>
      </c>
      <c r="B33" s="133"/>
      <c r="C33" s="133"/>
      <c r="D33" s="133"/>
      <c r="E33" s="147"/>
      <c r="F33" s="147"/>
      <c r="G33" s="139"/>
    </row>
    <row r="34" spans="1:7" ht="24">
      <c r="A34" s="108" t="s">
        <v>38</v>
      </c>
      <c r="B34" s="109"/>
      <c r="C34" s="109"/>
      <c r="D34" s="109"/>
      <c r="E34" s="148">
        <f>คีย์ข้อมูล!AB84</f>
        <v>4.234375</v>
      </c>
      <c r="F34" s="148">
        <f>คีย์ข้อมูล!AB85</f>
        <v>0.8307997199103853</v>
      </c>
      <c r="G34" s="111" t="str">
        <f t="shared" si="1"/>
        <v>มาก</v>
      </c>
    </row>
    <row r="35" spans="1:7" ht="24">
      <c r="A35" s="125" t="s">
        <v>39</v>
      </c>
      <c r="B35" s="126"/>
      <c r="C35" s="126"/>
      <c r="D35" s="126"/>
      <c r="E35" s="149">
        <f>คีย์ข้อมูล!AC84</f>
        <v>4.030769230769231</v>
      </c>
      <c r="F35" s="149">
        <f>คีย์ข้อมูล!AC85</f>
        <v>0.8094988953287467</v>
      </c>
      <c r="G35" s="150" t="str">
        <f t="shared" si="1"/>
        <v>มาก</v>
      </c>
    </row>
    <row r="36" spans="1:7" ht="24">
      <c r="A36" s="125" t="s">
        <v>40</v>
      </c>
      <c r="B36" s="126"/>
      <c r="C36" s="126"/>
      <c r="D36" s="126"/>
      <c r="E36" s="149">
        <f>คีย์ข้อมูล!AD84</f>
        <v>4.092307692307692</v>
      </c>
      <c r="F36" s="149">
        <f>คีย์ข้อมูล!AD85</f>
        <v>0.7229081226865247</v>
      </c>
      <c r="G36" s="150" t="str">
        <f t="shared" si="1"/>
        <v>มาก</v>
      </c>
    </row>
    <row r="37" spans="1:7" ht="24">
      <c r="A37" s="128" t="s">
        <v>41</v>
      </c>
      <c r="B37" s="129"/>
      <c r="C37" s="129"/>
      <c r="D37" s="129"/>
      <c r="E37" s="151">
        <f>คีย์ข้อมูล!AE84</f>
        <v>4.2615384615384615</v>
      </c>
      <c r="F37" s="151">
        <f>คีย์ข้อมูล!AE85</f>
        <v>0.6909441700700893</v>
      </c>
      <c r="G37" s="140" t="str">
        <f t="shared" si="1"/>
        <v>มาก</v>
      </c>
    </row>
    <row r="38" spans="1:7" ht="24">
      <c r="A38" s="141"/>
      <c r="B38" s="142"/>
      <c r="C38" s="143" t="s">
        <v>42</v>
      </c>
      <c r="D38" s="143"/>
      <c r="E38" s="144">
        <f>AVERAGE(E34:E37)</f>
        <v>4.154747596153846</v>
      </c>
      <c r="F38" s="144">
        <f>STDEV(คีย์ข้อมูล!AB3:AE81)</f>
        <v>0.7671107421907685</v>
      </c>
      <c r="G38" s="152" t="str">
        <f t="shared" si="1"/>
        <v>มาก</v>
      </c>
    </row>
    <row r="39" spans="1:7" ht="24.75" thickBot="1">
      <c r="A39" s="185" t="s">
        <v>22</v>
      </c>
      <c r="B39" s="186"/>
      <c r="C39" s="186"/>
      <c r="D39" s="187"/>
      <c r="E39" s="153">
        <f>AVERAGE(E12:E14,E17:E18,E21:E26,E29:E31,E34:E37)</f>
        <v>4.281363795518208</v>
      </c>
      <c r="F39" s="153">
        <f>STDEV(คีย์ข้อมูล!M3:W81,คีย์ข้อมูล!AB3:AE81)</f>
        <v>0.7754651881136597</v>
      </c>
      <c r="G39" s="154" t="str">
        <f t="shared" si="1"/>
        <v>มาก</v>
      </c>
    </row>
    <row r="40" spans="1:7" ht="24.75" thickTop="1">
      <c r="A40" s="173" t="s">
        <v>49</v>
      </c>
      <c r="B40" s="173"/>
      <c r="C40" s="173"/>
      <c r="D40" s="173"/>
      <c r="E40" s="173"/>
      <c r="F40" s="173"/>
      <c r="G40" s="173"/>
    </row>
    <row r="41" spans="1:7" ht="24">
      <c r="A41" s="102"/>
      <c r="B41" s="102"/>
      <c r="C41" s="102"/>
      <c r="D41" s="102"/>
      <c r="E41" s="102"/>
      <c r="F41" s="102"/>
      <c r="G41" s="102"/>
    </row>
    <row r="42" spans="1:7" ht="24">
      <c r="A42" s="50" t="s">
        <v>45</v>
      </c>
      <c r="B42" s="52" t="s">
        <v>149</v>
      </c>
      <c r="C42" s="52"/>
      <c r="D42" s="52"/>
      <c r="E42" s="103"/>
      <c r="F42" s="103"/>
      <c r="G42" s="103"/>
    </row>
    <row r="43" spans="1:7" ht="24">
      <c r="A43" s="50" t="s">
        <v>148</v>
      </c>
      <c r="B43" s="52"/>
      <c r="C43" s="52"/>
      <c r="D43" s="52"/>
      <c r="E43" s="103"/>
      <c r="F43" s="103"/>
      <c r="G43" s="103"/>
    </row>
    <row r="44" spans="1:7" ht="24">
      <c r="A44" s="50" t="s">
        <v>150</v>
      </c>
      <c r="B44" s="52"/>
      <c r="C44" s="52"/>
      <c r="D44" s="52"/>
      <c r="E44" s="103"/>
      <c r="F44" s="103"/>
      <c r="G44" s="103"/>
    </row>
    <row r="45" spans="1:7" ht="24">
      <c r="A45" s="50" t="s">
        <v>45</v>
      </c>
      <c r="B45" s="52" t="s">
        <v>151</v>
      </c>
      <c r="C45" s="52"/>
      <c r="D45" s="52"/>
      <c r="E45" s="103"/>
      <c r="F45" s="103"/>
      <c r="G45" s="103"/>
    </row>
    <row r="46" spans="1:7" ht="24">
      <c r="A46" s="50" t="s">
        <v>152</v>
      </c>
      <c r="B46" s="52"/>
      <c r="C46" s="52"/>
      <c r="D46" s="52"/>
      <c r="E46" s="103"/>
      <c r="F46" s="103"/>
      <c r="G46" s="103"/>
    </row>
    <row r="47" spans="1:7" ht="24">
      <c r="A47" s="52" t="s">
        <v>153</v>
      </c>
      <c r="B47" s="52"/>
      <c r="C47" s="52"/>
      <c r="D47" s="52"/>
      <c r="E47" s="103"/>
      <c r="F47" s="103"/>
      <c r="G47" s="103"/>
    </row>
    <row r="48" spans="1:7" ht="24">
      <c r="A48" s="52" t="s">
        <v>154</v>
      </c>
      <c r="B48" s="52"/>
      <c r="C48" s="52"/>
      <c r="D48" s="52"/>
      <c r="E48" s="103"/>
      <c r="F48" s="103"/>
      <c r="G48" s="103"/>
    </row>
    <row r="49" spans="1:7" ht="24">
      <c r="A49" s="52" t="s">
        <v>155</v>
      </c>
      <c r="B49" s="52"/>
      <c r="C49" s="52"/>
      <c r="D49" s="52"/>
      <c r="E49" s="103"/>
      <c r="F49" s="103"/>
      <c r="G49" s="103"/>
    </row>
    <row r="50" spans="1:7" ht="24">
      <c r="A50" s="52"/>
      <c r="B50" s="52"/>
      <c r="C50" s="52"/>
      <c r="D50" s="52"/>
      <c r="E50" s="103"/>
      <c r="F50" s="103"/>
      <c r="G50" s="103"/>
    </row>
    <row r="51" spans="1:7" ht="24">
      <c r="A51" s="52"/>
      <c r="B51" s="52"/>
      <c r="C51" s="52"/>
      <c r="D51" s="52"/>
      <c r="E51" s="103"/>
      <c r="F51" s="103"/>
      <c r="G51" s="103"/>
    </row>
    <row r="52" spans="1:7" ht="24">
      <c r="A52" s="52"/>
      <c r="B52" s="52"/>
      <c r="C52" s="52"/>
      <c r="D52" s="52"/>
      <c r="E52" s="103"/>
      <c r="F52" s="103"/>
      <c r="G52" s="103"/>
    </row>
    <row r="53" spans="1:7" ht="24">
      <c r="A53" s="52"/>
      <c r="B53" s="52"/>
      <c r="C53" s="52"/>
      <c r="D53" s="52"/>
      <c r="E53" s="103"/>
      <c r="F53" s="103"/>
      <c r="G53" s="103"/>
    </row>
    <row r="54" spans="1:7" ht="24">
      <c r="A54" s="52"/>
      <c r="B54" s="52"/>
      <c r="C54" s="52"/>
      <c r="D54" s="52"/>
      <c r="E54" s="103"/>
      <c r="F54" s="103"/>
      <c r="G54" s="103"/>
    </row>
    <row r="55" spans="1:7" ht="24">
      <c r="A55" s="52"/>
      <c r="B55" s="52"/>
      <c r="C55" s="52"/>
      <c r="D55" s="52"/>
      <c r="E55" s="103"/>
      <c r="F55" s="103"/>
      <c r="G55" s="103"/>
    </row>
    <row r="56" spans="1:7" ht="24">
      <c r="A56" s="52"/>
      <c r="B56" s="52"/>
      <c r="C56" s="52"/>
      <c r="D56" s="52"/>
      <c r="E56" s="103"/>
      <c r="F56" s="103"/>
      <c r="G56" s="103"/>
    </row>
    <row r="57" spans="1:7" ht="24">
      <c r="A57" s="52"/>
      <c r="B57" s="52"/>
      <c r="C57" s="52"/>
      <c r="D57" s="52"/>
      <c r="E57" s="103"/>
      <c r="F57" s="103"/>
      <c r="G57" s="103"/>
    </row>
    <row r="58" spans="1:7" ht="24">
      <c r="A58" s="52"/>
      <c r="B58" s="52"/>
      <c r="C58" s="52"/>
      <c r="D58" s="52"/>
      <c r="E58" s="103"/>
      <c r="F58" s="103"/>
      <c r="G58" s="103"/>
    </row>
    <row r="59" spans="1:7" ht="24">
      <c r="A59" s="52"/>
      <c r="B59" s="52"/>
      <c r="C59" s="52"/>
      <c r="D59" s="52"/>
      <c r="E59" s="103"/>
      <c r="F59" s="103"/>
      <c r="G59" s="103"/>
    </row>
    <row r="60" spans="1:7" ht="24">
      <c r="A60" s="52"/>
      <c r="B60" s="52"/>
      <c r="C60" s="52"/>
      <c r="D60" s="52"/>
      <c r="E60" s="103"/>
      <c r="F60" s="103"/>
      <c r="G60" s="103"/>
    </row>
    <row r="61" spans="1:7" ht="24">
      <c r="A61" s="52"/>
      <c r="B61" s="52"/>
      <c r="C61" s="52"/>
      <c r="D61" s="52"/>
      <c r="E61" s="103"/>
      <c r="F61" s="103"/>
      <c r="G61" s="103"/>
    </row>
    <row r="62" spans="1:7" ht="24">
      <c r="A62" s="52"/>
      <c r="B62" s="52"/>
      <c r="C62" s="52"/>
      <c r="D62" s="52"/>
      <c r="E62" s="103"/>
      <c r="F62" s="103"/>
      <c r="G62" s="103"/>
    </row>
    <row r="63" spans="1:7" ht="24">
      <c r="A63" s="52"/>
      <c r="B63" s="52"/>
      <c r="C63" s="52"/>
      <c r="D63" s="52"/>
      <c r="E63" s="103"/>
      <c r="F63" s="103"/>
      <c r="G63" s="103"/>
    </row>
    <row r="64" spans="1:7" ht="24">
      <c r="A64" s="52"/>
      <c r="B64" s="52"/>
      <c r="C64" s="52"/>
      <c r="D64" s="52"/>
      <c r="E64" s="103"/>
      <c r="F64" s="103"/>
      <c r="G64" s="103"/>
    </row>
    <row r="65" spans="1:7" ht="24">
      <c r="A65" s="52"/>
      <c r="B65" s="52"/>
      <c r="C65" s="52"/>
      <c r="D65" s="52"/>
      <c r="E65" s="103"/>
      <c r="F65" s="103"/>
      <c r="G65" s="103"/>
    </row>
    <row r="66" spans="1:7" ht="24">
      <c r="A66" s="52"/>
      <c r="B66" s="52"/>
      <c r="C66" s="52"/>
      <c r="D66" s="52"/>
      <c r="E66" s="103"/>
      <c r="F66" s="103"/>
      <c r="G66" s="103"/>
    </row>
    <row r="67" spans="1:7" ht="24">
      <c r="A67" s="52"/>
      <c r="B67" s="52"/>
      <c r="C67" s="52"/>
      <c r="D67" s="52"/>
      <c r="E67" s="103"/>
      <c r="F67" s="103"/>
      <c r="G67" s="103"/>
    </row>
    <row r="68" spans="1:7" ht="24">
      <c r="A68" s="52"/>
      <c r="B68" s="52"/>
      <c r="C68" s="52"/>
      <c r="D68" s="52"/>
      <c r="E68" s="103"/>
      <c r="F68" s="103"/>
      <c r="G68" s="103"/>
    </row>
    <row r="69" spans="1:7" ht="24">
      <c r="A69" s="52"/>
      <c r="B69" s="52"/>
      <c r="C69" s="52"/>
      <c r="D69" s="52"/>
      <c r="E69" s="103"/>
      <c r="F69" s="103"/>
      <c r="G69" s="103"/>
    </row>
    <row r="70" spans="1:7" ht="24">
      <c r="A70" s="52"/>
      <c r="B70" s="52"/>
      <c r="C70" s="52"/>
      <c r="D70" s="52"/>
      <c r="E70" s="103"/>
      <c r="F70" s="103"/>
      <c r="G70" s="103"/>
    </row>
    <row r="71" spans="1:7" ht="24">
      <c r="A71" s="52"/>
      <c r="B71" s="52"/>
      <c r="C71" s="52"/>
      <c r="D71" s="52"/>
      <c r="E71" s="103"/>
      <c r="F71" s="103"/>
      <c r="G71" s="103"/>
    </row>
    <row r="72" spans="1:7" ht="24">
      <c r="A72" s="52"/>
      <c r="B72" s="52"/>
      <c r="C72" s="52"/>
      <c r="D72" s="52"/>
      <c r="E72" s="103"/>
      <c r="F72" s="103"/>
      <c r="G72" s="103"/>
    </row>
    <row r="73" spans="1:7" ht="24">
      <c r="A73" s="52"/>
      <c r="B73" s="52"/>
      <c r="C73" s="52"/>
      <c r="D73" s="52"/>
      <c r="E73" s="103"/>
      <c r="F73" s="103"/>
      <c r="G73" s="103"/>
    </row>
    <row r="74" spans="1:7" ht="24">
      <c r="A74" s="52"/>
      <c r="B74" s="52"/>
      <c r="C74" s="52"/>
      <c r="D74" s="52"/>
      <c r="E74" s="103"/>
      <c r="F74" s="103"/>
      <c r="G74" s="103"/>
    </row>
    <row r="75" spans="1:7" ht="24">
      <c r="A75" s="52"/>
      <c r="B75" s="52"/>
      <c r="C75" s="52"/>
      <c r="D75" s="52"/>
      <c r="E75" s="103"/>
      <c r="F75" s="103"/>
      <c r="G75" s="103"/>
    </row>
    <row r="76" spans="1:7" ht="24">
      <c r="A76" s="52"/>
      <c r="B76" s="52"/>
      <c r="C76" s="52"/>
      <c r="D76" s="52"/>
      <c r="E76" s="103"/>
      <c r="F76" s="103"/>
      <c r="G76" s="103"/>
    </row>
    <row r="77" spans="1:7" ht="24">
      <c r="A77" s="52"/>
      <c r="B77" s="52"/>
      <c r="C77" s="52"/>
      <c r="D77" s="52"/>
      <c r="E77" s="103"/>
      <c r="F77" s="103"/>
      <c r="G77" s="103"/>
    </row>
    <row r="78" spans="1:7" ht="24">
      <c r="A78" s="52"/>
      <c r="B78" s="52"/>
      <c r="C78" s="52"/>
      <c r="D78" s="52"/>
      <c r="E78" s="103"/>
      <c r="F78" s="103"/>
      <c r="G78" s="103"/>
    </row>
    <row r="79" spans="1:7" ht="24">
      <c r="A79" s="52"/>
      <c r="B79" s="52"/>
      <c r="C79" s="52"/>
      <c r="D79" s="52"/>
      <c r="E79" s="103"/>
      <c r="F79" s="103"/>
      <c r="G79" s="103"/>
    </row>
    <row r="80" spans="1:7" ht="24">
      <c r="A80" s="52"/>
      <c r="B80" s="52"/>
      <c r="C80" s="52"/>
      <c r="D80" s="52"/>
      <c r="E80" s="103"/>
      <c r="F80" s="103"/>
      <c r="G80" s="103"/>
    </row>
    <row r="81" spans="1:7" ht="24">
      <c r="A81" s="52"/>
      <c r="B81" s="52"/>
      <c r="C81" s="52"/>
      <c r="D81" s="52"/>
      <c r="E81" s="103"/>
      <c r="F81" s="103"/>
      <c r="G81" s="103"/>
    </row>
  </sheetData>
  <sheetProtection/>
  <mergeCells count="7">
    <mergeCell ref="A1:G1"/>
    <mergeCell ref="A9:D10"/>
    <mergeCell ref="E9:G9"/>
    <mergeCell ref="A39:D39"/>
    <mergeCell ref="A40:G40"/>
    <mergeCell ref="A5:F5"/>
    <mergeCell ref="A6:F6"/>
  </mergeCells>
  <printOptions/>
  <pageMargins left="0.5118110236220472" right="0.11811023622047245" top="0.7874015748031497" bottom="0.3937007874015748" header="0.5118110236220472" footer="0.5118110236220472"/>
  <pageSetup horizontalDpi="600" verticalDpi="600" orientation="portrait" paperSize="9" r:id="rId4"/>
  <legacyDrawing r:id="rId3"/>
  <oleObjects>
    <oleObject progId="Equation.3" shapeId="1110682" r:id="rId1"/>
    <oleObject progId="Equation.3" shapeId="11106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2013-10-21T02:41:40Z</cp:lastPrinted>
  <dcterms:created xsi:type="dcterms:W3CDTF">2002-09-01T05:31:45Z</dcterms:created>
  <dcterms:modified xsi:type="dcterms:W3CDTF">2013-10-21T03:08:40Z</dcterms:modified>
  <cp:category/>
  <cp:version/>
  <cp:contentType/>
  <cp:contentStatus/>
</cp:coreProperties>
</file>