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งาน\งานประกันฯ\ประเมินโครงการฯ\อบรมภาษาอังกฤษ\"/>
    </mc:Choice>
  </mc:AlternateContent>
  <bookViews>
    <workbookView xWindow="630" yWindow="630" windowWidth="17895" windowHeight="9540" activeTab="4"/>
  </bookViews>
  <sheets>
    <sheet name="Sheet4" sheetId="4" r:id="rId1"/>
    <sheet name="คีย์" sheetId="1" r:id="rId2"/>
    <sheet name="ข้อเสนอ" sheetId="2" r:id="rId3"/>
    <sheet name="บทสรุป" sheetId="5" r:id="rId4"/>
    <sheet name="ตาราง 1" sheetId="6" r:id="rId5"/>
    <sheet name="ตาราง  2" sheetId="7" r:id="rId6"/>
    <sheet name="ตาราง  3" sheetId="8" r:id="rId7"/>
    <sheet name="ตาราง  4" sheetId="10" r:id="rId8"/>
    <sheet name="Sheet8" sheetId="9" r:id="rId9"/>
  </sheets>
  <externalReferences>
    <externalReference r:id="rId10"/>
  </externalReferences>
  <calcPr calcId="152511"/>
  <pivotCaches>
    <pivotCache cacheId="1" r:id="rId11"/>
  </pivotCaches>
</workbook>
</file>

<file path=xl/calcChain.xml><?xml version="1.0" encoding="utf-8"?>
<calcChain xmlns="http://schemas.openxmlformats.org/spreadsheetml/2006/main">
  <c r="D47" i="10" l="1"/>
  <c r="C56" i="10" l="1"/>
  <c r="D32" i="10"/>
  <c r="D31" i="10"/>
  <c r="D26" i="10"/>
  <c r="X72" i="1"/>
  <c r="W72" i="1"/>
  <c r="Z70" i="1"/>
  <c r="Y70" i="1"/>
  <c r="X70" i="1"/>
  <c r="W70" i="1"/>
  <c r="D21" i="10"/>
  <c r="D14" i="10"/>
  <c r="D10" i="10"/>
  <c r="F14" i="8"/>
  <c r="D14" i="8"/>
  <c r="D53" i="10" l="1"/>
  <c r="D54" i="10"/>
  <c r="D56" i="10"/>
  <c r="D52" i="10"/>
  <c r="D51" i="10"/>
  <c r="B9" i="7"/>
  <c r="B12" i="7"/>
  <c r="B7" i="7"/>
  <c r="B10" i="7"/>
  <c r="C19" i="6"/>
  <c r="C18" i="6"/>
  <c r="C17" i="6"/>
  <c r="B83" i="1"/>
  <c r="C20" i="6" l="1"/>
  <c r="D17" i="6" s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M68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M67" i="1"/>
  <c r="D19" i="6" l="1"/>
  <c r="D18" i="6"/>
  <c r="D50" i="10"/>
  <c r="D55" i="10"/>
  <c r="D48" i="10"/>
  <c r="D49" i="10"/>
  <c r="D45" i="10"/>
  <c r="D46" i="10"/>
  <c r="D30" i="10"/>
  <c r="D28" i="10"/>
  <c r="B14" i="7"/>
  <c r="B15" i="7"/>
  <c r="B13" i="7"/>
  <c r="B11" i="7"/>
  <c r="B8" i="7"/>
  <c r="D8" i="10"/>
  <c r="D9" i="10"/>
  <c r="D12" i="10"/>
  <c r="D13" i="10"/>
  <c r="D16" i="10"/>
  <c r="D17" i="10"/>
  <c r="D18" i="10"/>
  <c r="D19" i="10"/>
  <c r="D20" i="10"/>
  <c r="D10" i="8"/>
  <c r="D11" i="8"/>
  <c r="D12" i="8"/>
  <c r="D13" i="8"/>
  <c r="F10" i="8"/>
  <c r="F11" i="8"/>
  <c r="F12" i="8"/>
  <c r="F13" i="8"/>
  <c r="D24" i="10"/>
  <c r="D25" i="10"/>
  <c r="D29" i="10"/>
  <c r="M72" i="1"/>
  <c r="C8" i="10"/>
  <c r="E8" i="10" s="1"/>
  <c r="C9" i="10"/>
  <c r="E9" i="10" s="1"/>
  <c r="C12" i="10"/>
  <c r="C13" i="10"/>
  <c r="E13" i="10" s="1"/>
  <c r="C16" i="10"/>
  <c r="C17" i="10"/>
  <c r="C18" i="10"/>
  <c r="E18" i="10" s="1"/>
  <c r="C19" i="10"/>
  <c r="E19" i="10" s="1"/>
  <c r="C20" i="10"/>
  <c r="E20" i="10" s="1"/>
  <c r="C10" i="8"/>
  <c r="C11" i="8"/>
  <c r="C12" i="8"/>
  <c r="C13" i="8"/>
  <c r="E10" i="8"/>
  <c r="E11" i="8"/>
  <c r="E12" i="8"/>
  <c r="E13" i="8"/>
  <c r="C24" i="10"/>
  <c r="C25" i="10"/>
  <c r="C28" i="10"/>
  <c r="C29" i="10"/>
  <c r="E29" i="10" s="1"/>
  <c r="C30" i="10"/>
  <c r="E30" i="10" s="1"/>
  <c r="M70" i="1"/>
  <c r="B16" i="7" l="1"/>
  <c r="C15" i="7" s="1"/>
  <c r="C31" i="10"/>
  <c r="E31" i="10" s="1"/>
  <c r="C26" i="10"/>
  <c r="E26" i="10" s="1"/>
  <c r="E25" i="10"/>
  <c r="C7" i="10"/>
  <c r="C10" i="10" s="1"/>
  <c r="D7" i="10"/>
  <c r="C14" i="10"/>
  <c r="E14" i="10" s="1"/>
  <c r="C21" i="10"/>
  <c r="E21" i="10" s="1"/>
  <c r="E17" i="10"/>
  <c r="E16" i="10"/>
  <c r="E28" i="10"/>
  <c r="E24" i="10"/>
  <c r="E12" i="10"/>
  <c r="E14" i="8"/>
  <c r="C14" i="8"/>
  <c r="C14" i="7" l="1"/>
  <c r="C10" i="7"/>
  <c r="C9" i="7"/>
  <c r="C12" i="7"/>
  <c r="C7" i="7"/>
  <c r="C8" i="7"/>
  <c r="C11" i="7"/>
  <c r="C13" i="7"/>
  <c r="E7" i="10"/>
  <c r="E10" i="10"/>
  <c r="C32" i="10"/>
  <c r="E32" i="10" s="1"/>
  <c r="D20" i="6"/>
  <c r="C16" i="7"/>
  <c r="B17" i="7"/>
  <c r="C17" i="7" s="1"/>
</calcChain>
</file>

<file path=xl/sharedStrings.xml><?xml version="1.0" encoding="utf-8"?>
<sst xmlns="http://schemas.openxmlformats.org/spreadsheetml/2006/main" count="296" uniqueCount="226">
  <si>
    <t>คณะ</t>
  </si>
  <si>
    <t>สาขา</t>
  </si>
  <si>
    <t>web</t>
  </si>
  <si>
    <t>อาจารย์</t>
  </si>
  <si>
    <t>ป้าย</t>
  </si>
  <si>
    <t>ใบปลิว</t>
  </si>
  <si>
    <t>เฟสบุ๊ก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</si>
  <si>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</si>
  <si>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</si>
  <si>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</si>
  <si>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</si>
  <si>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</si>
  <si>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</si>
  <si>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</si>
  <si>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</si>
  <si>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สาธารณสุขศาสตร์</t>
  </si>
  <si>
    <t>ชีวเคมี</t>
  </si>
  <si>
    <t>วิทยาศาสตร์สิ่งแวดล้อม</t>
  </si>
  <si>
    <t>รายการ</t>
  </si>
  <si>
    <t>ความถี่</t>
  </si>
  <si>
    <t>ระดับ</t>
  </si>
  <si>
    <t>ที่</t>
  </si>
  <si>
    <t>เพื่อน/รุ่นพี่</t>
  </si>
  <si>
    <t>กายวิภาคศาสตร์</t>
  </si>
  <si>
    <t>บทสรุปผู้บริหาร</t>
  </si>
  <si>
    <t>ควรให้มีการปฐมนิเทศอย่างนี้ต่อไปเพื่อให้นิสิตใหม่มีความเข้าใจและจะได้ปฏิบัติได้ถูกต้อง</t>
  </si>
  <si>
    <t>ข้อเสนอแนะเกี่ยวกับข้อมูลที่ท่านต้องการทราบเพิ่มเติม เกี่ยวกับการบริหารของบัณฑิตวิทยาลัย</t>
  </si>
  <si>
    <t>และการศึกษาระดับบัณฑิตศึกษา</t>
  </si>
  <si>
    <t>คณะที่สังกัด</t>
  </si>
  <si>
    <t>รวม</t>
  </si>
  <si>
    <t>จำนวน</t>
  </si>
  <si>
    <t>ร้อยละ</t>
  </si>
  <si>
    <t>SD</t>
  </si>
  <si>
    <t>ด้านกระบวนการขั้นตอนการให้บริการ</t>
  </si>
  <si>
    <t>1.1  ความสะดวกในการลงทะเบียน</t>
  </si>
  <si>
    <t>รวมเฉลี่ย</t>
  </si>
  <si>
    <t>ด้านเจ้าหน้าที่ผู้ให้บริการ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</si>
  <si>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</si>
  <si>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</si>
  <si>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ด้านสิ่งอำนวยความสะดวก</t>
  </si>
  <si>
    <t>3.2  ความเหมาะสมของจอภาพนำเสนอ</t>
  </si>
  <si>
    <t>รวมทุกด้าน</t>
  </si>
  <si>
    <t xml:space="preserve">จากตาราง 6 พบว่า ภาพรวมทุกด้าน อยู่ในระดับมาก (ค่าเฉลี่ย = 4.29)  และเมื่อพิจารณารายข้อ  </t>
  </si>
  <si>
    <t xml:space="preserve">พบว่า นิสิตมีความพึงพอใจ เรื่องเจ้าหน้าที่ให้บริการด้วยความรวดเร็ว สูงที่สุด (ค่าเฉลี่ย = 4.83)  </t>
  </si>
  <si>
    <t xml:space="preserve">รองลงมาคือ  เจ้าหน้าที่ให้บริการด้วยความเต็มใจ  และ ความเหมาะสมของขนาดของห้องประชุม </t>
  </si>
  <si>
    <t>(ค่าเฉลี่ย = 4.50) นอกจากนี้ ยังพบว่า ผู้ตอบแบบประเมินมีความพึงพอใจจากการเข้าร่วมโครงการ</t>
  </si>
  <si>
    <t xml:space="preserve">ปฐมนิเทศโดยรวมอยู่ในระดับมาก (ค่าเฉลี่ย = 4.00)  และประโยชน์ที่ได้รับจากการเข้าร่วมโครงการฯ </t>
  </si>
  <si>
    <t xml:space="preserve">โดยรวมอยู่ในระดับมาก (ค่าเฉลี่ย=4.33) </t>
  </si>
  <si>
    <t>ตอนที่ 5 ข้อเสนอแนะ</t>
  </si>
  <si>
    <t>ข้อเสนอแนะสำหรับการจัดโครงการปฐมนิเทศ</t>
  </si>
  <si>
    <t>ข้อเสนอแนะเพื่อปรับปรุง</t>
  </si>
  <si>
    <t>เส้นทางการเดินรถไฟฟ้าภายในมหาวิทยาลัย และระยะเวลา
(รอบการเดินรถ)</t>
  </si>
  <si>
    <t>ปริญญาโท</t>
  </si>
  <si>
    <t>ปริญญาเอก</t>
  </si>
  <si>
    <t>เอก</t>
  </si>
  <si>
    <t>โท</t>
  </si>
  <si>
    <t>อื่น</t>
  </si>
  <si>
    <t>ระดับการศึกษา</t>
  </si>
  <si>
    <t>ตอนที่ 1 ข้อมูลทั่วไปของผู้ตอบแบบประเมิน</t>
  </si>
  <si>
    <t>แหล่งการรับทราบข่าว</t>
  </si>
  <si>
    <t>Website บัณฑิตวิทยาลัย</t>
  </si>
  <si>
    <t>อาจารย์ที่ปรึกษา</t>
  </si>
  <si>
    <r>
      <t xml:space="preserve">หมายเหตุ  </t>
    </r>
    <r>
      <rPr>
        <sz val="16"/>
        <rFont val="TH SarabunPSK"/>
        <family val="2"/>
      </rPr>
      <t xml:space="preserve">ตอบได้มากกว่า  1  ข้อ </t>
    </r>
  </si>
  <si>
    <t>ตอนที่ 2 การประเมินความพึงพอใจเกี่ยวกับกิจกรรม</t>
  </si>
  <si>
    <t>-3-</t>
  </si>
  <si>
    <t>-2-</t>
  </si>
  <si>
    <t xml:space="preserve">   </t>
  </si>
  <si>
    <t>ตาราง  2  แสดงจำนวนร้อยละของผู้ตอบแบบประเมิน จำแนกตามแหล่งการรับทราบข่าว</t>
  </si>
  <si>
    <t>ตาราง  1  แสดงจำนวนร้อยละของผู้ตอบแบบประเมิน  จำแนกตามระดับการศึกษา</t>
  </si>
  <si>
    <t xml:space="preserve">              จากตาราง 2 พบว่า ผู้ตอบแบบประเมิน ส่วนใหญ่ทราบข่าวการประชาสัมพันธ์กิจกรรมจาก </t>
  </si>
  <si>
    <t>ตาราง  3  ผลการประเมินความรู้ความเข้าใจในหัวข้อการอบรมเปรียบเทียบก่อนหลัง</t>
  </si>
  <si>
    <t>ความรู้ความเข้าใจในเรื่องต่อไปนี้</t>
  </si>
  <si>
    <t>ก่อน</t>
  </si>
  <si>
    <t>หลัง</t>
  </si>
  <si>
    <t>1.1  ไวยากรณ์ภาษาอังกฤษ</t>
  </si>
  <si>
    <t>ค่า t-test</t>
  </si>
  <si>
    <t>sig</t>
  </si>
  <si>
    <t>*</t>
  </si>
  <si>
    <t xml:space="preserve">ก่อนการอบรม และหลังการอบรม แตกต่างกันอย่างมีนัยสำคัญทางสถิติที่ระดับ  .05  </t>
  </si>
  <si>
    <t>มีนัยสำคัญทางสถิติที่  .05</t>
  </si>
  <si>
    <t>ระดับ
ความพึงพอใจ</t>
  </si>
  <si>
    <t>3.1  ความเหมาะสมของขนาดห้องอบรม</t>
  </si>
  <si>
    <t>3.3  ความชัดเจนของระบบเสียงภายในห้องอบรม</t>
  </si>
  <si>
    <t>3.4  ความสว่างภายในห้องอบรม</t>
  </si>
  <si>
    <t>3.5  ความสะอาดของสถานที่จัดอบรม</t>
  </si>
  <si>
    <t>ด้านคุณภาพการให้บริการ  (กิจกรรมอบรมภาษาอังกฤษ)</t>
  </si>
  <si>
    <t xml:space="preserve">4.1  ความรู้ และความสามารถในการถ่ายทอดความรู้ของวิทยากร </t>
  </si>
  <si>
    <t>ด้านเอกสารประกอบการอบรม</t>
  </si>
  <si>
    <t>5.1  ความชัดเจน ความสมบูรณ์ของเอกสารประกอบการอบรม</t>
  </si>
  <si>
    <t>5.2  เนื้อหาสาระของเอกสารประกอบการอบรมตรงตามเนื้อหาในการอบรม</t>
  </si>
  <si>
    <t>5.3  ประโยชน์ที่ได้รับจากเอกสารประกอบการอบรม</t>
  </si>
  <si>
    <t>รวมเฉลี่ยด้านสิ่งอำนวยความสะดวก</t>
  </si>
  <si>
    <t>รวมเฉลี่ยด้านกระบวนการขั้นตอนการให้บริการ</t>
  </si>
  <si>
    <t xml:space="preserve">รวมเฉลี่ยคุณภาพการให้บริการ  </t>
  </si>
  <si>
    <t>รวมเฉลี่ยด้านเอกสารประกอบการอบรม</t>
  </si>
  <si>
    <t>-4-</t>
  </si>
  <si>
    <t>-5-</t>
  </si>
  <si>
    <t>-6-</t>
  </si>
  <si>
    <t>ข้อเสนอแนะในการจัดกิจกรรมครั้งต่อไป</t>
  </si>
  <si>
    <t>จากตาราง 3 พบว่า ความรู้ความเข้าใจในเรื่องที่บัณฑิตวิทยาลัยจัดกิจกรรมอบรมภาษาอังกฤษ ในหัวข้อ</t>
  </si>
  <si>
    <t>ข้อเสนอแนะในการจัดโครงการ</t>
  </si>
  <si>
    <t>รวมเฉลี่ยด้านเจ้าหน้าที่</t>
  </si>
  <si>
    <t>ศิลปะและการออกแบบ</t>
  </si>
  <si>
    <t>การบริหารการศึกษา</t>
  </si>
  <si>
    <t>อยากให้มีการจัดอบรมหลักสูตรเข้ม ใช้เวลา 3-4 วัน แบ่งเป็นการอบรม อ่าน ฟัง พูด เชียน ให้ได้เทคนิคมากที่สุด</t>
  </si>
  <si>
    <t>ควรมีข้อเสนอแนะในการสอบ</t>
  </si>
  <si>
    <t>ควรมีการปรับปรุงเกณฑ์ลดลงหรือให้ลงเรียน</t>
  </si>
  <si>
    <t>ปรสิตวิทยา</t>
  </si>
  <si>
    <t>ห้องสอบภาษาอังกฤษ</t>
  </si>
  <si>
    <t>เคมี</t>
  </si>
  <si>
    <t>ควรขยายระยะเวลาในการอบรมเป็น 2 วัน</t>
  </si>
  <si>
    <t>ควรให้มีการจัดสอบ CU-TEP ที่มหาวิทยาลัยนเรศวรบ้าง</t>
  </si>
  <si>
    <t>ควรจัดวันเสาร์-อาทิตย์  2 วัน</t>
  </si>
  <si>
    <t>ภาษาอังกฤษ</t>
  </si>
  <si>
    <t>สรีรวิทยา</t>
  </si>
  <si>
    <t>ไม่ระบุ</t>
  </si>
  <si>
    <t>ควรเปลี่ยนแปลงรูปแบบการสอบภาษาอังกฤษให้เป็นลักษณะที่มีการเรียนการสอนแทนแล้วจึงจัดสอบ หรือถ้าไม่สามารถเปลี่ยนแปลงรูปแบบได้ ก็ควรจัดให้มีการติวภาษาอังฤษที่สามารถนำไปใช้ประโยชน์ในการสอบได้มากที่สุด</t>
  </si>
  <si>
    <t>ควรจัดการสอนให้อย่างต่อเนื่อง และให้ครอบคลุมสิ่งที่ใช้สอบให้มากกว่านี้</t>
  </si>
  <si>
    <t>ควรจัดอบรมแยกระหว่าง Cambriage กับ  Writing</t>
  </si>
  <si>
    <t>เทคนิคการแพทย์</t>
  </si>
  <si>
    <t>คณิตศาสตร์</t>
  </si>
  <si>
    <t>วิทยาศาสตร์ชีวภาพ</t>
  </si>
  <si>
    <t>การสื่อสาร</t>
  </si>
  <si>
    <t>ห้องอบรมเล็กเกินไป และควรจัดโต๊ะที่สามารถจดบันทึกได้สะดวกกว่านี้</t>
  </si>
  <si>
    <t xml:space="preserve">ระยะเวลาในการอบรมน้อยเกินไป </t>
  </si>
  <si>
    <t>วิทยากรควรเน้นที่จะสอบแบบลงลึกมากกว่านี้</t>
  </si>
  <si>
    <t>เจ้าหน้าที่</t>
  </si>
  <si>
    <t>ควรปรับปรุงห้องสุขาให้สะอาดกว่านี้</t>
  </si>
  <si>
    <t>เก้าอี้ในห้องจัดชิดเกินไป</t>
  </si>
  <si>
    <t>พัฒนาทรัพยากรมนุษย์</t>
  </si>
  <si>
    <t>บริหารธุรกิจ</t>
  </si>
  <si>
    <t>ขนาดตัวอักษรเล็กเกินไป</t>
  </si>
  <si>
    <t>เศรษฐศาสตร์</t>
  </si>
  <si>
    <t>การจัดการทรัพยากรธรรมชาติและสิ่งแวดล้อม</t>
  </si>
  <si>
    <t>ฟิสิกส์ประยุกต์</t>
  </si>
  <si>
    <t>ควรจัดอย่างน้อยปีละ 2 ครั้ง</t>
  </si>
  <si>
    <t>เนื่องจากนิสิตบางคนสอบมาหลายครั้งแล้วไม่ผ่าน มหาวิทยาลัยควรจัดการเรียนการสอนแล้วจัดสอบโดยแบ่งเป็นระดับเพื่อเอื้อต่อนิสิตในการจบการศึกษา</t>
  </si>
  <si>
    <t>ภูมิศาสตร์</t>
  </si>
  <si>
    <t>ควรปรับเกณฑ์ความรู้ภาษาอังกฤษจากการสอบเป็นการผ่านการอบรมหรือให้มีทางเลือกทั้ง 2 อย่าง</t>
  </si>
  <si>
    <t>ควรจัดอย่างต่อเนื่อง และบ่อยขึ้น</t>
  </si>
  <si>
    <t>ควรจัดคอสที่มีค่าเรียนไม่แพงเพื่อช่วยนิสิตที่มีรายได้น้อย</t>
  </si>
  <si>
    <t>ขอให้เพิ่มจำนวนผู้มีสิทธิ์สอบ Writing ให้มากขึ้น</t>
  </si>
  <si>
    <t>วิจัยและประเมินผลการศึกษา</t>
  </si>
  <si>
    <t>ควรจัดทุกเดือนโดยจัดในวันเสาร์-อาทิตย์</t>
  </si>
  <si>
    <t>วิทยาศาสตร์การเกษตร</t>
  </si>
  <si>
    <t>หลักสูตรและการสอน</t>
  </si>
  <si>
    <t>วิศวกรรมศาสตร์</t>
  </si>
  <si>
    <t>ควรให้อบรม writting ในวันเสาร์ อาทิตย์</t>
  </si>
  <si>
    <t>โลจิตสติกส์</t>
  </si>
  <si>
    <t>ควรเพิ่มระยะเวลาในการอบรมให้มากกว่านี้ 6 ชั่วโมงไม่เพียงพอ</t>
  </si>
  <si>
    <t>วิทยาการดนตรีและนาฏศิลป์</t>
  </si>
  <si>
    <t>จอภาพไม่ชัดเจน ตัวหนังสือเล็กเกินไป</t>
  </si>
  <si>
    <t>บางเนื้อหาวิทยากรพูดอธิบายเร็วเกินไป</t>
  </si>
  <si>
    <t>เทคโนโลยีสารสนเทศ</t>
  </si>
  <si>
    <t>ห้องสอบ</t>
  </si>
  <si>
    <t>รอเข้าศึกษาต่อ ป.เอก</t>
  </si>
  <si>
    <t>วันที่ 12 มีนาคม 2559</t>
  </si>
  <si>
    <t>ของกลุ่มเป้าหมายและมีผู้ตอบแบบประเมิน  จำนวน  65 คน คิดเป็นร้อยละ  54.17  ของจำนวนผู้เข้าร่วมโครงการ</t>
  </si>
  <si>
    <t>โดยมีกลุ่มเป้าหมายในโครงการทั้งสิ้น  120 คน  มีผู้เข้าร่วมโครงการ  ทั้งสิ้น  120  คน คิดเป็นร้อยละ  100.00</t>
  </si>
  <si>
    <t>วันที่  12 มีนาคม 2559</t>
  </si>
  <si>
    <t xml:space="preserve">มหาวิทยาลัยนเรศวร  โดยมีจำนวนกลุ่มเป้าหมายทั้งสิ้น  120  คน  มีผู้เข้าร่วมโครงการทั้งสิ้น  120 คน  </t>
  </si>
  <si>
    <t xml:space="preserve">คิดเป็นร้อยละ  100.00 ของกลุ่มเป้าหมาย  และมีผู้ตอบแบบประเมิน จำนวน 65 คน </t>
  </si>
  <si>
    <t xml:space="preserve">คิดเป็นร้อยละ  54.17 ของจำนวนผู้เข้าร่วมโครงการ </t>
  </si>
  <si>
    <t>จากตาราง 1 พบว่าจำนวนผู้ตอบแบบประเมิน  เป็นนิสิตปริญญาโท  ร้อยละ  60.00</t>
  </si>
  <si>
    <t>เจ้าหน้าที่บัณฑิตวิทยาลัย</t>
  </si>
  <si>
    <t>ใบปลิวประชาสัมพันธ์ คิดเป็นร้อยละ 33.70 รองลงมาคือ Website ของบัณฑิตวิทยาลัย ร้อยละ 26.09</t>
  </si>
  <si>
    <t>และห้องสอบภาษาอังกฤษ คิดเป็นร้อยละ  13.04</t>
  </si>
  <si>
    <t>1.2  การเขียนภาษาอังกฤษ</t>
  </si>
  <si>
    <t>1.3  การฟังภาษาอังกฤษ</t>
  </si>
  <si>
    <t>1.4  การอ่านภาษาอังกฤษ</t>
  </si>
  <si>
    <t>9.926*</t>
  </si>
  <si>
    <t>9.602*</t>
  </si>
  <si>
    <t>7.057*</t>
  </si>
  <si>
    <t>8.173*</t>
  </si>
  <si>
    <t>9.641*</t>
  </si>
  <si>
    <t>1.1)  ไวยากรณ์ภาษาอังกฤษ  1.2) การเขียนภาษาอังกฤษ  1.3)  การฟังภาษาอังกฤษ  1.4) การอ่านภาษาอังกฤษ</t>
  </si>
  <si>
    <t>N = 65</t>
  </si>
  <si>
    <t xml:space="preserve">      (อาจารย์สุกานดา  คงแก้ว)</t>
  </si>
  <si>
    <t>4.2   การเข้ารับการอบรมภาษาอังกฤษในครั้งนี้เป็นประโยชน์ต่อท่านในการ
      พัฒนาภาษาอังกฤษอยู่ในระดับใด</t>
  </si>
  <si>
    <t>1.2  ความเหมาะสมของวันจัดกิจกรรม (วันที่ 12 มี.ค.59)</t>
  </si>
  <si>
    <t>1.3  ความเหมาะสมของระยะเวลาในการจัดโครงการ (08.30 - 17.00 น.)</t>
  </si>
  <si>
    <t>เมื่อพิจารณารายด้านพบว่า  ด้านเจ้าหน้าที่ให้บริการมีค่าเฉลี่ยสูงที่สุด  โดยมีค่าเฉลี่ยเท่ากับ  4.45  รองลงมาคือ</t>
  </si>
  <si>
    <t xml:space="preserve">ด้านคุณภาพการให้บริการ (กิจกรรมอบรมภาษาอังกฤษฯ)  มีค่าเฉลี่ยเท่ากับ  4.21  ส่วนข้อที่มีค่าเฉลี่ยต่ำที่สุดคือ </t>
  </si>
  <si>
    <t>ความเหมาะสมของจอภาพนำเสนอ  มีค่าเฉลี่ยเท่ากับ  3.63  มีความพึงพอใจอยู่ในระดับมาก</t>
  </si>
  <si>
    <t>ควรจัดอบรมให้มากกว่า 1 วัน และควรจัดวันเสาร์-อาทิตย์ โดยแบ่งการอบรม อ่าน ฟัง พูด เขียน เพื่อให้ได้เทคนิคมากที่สุด</t>
  </si>
  <si>
    <t>ควรมีการเสนอแนะในเทคนิคการสอบและควรเจาะลึกในประเด็นที่จะใช้สอบ</t>
  </si>
  <si>
    <t>ห้องที่ใช้จัดอบรมแคบ เกินไป ควรจัดเก้าอี้ที่เหมาะแก่การจดบันทึก</t>
  </si>
  <si>
    <t>ควรจัดการสอนอย่างต่อเนื่อง และครอบคลุมสิ่งที่ในการสอบให้มากกว่านี้</t>
  </si>
  <si>
    <t>ควรจัดการเรียนการสอนที่คิดค่าเรียนไม่แพงเพื่อช่วยนิสิตมีรายได้น้อย</t>
  </si>
  <si>
    <t>ควรจัดอบรม Writting ในวันเสาร์-อาทิตย์</t>
  </si>
  <si>
    <t>ควรเพิ่มจำนวนผู้สอบ Writting ให้มากกว่านี้</t>
  </si>
  <si>
    <t>ขนาดตัวอักษรเล็ก จอภาพไม่ชัดเจน</t>
  </si>
  <si>
    <t>ควรปรับปรุงห้องสุขาให้สะอาด</t>
  </si>
  <si>
    <t>(ค่าเฉลี่ย = 4.15)  พิจารณารายด้าน พบว่าด้านเจ้าหน้าที่ให้บริการมีค่าเฉลี่ยสูงที่สุด (ค่าเฉลี่ย = 4.45)  รองลงมาคือ</t>
  </si>
  <si>
    <t>ด้านคุณภาพการให้บริการ (กิจกรรมอบรมภาษาอังกฤษ) (ค่าเฉลี่ย = 4.21)  ส่วนข้อที่มีค่าเฉลี่ยต่ำที่สุด คือ ความเหมาะสม</t>
  </si>
  <si>
    <t>ของจอภาพนำเสนอ  (ค่าเฉลี่ย = 3.63) มีความพึงพอใจอยู่ในระดับมาก</t>
  </si>
  <si>
    <t xml:space="preserve">ควรเปลี่ยนแปลงรูปแบบการสอบภาษาอังกฤษให้เป็นลักษณะที่มีการเรียนการสอนแทนแล้วจึงจัดสอบ </t>
  </si>
  <si>
    <t>หรือถ้าไม่สามารถเปลี่ยนแปลงรูปแบบได้ ก็ควรจัดให้มีการติวภาษาอังฤษที่สามารถนำไปใช้ประโยชน์ในการสอบได้มากที่สุด</t>
  </si>
  <si>
    <t>รองลงมาคือ  ควรจัดอบรมให้มากกว่า 1 วัน และควรจัดวันเสาร์-อาทิตย์ โดยแบ่งการอบรม อ่าน ฟัง พูด เขียน</t>
  </si>
  <si>
    <t>เพื่อให้ได้เทคนิคมากที่สุด</t>
  </si>
  <si>
    <t xml:space="preserve">โดยมีวัตถุประสงค์เพื่อให้นิสิตบัณฑิตศึกษาได้พัฒนาและเสริมความรู้ภาษาอังกฤษในการฟัง พูด อ่าน และเขียน </t>
  </si>
  <si>
    <t>และเพื่อให้นิสิตบัณฑิตศึกษาสามารถสอบผ่านภาษาอังกฤษ และนำผลการสอบมาเป็นส่วนหนึ่งของการสำเร็จการศึกษา</t>
  </si>
  <si>
    <t>ภาษาอังกฤษในการฟัง พูด อ่าน และเขียน พบว่า ผู้เข้าร่วมโครงการมีความรู้ความเข้าใจในหัวข้อการอบรม</t>
  </si>
  <si>
    <t>ผลการประเมินโครงการตามวัตถุประสงค์ของโครงการฯ เพื่อให้นิสิตบัณฑิตศึกษาได้พัฒนาและเสริมความรู้</t>
  </si>
  <si>
    <t xml:space="preserve">ส่วนผลการประเมินตามวัตถุประสงค์  เพื่อให้นิสิตบัณฑิตศึกษาสามารถสอบผ่านภาษาอังกฤษ </t>
  </si>
  <si>
    <t>กำลังรอศึกษาต่อปริญญาเอก</t>
  </si>
  <si>
    <t>นิสิตปริญญาเอก ร้อยละ 38.46 เป็นบุคคลที่กำลังรอศึกษาต่อปริญญาเอก ร้อยละ  1.54</t>
  </si>
  <si>
    <t>ณ ห้อง QS 2207  อาคารเฉลิมพระเกียรติ 72 พรรษา บรมราชินีนาถ  มหาวิทยาลัยนเรศวร</t>
  </si>
  <si>
    <t>ณ ห้อง QS 2207 อาคารเฉลิมพระเกียรติ  72 พรรษา บรมราชินีนาถ  มหาวิทยาลัยนเรศวร</t>
  </si>
  <si>
    <t>12 มีนาคม 2559  ณ ห้อง QS 2207  อาคารเฉลิมพระเกียรติ 72 พรรษา บรมราชินีนาถ</t>
  </si>
  <si>
    <t>ผลการประเมินกิจกรรมอบรมภาษาอังกฤษสำหรับนิสิตบัณฑิตศึกษา</t>
  </si>
  <si>
    <t>บัณฑิตวิทยาลัย ร่วมกับสโมสรนิสิตบัณฑิตศึกษา ได้จัดกิจกรรมอบรมภาษาอังกฤษสำหรับนิสิตบัณฑิตศึกษา</t>
  </si>
  <si>
    <t>จากการประเมินกิจกรรมอบรมภาษาอังกฤษสำหรับนิสิตบัณฑิตศึกษา  เมื่อวันที่ 12 มีนาคม 2559</t>
  </si>
  <si>
    <t>ผลการประเมินความพึงพอใจในการจัดกิจกรรมอบรมภาษาอังกฤษสำหรับนิสิตบัณฑิตศึกษา ภาพรวมอยู่ในระดับมาก</t>
  </si>
  <si>
    <t>บัณฑิตวิทยาลัยได้จัดกิจกรรมอบรมภาษาอังกฤษสำหรับนิสิตบัณฑิตศึกษา ขึ้น  ในวันเสาร์ที่</t>
  </si>
  <si>
    <t xml:space="preserve">             การจัดกิจกรรมอบรมภาษาอังกฤษสำหรับนิสิตบัณฑิตศึกษา</t>
  </si>
  <si>
    <t xml:space="preserve">ตาราง  4  ผลการประเมินกิจกรรมอบรมภาษาอังกฤษสำหรับนิสิตบัณฑิตศึกษา </t>
  </si>
  <si>
    <t>จากตาราง  4  พบว่า ผู้ตอบแบบประเมิน ความความพึงพอใจในการจัดกิจกรรมอบรมภาษาอังกฤษสำหรับ</t>
  </si>
  <si>
    <t>นิสิตบัณฑิตศึกษา ภาพรวมอยู่ในระดับมาก โดยมีค่าเฉลี่ยเท่ากับ  4.15</t>
  </si>
  <si>
    <t>ด้านการฟัง พูด อ่าน และเขียนเพิ่มมากขึ้นกว่าก่อนเข้ารับการอบรม</t>
  </si>
  <si>
    <t>และนำผลการสอบมาเป็นส่วนหนึ่งของการสำเร็จการศึกษานั้นต้องมีการติดตามผลการสอบของนิสิตที่เข้าร่วมโครงการฯ</t>
  </si>
  <si>
    <t>ต่อไป</t>
  </si>
  <si>
    <t>ผู้ตอบแบบประเมิน  เป็นนิสิตระดับปริญญาโท ร้อยละ  60.00  ปริญญาเอก  ร้อยละ  38.46</t>
  </si>
  <si>
    <t xml:space="preserve">ผู้ตอบแบบประเมิน ได้รับทราบข่าวการจัดกิจกรรม จาก ใบปลิวประชาสัมพันธ์ ร้อยละ  33.70 รองลงมาคือ </t>
  </si>
  <si>
    <t>Website บัณฑิตวิทยาลัย ร้อยละ  26.09  และห้องสอบวิชาภาษาอังกฤษ  ร้อยละ  13.04</t>
  </si>
  <si>
    <t>Facebook บัณฑิตวิทยาลัย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</si>
</sst>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E+00"/>
  </numFmts>
  <fonts count="20" x14ac:knownFonts="1">
    <font>
      <sz val="10"/>
      <color rgb="FF000000"/>
      <name val="Arial"/>
    </font>
    <font>
      <b/>
      <sz val="14"/>
      <color rgb="FF000000"/>
      <name val="Cordia New"/>
      <family val="2"/>
    </font>
    <font>
      <sz val="14"/>
      <color rgb="FF000000"/>
      <name val="Cordia New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color indexed="8"/>
      <name val="TH SarabunPSK"/>
      <family val="2"/>
    </font>
    <font>
      <b/>
      <sz val="12"/>
      <color rgb="FF000000"/>
      <name val="Cordia New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1"/>
      <color rgb="FF000000"/>
      <name val="Cordia New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D9EAD3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2" fontId="2" fillId="5" borderId="0" xfId="0" applyNumberFormat="1" applyFont="1" applyFill="1" applyAlignment="1">
      <alignment horizontal="center" wrapText="1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/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Border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wrapText="1"/>
    </xf>
    <xf numFmtId="2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6" fillId="0" borderId="11" xfId="0" applyFont="1" applyBorder="1" applyAlignment="1">
      <alignment horizontal="left" vertical="center"/>
    </xf>
    <xf numFmtId="49" fontId="6" fillId="0" borderId="0" xfId="0" applyNumberFormat="1" applyFont="1" applyAlignment="1"/>
    <xf numFmtId="0" fontId="5" fillId="0" borderId="0" xfId="0" applyFont="1" applyAlignment="1"/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0" xfId="0" applyFont="1" applyBorder="1"/>
    <xf numFmtId="0" fontId="10" fillId="0" borderId="20" xfId="0" applyFont="1" applyBorder="1"/>
    <xf numFmtId="0" fontId="11" fillId="0" borderId="20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0" xfId="0" applyFont="1" applyBorder="1"/>
    <xf numFmtId="2" fontId="11" fillId="0" borderId="15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164" fontId="11" fillId="0" borderId="34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164" fontId="11" fillId="0" borderId="32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2" fontId="10" fillId="0" borderId="38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164" fontId="10" fillId="0" borderId="39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0" xfId="0" applyFont="1" applyAlignment="1"/>
    <xf numFmtId="0" fontId="11" fillId="0" borderId="0" xfId="0" applyFont="1" applyAlignment="1"/>
    <xf numFmtId="0" fontId="11" fillId="0" borderId="12" xfId="0" applyFont="1" applyBorder="1" applyAlignment="1"/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/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/>
    <xf numFmtId="0" fontId="9" fillId="0" borderId="15" xfId="0" applyFont="1" applyBorder="1"/>
    <xf numFmtId="0" fontId="9" fillId="0" borderId="20" xfId="0" applyFont="1" applyBorder="1"/>
    <xf numFmtId="0" fontId="4" fillId="0" borderId="21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2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/>
    <xf numFmtId="2" fontId="9" fillId="0" borderId="27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0" xfId="0" applyFont="1" applyBorder="1" applyAlignment="1"/>
    <xf numFmtId="0" fontId="4" fillId="0" borderId="0" xfId="0" applyFont="1" applyBorder="1" applyAlignment="1"/>
    <xf numFmtId="0" fontId="0" fillId="0" borderId="0" xfId="0" applyAlignment="1">
      <alignment horizontal="center" wrapText="1"/>
    </xf>
    <xf numFmtId="0" fontId="11" fillId="0" borderId="12" xfId="0" applyFont="1" applyBorder="1" applyAlignment="1">
      <alignment horizontal="center"/>
    </xf>
    <xf numFmtId="2" fontId="2" fillId="6" borderId="0" xfId="0" applyNumberFormat="1" applyFont="1" applyFill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/>
    <xf numFmtId="49" fontId="8" fillId="0" borderId="0" xfId="0" applyNumberFormat="1" applyFont="1" applyAlignme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165" fontId="2" fillId="3" borderId="0" xfId="0" applyNumberFormat="1" applyFont="1" applyFill="1" applyAlignment="1">
      <alignment horizontal="center" wrapText="1"/>
    </xf>
    <xf numFmtId="2" fontId="2" fillId="3" borderId="0" xfId="0" applyNumberFormat="1" applyFont="1" applyFill="1" applyAlignment="1">
      <alignment horizontal="center" wrapText="1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/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189034</xdr:colOff>
      <xdr:row>7</xdr:row>
      <xdr:rowOff>19050</xdr:rowOff>
    </xdr:from>
    <xdr:to>
      <xdr:col>2</xdr:col>
      <xdr:colOff>293809</xdr:colOff>
      <xdr:row>7</xdr:row>
      <xdr:rowOff>219075</xdr:rowOff>
    </xdr:to>
    <xdr:sp macro="" textlink="">
      <xdr:nvSpPr>
        <xdr:cNvPr id="3" name="Object 2" hidden="1">
          <a:extLst>
            <a:ext uri="{63B3BB69-23CF-44E3-9099-C40C66FF867C}">
              <a14:compatExt xmlns:a14="http://schemas.microsoft.com/office/drawing/2010/main" spid="_x0000_s409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4</xdr:col>
      <xdr:colOff>174380</xdr:colOff>
      <xdr:row>7</xdr:row>
      <xdr:rowOff>19050</xdr:rowOff>
    </xdr:from>
    <xdr:to>
      <xdr:col>4</xdr:col>
      <xdr:colOff>279155</xdr:colOff>
      <xdr:row>7</xdr:row>
      <xdr:rowOff>219075</xdr:rowOff>
    </xdr:to>
    <xdr:sp macro="" textlink="">
      <xdr:nvSpPr>
        <xdr:cNvPr id="4" name="Object 3" hidden="1">
          <a:extLst>
            <a:ext uri="{63B3BB69-23CF-44E3-9099-C40C66FF867C}">
              <a14:compatExt xmlns:a14="http://schemas.microsoft.com/office/drawing/2010/main" spid="_x0000_s409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</xdr:col>
      <xdr:colOff>190500</xdr:colOff>
      <xdr:row>7</xdr:row>
      <xdr:rowOff>19050</xdr:rowOff>
    </xdr:from>
    <xdr:to>
      <xdr:col>2</xdr:col>
      <xdr:colOff>295275</xdr:colOff>
      <xdr:row>7</xdr:row>
      <xdr:rowOff>219075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2105025"/>
          <a:ext cx="1047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171450</xdr:colOff>
      <xdr:row>7</xdr:row>
      <xdr:rowOff>19050</xdr:rowOff>
    </xdr:from>
    <xdr:to>
      <xdr:col>4</xdr:col>
      <xdr:colOff>276225</xdr:colOff>
      <xdr:row>7</xdr:row>
      <xdr:rowOff>219075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105025"/>
          <a:ext cx="1047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4</xdr:row>
      <xdr:rowOff>19050</xdr:rowOff>
    </xdr:from>
    <xdr:to>
      <xdr:col>2</xdr:col>
      <xdr:colOff>352425</xdr:colOff>
      <xdr:row>4</xdr:row>
      <xdr:rowOff>219075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921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</xdr:col>
      <xdr:colOff>247650</xdr:colOff>
      <xdr:row>4</xdr:row>
      <xdr:rowOff>19050</xdr:rowOff>
    </xdr:from>
    <xdr:to>
      <xdr:col>2</xdr:col>
      <xdr:colOff>352425</xdr:colOff>
      <xdr:row>4</xdr:row>
      <xdr:rowOff>219075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28700"/>
          <a:ext cx="1047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/&#3591;&#3634;&#3609;&#3611;&#3619;&#3632;&#3585;&#3633;&#3609;&#3631;/&#3611;&#3619;&#3632;&#3648;&#3617;&#3636;&#3609;&#3650;&#3588;&#3619;&#3591;&#3585;&#3634;&#3619;&#3631;/&#3611;&#3600;&#3617;&#3609;&#3636;&#3648;&#3607;&#3624;/Teacher_2557%20%20(9%20March%209%20201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  <sheetName val="data"/>
      <sheetName val="คีย์ข้อเสนอแนะ"/>
      <sheetName val="บทสรุป"/>
      <sheetName val="เพศ"/>
      <sheetName val="อายุ อายุราชการ"/>
      <sheetName val="ประชาสัมพันธ์"/>
      <sheetName val="สรุป"/>
      <sheetName val="ข้อเสนอแนะ"/>
      <sheetName val="Sheet3"/>
    </sheetNames>
    <sheetDataSet>
      <sheetData sheetId="0"/>
      <sheetData sheetId="1"/>
      <sheetData sheetId="2">
        <row r="10">
          <cell r="AH10">
            <v>0.51639777949432131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OVO" refreshedDate="41787.683883101854" createdVersion="4" refreshedVersion="4" minRefreshableVersion="3" recordCount="255">
  <cacheSource type="worksheet">
    <worksheetSource ref="B1:AI66" sheet="คีย์"/>
  </cacheSource>
  <cacheFields count="37">
    <cacheField name="ข้อมูล" numFmtId="0">
      <sharedItems containsMixedTypes="1" containsNumber="1" containsInteger="1" minValue="1" maxValue="3"/>
    </cacheField>
    <cacheField name="คณะ" numFmtId="0">
      <sharedItems containsBlank="1"/>
    </cacheField>
    <cacheField name="สาขา" numFmtId="0">
      <sharedItems containsBlank="1"/>
    </cacheField>
    <cacheField name="หน่วยงาน" numFmtId="0">
      <sharedItems containsNonDate="0" containsString="0" containsBlank="1"/>
    </cacheField>
    <cacheField name="web" numFmtId="0">
      <sharedItems containsString="0" containsBlank="1" containsNumber="1" containsInteger="1" minValue="1" maxValue="1"/>
    </cacheField>
    <cacheField name="คณะ2" numFmtId="0">
      <sharedItems containsString="0" containsBlank="1" containsNumber="1" containsInteger="1" minValue="1" maxValue="1"/>
    </cacheField>
    <cacheField name="อาจารย์" numFmtId="0">
      <sharedItems containsString="0" containsBlank="1" containsNumber="1" containsInteger="1" minValue="1" maxValue="1" count="2">
        <m/>
        <n v="1"/>
      </sharedItems>
    </cacheField>
    <cacheField name="e-mail" numFmtId="0">
      <sharedItems containsString="0" containsBlank="1" containsNumber="1" containsInteger="1" minValue="1" maxValue="1" count="2">
        <n v="1"/>
        <m/>
      </sharedItems>
    </cacheField>
    <cacheField name="ป้าย" numFmtId="0">
      <sharedItems containsString="0" containsBlank="1" containsNumber="1" containsInteger="1" minValue="1" maxValue="1"/>
    </cacheField>
    <cacheField name="ใบปลิว" numFmtId="0">
      <sharedItems containsString="0" containsBlank="1" containsNumber="1" containsInteger="1" minValue="1" maxValue="1" count="2">
        <m/>
        <n v="1"/>
      </sharedItems>
    </cacheField>
    <cacheField name="เพื่อน" numFmtId="0">
      <sharedItems containsString="0" containsBlank="1" containsNumber="1" containsInteger="1" minValue="1" maxValue="1" count="2">
        <m/>
        <n v="1"/>
      </sharedItems>
    </cacheField>
    <cacheField name="จนท.คณะ" numFmtId="0">
      <sharedItems containsString="0" containsBlank="1" containsNumber="1" containsInteger="1" minValue="1" maxValue="1"/>
    </cacheField>
    <cacheField name="เฟสบุ๊ก" numFmtId="0">
      <sharedItems containsString="0" containsBlank="1" containsNumber="1" containsInteger="1" minValue="1" maxValue="1"/>
    </cacheField>
    <cacheField name="1.1" numFmtId="0">
      <sharedItems containsSemiMixedTypes="0" containsString="0" containsNumber="1" containsInteger="1" minValue="3" maxValue="5"/>
    </cacheField>
    <cacheField name="1.2" numFmtId="0">
      <sharedItems containsString="0" containsBlank="1" containsNumber="1" containsInteger="1" minValue="2" maxValue="5"/>
    </cacheField>
    <cacheField name="1.3" numFmtId="0">
      <sharedItems containsString="0" containsBlank="1" containsNumber="1" containsInteger="1" minValue="1" maxValue="5"/>
    </cacheField>
    <cacheField name="2.1" numFmtId="0">
      <sharedItems containsString="0" containsBlank="1" containsNumber="1" containsInteger="1" minValue="3" maxValue="5"/>
    </cacheField>
    <cacheField name="2.2" numFmtId="0">
      <sharedItems containsString="0" containsBlank="1" containsNumber="1" containsInteger="1" minValue="3" maxValue="5"/>
    </cacheField>
    <cacheField name="3.1" numFmtId="0">
      <sharedItems containsSemiMixedTypes="0" containsString="0" containsNumber="1" containsInteger="1" minValue="2" maxValue="5"/>
    </cacheField>
    <cacheField name="3.2" numFmtId="0">
      <sharedItems containsSemiMixedTypes="0" containsString="0" containsNumber="1" containsInteger="1" minValue="1" maxValue="5"/>
    </cacheField>
    <cacheField name="3.3" numFmtId="0">
      <sharedItems containsString="0" containsBlank="1" containsNumber="1" containsInteger="1" minValue="1" maxValue="5"/>
    </cacheField>
    <cacheField name="3.4" numFmtId="0">
      <sharedItems containsString="0" containsBlank="1" containsNumber="1" containsInteger="1" minValue="1" maxValue="5"/>
    </cacheField>
    <cacheField name="3.5" numFmtId="0">
      <sharedItems containsString="0" containsBlank="1" containsNumber="1" containsInteger="1" minValue="3" maxValue="5"/>
    </cacheField>
    <cacheField name="4.1.1" numFmtId="0">
      <sharedItems containsString="0" containsBlank="1" containsNumber="1" containsInteger="1" minValue="1" maxValue="5"/>
    </cacheField>
    <cacheField name="4.1.2" numFmtId="0">
      <sharedItems containsString="0" containsBlank="1" containsNumber="1" containsInteger="1" minValue="1" maxValue="5"/>
    </cacheField>
    <cacheField name="4.1.3" numFmtId="0">
      <sharedItems containsString="0" containsBlank="1" containsNumber="1" containsInteger="1" minValue="1" maxValue="5"/>
    </cacheField>
    <cacheField name="4.1.4" numFmtId="0">
      <sharedItems containsString="0" containsBlank="1" containsNumber="1" containsInteger="1" minValue="1" maxValue="5"/>
    </cacheField>
    <cacheField name="4.2.1" numFmtId="0">
      <sharedItems containsString="0" containsBlank="1" containsNumber="1" containsInteger="1" minValue="3" maxValue="5"/>
    </cacheField>
    <cacheField name="4.2.2" numFmtId="0">
      <sharedItems containsString="0" containsBlank="1" containsNumber="1" containsInteger="1" minValue="2" maxValue="5"/>
    </cacheField>
    <cacheField name="4.2.3" numFmtId="0">
      <sharedItems containsSemiMixedTypes="0" containsString="0" containsNumber="1" containsInteger="1" minValue="3" maxValue="5"/>
    </cacheField>
    <cacheField name="4.2.4" numFmtId="0">
      <sharedItems containsString="0" containsBlank="1" containsNumber="1" containsInteger="1" minValue="3" maxValue="5"/>
    </cacheField>
    <cacheField name="4.3" numFmtId="0">
      <sharedItems containsString="0" containsBlank="1" containsNumber="1" containsInteger="1" minValue="1" maxValue="5"/>
    </cacheField>
    <cacheField name="4.4" numFmtId="0">
      <sharedItems containsString="0" containsBlank="1" containsNumber="1" containsInteger="1" minValue="3" maxValue="5"/>
    </cacheField>
    <cacheField name="4.5" numFmtId="0">
      <sharedItems containsString="0" containsBlank="1" containsNumber="1" containsInteger="1" minValue="2" maxValue="5"/>
    </cacheField>
    <cacheField name="5.1" numFmtId="0">
      <sharedItems containsSemiMixedTypes="0" containsString="0" containsNumber="1" containsInteger="1" minValue="2" maxValue="5"/>
    </cacheField>
    <cacheField name="5.2" numFmtId="0">
      <sharedItems containsSemiMixedTypes="0" containsString="0" containsNumber="1" containsInteger="1" minValue="2" maxValue="5"/>
    </cacheField>
    <cacheField name="5.3" numFmtId="0">
      <sharedItems containsSemiMixedTypes="0" containsString="0" containsNumber="1" containsInteger="1" minValue="2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5">
  <r>
    <n v="2"/>
    <s v="พยาบาลศาสตร์"/>
    <s v="พยาบาลศาสตร์"/>
    <m/>
    <m/>
    <n v="1"/>
    <x v="0"/>
    <x v="0"/>
    <m/>
    <x v="0"/>
    <x v="0"/>
    <m/>
    <m/>
    <n v="5"/>
    <n v="4"/>
    <n v="4"/>
    <n v="4"/>
    <n v="4"/>
    <n v="4"/>
    <n v="3"/>
    <n v="4"/>
    <n v="4"/>
    <n v="3"/>
    <n v="4"/>
    <n v="4"/>
    <n v="4"/>
    <n v="4"/>
    <n v="4"/>
    <n v="4"/>
    <n v="4"/>
    <n v="4"/>
    <n v="4"/>
    <n v="4"/>
    <n v="4"/>
    <n v="5"/>
    <n v="4"/>
    <n v="4"/>
  </r>
  <r>
    <n v="2"/>
    <s v="พยาบาลศาสตร์"/>
    <s v="พยาบาลศาสตร์"/>
    <m/>
    <n v="1"/>
    <n v="1"/>
    <x v="0"/>
    <x v="1"/>
    <m/>
    <x v="0"/>
    <x v="0"/>
    <m/>
    <m/>
    <n v="4"/>
    <n v="4"/>
    <n v="4"/>
    <n v="3"/>
    <n v="4"/>
    <n v="4"/>
    <n v="4"/>
    <n v="5"/>
    <n v="5"/>
    <n v="5"/>
    <n v="3"/>
    <n v="4"/>
    <n v="3"/>
    <n v="4"/>
    <n v="4"/>
    <n v="4"/>
    <n v="3"/>
    <n v="4"/>
    <n v="4"/>
    <n v="4"/>
    <n v="4"/>
    <n v="4"/>
    <n v="3"/>
    <n v="3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4"/>
    <n v="4"/>
    <n v="4"/>
    <n v="5"/>
    <n v="4"/>
    <n v="5"/>
    <n v="5"/>
    <n v="5"/>
    <n v="5"/>
    <n v="4"/>
    <n v="4"/>
    <n v="4"/>
    <n v="5"/>
    <n v="5"/>
    <n v="5"/>
    <n v="5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4"/>
    <n v="4"/>
    <n v="4"/>
    <n v="5"/>
    <n v="5"/>
    <n v="4"/>
    <n v="3"/>
    <n v="3"/>
    <n v="3"/>
    <n v="4"/>
    <n v="4"/>
    <n v="4"/>
    <n v="4"/>
    <n v="4"/>
    <n v="5"/>
    <n v="5"/>
    <n v="5"/>
    <n v="5"/>
    <n v="5"/>
    <n v="5"/>
    <n v="4"/>
    <n v="4"/>
    <n v="4"/>
    <n v="5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5"/>
    <n v="4"/>
    <n v="5"/>
    <n v="5"/>
    <n v="5"/>
    <n v="5"/>
    <n v="3"/>
    <n v="4"/>
    <n v="4"/>
    <n v="4"/>
    <n v="3"/>
    <n v="3"/>
    <n v="3"/>
    <n v="3"/>
    <n v="4"/>
    <n v="4"/>
    <n v="4"/>
    <n v="4"/>
    <n v="4"/>
    <n v="5"/>
    <n v="4"/>
    <n v="4"/>
    <n v="4"/>
    <n v="4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5"/>
    <n v="4"/>
    <n v="4"/>
  </r>
  <r>
    <n v="1"/>
    <s v="สหเวชศาสตร์"/>
    <m/>
    <m/>
    <n v="1"/>
    <n v="1"/>
    <x v="0"/>
    <x v="1"/>
    <n v="1"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0"/>
    <m/>
    <m/>
    <n v="4"/>
    <n v="4"/>
    <n v="4"/>
    <n v="4"/>
    <n v="4"/>
    <n v="4"/>
    <n v="3"/>
    <n v="3"/>
    <n v="3"/>
    <n v="3"/>
    <n v="4"/>
    <n v="4"/>
    <n v="4"/>
    <n v="4"/>
    <n v="4"/>
    <n v="4"/>
    <n v="4"/>
    <n v="4"/>
    <m/>
    <n v="4"/>
    <n v="4"/>
    <n v="4"/>
    <n v="4"/>
    <n v="4"/>
  </r>
  <r>
    <n v="2"/>
    <s v="เทคนิคการแพทย์"/>
    <m/>
    <m/>
    <m/>
    <n v="1"/>
    <x v="0"/>
    <x v="1"/>
    <m/>
    <x v="0"/>
    <x v="0"/>
    <m/>
    <m/>
    <n v="4"/>
    <n v="2"/>
    <n v="4"/>
    <n v="5"/>
    <n v="5"/>
    <n v="3"/>
    <n v="3"/>
    <n v="4"/>
    <n v="4"/>
    <n v="3"/>
    <n v="3"/>
    <n v="3"/>
    <n v="4"/>
    <n v="3"/>
    <n v="3"/>
    <n v="3"/>
    <n v="3"/>
    <n v="3"/>
    <n v="4"/>
    <n v="4"/>
    <n v="3"/>
    <n v="3"/>
    <n v="3"/>
    <n v="3"/>
  </r>
  <r>
    <n v="2"/>
    <s v="เทคนิคการแพทย์"/>
    <m/>
    <m/>
    <n v="1"/>
    <m/>
    <x v="1"/>
    <x v="1"/>
    <m/>
    <x v="0"/>
    <x v="0"/>
    <m/>
    <m/>
    <n v="4"/>
    <n v="3"/>
    <n v="4"/>
    <n v="4"/>
    <n v="4"/>
    <n v="4"/>
    <n v="3"/>
    <n v="4"/>
    <n v="3"/>
    <n v="4"/>
    <n v="3"/>
    <n v="3"/>
    <n v="3"/>
    <n v="3"/>
    <n v="4"/>
    <n v="4"/>
    <n v="4"/>
    <n v="4"/>
    <n v="5"/>
    <n v="5"/>
    <n v="4"/>
    <n v="4"/>
    <n v="4"/>
    <n v="4"/>
  </r>
  <r>
    <n v="2"/>
    <s v="พยาบาลศาสตร์"/>
    <s v="การบริหารการพยาบาล"/>
    <m/>
    <n v="1"/>
    <n v="1"/>
    <x v="0"/>
    <x v="1"/>
    <m/>
    <x v="0"/>
    <x v="0"/>
    <m/>
    <m/>
    <n v="4"/>
    <n v="5"/>
    <n v="4"/>
    <n v="5"/>
    <n v="5"/>
    <n v="5"/>
    <n v="4"/>
    <n v="5"/>
    <n v="4"/>
    <n v="5"/>
    <n v="5"/>
    <n v="4"/>
    <n v="5"/>
    <n v="5"/>
    <n v="5"/>
    <n v="5"/>
    <n v="5"/>
    <n v="5"/>
    <n v="4"/>
    <n v="5"/>
    <n v="5"/>
    <n v="4"/>
    <n v="5"/>
    <n v="5"/>
  </r>
  <r>
    <n v="2"/>
    <s v="พยาบาลศาสตร์"/>
    <s v="พยาบาลศาสตร์"/>
    <m/>
    <n v="1"/>
    <n v="1"/>
    <x v="1"/>
    <x v="1"/>
    <m/>
    <x v="0"/>
    <x v="0"/>
    <m/>
    <m/>
    <n v="4"/>
    <n v="4"/>
    <n v="4"/>
    <n v="5"/>
    <n v="4"/>
    <n v="5"/>
    <n v="4"/>
    <n v="4"/>
    <m/>
    <n v="4"/>
    <n v="5"/>
    <n v="5"/>
    <n v="4"/>
    <n v="4"/>
    <n v="4"/>
    <n v="5"/>
    <n v="4"/>
    <n v="4"/>
    <n v="4"/>
    <n v="4"/>
    <n v="4"/>
    <n v="4"/>
    <n v="4"/>
    <n v="4"/>
  </r>
  <r>
    <n v="2"/>
    <s v="พยาบาลศาสตร์"/>
    <s v="พยาบาลศาสตร์"/>
    <m/>
    <n v="1"/>
    <n v="1"/>
    <x v="0"/>
    <x v="1"/>
    <m/>
    <x v="0"/>
    <x v="1"/>
    <m/>
    <m/>
    <n v="5"/>
    <n v="5"/>
    <n v="5"/>
    <n v="4"/>
    <n v="4"/>
    <n v="5"/>
    <n v="4"/>
    <n v="4"/>
    <n v="4"/>
    <n v="5"/>
    <n v="3"/>
    <n v="3"/>
    <n v="3"/>
    <n v="2"/>
    <n v="4"/>
    <n v="4"/>
    <n v="4"/>
    <n v="4"/>
    <n v="4"/>
    <n v="4"/>
    <n v="5"/>
    <n v="5"/>
    <n v="5"/>
    <n v="5"/>
  </r>
  <r>
    <n v="2"/>
    <s v="พยาบาลศาสตร์"/>
    <s v="การบริหารการพยาบาล"/>
    <m/>
    <n v="1"/>
    <n v="1"/>
    <x v="0"/>
    <x v="0"/>
    <m/>
    <x v="0"/>
    <x v="0"/>
    <m/>
    <m/>
    <n v="5"/>
    <n v="5"/>
    <n v="5"/>
    <n v="5"/>
    <n v="5"/>
    <n v="5"/>
    <n v="3"/>
    <n v="4"/>
    <n v="5"/>
    <n v="5"/>
    <n v="3"/>
    <n v="2"/>
    <n v="2"/>
    <n v="3"/>
    <n v="4"/>
    <n v="4"/>
    <n v="4"/>
    <n v="4"/>
    <n v="4"/>
    <n v="4"/>
    <n v="4"/>
    <n v="5"/>
    <n v="5"/>
    <n v="5"/>
  </r>
  <r>
    <n v="2"/>
    <s v="เภสัชศาสตร์"/>
    <s v="เครื่องสำอาง"/>
    <m/>
    <m/>
    <n v="1"/>
    <x v="0"/>
    <x v="1"/>
    <m/>
    <x v="0"/>
    <x v="0"/>
    <m/>
    <m/>
    <n v="4"/>
    <n v="4"/>
    <n v="4"/>
    <n v="5"/>
    <n v="5"/>
    <n v="5"/>
    <n v="3"/>
    <n v="5"/>
    <n v="5"/>
    <n v="5"/>
    <n v="4"/>
    <m/>
    <m/>
    <m/>
    <n v="5"/>
    <n v="5"/>
    <n v="5"/>
    <n v="5"/>
    <n v="5"/>
    <n v="5"/>
    <n v="5"/>
    <n v="4"/>
    <n v="4"/>
    <n v="5"/>
  </r>
  <r>
    <n v="2"/>
    <s v="แพทยศาสตร์"/>
    <s v="แพทยศาสตร์ศึกษา"/>
    <m/>
    <m/>
    <n v="1"/>
    <x v="0"/>
    <x v="1"/>
    <m/>
    <x v="0"/>
    <x v="0"/>
    <m/>
    <m/>
    <n v="3"/>
    <n v="3"/>
    <n v="3"/>
    <n v="3"/>
    <n v="3"/>
    <n v="4"/>
    <n v="4"/>
    <n v="4"/>
    <n v="4"/>
    <n v="4"/>
    <n v="3"/>
    <n v="3"/>
    <n v="3"/>
    <n v="3"/>
    <n v="3"/>
    <n v="4"/>
    <n v="4"/>
    <n v="4"/>
    <n v="4"/>
    <n v="4"/>
    <n v="4"/>
    <n v="3"/>
    <n v="3"/>
    <n v="3"/>
  </r>
  <r>
    <n v="2"/>
    <s v="พยาบาลศาสตร์"/>
    <s v="การพยาบาลเวชปฏิบัติชุมชน"/>
    <m/>
    <n v="1"/>
    <m/>
    <x v="1"/>
    <x v="0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พยาบาลศาสตร์"/>
    <s v="การพยาบาลเวชปฏิบัติชุมชน"/>
    <m/>
    <m/>
    <n v="1"/>
    <x v="0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3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5"/>
    <n v="5"/>
    <n v="4"/>
    <n v="5"/>
    <n v="4"/>
    <n v="4"/>
    <m/>
    <n v="5"/>
    <n v="5"/>
    <n v="3"/>
    <n v="1"/>
    <n v="3"/>
    <n v="3"/>
    <n v="4"/>
    <n v="3"/>
    <n v="4"/>
    <n v="4"/>
    <n v="4"/>
    <n v="4"/>
    <n v="4"/>
    <n v="4"/>
    <n v="4"/>
    <n v="4"/>
  </r>
  <r>
    <n v="2"/>
    <s v="แพทยศาสตร์"/>
    <s v="แพทยศาสตร์ศึกษา"/>
    <m/>
    <m/>
    <n v="1"/>
    <x v="0"/>
    <x v="1"/>
    <m/>
    <x v="0"/>
    <x v="0"/>
    <m/>
    <m/>
    <n v="5"/>
    <n v="5"/>
    <n v="5"/>
    <n v="4"/>
    <n v="4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แพทยศาสตร์"/>
    <s v="แพทยศาสตร์ศึกษา"/>
    <m/>
    <m/>
    <m/>
    <x v="0"/>
    <x v="0"/>
    <m/>
    <x v="0"/>
    <x v="0"/>
    <m/>
    <m/>
    <n v="5"/>
    <n v="4"/>
    <n v="4"/>
    <n v="4"/>
    <n v="4"/>
    <n v="4"/>
    <n v="3"/>
    <n v="5"/>
    <n v="3"/>
    <n v="4"/>
    <n v="2"/>
    <n v="2"/>
    <n v="2"/>
    <n v="2"/>
    <n v="5"/>
    <n v="5"/>
    <n v="4"/>
    <n v="4"/>
    <n v="5"/>
    <n v="5"/>
    <n v="5"/>
    <n v="3"/>
    <n v="4"/>
    <n v="4"/>
  </r>
  <r>
    <n v="2"/>
    <s v="สหเวชศาสตร์"/>
    <s v="ไม่ระบุ"/>
    <m/>
    <n v="1"/>
    <m/>
    <x v="1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5"/>
    <n v="5"/>
    <n v="5"/>
    <n v="5"/>
    <n v="5"/>
    <n v="5"/>
    <n v="5"/>
    <m/>
    <n v="5"/>
    <n v="3"/>
    <n v="3"/>
    <n v="3"/>
    <n v="3"/>
    <n v="4"/>
    <n v="4"/>
    <n v="4"/>
    <n v="4"/>
    <n v="5"/>
    <n v="5"/>
    <n v="5"/>
    <n v="4"/>
    <n v="4"/>
    <n v="4"/>
  </r>
  <r>
    <n v="2"/>
    <s v="สหเวชศาสตร์"/>
    <s v="เทคนิคการแพทย์"/>
    <m/>
    <m/>
    <n v="1"/>
    <x v="0"/>
    <x v="1"/>
    <m/>
    <x v="0"/>
    <x v="0"/>
    <m/>
    <m/>
    <n v="5"/>
    <n v="5"/>
    <n v="5"/>
    <n v="5"/>
    <n v="5"/>
    <n v="5"/>
    <n v="5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วิทยาศาสร์การแพทย์"/>
    <s v="วิทยาศาสตร์การแพทย์"/>
    <m/>
    <n v="1"/>
    <n v="1"/>
    <x v="0"/>
    <x v="1"/>
    <m/>
    <x v="0"/>
    <x v="0"/>
    <m/>
    <m/>
    <n v="5"/>
    <n v="4"/>
    <n v="4"/>
    <n v="5"/>
    <n v="5"/>
    <n v="5"/>
    <n v="5"/>
    <n v="5"/>
    <n v="4"/>
    <n v="4"/>
    <n v="4"/>
    <n v="3"/>
    <n v="4"/>
    <n v="4"/>
    <n v="5"/>
    <n v="4"/>
    <n v="4"/>
    <n v="4"/>
    <n v="5"/>
    <n v="5"/>
    <n v="5"/>
    <n v="4"/>
    <n v="3"/>
    <n v="3"/>
  </r>
  <r>
    <n v="2"/>
    <s v="สหเวชศาสตร์"/>
    <s v="กายภาพบำบัด"/>
    <m/>
    <n v="1"/>
    <n v="1"/>
    <x v="1"/>
    <x v="1"/>
    <m/>
    <x v="0"/>
    <x v="0"/>
    <m/>
    <m/>
    <n v="4"/>
    <n v="4"/>
    <n v="4"/>
    <n v="4"/>
    <n v="4"/>
    <n v="5"/>
    <n v="4"/>
    <n v="5"/>
    <n v="5"/>
    <n v="4"/>
    <n v="3"/>
    <n v="1"/>
    <n v="1"/>
    <n v="2"/>
    <n v="4"/>
    <n v="4"/>
    <n v="4"/>
    <n v="4"/>
    <n v="4"/>
    <n v="4"/>
    <n v="5"/>
    <n v="4"/>
    <n v="4"/>
    <n v="5"/>
  </r>
  <r>
    <n v="2"/>
    <s v="เภสัชศาสตร์"/>
    <s v="เภสัชเคมีและผลิตภัณฑ์ธรรมชาติ"/>
    <m/>
    <n v="1"/>
    <n v="1"/>
    <x v="0"/>
    <x v="0"/>
    <m/>
    <x v="0"/>
    <x v="0"/>
    <m/>
    <m/>
    <n v="5"/>
    <n v="5"/>
    <n v="4"/>
    <n v="5"/>
    <n v="5"/>
    <n v="5"/>
    <n v="3"/>
    <n v="4"/>
    <n v="4"/>
    <n v="4"/>
    <n v="4"/>
    <n v="3"/>
    <n v="2"/>
    <n v="2"/>
    <n v="4"/>
    <n v="4"/>
    <n v="4"/>
    <n v="5"/>
    <n v="4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3"/>
    <n v="4"/>
    <n v="4"/>
    <n v="4"/>
    <n v="4"/>
    <n v="3"/>
    <n v="3"/>
    <n v="3"/>
    <n v="3"/>
    <n v="3"/>
    <n v="3"/>
    <n v="3"/>
    <n v="3"/>
    <n v="3"/>
    <n v="3"/>
    <n v="4"/>
    <n v="3"/>
    <n v="3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3"/>
    <m/>
    <m/>
    <m/>
    <n v="5"/>
    <n v="5"/>
    <n v="5"/>
    <n v="5"/>
    <n v="5"/>
    <n v="5"/>
    <n v="5"/>
    <n v="5"/>
    <n v="4"/>
    <n v="4"/>
    <n v="5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3"/>
    <n v="3"/>
    <n v="3"/>
    <n v="3"/>
    <n v="4"/>
    <n v="4"/>
    <n v="5"/>
    <n v="5"/>
    <n v="4"/>
    <n v="5"/>
    <n v="5"/>
    <n v="4"/>
    <n v="4"/>
    <n v="4"/>
  </r>
  <r>
    <n v="2"/>
    <s v="สาธาณสุขศาสตร์"/>
    <s v="สาธารณสุขศาสตร์"/>
    <m/>
    <n v="1"/>
    <m/>
    <x v="0"/>
    <x v="0"/>
    <m/>
    <x v="0"/>
    <x v="0"/>
    <m/>
    <m/>
    <n v="4"/>
    <n v="4"/>
    <n v="3"/>
    <n v="4"/>
    <n v="4"/>
    <n v="4"/>
    <n v="3"/>
    <n v="4"/>
    <n v="4"/>
    <n v="5"/>
    <n v="4"/>
    <n v="5"/>
    <n v="4"/>
    <n v="3"/>
    <n v="5"/>
    <n v="4"/>
    <n v="5"/>
    <n v="3"/>
    <n v="4"/>
    <n v="4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4"/>
    <n v="4"/>
    <n v="5"/>
    <n v="4"/>
    <n v="4"/>
    <n v="4"/>
    <n v="4"/>
    <n v="3"/>
    <n v="3"/>
    <n v="3"/>
    <m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5"/>
    <n v="4"/>
    <n v="4"/>
    <n v="4"/>
    <n v="4"/>
    <n v="3"/>
    <n v="2"/>
    <n v="2"/>
    <n v="2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1"/>
    <x v="0"/>
    <m/>
    <x v="1"/>
    <x v="0"/>
    <m/>
    <m/>
    <n v="5"/>
    <n v="3"/>
    <n v="5"/>
    <n v="5"/>
    <n v="5"/>
    <n v="5"/>
    <n v="4"/>
    <n v="5"/>
    <n v="4"/>
    <n v="5"/>
    <n v="5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4"/>
    <n v="4"/>
    <n v="4"/>
    <n v="4"/>
    <n v="4"/>
    <n v="2"/>
    <n v="2"/>
    <n v="2"/>
    <n v="2"/>
    <n v="4"/>
    <n v="4"/>
    <n v="4"/>
    <n v="5"/>
    <n v="4"/>
    <n v="5"/>
    <n v="5"/>
    <n v="4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3"/>
    <n v="4"/>
    <n v="5"/>
    <n v="5"/>
    <n v="5"/>
    <n v="4"/>
    <n v="5"/>
    <n v="5"/>
    <n v="4"/>
    <n v="5"/>
    <n v="5"/>
    <n v="5"/>
    <n v="4"/>
    <n v="5"/>
    <n v="4"/>
    <n v="4"/>
    <n v="4"/>
    <n v="5"/>
    <n v="5"/>
    <n v="4"/>
    <n v="3"/>
    <n v="3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m/>
    <n v="5"/>
    <n v="5"/>
    <n v="4"/>
    <m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5"/>
    <n v="4"/>
    <n v="5"/>
    <n v="5"/>
    <n v="2"/>
    <n v="4"/>
    <n v="5"/>
    <n v="3"/>
    <n v="4"/>
    <n v="5"/>
    <n v="4"/>
    <n v="5"/>
    <n v="4"/>
    <n v="5"/>
    <n v="5"/>
    <n v="5"/>
    <n v="5"/>
    <n v="3"/>
    <n v="5"/>
    <n v="5"/>
    <n v="5"/>
    <n v="5"/>
    <n v="4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5"/>
    <n v="5"/>
    <n v="5"/>
    <n v="5"/>
    <n v="3"/>
    <n v="3"/>
    <n v="4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มนุษยศาสตร์"/>
    <s v="ภาษาอังกฤษ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4"/>
    <n v="4"/>
    <n v="5"/>
    <n v="5"/>
    <n v="4"/>
    <n v="5"/>
    <n v="5"/>
    <n v="4"/>
    <n v="5"/>
    <n v="5"/>
    <n v="5"/>
    <n v="4"/>
    <n v="5"/>
  </r>
  <r>
    <n v="2"/>
    <s v="มนุษยศาสตร์"/>
    <s v="ภาษาไทย"/>
    <m/>
    <n v="1"/>
    <m/>
    <x v="0"/>
    <x v="1"/>
    <m/>
    <x v="0"/>
    <x v="0"/>
    <m/>
    <m/>
    <n v="4"/>
    <n v="4"/>
    <n v="4"/>
    <n v="4"/>
    <n v="4"/>
    <n v="5"/>
    <n v="5"/>
    <n v="5"/>
    <n v="5"/>
    <n v="5"/>
    <n v="4"/>
    <n v="4"/>
    <n v="4"/>
    <n v="4"/>
    <n v="5"/>
    <n v="5"/>
    <n v="5"/>
    <n v="5"/>
    <n v="5"/>
    <n v="5"/>
    <n v="5"/>
    <n v="3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4"/>
    <n v="4"/>
    <n v="5"/>
    <n v="4"/>
    <n v="4"/>
    <n v="4"/>
    <n v="5"/>
    <n v="5"/>
    <n v="4"/>
    <n v="4"/>
    <n v="4"/>
    <n v="4"/>
    <n v="5"/>
    <n v="4"/>
    <n v="5"/>
    <n v="4"/>
    <n v="4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4"/>
    <n v="5"/>
    <n v="5"/>
    <n v="5"/>
    <n v="3"/>
    <n v="4"/>
    <n v="4"/>
    <n v="4"/>
    <n v="5"/>
    <n v="4"/>
    <n v="4"/>
    <n v="5"/>
    <n v="5"/>
    <n v="5"/>
    <n v="5"/>
    <n v="5"/>
    <n v="5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4"/>
    <n v="4"/>
    <n v="4"/>
    <n v="5"/>
    <n v="5"/>
    <n v="4"/>
    <n v="3"/>
    <n v="4"/>
    <n v="4"/>
    <n v="5"/>
    <n v="3"/>
    <n v="3"/>
    <n v="3"/>
    <n v="3"/>
    <n v="5"/>
    <n v="5"/>
    <n v="5"/>
    <n v="5"/>
    <n v="5"/>
    <n v="5"/>
    <n v="5"/>
    <n v="3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3"/>
    <n v="2"/>
    <n v="4"/>
    <n v="4"/>
    <n v="5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4"/>
    <n v="4"/>
    <n v="4"/>
    <n v="4"/>
    <n v="4"/>
    <n v="4"/>
    <n v="4"/>
    <n v="4"/>
    <n v="3"/>
    <n v="3"/>
    <n v="4"/>
    <n v="4"/>
    <n v="4"/>
    <n v="4"/>
    <n v="4"/>
    <n v="4"/>
    <n v="4"/>
    <n v="4"/>
    <n v="4"/>
    <n v="4"/>
    <n v="4"/>
    <n v="4"/>
  </r>
  <r>
    <n v="3"/>
    <s v="วิทยาศาสตร์"/>
    <s v="เทคโนโลยีสารสนเทศ"/>
    <m/>
    <n v="1"/>
    <m/>
    <x v="0"/>
    <x v="1"/>
    <n v="1"/>
    <x v="0"/>
    <x v="0"/>
    <m/>
    <m/>
    <n v="4"/>
    <n v="4"/>
    <n v="4"/>
    <n v="4"/>
    <n v="4"/>
    <n v="4"/>
    <n v="3"/>
    <n v="3"/>
    <n v="4"/>
    <n v="4"/>
    <n v="5"/>
    <n v="5"/>
    <n v="5"/>
    <n v="5"/>
    <n v="5"/>
    <n v="5"/>
    <n v="5"/>
    <n v="5"/>
    <n v="5"/>
    <n v="5"/>
    <n v="5"/>
    <n v="5"/>
    <n v="5"/>
    <n v="5"/>
  </r>
  <r>
    <n v="2"/>
    <s v="ศึกษาศาสตร์"/>
    <s v="คอมพิวเตอร์ศึกษา"/>
    <m/>
    <n v="1"/>
    <m/>
    <x v="0"/>
    <x v="1"/>
    <m/>
    <x v="0"/>
    <x v="0"/>
    <m/>
    <m/>
    <n v="4"/>
    <n v="4"/>
    <n v="3"/>
    <n v="4"/>
    <n v="4"/>
    <n v="4"/>
    <n v="1"/>
    <n v="4"/>
    <n v="4"/>
    <n v="3"/>
    <n v="3"/>
    <n v="2"/>
    <n v="2"/>
    <n v="2"/>
    <n v="3"/>
    <n v="3"/>
    <n v="3"/>
    <n v="3"/>
    <n v="4"/>
    <n v="4"/>
    <n v="3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5"/>
    <n v="4"/>
    <n v="5"/>
    <n v="5"/>
    <n v="5"/>
    <n v="4"/>
    <n v="5"/>
    <n v="5"/>
    <n v="5"/>
    <n v="4"/>
    <n v="2"/>
    <n v="2"/>
    <n v="2"/>
    <n v="5"/>
    <n v="4"/>
    <n v="5"/>
    <n v="5"/>
    <n v="5"/>
    <n v="5"/>
    <n v="5"/>
    <n v="4"/>
    <n v="4"/>
    <n v="4"/>
  </r>
  <r>
    <n v="3"/>
    <s v="บริหารธุรกิจ เศรษฐศาสตร์ และการสื่อสาร"/>
    <s v="บริหารธุรกิจ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3"/>
    <n v="4"/>
    <n v="4"/>
    <n v="4"/>
    <n v="4"/>
    <n v="3"/>
    <n v="3"/>
  </r>
  <r>
    <n v="2"/>
    <s v="ศึกษาศาสตร์"/>
    <s v="การบริหารการศึกษา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สื่อสาร"/>
    <m/>
    <n v="1"/>
    <m/>
    <x v="0"/>
    <x v="1"/>
    <m/>
    <x v="0"/>
    <x v="0"/>
    <m/>
    <m/>
    <n v="4"/>
    <n v="4"/>
    <n v="4"/>
    <n v="4"/>
    <n v="4"/>
    <n v="4"/>
    <n v="3"/>
    <n v="4"/>
    <n v="4"/>
    <n v="4"/>
    <m/>
    <n v="5"/>
    <n v="4"/>
    <n v="5"/>
    <n v="5"/>
    <n v="4"/>
    <n v="4"/>
    <n v="4"/>
    <n v="5"/>
    <n v="5"/>
    <n v="5"/>
    <n v="3"/>
    <n v="3"/>
    <n v="4"/>
  </r>
  <r>
    <n v="2"/>
    <s v="มนุษยศาสตร์"/>
    <s v="ภาษาไทย"/>
    <m/>
    <m/>
    <m/>
    <x v="1"/>
    <x v="1"/>
    <m/>
    <x v="0"/>
    <x v="0"/>
    <m/>
    <m/>
    <n v="4"/>
    <n v="4"/>
    <n v="4"/>
    <n v="4"/>
    <n v="4"/>
    <n v="5"/>
    <n v="4"/>
    <n v="4"/>
    <n v="4"/>
    <n v="4"/>
    <n v="2"/>
    <n v="2"/>
    <n v="2"/>
    <n v="2"/>
    <n v="4"/>
    <n v="4"/>
    <n v="4"/>
    <n v="4"/>
    <n v="5"/>
    <n v="5"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4"/>
    <n v="4"/>
    <m/>
    <n v="5"/>
    <n v="4"/>
    <n v="4"/>
    <n v="4"/>
    <n v="4"/>
    <n v="5"/>
    <n v="4"/>
    <n v="4"/>
    <n v="4"/>
    <n v="4"/>
    <n v="4"/>
    <n v="4"/>
    <n v="5"/>
    <n v="4"/>
    <n v="5"/>
    <n v="4"/>
    <n v="5"/>
    <n v="4"/>
    <n v="4"/>
    <n v="4"/>
  </r>
  <r>
    <n v="2"/>
    <s v="มนุษยศาสตร์"/>
    <s v="ภาษาไทย"/>
    <m/>
    <m/>
    <m/>
    <x v="1"/>
    <x v="1"/>
    <m/>
    <x v="0"/>
    <x v="0"/>
    <m/>
    <m/>
    <n v="5"/>
    <n v="5"/>
    <n v="5"/>
    <n v="5"/>
    <n v="4"/>
    <n v="5"/>
    <n v="3"/>
    <n v="5"/>
    <n v="5"/>
    <n v="5"/>
    <n v="4"/>
    <n v="4"/>
    <n v="4"/>
    <n v="4"/>
    <n v="5"/>
    <n v="5"/>
    <n v="5"/>
    <n v="5"/>
    <n v="5"/>
    <n v="5"/>
    <n v="5"/>
    <n v="5"/>
    <n v="5"/>
    <n v="4"/>
  </r>
  <r>
    <n v="2"/>
    <s v="ศึกษาศาสตร์"/>
    <s v="หลักสูตรและการสอน"/>
    <m/>
    <m/>
    <n v="1"/>
    <x v="0"/>
    <x v="1"/>
    <m/>
    <x v="0"/>
    <x v="0"/>
    <m/>
    <m/>
    <n v="4"/>
    <n v="3"/>
    <n v="3"/>
    <n v="3"/>
    <n v="4"/>
    <n v="2"/>
    <n v="3"/>
    <n v="3"/>
    <n v="4"/>
    <n v="4"/>
    <n v="3"/>
    <n v="3"/>
    <n v="2"/>
    <n v="3"/>
    <n v="5"/>
    <n v="4"/>
    <n v="4"/>
    <n v="4"/>
    <n v="4"/>
    <m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n v="1"/>
    <x v="0"/>
    <x v="1"/>
    <m/>
    <x v="0"/>
    <x v="0"/>
    <m/>
    <m/>
    <n v="5"/>
    <n v="2"/>
    <n v="2"/>
    <n v="5"/>
    <n v="5"/>
    <n v="5"/>
    <n v="5"/>
    <n v="5"/>
    <n v="5"/>
    <n v="5"/>
    <n v="5"/>
    <n v="4"/>
    <n v="5"/>
    <n v="5"/>
    <n v="5"/>
    <n v="5"/>
    <n v="5"/>
    <n v="5"/>
    <n v="4"/>
    <n v="5"/>
    <n v="5"/>
    <n v="5"/>
    <n v="5"/>
    <n v="5"/>
  </r>
  <r>
    <n v="2"/>
    <s v="สังคมศาสตร์"/>
    <s v="เอเชียตะวันออกเฉียงใต้"/>
    <m/>
    <n v="1"/>
    <n v="1"/>
    <x v="1"/>
    <x v="1"/>
    <m/>
    <x v="0"/>
    <x v="0"/>
    <m/>
    <m/>
    <n v="4"/>
    <n v="5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5"/>
    <n v="5"/>
    <n v="5"/>
    <n v="4"/>
    <n v="5"/>
    <n v="5"/>
    <n v="5"/>
    <n v="3"/>
    <n v="3"/>
    <n v="3"/>
    <n v="3"/>
    <n v="4"/>
    <n v="4"/>
    <n v="4"/>
    <n v="5"/>
    <n v="5"/>
    <n v="5"/>
    <n v="5"/>
    <n v="5"/>
    <n v="5"/>
    <n v="5"/>
  </r>
  <r>
    <n v="3"/>
    <s v="ศึกษาศาสตร์"/>
    <s v="การศึกษา"/>
    <m/>
    <n v="1"/>
    <m/>
    <x v="0"/>
    <x v="1"/>
    <m/>
    <x v="0"/>
    <x v="0"/>
    <m/>
    <m/>
    <n v="4"/>
    <n v="4"/>
    <n v="3"/>
    <n v="4"/>
    <n v="4"/>
    <n v="3"/>
    <n v="4"/>
    <n v="4"/>
    <n v="3"/>
    <m/>
    <n v="4"/>
    <n v="2"/>
    <n v="2"/>
    <n v="2"/>
    <n v="3"/>
    <n v="4"/>
    <n v="3"/>
    <n v="3"/>
    <n v="4"/>
    <n v="4"/>
    <n v="3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1"/>
    <m/>
    <m/>
    <n v="5"/>
    <n v="5"/>
    <n v="5"/>
    <n v="5"/>
    <n v="5"/>
    <n v="5"/>
    <n v="4"/>
    <n v="5"/>
    <n v="5"/>
    <n v="5"/>
    <n v="5"/>
    <n v="5"/>
    <n v="5"/>
    <n v="5"/>
    <m/>
    <m/>
    <n v="5"/>
    <n v="5"/>
    <n v="3"/>
    <n v="5"/>
    <n v="5"/>
    <n v="4"/>
    <n v="5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4"/>
    <n v="3"/>
    <n v="4"/>
    <n v="4"/>
    <n v="5"/>
    <n v="4"/>
    <n v="5"/>
    <n v="5"/>
    <n v="5"/>
    <n v="2"/>
    <n v="2"/>
    <n v="2"/>
    <n v="3"/>
    <n v="3"/>
    <n v="3"/>
    <n v="3"/>
    <n v="4"/>
    <n v="5"/>
    <n v="4"/>
    <n v="4"/>
    <n v="4"/>
    <n v="4"/>
    <n v="4"/>
  </r>
  <r>
    <n v="2"/>
    <s v="มนุษยศาสตร์"/>
    <s v="ภาษาอังกฤษ"/>
    <m/>
    <m/>
    <m/>
    <x v="0"/>
    <x v="1"/>
    <m/>
    <x v="0"/>
    <x v="1"/>
    <m/>
    <m/>
    <n v="3"/>
    <n v="4"/>
    <n v="4"/>
    <n v="3"/>
    <n v="4"/>
    <n v="4"/>
    <n v="4"/>
    <n v="4"/>
    <n v="3"/>
    <n v="3"/>
    <n v="3"/>
    <n v="3"/>
    <n v="3"/>
    <n v="3"/>
    <n v="4"/>
    <n v="4"/>
    <n v="4"/>
    <n v="4"/>
    <n v="4"/>
    <n v="4"/>
    <n v="4"/>
    <n v="4"/>
    <n v="4"/>
    <n v="4"/>
  </r>
  <r>
    <n v="3"/>
    <s v="ศึกษาศาสตร์"/>
    <s v="บริหารการศึกษา"/>
    <m/>
    <m/>
    <m/>
    <x v="0"/>
    <x v="1"/>
    <m/>
    <x v="0"/>
    <x v="1"/>
    <m/>
    <m/>
    <n v="4"/>
    <n v="5"/>
    <n v="5"/>
    <n v="4"/>
    <n v="4"/>
    <n v="5"/>
    <n v="5"/>
    <n v="5"/>
    <n v="5"/>
    <n v="4"/>
    <n v="3"/>
    <n v="3"/>
    <n v="3"/>
    <n v="3"/>
    <n v="4"/>
    <n v="4"/>
    <n v="4"/>
    <n v="4"/>
    <n v="4"/>
    <n v="4"/>
    <n v="4"/>
    <n v="3"/>
    <n v="3"/>
    <n v="3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4"/>
    <n v="5"/>
    <n v="5"/>
    <n v="3"/>
    <n v="4"/>
    <n v="5"/>
    <n v="3"/>
    <n v="3"/>
    <n v="3"/>
    <n v="4"/>
    <n v="4"/>
    <n v="4"/>
    <n v="4"/>
    <n v="4"/>
    <n v="3"/>
    <n v="3"/>
    <n v="4"/>
    <n v="4"/>
    <n v="3"/>
    <n v="3"/>
    <n v="3"/>
    <n v="3"/>
    <n v="3"/>
    <n v="3"/>
  </r>
  <r>
    <n v="2"/>
    <s v="ศึกษาศาสตร์"/>
    <s v="วิจัยและประเมินผลการศึกษา"/>
    <m/>
    <n v="1"/>
    <m/>
    <x v="1"/>
    <x v="1"/>
    <m/>
    <x v="0"/>
    <x v="0"/>
    <m/>
    <m/>
    <n v="4"/>
    <n v="4"/>
    <n v="5"/>
    <n v="3"/>
    <n v="4"/>
    <n v="5"/>
    <n v="2"/>
    <n v="4"/>
    <n v="3"/>
    <n v="4"/>
    <n v="5"/>
    <n v="3"/>
    <n v="3"/>
    <m/>
    <n v="5"/>
    <n v="3"/>
    <n v="3"/>
    <n v="3"/>
    <n v="4"/>
    <n v="4"/>
    <n v="4"/>
    <n v="4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4"/>
    <n v="4"/>
    <n v="4"/>
    <m/>
    <n v="4"/>
    <n v="4"/>
    <n v="4"/>
    <n v="4"/>
    <n v="4"/>
    <n v="5"/>
    <n v="5"/>
    <n v="5"/>
    <n v="5"/>
    <n v="5"/>
    <n v="4"/>
    <n v="4"/>
    <n v="4"/>
    <n v="4"/>
    <n v="5"/>
    <n v="4"/>
    <n v="4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3"/>
    <n v="3"/>
    <n v="5"/>
    <n v="5"/>
    <n v="4"/>
    <n v="4"/>
    <n v="4"/>
    <n v="4"/>
    <n v="4"/>
    <n v="3"/>
    <n v="3"/>
    <n v="3"/>
    <n v="3"/>
    <n v="4"/>
    <n v="4"/>
    <n v="4"/>
    <m/>
    <n v="4"/>
    <n v="4"/>
    <n v="4"/>
    <n v="3"/>
    <n v="3"/>
    <n v="3"/>
  </r>
  <r>
    <n v="2"/>
    <s v="ศึกษาศาสตร์"/>
    <s v="หลักสูตรและการสอน"/>
    <m/>
    <m/>
    <n v="1"/>
    <x v="1"/>
    <x v="1"/>
    <m/>
    <x v="0"/>
    <x v="0"/>
    <m/>
    <m/>
    <n v="4"/>
    <n v="3"/>
    <n v="2"/>
    <n v="3"/>
    <n v="4"/>
    <n v="4"/>
    <n v="4"/>
    <n v="4"/>
    <n v="4"/>
    <n v="4"/>
    <n v="2"/>
    <n v="2"/>
    <n v="1"/>
    <n v="2"/>
    <n v="3"/>
    <n v="4"/>
    <n v="5"/>
    <n v="4"/>
    <n v="4"/>
    <n v="4"/>
    <n v="5"/>
    <n v="4"/>
    <n v="4"/>
    <n v="4"/>
  </r>
  <r>
    <n v="2"/>
    <s v="ศึกษาศาสตร์"/>
    <s v="หลักสูตรและการสอน"/>
    <m/>
    <n v="1"/>
    <n v="1"/>
    <x v="1"/>
    <x v="1"/>
    <m/>
    <x v="0"/>
    <x v="0"/>
    <m/>
    <m/>
    <n v="4"/>
    <n v="5"/>
    <n v="3"/>
    <n v="4"/>
    <n v="5"/>
    <n v="4"/>
    <n v="3"/>
    <n v="2"/>
    <n v="4"/>
    <n v="3"/>
    <n v="4"/>
    <n v="3"/>
    <n v="3"/>
    <n v="4"/>
    <n v="5"/>
    <n v="5"/>
    <n v="5"/>
    <n v="4"/>
    <n v="4"/>
    <n v="5"/>
    <n v="5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4"/>
    <n v="3"/>
    <n v="4"/>
    <n v="4"/>
    <n v="3"/>
    <n v="4"/>
    <n v="3"/>
    <n v="4"/>
    <n v="4"/>
    <n v="5"/>
    <n v="5"/>
    <n v="5"/>
    <n v="5"/>
    <n v="5"/>
    <n v="5"/>
    <n v="5"/>
    <n v="3"/>
    <n v="3"/>
    <n v="4"/>
  </r>
  <r>
    <n v="3"/>
    <s v="ศึกษาศาสตร์"/>
    <s v="หลักสูตรและการสอน"/>
    <m/>
    <n v="1"/>
    <m/>
    <x v="0"/>
    <x v="1"/>
    <m/>
    <x v="0"/>
    <x v="0"/>
    <m/>
    <m/>
    <n v="5"/>
    <n v="5"/>
    <n v="5"/>
    <n v="3"/>
    <n v="3"/>
    <n v="5"/>
    <n v="4"/>
    <n v="4"/>
    <n v="4"/>
    <n v="5"/>
    <n v="1"/>
    <n v="2"/>
    <n v="3"/>
    <n v="2"/>
    <n v="5"/>
    <n v="5"/>
    <n v="5"/>
    <n v="5"/>
    <n v="5"/>
    <n v="5"/>
    <n v="5"/>
    <n v="4"/>
    <n v="5"/>
    <n v="5"/>
  </r>
  <r>
    <n v="2"/>
    <s v="ศึกษาศาสตร์"/>
    <s v="หลักสูตรและการสอน"/>
    <m/>
    <m/>
    <m/>
    <x v="0"/>
    <x v="1"/>
    <m/>
    <x v="0"/>
    <x v="1"/>
    <m/>
    <m/>
    <n v="5"/>
    <n v="4"/>
    <n v="2"/>
    <n v="4"/>
    <n v="4"/>
    <n v="2"/>
    <n v="4"/>
    <n v="4"/>
    <n v="4"/>
    <n v="5"/>
    <n v="3"/>
    <n v="3"/>
    <n v="3"/>
    <n v="3"/>
    <n v="5"/>
    <n v="5"/>
    <n v="5"/>
    <n v="5"/>
    <n v="4"/>
    <n v="4"/>
    <n v="4"/>
    <n v="4"/>
    <n v="4"/>
    <n v="4"/>
  </r>
  <r>
    <n v="2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3"/>
    <n v="3"/>
    <n v="3"/>
    <n v="3"/>
    <n v="3"/>
    <n v="5"/>
    <n v="5"/>
    <n v="5"/>
    <n v="5"/>
    <n v="4"/>
    <n v="4"/>
    <n v="4"/>
    <n v="4"/>
    <n v="4"/>
    <n v="4"/>
    <n v="4"/>
    <n v="4"/>
    <n v="4"/>
    <n v="4"/>
  </r>
  <r>
    <n v="2"/>
    <s v="ศึกษาศาสตร์"/>
    <s v="วิจัยและประเมินผลการศึกษา"/>
    <m/>
    <m/>
    <m/>
    <x v="1"/>
    <x v="1"/>
    <m/>
    <x v="0"/>
    <x v="0"/>
    <m/>
    <m/>
    <n v="4"/>
    <n v="5"/>
    <n v="4"/>
    <n v="5"/>
    <n v="5"/>
    <n v="5"/>
    <n v="5"/>
    <n v="5"/>
    <n v="5"/>
    <n v="5"/>
    <n v="2"/>
    <n v="2"/>
    <n v="2"/>
    <n v="3"/>
    <n v="5"/>
    <n v="5"/>
    <n v="5"/>
    <n v="5"/>
    <n v="5"/>
    <n v="5"/>
    <n v="5"/>
    <n v="4"/>
    <n v="5"/>
    <n v="5"/>
  </r>
  <r>
    <n v="3"/>
    <s v="ศึกษาศาสตร์"/>
    <s v="วิจัยและประเมินผลการศึกษา"/>
    <m/>
    <n v="1"/>
    <n v="1"/>
    <x v="0"/>
    <x v="1"/>
    <m/>
    <x v="0"/>
    <x v="0"/>
    <m/>
    <m/>
    <n v="5"/>
    <n v="5"/>
    <n v="3"/>
    <n v="4"/>
    <n v="4"/>
    <n v="4"/>
    <n v="3"/>
    <n v="4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ศึกษาศาสตร์"/>
    <s v="หลักสูตรและการสอน"/>
    <m/>
    <m/>
    <n v="1"/>
    <x v="0"/>
    <x v="1"/>
    <m/>
    <x v="0"/>
    <x v="0"/>
    <m/>
    <m/>
    <n v="3"/>
    <n v="2"/>
    <n v="1"/>
    <n v="4"/>
    <n v="3"/>
    <n v="2"/>
    <n v="3"/>
    <n v="3"/>
    <n v="1"/>
    <n v="4"/>
    <n v="3"/>
    <n v="2"/>
    <n v="3"/>
    <n v="3"/>
    <n v="4"/>
    <n v="3"/>
    <n v="4"/>
    <n v="3"/>
    <n v="2"/>
    <n v="3"/>
    <n v="3"/>
    <n v="4"/>
    <n v="3"/>
    <n v="3"/>
  </r>
  <r>
    <n v="3"/>
    <s v="ศึกษาศาสตร์"/>
    <s v="หลักสูตรและการสอน"/>
    <m/>
    <m/>
    <m/>
    <x v="0"/>
    <x v="1"/>
    <m/>
    <x v="0"/>
    <x v="1"/>
    <m/>
    <m/>
    <n v="4"/>
    <n v="4"/>
    <n v="4"/>
    <n v="5"/>
    <n v="5"/>
    <n v="5"/>
    <n v="4"/>
    <m/>
    <n v="4"/>
    <n v="4"/>
    <n v="1"/>
    <n v="1"/>
    <n v="1"/>
    <n v="1"/>
    <n v="5"/>
    <n v="4"/>
    <n v="5"/>
    <n v="5"/>
    <n v="4"/>
    <n v="5"/>
    <n v="5"/>
    <n v="3"/>
    <n v="3"/>
    <n v="5"/>
  </r>
  <r>
    <n v="2"/>
    <s v="ศึกษาศาสตร์"/>
    <s v="วิจัยและประเมินผลการศึกษา"/>
    <m/>
    <n v="1"/>
    <n v="1"/>
    <x v="0"/>
    <x v="1"/>
    <n v="1"/>
    <x v="0"/>
    <x v="0"/>
    <m/>
    <m/>
    <n v="5"/>
    <n v="5"/>
    <n v="4"/>
    <n v="5"/>
    <n v="5"/>
    <n v="5"/>
    <n v="5"/>
    <n v="4"/>
    <n v="5"/>
    <n v="5"/>
    <n v="4"/>
    <n v="4"/>
    <n v="5"/>
    <n v="5"/>
    <n v="5"/>
    <n v="5"/>
    <n v="5"/>
    <n v="5"/>
    <n v="5"/>
    <n v="5"/>
    <m/>
    <n v="5"/>
    <n v="5"/>
    <n v="5"/>
  </r>
  <r>
    <n v="3"/>
    <s v="ศึกษาศาสตร์"/>
    <s v="วิจัยและประเมินผลการศึกษา"/>
    <m/>
    <n v="1"/>
    <m/>
    <x v="0"/>
    <x v="1"/>
    <m/>
    <x v="0"/>
    <x v="0"/>
    <m/>
    <m/>
    <n v="4"/>
    <n v="3"/>
    <n v="4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5"/>
    <n v="4"/>
    <n v="4"/>
    <n v="4"/>
    <n v="4"/>
    <n v="2"/>
    <n v="2"/>
    <n v="2"/>
    <n v="2"/>
    <n v="4"/>
    <n v="4"/>
    <n v="5"/>
    <n v="5"/>
    <n v="4"/>
    <n v="5"/>
    <n v="4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3"/>
    <n v="4"/>
    <n v="5"/>
    <n v="3"/>
    <n v="4"/>
    <n v="4"/>
    <n v="5"/>
    <n v="5"/>
    <n v="3"/>
    <n v="4"/>
    <n v="5"/>
    <n v="3"/>
    <n v="4"/>
    <n v="4"/>
    <n v="5"/>
    <n v="5"/>
    <n v="5"/>
    <n v="4"/>
    <n v="5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2"/>
    <n v="2"/>
    <n v="2"/>
    <n v="4"/>
    <n v="4"/>
    <n v="4"/>
    <n v="4"/>
    <n v="4"/>
    <n v="4"/>
    <n v="5"/>
    <n v="4"/>
    <n v="4"/>
    <n v="4"/>
  </r>
  <r>
    <n v="3"/>
    <s v="บริหารธุรกิจ เศรษฐศาสตร์ และการสื่อสาร"/>
    <s v="การสื่อสาร"/>
    <m/>
    <m/>
    <m/>
    <x v="0"/>
    <x v="1"/>
    <m/>
    <x v="0"/>
    <x v="0"/>
    <n v="1"/>
    <m/>
    <n v="5"/>
    <n v="3"/>
    <n v="3"/>
    <n v="4"/>
    <n v="4"/>
    <n v="4"/>
    <n v="4"/>
    <n v="4"/>
    <n v="4"/>
    <n v="4"/>
    <n v="3"/>
    <n v="3"/>
    <n v="3"/>
    <n v="3"/>
    <n v="4"/>
    <n v="4"/>
    <n v="4"/>
    <n v="4"/>
    <n v="4"/>
    <n v="5"/>
    <n v="4"/>
    <n v="3"/>
    <n v="4"/>
    <n v="3"/>
  </r>
  <r>
    <n v="3"/>
    <s v="วิทยาศาสตร์"/>
    <s v="ฟิสิกส์ประยุกต์"/>
    <m/>
    <n v="1"/>
    <m/>
    <x v="0"/>
    <x v="1"/>
    <m/>
    <x v="0"/>
    <x v="1"/>
    <m/>
    <m/>
    <n v="4"/>
    <n v="4"/>
    <n v="4"/>
    <n v="4"/>
    <n v="4"/>
    <n v="5"/>
    <n v="4"/>
    <n v="5"/>
    <n v="4"/>
    <n v="5"/>
    <n v="3"/>
    <n v="3"/>
    <n v="3"/>
    <n v="4"/>
    <n v="4"/>
    <n v="4"/>
    <n v="4"/>
    <n v="4"/>
    <n v="5"/>
    <n v="5"/>
    <n v="4"/>
    <n v="4"/>
    <n v="4"/>
    <n v="4"/>
  </r>
  <r>
    <n v="2"/>
    <s v="พลังงานทดแทน"/>
    <s v="พลังงานทดแทน"/>
    <m/>
    <m/>
    <n v="1"/>
    <x v="0"/>
    <x v="1"/>
    <m/>
    <x v="0"/>
    <x v="0"/>
    <m/>
    <m/>
    <n v="5"/>
    <n v="5"/>
    <n v="4"/>
    <n v="4"/>
    <n v="5"/>
    <n v="5"/>
    <n v="1"/>
    <n v="2"/>
    <n v="4"/>
    <n v="5"/>
    <n v="3"/>
    <n v="1"/>
    <n v="4"/>
    <n v="4"/>
    <n v="5"/>
    <n v="4"/>
    <n v="5"/>
    <n v="5"/>
    <n v="5"/>
    <n v="5"/>
    <n v="4"/>
    <n v="3"/>
    <n v="3"/>
    <n v="3"/>
  </r>
  <r>
    <n v="2"/>
    <s v="ศึกษาศาสตร์"/>
    <s v="วิจัยและประเมินผลการศึกษา"/>
    <m/>
    <n v="1"/>
    <m/>
    <x v="0"/>
    <x v="1"/>
    <n v="1"/>
    <x v="0"/>
    <x v="0"/>
    <m/>
    <m/>
    <n v="5"/>
    <n v="3"/>
    <n v="3"/>
    <n v="4"/>
    <n v="4"/>
    <n v="4"/>
    <n v="5"/>
    <n v="5"/>
    <n v="5"/>
    <n v="4"/>
    <n v="4"/>
    <n v="4"/>
    <n v="4"/>
    <n v="4"/>
    <n v="5"/>
    <n v="5"/>
    <n v="5"/>
    <n v="5"/>
    <n v="5"/>
    <n v="5"/>
    <n v="5"/>
    <n v="5"/>
    <n v="5"/>
    <n v="5"/>
  </r>
  <r>
    <n v="3"/>
    <s v="มนุษยศาสตร์"/>
    <s v="ภาษาอังกฤษ"/>
    <m/>
    <n v="1"/>
    <m/>
    <x v="1"/>
    <x v="1"/>
    <m/>
    <x v="0"/>
    <x v="0"/>
    <m/>
    <m/>
    <n v="4"/>
    <n v="4"/>
    <n v="5"/>
    <n v="5"/>
    <n v="5"/>
    <n v="5"/>
    <n v="5"/>
    <n v="5"/>
    <n v="5"/>
    <n v="5"/>
    <n v="3"/>
    <n v="3"/>
    <n v="4"/>
    <n v="4"/>
    <n v="5"/>
    <n v="5"/>
    <n v="5"/>
    <n v="5"/>
    <n v="5"/>
    <n v="5"/>
    <n v="5"/>
    <n v="4"/>
    <n v="4"/>
    <n v="5"/>
  </r>
  <r>
    <n v="2"/>
    <s v="พลังงานทดแทน"/>
    <s v="พลังงานทดแทน"/>
    <m/>
    <m/>
    <n v="1"/>
    <x v="0"/>
    <x v="0"/>
    <m/>
    <x v="0"/>
    <x v="0"/>
    <m/>
    <m/>
    <n v="4"/>
    <n v="4"/>
    <n v="4"/>
    <n v="3"/>
    <n v="4"/>
    <n v="4"/>
    <n v="4"/>
    <n v="4"/>
    <n v="4"/>
    <n v="4"/>
    <n v="5"/>
    <n v="5"/>
    <n v="5"/>
    <n v="5"/>
    <n v="5"/>
    <n v="5"/>
    <n v="5"/>
    <n v="5"/>
    <n v="5"/>
    <n v="5"/>
    <n v="5"/>
    <n v="5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วิศวกรรมศาสตร์"/>
    <s v="วิศวกรรมโยธา"/>
    <m/>
    <m/>
    <n v="1"/>
    <x v="0"/>
    <x v="1"/>
    <m/>
    <x v="1"/>
    <x v="0"/>
    <m/>
    <m/>
    <n v="4"/>
    <n v="2"/>
    <n v="3"/>
    <n v="3"/>
    <n v="3"/>
    <n v="3"/>
    <n v="4"/>
    <n v="4"/>
    <n v="4"/>
    <n v="5"/>
    <n v="3"/>
    <n v="3"/>
    <n v="3"/>
    <n v="3"/>
    <n v="4"/>
    <n v="4"/>
    <n v="4"/>
    <n v="4"/>
    <n v="4"/>
    <n v="4"/>
    <n v="4"/>
    <n v="4"/>
    <n v="2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3"/>
    <n v="3"/>
    <n v="2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2"/>
    <n v="4"/>
    <n v="3"/>
    <n v="4"/>
    <n v="4"/>
    <n v="4"/>
    <n v="2"/>
    <n v="3"/>
    <n v="4"/>
    <n v="4"/>
    <n v="4"/>
    <n v="4"/>
    <n v="4"/>
    <n v="4"/>
    <n v="4"/>
    <n v="5"/>
    <n v="5"/>
    <n v="5"/>
    <n v="4"/>
    <n v="4"/>
    <n v="4"/>
    <n v="3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5"/>
    <n v="5"/>
    <n v="5"/>
    <n v="4"/>
    <n v="4"/>
    <n v="3"/>
    <n v="5"/>
    <n v="4"/>
    <n v="4"/>
    <n v="4"/>
    <m/>
    <n v="4"/>
    <n v="4"/>
    <n v="5"/>
    <n v="5"/>
    <n v="5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3"/>
    <n v="4"/>
    <n v="4"/>
    <n v="3"/>
    <n v="3"/>
    <n v="3"/>
    <n v="3"/>
    <n v="3"/>
    <n v="3"/>
    <n v="3"/>
    <n v="3"/>
    <n v="4"/>
    <n v="4"/>
    <n v="4"/>
    <n v="3"/>
    <n v="4"/>
    <n v="3"/>
    <n v="4"/>
    <n v="3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4"/>
    <n v="4"/>
    <n v="4"/>
    <n v="4"/>
    <n v="4"/>
    <n v="4"/>
    <n v="3"/>
    <n v="4"/>
    <n v="4"/>
    <n v="4"/>
    <n v="5"/>
    <n v="4"/>
    <n v="5"/>
    <n v="4"/>
    <n v="4"/>
    <n v="4"/>
    <n v="4"/>
    <n v="5"/>
    <n v="4"/>
    <n v="4"/>
    <n v="5"/>
    <n v="5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2"/>
    <n v="2"/>
    <n v="2"/>
    <n v="4"/>
    <n v="4"/>
    <n v="4"/>
    <n v="4"/>
    <n v="5"/>
    <n v="5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5"/>
    <n v="5"/>
    <n v="3"/>
    <n v="5"/>
    <n v="5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4"/>
    <n v="5"/>
    <n v="5"/>
    <n v="5"/>
    <n v="4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3"/>
    <n v="5"/>
    <n v="5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5"/>
    <n v="4"/>
    <n v="5"/>
    <n v="5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2"/>
    <n v="3"/>
    <n v="3"/>
    <n v="2"/>
    <n v="3"/>
    <n v="4"/>
    <n v="4"/>
    <n v="3"/>
    <n v="3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4"/>
    <n v="3"/>
    <n v="4"/>
    <n v="4"/>
    <n v="4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1"/>
    <n v="5"/>
    <n v="5"/>
    <n v="5"/>
    <n v="3"/>
    <n v="4"/>
    <n v="4"/>
    <n v="5"/>
    <n v="1"/>
    <n v="3"/>
    <n v="4"/>
    <m/>
    <n v="5"/>
    <n v="5"/>
    <n v="4"/>
    <n v="4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4"/>
    <n v="5"/>
    <n v="5"/>
    <n v="5"/>
    <n v="3"/>
    <n v="4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3"/>
    <n v="3"/>
    <n v="2"/>
    <n v="4"/>
    <n v="4"/>
    <n v="4"/>
    <n v="2"/>
    <n v="2"/>
    <n v="2"/>
    <n v="2"/>
    <n v="3"/>
    <n v="3"/>
    <n v="3"/>
    <n v="3"/>
    <n v="4"/>
    <n v="4"/>
    <n v="4"/>
    <n v="3"/>
    <n v="3"/>
    <n v="4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n v="1"/>
    <x v="0"/>
    <x v="0"/>
    <m/>
    <m/>
    <n v="4"/>
    <n v="3"/>
    <n v="4"/>
    <n v="4"/>
    <n v="4"/>
    <n v="4"/>
    <n v="3"/>
    <n v="4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1"/>
    <m/>
    <m/>
    <n v="5"/>
    <n v="5"/>
    <n v="5"/>
    <n v="5"/>
    <n v="5"/>
    <n v="5"/>
    <n v="5"/>
    <n v="5"/>
    <n v="4"/>
    <n v="5"/>
    <n v="3"/>
    <n v="3"/>
    <n v="3"/>
    <n v="3"/>
    <n v="5"/>
    <n v="5"/>
    <n v="5"/>
    <n v="5"/>
    <n v="5"/>
    <n v="5"/>
    <n v="5"/>
    <n v="5"/>
    <n v="4"/>
    <n v="5"/>
  </r>
  <r>
    <n v="2"/>
    <s v="สหเวชศาสตร์"/>
    <s v="เทคนิคการแพทย์"/>
    <m/>
    <n v="1"/>
    <m/>
    <x v="1"/>
    <x v="1"/>
    <m/>
    <x v="0"/>
    <x v="0"/>
    <m/>
    <m/>
    <n v="5"/>
    <n v="4"/>
    <n v="4"/>
    <n v="5"/>
    <n v="5"/>
    <n v="5"/>
    <n v="4"/>
    <n v="5"/>
    <n v="3"/>
    <n v="5"/>
    <n v="4"/>
    <n v="4"/>
    <n v="4"/>
    <n v="4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m/>
    <x v="0"/>
    <x v="1"/>
    <m/>
    <m/>
    <n v="5"/>
    <n v="4"/>
    <n v="4"/>
    <n v="4"/>
    <n v="4"/>
    <n v="4"/>
    <n v="4"/>
    <n v="5"/>
    <n v="4"/>
    <n v="5"/>
    <n v="3"/>
    <n v="2"/>
    <n v="2"/>
    <n v="2"/>
    <n v="4"/>
    <n v="4"/>
    <n v="4"/>
    <n v="4"/>
    <n v="5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1"/>
    <m/>
    <m/>
    <n v="5"/>
    <n v="5"/>
    <n v="4"/>
    <n v="4"/>
    <n v="4"/>
    <n v="5"/>
    <n v="4"/>
    <n v="5"/>
    <n v="5"/>
    <n v="5"/>
    <n v="5"/>
    <n v="5"/>
    <n v="4"/>
    <n v="4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0"/>
    <m/>
    <m/>
    <n v="4"/>
    <n v="4"/>
    <n v="4"/>
    <n v="5"/>
    <n v="5"/>
    <n v="4"/>
    <n v="4"/>
    <n v="4"/>
    <n v="4"/>
    <n v="4"/>
    <n v="5"/>
    <n v="4"/>
    <n v="5"/>
    <n v="4"/>
    <n v="5"/>
    <n v="4"/>
    <n v="5"/>
    <n v="4"/>
    <n v="5"/>
    <n v="4"/>
    <n v="5"/>
    <n v="5"/>
    <n v="4"/>
    <n v="5"/>
  </r>
  <r>
    <n v="2"/>
    <s v="วิทยาศาสตร์"/>
    <s v="เทคโนโลยีสารสนเทศ"/>
    <m/>
    <m/>
    <m/>
    <x v="0"/>
    <x v="0"/>
    <m/>
    <x v="0"/>
    <x v="0"/>
    <m/>
    <m/>
    <n v="4"/>
    <n v="2"/>
    <n v="3"/>
    <n v="4"/>
    <n v="4"/>
    <n v="3"/>
    <n v="4"/>
    <n v="4"/>
    <n v="4"/>
    <n v="4"/>
    <n v="1"/>
    <n v="1"/>
    <n v="1"/>
    <n v="1"/>
    <n v="3"/>
    <n v="3"/>
    <n v="3"/>
    <n v="3"/>
    <n v="3"/>
    <n v="3"/>
    <n v="4"/>
    <n v="3"/>
    <n v="3"/>
    <n v="3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4"/>
    <n v="4"/>
    <n v="3"/>
    <n v="4"/>
    <n v="4"/>
    <n v="4"/>
    <n v="4"/>
    <n v="4"/>
    <n v="4"/>
    <n v="3"/>
    <n v="3"/>
    <n v="3"/>
    <n v="3"/>
    <n v="3"/>
    <n v="3"/>
    <n v="5"/>
    <n v="5"/>
    <n v="3"/>
    <n v="5"/>
    <n v="5"/>
    <n v="3"/>
    <n v="3"/>
    <n v="3"/>
  </r>
  <r>
    <n v="3"/>
    <s v="วิทยาศาสตร์"/>
    <s v="ฟิสิกส์ประยุกต์"/>
    <m/>
    <n v="1"/>
    <n v="1"/>
    <x v="0"/>
    <x v="1"/>
    <m/>
    <x v="0"/>
    <x v="0"/>
    <m/>
    <m/>
    <n v="4"/>
    <n v="4"/>
    <n v="3"/>
    <n v="4"/>
    <n v="4"/>
    <n v="3"/>
    <n v="3"/>
    <n v="4"/>
    <n v="3"/>
    <n v="4"/>
    <n v="3"/>
    <n v="2"/>
    <n v="3"/>
    <n v="2"/>
    <n v="3"/>
    <n v="3"/>
    <n v="4"/>
    <n v="4"/>
    <n v="3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3"/>
    <n v="3"/>
    <n v="4"/>
    <n v="3"/>
    <n v="3"/>
    <n v="3"/>
    <n v="3"/>
    <n v="3"/>
    <n v="3"/>
    <n v="3"/>
    <n v="3"/>
    <n v="4"/>
    <n v="4"/>
    <n v="4"/>
    <n v="4"/>
    <n v="4"/>
    <n v="4"/>
    <n v="4"/>
    <n v="3"/>
    <n v="3"/>
    <n v="3"/>
  </r>
  <r>
    <n v="2"/>
    <s v="วิศวกรรมศาสตร์"/>
    <s v="วิศวกรรมโยธา"/>
    <m/>
    <m/>
    <m/>
    <x v="0"/>
    <x v="1"/>
    <m/>
    <x v="0"/>
    <x v="1"/>
    <m/>
    <m/>
    <n v="5"/>
    <n v="5"/>
    <n v="5"/>
    <n v="5"/>
    <n v="5"/>
    <n v="5"/>
    <n v="4"/>
    <n v="4"/>
    <n v="4"/>
    <n v="4"/>
    <n v="4"/>
    <n v="4"/>
    <n v="5"/>
    <n v="5"/>
    <n v="4"/>
    <n v="4"/>
    <n v="4"/>
    <n v="5"/>
    <n v="5"/>
    <n v="4"/>
    <n v="5"/>
    <n v="5"/>
    <n v="5"/>
    <n v="5"/>
  </r>
  <r>
    <n v="3"/>
    <s v="วิทยาศาสตร์"/>
    <s v="ไม่ระบุ"/>
    <m/>
    <n v="1"/>
    <m/>
    <x v="0"/>
    <x v="1"/>
    <m/>
    <x v="0"/>
    <x v="0"/>
    <m/>
    <m/>
    <n v="4"/>
    <n v="4"/>
    <n v="2"/>
    <n v="4"/>
    <n v="4"/>
    <n v="4"/>
    <n v="3"/>
    <n v="4"/>
    <n v="4"/>
    <n v="4"/>
    <n v="3"/>
    <n v="3"/>
    <n v="2"/>
    <n v="3"/>
    <n v="4"/>
    <n v="4"/>
    <n v="4"/>
    <n v="4"/>
    <n v="4"/>
    <n v="4"/>
    <n v="4"/>
    <n v="4"/>
    <n v="4"/>
    <n v="4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4"/>
    <n v="5"/>
    <n v="5"/>
    <n v="4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3"/>
    <s v="ศึกษาศาสตร์"/>
    <s v="คอมพิวเตอร์ศึกษา"/>
    <m/>
    <n v="1"/>
    <m/>
    <x v="0"/>
    <x v="1"/>
    <m/>
    <x v="0"/>
    <x v="0"/>
    <m/>
    <m/>
    <n v="5"/>
    <n v="5"/>
    <n v="5"/>
    <n v="4"/>
    <n v="4"/>
    <n v="5"/>
    <n v="5"/>
    <n v="5"/>
    <n v="4"/>
    <n v="4"/>
    <n v="4"/>
    <n v="4"/>
    <n v="4"/>
    <n v="5"/>
    <n v="5"/>
    <n v="5"/>
    <n v="4"/>
    <n v="5"/>
    <n v="4"/>
    <n v="5"/>
    <n v="5"/>
    <n v="4"/>
    <n v="4"/>
    <n v="4"/>
  </r>
  <r>
    <n v="1"/>
    <s v="สหเวชศาสตร์"/>
    <m/>
    <m/>
    <n v="1"/>
    <m/>
    <x v="1"/>
    <x v="1"/>
    <m/>
    <x v="0"/>
    <x v="0"/>
    <m/>
    <m/>
    <n v="4"/>
    <n v="4"/>
    <n v="4"/>
    <n v="4"/>
    <n v="4"/>
    <n v="4"/>
    <n v="3"/>
    <n v="3"/>
    <n v="4"/>
    <n v="4"/>
    <n v="2"/>
    <n v="2"/>
    <n v="2"/>
    <n v="3"/>
    <n v="4"/>
    <n v="4"/>
    <n v="4"/>
    <n v="4"/>
    <n v="4"/>
    <n v="4"/>
    <n v="4"/>
    <n v="3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3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1"/>
    <n v="3"/>
    <n v="5"/>
    <n v="4"/>
    <n v="3"/>
    <n v="3"/>
    <n v="4"/>
    <n v="5"/>
    <n v="1"/>
    <n v="3"/>
    <n v="3"/>
    <n v="4"/>
    <n v="3"/>
    <n v="4"/>
    <n v="4"/>
    <n v="4"/>
    <n v="4"/>
    <n v="4"/>
    <n v="5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4"/>
    <n v="3"/>
    <n v="2"/>
    <n v="3"/>
    <n v="4"/>
    <m/>
    <n v="3"/>
    <n v="3"/>
    <n v="3"/>
    <n v="2"/>
    <n v="3"/>
    <n v="4"/>
    <n v="4"/>
    <n v="4"/>
    <n v="4"/>
    <n v="4"/>
    <n v="4"/>
    <n v="4"/>
    <n v="4"/>
    <n v="4"/>
  </r>
  <r>
    <n v="3"/>
    <s v="ศึกษาศาสตร์"/>
    <s v="การบริหารการศึกษา"/>
    <m/>
    <m/>
    <m/>
    <x v="0"/>
    <x v="1"/>
    <m/>
    <x v="0"/>
    <x v="1"/>
    <m/>
    <m/>
    <n v="4"/>
    <n v="4"/>
    <n v="4"/>
    <n v="4"/>
    <n v="4"/>
    <n v="5"/>
    <n v="4"/>
    <n v="5"/>
    <n v="5"/>
    <n v="5"/>
    <n v="3"/>
    <n v="3"/>
    <n v="3"/>
    <n v="3"/>
    <n v="4"/>
    <n v="4"/>
    <n v="4"/>
    <n v="4"/>
    <n v="4"/>
    <n v="4"/>
    <n v="4"/>
    <n v="4"/>
    <n v="3"/>
    <n v="4"/>
  </r>
  <r>
    <n v="2"/>
    <s v="วิทยาศาสตร์"/>
    <s v="เทคโนโลยีสารสนเทศ"/>
    <m/>
    <m/>
    <m/>
    <x v="0"/>
    <x v="1"/>
    <m/>
    <x v="0"/>
    <x v="1"/>
    <m/>
    <m/>
    <n v="4"/>
    <n v="4"/>
    <n v="4"/>
    <n v="5"/>
    <n v="4"/>
    <n v="4"/>
    <n v="4"/>
    <n v="4"/>
    <n v="5"/>
    <n v="4"/>
    <n v="4"/>
    <n v="4"/>
    <n v="4"/>
    <n v="4"/>
    <n v="4"/>
    <n v="3"/>
    <n v="3"/>
    <n v="4"/>
    <n v="4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5"/>
    <n v="4"/>
    <n v="4"/>
    <n v="4"/>
    <n v="4"/>
    <n v="3"/>
    <n v="4"/>
    <n v="4"/>
    <n v="4"/>
    <n v="4"/>
    <n v="4"/>
    <n v="4"/>
    <n v="3"/>
    <n v="4"/>
    <n v="4"/>
    <n v="4"/>
    <n v="4"/>
    <n v="4"/>
    <n v="4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5"/>
    <n v="4"/>
    <n v="5"/>
    <n v="3"/>
    <n v="5"/>
    <n v="5"/>
    <n v="5"/>
    <n v="4"/>
    <n v="5"/>
    <n v="5"/>
    <n v="5"/>
    <n v="5"/>
    <n v="4"/>
    <n v="4"/>
    <n v="4"/>
    <n v="4"/>
    <n v="4"/>
    <n v="5"/>
    <n v="5"/>
    <n v="4"/>
    <n v="5"/>
  </r>
  <r>
    <n v="2"/>
    <s v="มนุษยศาสตร์"/>
    <s v="ภาษาอังกฤษ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5"/>
    <n v="4"/>
    <n v="4"/>
    <n v="5"/>
    <n v="5"/>
    <n v="5"/>
    <n v="5"/>
    <n v="5"/>
    <n v="5"/>
    <n v="5"/>
    <n v="5"/>
    <n v="5"/>
    <n v="5"/>
    <n v="5"/>
  </r>
  <r>
    <n v="3"/>
    <s v="ศึกษาศาสตร์"/>
    <s v="วิจัยและประเมินผลการศึกษา"/>
    <m/>
    <n v="1"/>
    <m/>
    <x v="1"/>
    <x v="1"/>
    <m/>
    <x v="0"/>
    <x v="0"/>
    <m/>
    <m/>
    <n v="5"/>
    <n v="4"/>
    <n v="4"/>
    <n v="3"/>
    <n v="3"/>
    <n v="5"/>
    <n v="4"/>
    <n v="4"/>
    <n v="4"/>
    <n v="4"/>
    <n v="2"/>
    <n v="2"/>
    <n v="2"/>
    <n v="2"/>
    <n v="4"/>
    <n v="4"/>
    <n v="4"/>
    <n v="4"/>
    <n v="4"/>
    <n v="4"/>
    <n v="5"/>
    <n v="4"/>
    <n v="4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4"/>
    <n v="5"/>
    <n v="5"/>
    <n v="5"/>
    <n v="5"/>
    <n v="5"/>
  </r>
  <r>
    <n v="3"/>
    <s v="พลังงานทดแทน"/>
    <s v="พลังงานทดแทน"/>
    <m/>
    <m/>
    <n v="1"/>
    <x v="1"/>
    <x v="1"/>
    <m/>
    <x v="0"/>
    <x v="0"/>
    <m/>
    <m/>
    <n v="4"/>
    <n v="3"/>
    <n v="1"/>
    <n v="4"/>
    <n v="4"/>
    <n v="4"/>
    <n v="4"/>
    <n v="4"/>
    <n v="4"/>
    <n v="4"/>
    <n v="2"/>
    <n v="2"/>
    <n v="3"/>
    <n v="3"/>
    <n v="3"/>
    <n v="3"/>
    <n v="3"/>
    <n v="4"/>
    <n v="1"/>
    <n v="4"/>
    <n v="4"/>
    <n v="3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3"/>
    <n v="1"/>
    <n v="5"/>
    <n v="5"/>
    <n v="5"/>
    <n v="5"/>
    <n v="5"/>
    <n v="5"/>
    <n v="5"/>
    <n v="4"/>
    <n v="2"/>
    <n v="3"/>
    <n v="3"/>
    <n v="3"/>
    <n v="4"/>
    <n v="4"/>
    <n v="5"/>
    <n v="5"/>
    <n v="5"/>
    <n v="5"/>
    <n v="4"/>
    <n v="2"/>
    <n v="3"/>
  </r>
  <r>
    <n v="3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4"/>
    <n v="4"/>
    <n v="3"/>
    <n v="1"/>
    <n v="2"/>
    <n v="3"/>
    <n v="3"/>
    <n v="3"/>
    <n v="3"/>
    <n v="4"/>
    <n v="4"/>
    <n v="4"/>
    <n v="4"/>
    <n v="5"/>
    <n v="5"/>
    <n v="4"/>
    <n v="4"/>
    <n v="4"/>
    <n v="3"/>
    <n v="2"/>
    <n v="3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1"/>
    <n v="3"/>
    <n v="3"/>
    <n v="4"/>
    <n v="2"/>
    <n v="4"/>
    <n v="3"/>
    <n v="4"/>
    <n v="2"/>
    <n v="2"/>
    <n v="4"/>
    <n v="4"/>
    <n v="3"/>
    <n v="3"/>
    <n v="5"/>
    <n v="5"/>
    <n v="3"/>
    <n v="5"/>
    <n v="4"/>
    <n v="4"/>
    <n v="2"/>
    <n v="3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1"/>
    <m/>
    <x v="0"/>
    <x v="0"/>
    <m/>
    <m/>
    <n v="3"/>
    <n v="2"/>
    <n v="3"/>
    <n v="4"/>
    <n v="4"/>
    <n v="4"/>
    <n v="4"/>
    <n v="4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m/>
    <n v="1"/>
    <x v="1"/>
    <x v="1"/>
    <m/>
    <x v="0"/>
    <x v="0"/>
    <m/>
    <m/>
    <n v="5"/>
    <n v="4"/>
    <n v="4"/>
    <n v="4"/>
    <n v="4"/>
    <n v="4"/>
    <n v="4"/>
    <n v="4"/>
    <n v="4"/>
    <n v="4"/>
    <n v="4"/>
    <n v="4"/>
    <n v="4"/>
    <n v="4"/>
    <n v="5"/>
    <n v="4"/>
    <n v="5"/>
    <n v="5"/>
    <n v="5"/>
    <n v="5"/>
    <n v="5"/>
    <n v="4"/>
    <n v="4"/>
    <n v="4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m/>
    <n v="1"/>
    <x v="1"/>
    <x v="0"/>
    <m/>
    <x v="0"/>
    <x v="0"/>
    <m/>
    <m/>
    <n v="5"/>
    <n v="5"/>
    <n v="4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4"/>
    <n v="4"/>
    <n v="4"/>
  </r>
  <r>
    <n v="3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0"/>
    <m/>
    <x v="0"/>
    <x v="1"/>
    <m/>
    <m/>
    <n v="4"/>
    <n v="4"/>
    <n v="4"/>
    <n v="4"/>
    <n v="4"/>
    <n v="4"/>
    <n v="4"/>
    <n v="5"/>
    <n v="4"/>
    <n v="4"/>
    <n v="3"/>
    <n v="2"/>
    <n v="2"/>
    <n v="2"/>
    <n v="4"/>
    <n v="4"/>
    <n v="4"/>
    <n v="4"/>
    <n v="4"/>
    <n v="5"/>
    <n v="5"/>
    <n v="4"/>
    <n v="4"/>
    <n v="4"/>
  </r>
  <r>
    <n v="2"/>
    <s v="วิทยาศาสตร์การแพทย์"/>
    <s v="ชีวเคมี"/>
    <m/>
    <n v="1"/>
    <n v="1"/>
    <x v="1"/>
    <x v="1"/>
    <m/>
    <x v="0"/>
    <x v="0"/>
    <m/>
    <m/>
    <n v="3"/>
    <n v="4"/>
    <n v="4"/>
    <n v="4"/>
    <n v="4"/>
    <n v="4"/>
    <n v="4"/>
    <n v="4"/>
    <n v="4"/>
    <n v="5"/>
    <n v="4"/>
    <n v="5"/>
    <n v="4"/>
    <n v="5"/>
    <n v="4"/>
    <n v="4"/>
    <n v="4"/>
    <n v="4"/>
    <n v="4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4"/>
    <n v="4"/>
    <n v="4"/>
    <n v="4"/>
    <n v="5"/>
    <n v="4"/>
    <n v="5"/>
    <n v="5"/>
    <n v="4"/>
    <n v="5"/>
    <m/>
    <n v="3"/>
    <n v="4"/>
    <n v="5"/>
    <n v="4"/>
    <m/>
    <n v="5"/>
    <n v="4"/>
    <n v="5"/>
    <n v="4"/>
    <n v="5"/>
    <n v="4"/>
  </r>
  <r>
    <n v="2"/>
    <s v="ไม่ระบุ"/>
    <s v="ไม่ระบุ"/>
    <m/>
    <m/>
    <m/>
    <x v="0"/>
    <x v="1"/>
    <m/>
    <x v="0"/>
    <x v="1"/>
    <m/>
    <m/>
    <n v="4"/>
    <n v="3"/>
    <n v="3"/>
    <n v="3"/>
    <n v="3"/>
    <n v="3"/>
    <n v="3"/>
    <n v="3"/>
    <n v="3"/>
    <n v="3"/>
    <n v="3"/>
    <n v="3"/>
    <n v="3"/>
    <n v="4"/>
    <n v="3"/>
    <n v="3"/>
    <n v="3"/>
    <n v="3"/>
    <n v="4"/>
    <n v="4"/>
    <n v="3"/>
    <n v="4"/>
    <n v="3"/>
    <n v="3"/>
  </r>
  <r>
    <n v="2"/>
    <s v="ไม่ระบุ"/>
    <s v="ไม่ระบุ"/>
    <m/>
    <m/>
    <m/>
    <x v="0"/>
    <x v="1"/>
    <m/>
    <x v="0"/>
    <x v="1"/>
    <m/>
    <m/>
    <n v="5"/>
    <n v="4"/>
    <n v="4"/>
    <n v="4"/>
    <n v="4"/>
    <n v="5"/>
    <n v="5"/>
    <n v="5"/>
    <n v="5"/>
    <n v="5"/>
    <n v="2"/>
    <n v="2"/>
    <n v="2"/>
    <n v="2"/>
    <m/>
    <n v="3"/>
    <n v="4"/>
    <n v="4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m/>
    <x v="0"/>
    <x v="1"/>
    <m/>
    <x v="0"/>
    <x v="0"/>
    <m/>
    <m/>
    <n v="4"/>
    <n v="5"/>
    <n v="3"/>
    <n v="3"/>
    <n v="3"/>
    <n v="4"/>
    <n v="3"/>
    <n v="4"/>
    <n v="3"/>
    <n v="5"/>
    <n v="3"/>
    <n v="3"/>
    <n v="3"/>
    <n v="3"/>
    <n v="4"/>
    <n v="4"/>
    <n v="4"/>
    <n v="4"/>
    <n v="5"/>
    <n v="5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m/>
    <n v="1"/>
    <x v="0"/>
    <x v="1"/>
    <m/>
    <x v="0"/>
    <x v="0"/>
    <m/>
    <m/>
    <n v="5"/>
    <n v="3"/>
    <n v="4"/>
    <n v="4"/>
    <n v="4"/>
    <n v="3"/>
    <n v="3"/>
    <n v="4"/>
    <n v="4"/>
    <n v="4"/>
    <n v="4"/>
    <n v="4"/>
    <n v="4"/>
    <n v="4"/>
    <m/>
    <m/>
    <n v="5"/>
    <n v="5"/>
    <n v="5"/>
    <n v="5"/>
    <n v="5"/>
    <n v="4"/>
    <n v="5"/>
    <n v="5"/>
  </r>
  <r>
    <n v="3"/>
    <s v="สังคมศาสตร์"/>
    <s v="พัฒนาสังคม"/>
    <m/>
    <n v="1"/>
    <m/>
    <x v="0"/>
    <x v="1"/>
    <m/>
    <x v="0"/>
    <x v="0"/>
    <m/>
    <m/>
    <n v="5"/>
    <n v="4"/>
    <n v="4"/>
    <n v="5"/>
    <n v="4"/>
    <n v="4"/>
    <n v="3"/>
    <n v="4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หเวชศาสตร์"/>
    <s v="ไม่ระบุ"/>
    <m/>
    <n v="1"/>
    <n v="1"/>
    <x v="1"/>
    <x v="1"/>
    <m/>
    <x v="0"/>
    <x v="0"/>
    <m/>
    <m/>
    <n v="5"/>
    <m/>
    <m/>
    <n v="5"/>
    <n v="5"/>
    <n v="5"/>
    <n v="3"/>
    <n v="5"/>
    <n v="5"/>
    <n v="5"/>
    <n v="3"/>
    <n v="2"/>
    <n v="2"/>
    <n v="2"/>
    <n v="5"/>
    <n v="5"/>
    <n v="4"/>
    <n v="5"/>
    <n v="5"/>
    <n v="5"/>
    <n v="5"/>
    <n v="4"/>
    <n v="5"/>
    <n v="5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0"/>
    <m/>
    <m/>
    <n v="4"/>
    <n v="2"/>
    <n v="3"/>
    <n v="3"/>
    <n v="4"/>
    <n v="3"/>
    <n v="4"/>
    <n v="4"/>
    <n v="3"/>
    <n v="4"/>
    <n v="2"/>
    <n v="3"/>
    <n v="2"/>
    <n v="2"/>
    <n v="4"/>
    <n v="4"/>
    <n v="3"/>
    <n v="3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1"/>
    <m/>
    <m/>
    <n v="5"/>
    <n v="4"/>
    <n v="2"/>
    <n v="5"/>
    <n v="5"/>
    <n v="4"/>
    <n v="3"/>
    <n v="4"/>
    <n v="3"/>
    <n v="4"/>
    <n v="3"/>
    <n v="3"/>
    <n v="3"/>
    <n v="3"/>
    <n v="4"/>
    <n v="3"/>
    <n v="4"/>
    <n v="4"/>
    <n v="4"/>
    <n v="4"/>
    <n v="4"/>
    <n v="4"/>
    <n v="3"/>
    <n v="3"/>
  </r>
  <r>
    <n v="3"/>
    <s v="สังคมศาสตร์"/>
    <s v="เอเชียตะวันออกเฉียงใต้ศึกษา"/>
    <m/>
    <n v="1"/>
    <n v="1"/>
    <x v="1"/>
    <x v="1"/>
    <m/>
    <x v="0"/>
    <x v="0"/>
    <m/>
    <m/>
    <n v="3"/>
    <n v="5"/>
    <n v="5"/>
    <n v="5"/>
    <n v="5"/>
    <n v="5"/>
    <n v="5"/>
    <n v="5"/>
    <n v="5"/>
    <n v="5"/>
    <n v="4"/>
    <n v="3"/>
    <m/>
    <m/>
    <n v="5"/>
    <n v="5"/>
    <n v="5"/>
    <n v="5"/>
    <n v="5"/>
    <n v="5"/>
    <n v="5"/>
    <n v="5"/>
    <n v="4"/>
    <n v="5"/>
  </r>
  <r>
    <n v="3"/>
    <s v="สังคมศาสตร์"/>
    <s v="เอเชียตะวันออกเฉียงใต้ศึกษา"/>
    <m/>
    <n v="1"/>
    <n v="1"/>
    <x v="1"/>
    <x v="1"/>
    <m/>
    <x v="0"/>
    <x v="1"/>
    <m/>
    <m/>
    <n v="4"/>
    <n v="5"/>
    <n v="4"/>
    <n v="5"/>
    <n v="5"/>
    <n v="5"/>
    <n v="4"/>
    <n v="5"/>
    <n v="5"/>
    <n v="4"/>
    <n v="3"/>
    <n v="4"/>
    <n v="3"/>
    <n v="4"/>
    <n v="5"/>
    <n v="5"/>
    <n v="5"/>
    <n v="5"/>
    <n v="5"/>
    <n v="5"/>
    <n v="4"/>
    <n v="4"/>
    <n v="4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1"/>
    <x v="0"/>
    <m/>
    <x v="0"/>
    <x v="0"/>
    <m/>
    <m/>
    <n v="5"/>
    <n v="3"/>
    <n v="2"/>
    <n v="5"/>
    <n v="5"/>
    <n v="5"/>
    <n v="1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3"/>
    <n v="3"/>
    <n v="4"/>
    <n v="4"/>
    <n v="2"/>
    <n v="4"/>
    <n v="4"/>
    <n v="3"/>
    <n v="3"/>
    <n v="2"/>
    <n v="2"/>
    <n v="1"/>
    <n v="4"/>
    <n v="4"/>
    <n v="4"/>
    <n v="4"/>
    <n v="4"/>
    <n v="5"/>
    <n v="4"/>
    <n v="4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4"/>
    <n v="3"/>
    <n v="3"/>
    <n v="4"/>
    <n v="4"/>
    <n v="4"/>
    <n v="3"/>
    <n v="4"/>
    <n v="4"/>
    <n v="4"/>
    <n v="3"/>
    <n v="2"/>
    <n v="2"/>
    <n v="2"/>
    <n v="4"/>
    <n v="4"/>
    <n v="4"/>
    <n v="4"/>
    <n v="4"/>
    <n v="4"/>
    <n v="4"/>
    <n v="3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3"/>
    <n v="4"/>
    <n v="5"/>
    <n v="5"/>
    <n v="3"/>
    <n v="2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5"/>
    <n v="4"/>
    <n v="4"/>
    <n v="4"/>
    <n v="4"/>
    <n v="3"/>
    <n v="3"/>
    <n v="4"/>
    <n v="4"/>
    <n v="4"/>
    <n v="3"/>
    <n v="3"/>
    <n v="3"/>
    <n v="3"/>
    <n v="4"/>
    <n v="4"/>
    <n v="4"/>
    <n v="4"/>
    <n v="5"/>
    <n v="5"/>
    <n v="5"/>
    <n v="4"/>
    <n v="4"/>
    <n v="4"/>
  </r>
  <r>
    <n v="3"/>
    <s v="วิทยาศาสตร์"/>
    <s v="ฟิสิกส์ประยุกต์"/>
    <m/>
    <m/>
    <n v="1"/>
    <x v="0"/>
    <x v="1"/>
    <n v="1"/>
    <x v="0"/>
    <x v="0"/>
    <m/>
    <m/>
    <n v="5"/>
    <n v="5"/>
    <n v="5"/>
    <n v="5"/>
    <n v="5"/>
    <n v="5"/>
    <n v="5"/>
    <n v="5"/>
    <n v="5"/>
    <n v="4"/>
    <n v="3"/>
    <n v="4"/>
    <n v="4"/>
    <n v="4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n v="1"/>
    <n v="1"/>
    <x v="1"/>
    <x v="0"/>
    <m/>
    <x v="0"/>
    <x v="1"/>
    <m/>
    <m/>
    <n v="4"/>
    <n v="4"/>
    <n v="3"/>
    <n v="4"/>
    <n v="4"/>
    <n v="5"/>
    <n v="4"/>
    <n v="5"/>
    <n v="5"/>
    <n v="5"/>
    <n v="4"/>
    <n v="4"/>
    <n v="4"/>
    <n v="4"/>
    <n v="5"/>
    <n v="5"/>
    <n v="5"/>
    <n v="5"/>
    <n v="4"/>
    <n v="4"/>
    <n v="5"/>
    <n v="5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n v="1"/>
    <n v="1"/>
    <x v="1"/>
    <x v="1"/>
    <m/>
    <x v="0"/>
    <x v="1"/>
    <m/>
    <m/>
    <n v="4"/>
    <n v="4"/>
    <n v="3"/>
    <n v="4"/>
    <n v="4"/>
    <n v="4"/>
    <n v="5"/>
    <n v="4"/>
    <n v="4"/>
    <n v="5"/>
    <n v="5"/>
    <n v="5"/>
    <n v="4"/>
    <n v="5"/>
    <n v="4"/>
    <n v="4"/>
    <n v="5"/>
    <n v="5"/>
    <n v="5"/>
    <n v="5"/>
    <n v="5"/>
    <n v="5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1"/>
    <m/>
    <m/>
    <n v="5"/>
    <n v="4"/>
    <n v="2"/>
    <n v="5"/>
    <n v="5"/>
    <n v="4"/>
    <n v="4"/>
    <n v="4"/>
    <n v="4"/>
    <n v="4"/>
    <n v="4"/>
    <n v="2"/>
    <n v="4"/>
    <n v="4"/>
    <n v="5"/>
    <n v="3"/>
    <n v="5"/>
    <n v="5"/>
    <n v="4"/>
    <n v="4"/>
    <n v="2"/>
    <n v="4"/>
    <n v="4"/>
    <n v="3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3"/>
    <n v="4"/>
    <n v="4"/>
    <n v="4"/>
    <n v="4"/>
    <n v="4"/>
    <n v="3"/>
    <n v="4"/>
    <n v="1"/>
    <n v="1"/>
    <n v="1"/>
    <n v="1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n v="1"/>
    <m/>
    <x v="0"/>
    <x v="0"/>
    <m/>
    <x v="0"/>
    <x v="0"/>
    <m/>
    <m/>
    <n v="5"/>
    <n v="5"/>
    <n v="3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0"/>
    <x v="1"/>
    <m/>
    <x v="0"/>
    <x v="0"/>
    <m/>
    <m/>
    <n v="5"/>
    <n v="3"/>
    <n v="4"/>
    <n v="4"/>
    <n v="4"/>
    <n v="4"/>
    <n v="3"/>
    <n v="3"/>
    <n v="4"/>
    <n v="4"/>
    <n v="1"/>
    <n v="1"/>
    <n v="3"/>
    <n v="3"/>
    <n v="3"/>
    <n v="3"/>
    <n v="4"/>
    <n v="4"/>
    <n v="4"/>
    <n v="4"/>
    <n v="3"/>
    <n v="4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4"/>
    <n v="3"/>
    <n v="3"/>
    <n v="3"/>
    <n v="4"/>
    <n v="3"/>
    <n v="4"/>
    <n v="4"/>
    <n v="4"/>
    <n v="4"/>
    <n v="4"/>
    <n v="4"/>
    <n v="4"/>
    <n v="4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5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5"/>
    <n v="5"/>
    <n v="5"/>
    <n v="5"/>
    <n v="5"/>
    <n v="5"/>
    <n v="5"/>
    <n v="5"/>
    <n v="5"/>
    <n v="4"/>
    <n v="4"/>
    <n v="4"/>
    <n v="4"/>
    <n v="5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m/>
    <n v="3"/>
    <n v="3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วิศวกรรมศาสตร์"/>
    <s v="วิศวกรรมโยธา"/>
    <m/>
    <n v="1"/>
    <n v="1"/>
    <x v="0"/>
    <x v="1"/>
    <m/>
    <x v="0"/>
    <x v="0"/>
    <m/>
    <m/>
    <n v="4"/>
    <n v="4"/>
    <n v="4"/>
    <n v="4"/>
    <n v="4"/>
    <n v="3"/>
    <n v="3"/>
    <n v="3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m/>
    <m/>
    <x v="0"/>
    <x v="0"/>
    <m/>
    <x v="0"/>
    <x v="0"/>
    <m/>
    <m/>
    <n v="4"/>
    <n v="2"/>
    <n v="2"/>
    <n v="5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อังกฤษ"/>
    <m/>
    <n v="1"/>
    <m/>
    <x v="0"/>
    <x v="1"/>
    <m/>
    <x v="0"/>
    <x v="0"/>
    <m/>
    <m/>
    <n v="5"/>
    <n v="5"/>
    <n v="5"/>
    <n v="5"/>
    <n v="5"/>
    <n v="5"/>
    <n v="4"/>
    <n v="5"/>
    <n v="5"/>
    <n v="5"/>
    <n v="3"/>
    <n v="2"/>
    <n v="4"/>
    <n v="4"/>
    <n v="5"/>
    <n v="4"/>
    <n v="5"/>
    <n v="5"/>
    <n v="5"/>
    <n v="5"/>
    <n v="5"/>
    <n v="4"/>
    <n v="5"/>
    <n v="5"/>
  </r>
  <r>
    <n v="2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3"/>
    <n v="4"/>
    <n v="4"/>
    <n v="4"/>
    <n v="4"/>
    <n v="4"/>
    <n v="4"/>
    <n v="2"/>
    <n v="2"/>
    <n v="2"/>
    <n v="2"/>
    <n v="4"/>
    <n v="4"/>
    <n v="4"/>
    <n v="4"/>
    <n v="4"/>
    <n v="4"/>
    <n v="4"/>
    <n v="3"/>
    <n v="4"/>
    <n v="4"/>
  </r>
  <r>
    <n v="1"/>
    <s v="แพทยศาสตร์"/>
    <m/>
    <m/>
    <n v="1"/>
    <m/>
    <x v="0"/>
    <x v="0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5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1"/>
    <x v="0"/>
    <m/>
    <m/>
    <n v="5"/>
    <n v="5"/>
    <n v="5"/>
    <n v="5"/>
    <n v="5"/>
    <n v="5"/>
    <n v="5"/>
    <n v="5"/>
    <n v="5"/>
    <n v="5"/>
    <n v="2"/>
    <n v="2"/>
    <n v="2"/>
    <n v="2"/>
    <n v="4"/>
    <n v="4"/>
    <n v="4"/>
    <n v="4"/>
    <n v="4"/>
    <n v="4"/>
    <n v="4"/>
    <n v="4"/>
    <n v="4"/>
    <n v="5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5"/>
    <n v="3"/>
    <n v="5"/>
    <n v="5"/>
    <n v="5"/>
    <n v="5"/>
    <n v="5"/>
    <n v="5"/>
    <n v="5"/>
    <n v="5"/>
    <n v="4"/>
    <n v="5"/>
    <n v="4"/>
    <n v="5"/>
    <n v="4"/>
    <n v="4"/>
    <n v="4"/>
    <n v="4"/>
    <n v="4"/>
    <n v="4"/>
    <n v="5"/>
    <n v="5"/>
    <n v="5"/>
  </r>
  <r>
    <n v="3"/>
    <s v="เกษตรศาสตร์ ทรัพยากรธรรมชาติและสิ่งแวดล้อม"/>
    <s v="การจัดการทรัพยากรธรรมชาติและสิ่งแวดล้อม"/>
    <m/>
    <n v="1"/>
    <m/>
    <x v="0"/>
    <x v="1"/>
    <m/>
    <x v="0"/>
    <x v="0"/>
    <m/>
    <m/>
    <n v="5"/>
    <n v="5"/>
    <n v="5"/>
    <n v="4"/>
    <n v="4"/>
    <n v="4"/>
    <n v="3"/>
    <n v="4"/>
    <n v="3"/>
    <n v="3"/>
    <n v="3"/>
    <n v="2"/>
    <n v="2"/>
    <n v="2"/>
    <n v="3"/>
    <n v="3"/>
    <n v="4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n v="1"/>
    <m/>
    <x v="0"/>
    <x v="1"/>
    <m/>
    <x v="0"/>
    <x v="1"/>
    <m/>
    <m/>
    <n v="5"/>
    <n v="5"/>
    <n v="5"/>
    <n v="5"/>
    <n v="4"/>
    <n v="5"/>
    <n v="3"/>
    <n v="5"/>
    <n v="5"/>
    <n v="5"/>
    <n v="3"/>
    <n v="1"/>
    <n v="2"/>
    <n v="3"/>
    <n v="4"/>
    <n v="4"/>
    <n v="4"/>
    <n v="4"/>
    <n v="4"/>
    <n v="5"/>
    <n v="5"/>
    <n v="4"/>
    <n v="5"/>
    <n v="4"/>
  </r>
  <r>
    <n v="2"/>
    <s v="สถาปัตยกรรมศาสตร์"/>
    <s v="ศิลปะและการออกแบบ"/>
    <m/>
    <n v="1"/>
    <n v="1"/>
    <x v="1"/>
    <x v="1"/>
    <m/>
    <x v="0"/>
    <x v="0"/>
    <m/>
    <m/>
    <n v="4"/>
    <n v="4"/>
    <n v="3"/>
    <n v="4"/>
    <n v="4"/>
    <n v="4"/>
    <n v="3"/>
    <n v="5"/>
    <n v="5"/>
    <n v="4"/>
    <n v="3"/>
    <n v="3"/>
    <n v="3"/>
    <n v="3"/>
    <n v="4"/>
    <n v="4"/>
    <n v="4"/>
    <n v="4"/>
    <n v="4"/>
    <n v="5"/>
    <n v="4"/>
    <n v="4"/>
    <n v="4"/>
    <n v="5"/>
  </r>
  <r>
    <n v="2"/>
    <s v="พลังงานทดแทน"/>
    <s v="พลังงานทดแทน"/>
    <m/>
    <n v="1"/>
    <n v="1"/>
    <x v="1"/>
    <x v="1"/>
    <m/>
    <x v="0"/>
    <x v="0"/>
    <m/>
    <m/>
    <n v="4"/>
    <n v="4"/>
    <n v="3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</r>
  <r>
    <n v="2"/>
    <s v="พลังงานทดแทน"/>
    <s v="พลังงานทดแทน"/>
    <m/>
    <n v="1"/>
    <m/>
    <x v="0"/>
    <x v="1"/>
    <m/>
    <x v="0"/>
    <x v="0"/>
    <m/>
    <m/>
    <n v="4"/>
    <n v="3"/>
    <n v="4"/>
    <n v="4"/>
    <n v="4"/>
    <n v="4"/>
    <n v="4"/>
    <n v="3"/>
    <n v="3"/>
    <n v="4"/>
    <n v="5"/>
    <n v="4"/>
    <n v="4"/>
    <n v="4"/>
    <n v="5"/>
    <n v="4"/>
    <n v="4"/>
    <n v="4"/>
    <n v="5"/>
    <n v="5"/>
    <n v="5"/>
    <n v="4"/>
    <n v="4"/>
    <n v="4"/>
  </r>
  <r>
    <n v="3"/>
    <s v="พลังงานทดแทน"/>
    <s v="พลังงานทดแทน"/>
    <m/>
    <m/>
    <n v="1"/>
    <x v="0"/>
    <x v="0"/>
    <m/>
    <x v="0"/>
    <x v="0"/>
    <m/>
    <m/>
    <n v="3"/>
    <n v="4"/>
    <n v="3"/>
    <n v="4"/>
    <n v="4"/>
    <n v="4"/>
    <n v="3"/>
    <n v="3"/>
    <n v="4"/>
    <n v="4"/>
    <n v="3"/>
    <n v="2"/>
    <n v="2"/>
    <n v="2"/>
    <n v="4"/>
    <n v="3"/>
    <n v="3"/>
    <n v="3"/>
    <n v="4"/>
    <n v="4"/>
    <n v="4"/>
    <n v="4"/>
    <n v="3"/>
    <n v="3"/>
  </r>
  <r>
    <n v="2"/>
    <s v="วิศวกรรมศาสตร์"/>
    <s v="ไม่ระบุ"/>
    <m/>
    <m/>
    <m/>
    <x v="1"/>
    <x v="1"/>
    <m/>
    <x v="0"/>
    <x v="0"/>
    <m/>
    <m/>
    <n v="3"/>
    <n v="3"/>
    <n v="3"/>
    <n v="4"/>
    <n v="4"/>
    <n v="4"/>
    <n v="4"/>
    <n v="4"/>
    <n v="3"/>
    <n v="4"/>
    <n v="2"/>
    <n v="3"/>
    <n v="2"/>
    <n v="3"/>
    <n v="4"/>
    <n v="4"/>
    <n v="4"/>
    <n v="4"/>
    <n v="4"/>
    <n v="4"/>
    <n v="5"/>
    <n v="4"/>
    <n v="5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2"/>
    <n v="3"/>
    <n v="3"/>
    <n v="4"/>
    <n v="4"/>
    <n v="1"/>
    <n v="3"/>
    <n v="3"/>
    <n v="3"/>
    <n v="3"/>
    <n v="4"/>
    <n v="3"/>
    <n v="4"/>
    <n v="4"/>
    <n v="3"/>
    <n v="3"/>
    <n v="4"/>
    <n v="4"/>
    <n v="3"/>
    <n v="3"/>
    <n v="2"/>
    <n v="2"/>
    <n v="2"/>
  </r>
  <r>
    <n v="2"/>
    <s v="วิศวกรรมศาสตร์"/>
    <s v="วิศวกรรมการจัดการ"/>
    <m/>
    <m/>
    <m/>
    <x v="0"/>
    <x v="1"/>
    <m/>
    <x v="0"/>
    <x v="1"/>
    <m/>
    <m/>
    <n v="4"/>
    <n v="5"/>
    <n v="4"/>
    <n v="5"/>
    <n v="5"/>
    <n v="5"/>
    <n v="5"/>
    <n v="5"/>
    <n v="4"/>
    <n v="3"/>
    <n v="1"/>
    <n v="1"/>
    <n v="1"/>
    <n v="1"/>
    <n v="3"/>
    <n v="3"/>
    <n v="4"/>
    <n v="4"/>
    <n v="5"/>
    <n v="5"/>
    <n v="5"/>
    <n v="5"/>
    <n v="5"/>
    <n v="5"/>
  </r>
  <r>
    <n v="3"/>
    <s v="วิศวกรรมศาสตร์"/>
    <s v="วิศวกรรมไฟฟ้า"/>
    <m/>
    <n v="1"/>
    <n v="1"/>
    <x v="1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n v="1"/>
    <x v="1"/>
    <x v="1"/>
    <m/>
    <x v="0"/>
    <x v="0"/>
    <m/>
    <m/>
    <n v="5"/>
    <n v="4"/>
    <n v="3"/>
    <n v="4"/>
    <m/>
    <n v="4"/>
    <n v="3"/>
    <n v="4"/>
    <n v="4"/>
    <n v="4"/>
    <n v="3"/>
    <n v="3"/>
    <n v="3"/>
    <n v="3"/>
    <n v="4"/>
    <n v="4"/>
    <n v="4"/>
    <n v="4"/>
    <n v="5"/>
    <n v="5"/>
    <n v="5"/>
    <n v="4"/>
    <n v="4"/>
    <n v="5"/>
  </r>
  <r>
    <n v="2"/>
    <s v="วิศวกรรมศาสตร์"/>
    <s v="วิศวกรรมโยธา"/>
    <m/>
    <m/>
    <n v="1"/>
    <x v="0"/>
    <x v="1"/>
    <n v="1"/>
    <x v="0"/>
    <x v="0"/>
    <m/>
    <m/>
    <n v="5"/>
    <n v="3"/>
    <n v="3"/>
    <n v="4"/>
    <n v="3"/>
    <n v="5"/>
    <n v="2"/>
    <n v="4"/>
    <n v="4"/>
    <n v="4"/>
    <n v="4"/>
    <n v="3"/>
    <n v="3"/>
    <n v="3"/>
    <n v="4"/>
    <n v="4"/>
    <n v="4"/>
    <n v="4"/>
    <n v="4"/>
    <n v="4"/>
    <n v="4"/>
    <n v="3"/>
    <n v="3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3"/>
    <n v="4"/>
    <n v="4"/>
    <n v="4"/>
  </r>
  <r>
    <n v="2"/>
    <s v="สถาปัตยกรรมศาสตร์"/>
    <s v="ศิลปะและการออกแบบ"/>
    <m/>
    <n v="1"/>
    <m/>
    <x v="0"/>
    <x v="1"/>
    <n v="1"/>
    <x v="0"/>
    <x v="0"/>
    <m/>
    <m/>
    <n v="5"/>
    <n v="5"/>
    <n v="3"/>
    <n v="5"/>
    <n v="5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m/>
    <m/>
    <x v="0"/>
    <x v="0"/>
    <n v="1"/>
    <x v="0"/>
    <x v="0"/>
    <m/>
    <m/>
    <n v="4"/>
    <n v="3"/>
    <n v="5"/>
    <n v="4"/>
    <n v="4"/>
    <n v="4"/>
    <n v="4"/>
    <n v="5"/>
    <n v="4"/>
    <n v="5"/>
    <n v="2"/>
    <n v="2"/>
    <n v="2"/>
    <n v="2"/>
    <n v="4"/>
    <n v="3"/>
    <n v="4"/>
    <n v="4"/>
    <n v="4"/>
    <n v="4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n v="1"/>
    <n v="4"/>
    <n v="4"/>
    <n v="3"/>
    <n v="4"/>
    <n v="4"/>
    <n v="3"/>
    <n v="3"/>
    <n v="4"/>
    <n v="2"/>
    <n v="3"/>
    <n v="3"/>
    <n v="3"/>
    <n v="2"/>
    <n v="2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2"/>
    <n v="4"/>
    <n v="4"/>
    <n v="4"/>
    <n v="3"/>
    <n v="4"/>
    <n v="3"/>
    <n v="3"/>
    <n v="3"/>
    <n v="2"/>
    <n v="2"/>
    <n v="2"/>
    <n v="4"/>
    <n v="4"/>
    <n v="4"/>
    <n v="4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4"/>
    <n v="4"/>
    <n v="4"/>
  </r>
  <r>
    <n v="3"/>
    <s v="วิทยาศาสตร์"/>
    <s v="ชีวเคมี"/>
    <m/>
    <n v="1"/>
    <m/>
    <x v="0"/>
    <x v="1"/>
    <m/>
    <x v="0"/>
    <x v="1"/>
    <m/>
    <m/>
    <n v="4"/>
    <n v="3"/>
    <n v="4"/>
    <n v="5"/>
    <n v="4"/>
    <n v="3"/>
    <n v="4"/>
    <n v="4"/>
    <n v="3"/>
    <n v="4"/>
    <m/>
    <n v="3"/>
    <n v="3"/>
    <n v="3"/>
    <n v="4"/>
    <n v="4"/>
    <n v="4"/>
    <n v="4"/>
    <n v="5"/>
    <n v="5"/>
    <n v="4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5"/>
    <n v="4"/>
    <n v="4"/>
    <n v="3"/>
    <n v="3"/>
    <n v="5"/>
    <n v="5"/>
    <n v="5"/>
    <n v="5"/>
    <n v="5"/>
    <n v="4"/>
    <n v="5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5"/>
    <n v="3"/>
    <n v="5"/>
    <n v="4"/>
    <n v="4"/>
    <n v="3"/>
    <n v="4"/>
    <n v="4"/>
    <n v="4"/>
    <n v="4"/>
    <n v="3"/>
    <n v="3"/>
    <n v="2"/>
    <n v="2"/>
    <n v="4"/>
    <n v="4"/>
    <n v="4"/>
    <n v="4"/>
    <n v="4"/>
    <n v="4"/>
    <n v="4"/>
    <n v="3"/>
    <n v="3"/>
    <n v="4"/>
  </r>
  <r>
    <n v="1"/>
    <s v="สหเวชศาสตร์"/>
    <m/>
    <m/>
    <n v="1"/>
    <n v="1"/>
    <x v="0"/>
    <x v="0"/>
    <m/>
    <x v="0"/>
    <x v="0"/>
    <m/>
    <m/>
    <n v="5"/>
    <n v="5"/>
    <n v="5"/>
    <n v="5"/>
    <n v="5"/>
    <n v="5"/>
    <n v="4"/>
    <n v="4"/>
    <n v="4"/>
    <n v="5"/>
    <n v="4"/>
    <n v="4"/>
    <n v="3"/>
    <n v="3"/>
    <n v="4"/>
    <n v="4"/>
    <n v="4"/>
    <n v="4"/>
    <n v="5"/>
    <n v="5"/>
    <n v="5"/>
    <n v="5"/>
    <n v="5"/>
    <n v="5"/>
  </r>
  <r>
    <n v="1"/>
    <s v="สหเวชศาสตร์"/>
    <m/>
    <m/>
    <n v="1"/>
    <m/>
    <x v="0"/>
    <x v="1"/>
    <m/>
    <x v="0"/>
    <x v="0"/>
    <m/>
    <m/>
    <n v="4"/>
    <n v="4"/>
    <n v="5"/>
    <n v="4"/>
    <n v="4"/>
    <n v="4"/>
    <n v="4"/>
    <n v="4"/>
    <n v="4"/>
    <n v="4"/>
    <n v="5"/>
    <n v="4"/>
    <n v="4"/>
    <n v="5"/>
    <n v="4"/>
    <n v="4"/>
    <n v="4"/>
    <n v="4"/>
    <n v="4"/>
    <n v="4"/>
    <n v="4"/>
    <n v="4"/>
    <n v="4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5"/>
    <n v="4"/>
    <n v="3"/>
    <n v="4"/>
    <n v="4"/>
    <n v="4"/>
    <n v="3"/>
    <n v="3"/>
    <n v="4"/>
    <n v="4"/>
    <n v="3"/>
    <n v="3"/>
    <n v="3"/>
    <n v="3"/>
    <n v="4"/>
    <n v="4"/>
    <n v="4"/>
    <n v="4"/>
    <n v="5"/>
    <n v="5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3"/>
    <n v="4"/>
    <n v="5"/>
    <n v="5"/>
    <n v="4"/>
    <n v="4"/>
    <n v="4"/>
    <n v="4"/>
    <n v="4"/>
    <n v="2"/>
    <n v="2"/>
    <n v="2"/>
    <n v="3"/>
    <n v="4"/>
    <n v="4"/>
    <n v="5"/>
    <m/>
    <n v="4"/>
    <n v="4"/>
    <n v="5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4"/>
    <n v="5"/>
    <n v="4"/>
    <n v="4"/>
    <n v="4"/>
    <n v="5"/>
    <n v="4"/>
    <n v="4"/>
    <n v="4"/>
    <n v="5"/>
    <n v="3"/>
    <n v="3"/>
    <n v="3"/>
    <n v="3"/>
    <n v="4"/>
    <n v="4"/>
    <n v="5"/>
    <n v="5"/>
    <n v="5"/>
    <n v="5"/>
    <n v="5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4"/>
    <n v="4"/>
    <n v="4"/>
    <n v="4"/>
    <n v="5"/>
    <n v="4"/>
    <n v="4"/>
    <n v="3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5"/>
    <n v="5"/>
    <n v="5"/>
    <n v="4"/>
    <n v="5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4"/>
    <n v="5"/>
    <n v="5"/>
    <n v="5"/>
    <n v="4"/>
    <n v="5"/>
    <n v="5"/>
    <n v="5"/>
    <n v="5"/>
    <n v="4"/>
    <n v="5"/>
    <n v="5"/>
    <n v="5"/>
    <n v="5"/>
    <n v="4"/>
    <n v="5"/>
    <n v="5"/>
    <n v="4"/>
    <n v="5"/>
    <n v="5"/>
    <n v="5"/>
    <n v="4"/>
    <n v="5"/>
  </r>
  <r>
    <n v="3"/>
    <s v="ศึกษาศาสตร์"/>
    <s v="การศึกษา"/>
    <m/>
    <n v="1"/>
    <n v="1"/>
    <x v="0"/>
    <x v="1"/>
    <n v="1"/>
    <x v="0"/>
    <x v="0"/>
    <m/>
    <m/>
    <n v="4"/>
    <n v="4"/>
    <n v="5"/>
    <n v="5"/>
    <n v="5"/>
    <n v="5"/>
    <n v="5"/>
    <n v="5"/>
    <n v="5"/>
    <n v="5"/>
    <n v="4"/>
    <n v="4"/>
    <n v="5"/>
    <n v="5"/>
    <n v="4"/>
    <n v="4"/>
    <n v="4"/>
    <n v="4"/>
    <n v="5"/>
    <n v="5"/>
    <n v="5"/>
    <n v="5"/>
    <n v="5"/>
    <n v="5"/>
  </r>
  <r>
    <n v="3"/>
    <s v="ศึกษาศาสตร์"/>
    <s v="การบริหารการศึกษา"/>
    <m/>
    <m/>
    <n v="1"/>
    <x v="0"/>
    <x v="1"/>
    <m/>
    <x v="0"/>
    <x v="0"/>
    <m/>
    <m/>
    <n v="4"/>
    <n v="4"/>
    <n v="4"/>
    <n v="4"/>
    <n v="4"/>
    <n v="4"/>
    <n v="2"/>
    <n v="3"/>
    <n v="2"/>
    <n v="3"/>
    <n v="4"/>
    <n v="3"/>
    <n v="3"/>
    <n v="3"/>
    <n v="4"/>
    <n v="4"/>
    <n v="4"/>
    <n v="4"/>
    <n v="4"/>
    <n v="4"/>
    <n v="3"/>
    <n v="4"/>
    <n v="3"/>
    <n v="3"/>
  </r>
  <r>
    <n v="3"/>
    <s v="มนุษยศาสตร์"/>
    <s v="ภาษาศาสตร์"/>
    <m/>
    <n v="1"/>
    <m/>
    <x v="1"/>
    <x v="1"/>
    <m/>
    <x v="1"/>
    <x v="0"/>
    <m/>
    <m/>
    <n v="5"/>
    <n v="5"/>
    <n v="5"/>
    <n v="4"/>
    <n v="4"/>
    <n v="5"/>
    <n v="3"/>
    <n v="5"/>
    <n v="4"/>
    <n v="5"/>
    <n v="4"/>
    <n v="1"/>
    <n v="4"/>
    <n v="5"/>
    <n v="4"/>
    <n v="4"/>
    <n v="5"/>
    <n v="4"/>
    <n v="5"/>
    <m/>
    <n v="5"/>
    <n v="4"/>
    <n v="4"/>
    <n v="5"/>
  </r>
  <r>
    <n v="3"/>
    <s v="พลังงานทดแทน"/>
    <s v="พลังงานทดแทน"/>
    <m/>
    <n v="1"/>
    <n v="1"/>
    <x v="1"/>
    <x v="0"/>
    <m/>
    <x v="0"/>
    <x v="0"/>
    <m/>
    <m/>
    <n v="5"/>
    <n v="5"/>
    <n v="5"/>
    <n v="5"/>
    <n v="5"/>
    <n v="5"/>
    <n v="3"/>
    <n v="5"/>
    <n v="5"/>
    <n v="5"/>
    <n v="3"/>
    <n v="3"/>
    <n v="2"/>
    <n v="2"/>
    <n v="4"/>
    <n v="4"/>
    <n v="5"/>
    <n v="5"/>
    <n v="3"/>
    <n v="5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4"/>
    <n v="4"/>
    <n v="4"/>
    <n v="5"/>
    <n v="5"/>
    <m/>
    <n v="5"/>
    <n v="5"/>
    <n v="5"/>
    <n v="5"/>
    <n v="5"/>
    <n v="5"/>
    <n v="4"/>
    <n v="5"/>
    <n v="5"/>
    <n v="5"/>
    <n v="5"/>
    <n v="5"/>
    <n v="5"/>
  </r>
  <r>
    <n v="2"/>
    <s v="วิศวกรรมศาสตร์"/>
    <s v="บริหารงานก่อสร้าง"/>
    <m/>
    <n v="1"/>
    <m/>
    <x v="0"/>
    <x v="1"/>
    <m/>
    <x v="0"/>
    <x v="0"/>
    <m/>
    <m/>
    <n v="4"/>
    <n v="4"/>
    <n v="4"/>
    <n v="4"/>
    <n v="4"/>
    <n v="4"/>
    <n v="3"/>
    <n v="4"/>
    <n v="5"/>
    <n v="4"/>
    <n v="2"/>
    <n v="1"/>
    <n v="2"/>
    <n v="2"/>
    <n v="4"/>
    <n v="2"/>
    <n v="4"/>
    <n v="4"/>
    <n v="5"/>
    <n v="5"/>
    <n v="5"/>
    <n v="2"/>
    <n v="2"/>
    <n v="5"/>
  </r>
  <r>
    <s v="ไม่ระบุ"/>
    <m/>
    <m/>
    <m/>
    <m/>
    <m/>
    <x v="0"/>
    <x v="1"/>
    <m/>
    <x v="0"/>
    <x v="1"/>
    <m/>
    <m/>
    <n v="5"/>
    <n v="5"/>
    <n v="5"/>
    <n v="5"/>
    <n v="5"/>
    <n v="5"/>
    <n v="3"/>
    <n v="1"/>
    <n v="4"/>
    <n v="5"/>
    <n v="1"/>
    <n v="1"/>
    <n v="1"/>
    <n v="1"/>
    <n v="4"/>
    <n v="3"/>
    <n v="4"/>
    <n v="4"/>
    <n v="4"/>
    <n v="5"/>
    <n v="4"/>
    <n v="4"/>
    <n v="4"/>
    <n v="4"/>
  </r>
  <r>
    <n v="3"/>
    <s v="ศึกษาศาสตร์"/>
    <s v="การศึกษา"/>
    <m/>
    <n v="1"/>
    <m/>
    <x v="0"/>
    <x v="0"/>
    <m/>
    <x v="0"/>
    <x v="0"/>
    <m/>
    <m/>
    <n v="4"/>
    <n v="4"/>
    <n v="4"/>
    <n v="4"/>
    <n v="4"/>
    <n v="3"/>
    <n v="3"/>
    <n v="3"/>
    <n v="2"/>
    <n v="3"/>
    <n v="4"/>
    <n v="3"/>
    <n v="4"/>
    <n v="4"/>
    <n v="5"/>
    <n v="4"/>
    <n v="5"/>
    <n v="4"/>
    <n v="4"/>
    <n v="4"/>
    <n v="5"/>
    <n v="3"/>
    <n v="3"/>
    <n v="3"/>
  </r>
  <r>
    <n v="1"/>
    <s v="ศึกษาศาสตร์"/>
    <m/>
    <m/>
    <m/>
    <m/>
    <x v="0"/>
    <x v="0"/>
    <m/>
    <x v="0"/>
    <x v="0"/>
    <m/>
    <m/>
    <n v="5"/>
    <n v="5"/>
    <n v="5"/>
    <n v="5"/>
    <n v="5"/>
    <n v="5"/>
    <n v="5"/>
    <n v="5"/>
    <n v="5"/>
    <n v="5"/>
    <n v="5"/>
    <n v="3"/>
    <n v="3"/>
    <n v="3"/>
    <n v="5"/>
    <n v="5"/>
    <n v="5"/>
    <n v="5"/>
    <n v="5"/>
    <n v="5"/>
    <n v="5"/>
    <n v="4"/>
    <n v="4"/>
    <n v="4"/>
  </r>
  <r>
    <n v="3"/>
    <s v="บริหารธุรกิจ"/>
    <s v="บริหารธุรกิจ"/>
    <m/>
    <m/>
    <m/>
    <x v="0"/>
    <x v="1"/>
    <m/>
    <x v="0"/>
    <x v="0"/>
    <m/>
    <n v="1"/>
    <n v="4"/>
    <n v="4"/>
    <n v="4"/>
    <n v="5"/>
    <n v="5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สถาปัตยกรรมศาสตร์"/>
    <s v="สถาปัตยกรรมศาสตร์"/>
    <m/>
    <m/>
    <m/>
    <x v="0"/>
    <x v="0"/>
    <m/>
    <x v="0"/>
    <x v="0"/>
    <m/>
    <m/>
    <n v="4"/>
    <n v="4"/>
    <n v="3"/>
    <n v="5"/>
    <n v="5"/>
    <n v="4"/>
    <n v="3"/>
    <n v="4"/>
    <n v="4"/>
    <n v="4"/>
    <n v="5"/>
    <m/>
    <m/>
    <m/>
    <n v="4"/>
    <n v="4"/>
    <n v="4"/>
    <n v="4"/>
    <n v="4"/>
    <n v="4"/>
    <n v="4"/>
    <n v="3"/>
    <n v="2"/>
    <n v="3"/>
  </r>
  <r>
    <n v="3"/>
    <s v="มนุษยศาสตร์"/>
    <s v="ภาษาไทย"/>
    <m/>
    <n v="1"/>
    <m/>
    <x v="0"/>
    <x v="1"/>
    <m/>
    <x v="0"/>
    <x v="0"/>
    <m/>
    <m/>
    <n v="5"/>
    <n v="5"/>
    <n v="5"/>
    <n v="5"/>
    <n v="5"/>
    <n v="4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"/>
    <s v="บริหารธุรกิจ"/>
    <m/>
    <n v="1"/>
    <m/>
    <x v="0"/>
    <x v="1"/>
    <m/>
    <x v="0"/>
    <x v="0"/>
    <m/>
    <m/>
    <n v="4"/>
    <n v="4"/>
    <n v="4"/>
    <n v="5"/>
    <n v="5"/>
    <n v="4"/>
    <n v="3"/>
    <n v="4"/>
    <n v="3"/>
    <n v="3"/>
    <n v="4"/>
    <n v="2"/>
    <n v="2"/>
    <n v="2"/>
    <n v="4"/>
    <n v="4"/>
    <n v="4"/>
    <n v="4"/>
    <n v="4"/>
    <n v="5"/>
    <n v="5"/>
    <n v="4"/>
    <n v="4"/>
    <n v="4"/>
  </r>
  <r>
    <n v="3"/>
    <s v="วิทยาศาสตร์"/>
    <s v="เคมี"/>
    <m/>
    <n v="1"/>
    <m/>
    <x v="0"/>
    <x v="1"/>
    <n v="1"/>
    <x v="0"/>
    <x v="0"/>
    <m/>
    <m/>
    <n v="5"/>
    <n v="5"/>
    <n v="4"/>
    <n v="5"/>
    <n v="5"/>
    <n v="4"/>
    <n v="4"/>
    <n v="4"/>
    <n v="4"/>
    <n v="5"/>
    <n v="2"/>
    <n v="2"/>
    <n v="2"/>
    <n v="2"/>
    <n v="4"/>
    <n v="4"/>
    <n v="4"/>
    <n v="4"/>
    <n v="5"/>
    <n v="5"/>
    <n v="5"/>
    <n v="5"/>
    <n v="4"/>
    <n v="5"/>
  </r>
  <r>
    <n v="3"/>
    <s v="พลังงานทดแทน"/>
    <s v="พลังงานทดแทน"/>
    <m/>
    <m/>
    <n v="1"/>
    <x v="0"/>
    <x v="1"/>
    <m/>
    <x v="0"/>
    <x v="0"/>
    <m/>
    <m/>
    <n v="4"/>
    <n v="2"/>
    <n v="2"/>
    <n v="4"/>
    <n v="4"/>
    <n v="2"/>
    <n v="3"/>
    <n v="4"/>
    <n v="3"/>
    <n v="5"/>
    <n v="5"/>
    <n v="4"/>
    <n v="4"/>
    <n v="4"/>
    <n v="5"/>
    <n v="5"/>
    <n v="5"/>
    <n v="4"/>
    <n v="5"/>
    <n v="5"/>
    <n v="5"/>
    <n v="3"/>
    <n v="3"/>
    <n v="4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3"/>
    <n v="4"/>
    <n v="3"/>
    <n v="4"/>
    <n v="4"/>
    <n v="5"/>
    <n v="2"/>
    <n v="5"/>
    <n v="4"/>
    <n v="5"/>
    <n v="3"/>
    <n v="1"/>
    <n v="2"/>
    <n v="3"/>
    <n v="5"/>
    <n v="3"/>
    <n v="5"/>
    <n v="3"/>
    <n v="4"/>
    <n v="4"/>
    <n v="5"/>
    <n v="3"/>
    <n v="4"/>
    <n v="4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4"/>
    <n v="4"/>
    <n v="4"/>
    <n v="3"/>
    <n v="2"/>
    <n v="3"/>
    <n v="4"/>
    <n v="4"/>
    <n v="3"/>
    <n v="3"/>
    <n v="4"/>
    <n v="4"/>
    <n v="4"/>
    <n v="4"/>
    <n v="4"/>
    <n v="4"/>
    <n v="5"/>
    <n v="5"/>
    <n v="4"/>
    <n v="4"/>
    <n v="4"/>
    <n v="4"/>
  </r>
  <r>
    <n v="2"/>
    <s v="วิศวกรรมศาสตร์"/>
    <s v="วิศวกรรมไฟฟ้า"/>
    <m/>
    <m/>
    <n v="1"/>
    <x v="0"/>
    <x v="1"/>
    <m/>
    <x v="0"/>
    <x v="0"/>
    <m/>
    <m/>
    <n v="5"/>
    <n v="3"/>
    <n v="3"/>
    <n v="4"/>
    <n v="4"/>
    <n v="4"/>
    <n v="3"/>
    <n v="4"/>
    <n v="4"/>
    <n v="4"/>
    <n v="3"/>
    <n v="1"/>
    <n v="3"/>
    <n v="3"/>
    <n v="4"/>
    <n v="4"/>
    <n v="4"/>
    <n v="4"/>
    <n v="4"/>
    <n v="4"/>
    <n v="4"/>
    <n v="5"/>
    <n v="4"/>
    <n v="4"/>
  </r>
  <r>
    <n v="2"/>
    <s v="วิศวกรรมศาสตร์"/>
    <s v="วิศวกรรมไฟฟ้า"/>
    <m/>
    <m/>
    <m/>
    <x v="1"/>
    <x v="1"/>
    <m/>
    <x v="0"/>
    <x v="0"/>
    <m/>
    <m/>
    <n v="4"/>
    <n v="4"/>
    <n v="4"/>
    <n v="4"/>
    <n v="4"/>
    <n v="4"/>
    <n v="2"/>
    <n v="4"/>
    <n v="4"/>
    <n v="4"/>
    <n v="3"/>
    <n v="1"/>
    <n v="3"/>
    <n v="3"/>
    <n v="4"/>
    <n v="4"/>
    <n v="4"/>
    <n v="4"/>
    <n v="4"/>
    <n v="4"/>
    <n v="5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3"/>
    <n v="5"/>
    <n v="5"/>
    <n v="5"/>
    <n v="3"/>
    <n v="3"/>
    <n v="5"/>
    <n v="5"/>
    <n v="1"/>
    <n v="1"/>
    <n v="1"/>
    <n v="1"/>
    <n v="4"/>
    <n v="4"/>
    <n v="4"/>
    <n v="4"/>
    <n v="4"/>
    <n v="4"/>
    <n v="5"/>
    <n v="4"/>
    <n v="4"/>
    <n v="5"/>
  </r>
  <r>
    <n v="2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4"/>
    <n v="4"/>
    <n v="4"/>
    <n v="5"/>
    <n v="4"/>
    <n v="5"/>
    <n v="4"/>
    <n v="5"/>
    <n v="5"/>
    <n v="5"/>
    <n v="5"/>
    <n v="5"/>
    <n v="5"/>
    <n v="5"/>
    <n v="5"/>
    <n v="5"/>
    <n v="5"/>
  </r>
  <r>
    <n v="3"/>
    <s v="เกษตรศาสตร์ ทรัพยากรธรรมชาติและสิ่งแวดล้อม"/>
    <s v="เทคโนโลยีชีวภาพทางการเกษตร"/>
    <m/>
    <n v="1"/>
    <m/>
    <x v="1"/>
    <x v="1"/>
    <m/>
    <x v="0"/>
    <x v="0"/>
    <m/>
    <m/>
    <n v="5"/>
    <n v="4"/>
    <n v="5"/>
    <n v="4"/>
    <n v="5"/>
    <n v="5"/>
    <n v="4"/>
    <n v="4"/>
    <n v="4"/>
    <n v="4"/>
    <n v="3"/>
    <n v="3"/>
    <n v="3"/>
    <n v="3"/>
    <n v="5"/>
    <n v="4"/>
    <n v="4"/>
    <n v="4"/>
    <n v="4"/>
    <n v="4"/>
    <n v="4"/>
    <n v="4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  <n v="5"/>
    <n v="5"/>
  </r>
  <r>
    <n v="3"/>
    <s v="สถาปัตยกรรมศาสตร์"/>
    <s v="สถาปัตยกรรมศาสตร์"/>
    <m/>
    <n v="1"/>
    <m/>
    <x v="0"/>
    <x v="0"/>
    <m/>
    <x v="0"/>
    <x v="0"/>
    <m/>
    <m/>
    <n v="5"/>
    <n v="4"/>
    <n v="3"/>
    <n v="3"/>
    <n v="3"/>
    <n v="5"/>
    <n v="2"/>
    <n v="4"/>
    <n v="5"/>
    <n v="4"/>
    <n v="3"/>
    <n v="3"/>
    <n v="3"/>
    <n v="3"/>
    <n v="4"/>
    <n v="4"/>
    <n v="5"/>
    <n v="5"/>
    <n v="4"/>
    <n v="5"/>
    <n v="5"/>
    <n v="3"/>
    <n v="3"/>
    <n v="3"/>
  </r>
  <r>
    <n v="3"/>
    <s v="เภสัชศาสตร์"/>
    <s v="เภสัชศาสตร์"/>
    <m/>
    <n v="1"/>
    <n v="1"/>
    <x v="0"/>
    <x v="1"/>
    <m/>
    <x v="0"/>
    <x v="0"/>
    <m/>
    <n v="1"/>
    <n v="4"/>
    <n v="3"/>
    <n v="3"/>
    <n v="4"/>
    <n v="4"/>
    <n v="2"/>
    <n v="3"/>
    <n v="3"/>
    <n v="3"/>
    <n v="3"/>
    <n v="3"/>
    <n v="3"/>
    <n v="3"/>
    <n v="3"/>
    <n v="4"/>
    <n v="4"/>
    <n v="4"/>
    <n v="4"/>
    <n v="4"/>
    <n v="4"/>
    <n v="4"/>
    <n v="4"/>
    <n v="4"/>
    <n v="4"/>
  </r>
  <r>
    <n v="2"/>
    <s v="เภสัชศาสตร์"/>
    <s v="เภสัชวิทยา"/>
    <m/>
    <m/>
    <n v="1"/>
    <x v="0"/>
    <x v="1"/>
    <m/>
    <x v="0"/>
    <x v="0"/>
    <m/>
    <m/>
    <n v="4"/>
    <n v="4"/>
    <n v="4"/>
    <n v="4"/>
    <n v="5"/>
    <n v="3"/>
    <n v="3"/>
    <n v="4"/>
    <n v="4"/>
    <n v="5"/>
    <n v="3"/>
    <n v="3"/>
    <n v="2"/>
    <n v="2"/>
    <n v="4"/>
    <n v="4"/>
    <n v="5"/>
    <n v="4"/>
    <n v="4"/>
    <n v="5"/>
    <n v="5"/>
    <n v="5"/>
    <n v="4"/>
    <n v="5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5"/>
    <n v="4"/>
    <n v="4"/>
    <n v="4"/>
    <n v="5"/>
    <n v="5"/>
    <n v="4"/>
    <n v="4"/>
    <n v="5"/>
    <n v="4"/>
    <n v="4"/>
    <n v="4"/>
    <n v="4"/>
    <n v="5"/>
    <n v="5"/>
    <n v="5"/>
    <n v="4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5"/>
    <n v="5"/>
    <n v="5"/>
    <n v="5"/>
    <n v="4"/>
    <n v="4"/>
    <n v="5"/>
    <n v="4"/>
    <n v="4"/>
    <n v="3"/>
    <n v="3"/>
    <n v="3"/>
    <n v="3"/>
    <n v="3"/>
    <n v="5"/>
    <n v="5"/>
    <n v="5"/>
    <n v="5"/>
    <n v="5"/>
    <n v="5"/>
    <n v="5"/>
    <n v="4"/>
    <n v="4"/>
    <n v="5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4"/>
    <n v="5"/>
    <n v="4"/>
    <n v="4"/>
    <n v="4"/>
    <n v="3"/>
    <n v="3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n v="1"/>
    <x v="0"/>
    <x v="1"/>
    <n v="1"/>
    <x v="0"/>
    <x v="0"/>
    <m/>
    <m/>
    <n v="4"/>
    <n v="3"/>
    <n v="3"/>
    <n v="4"/>
    <n v="4"/>
    <n v="4"/>
    <n v="3"/>
    <n v="3"/>
    <n v="4"/>
    <n v="4"/>
    <n v="4"/>
    <n v="4"/>
    <n v="4"/>
    <n v="4"/>
    <n v="4"/>
    <n v="4"/>
    <n v="4"/>
    <n v="4"/>
    <n v="4"/>
    <n v="4"/>
    <n v="4"/>
    <n v="5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1"/>
    <x v="1"/>
    <m/>
    <x v="0"/>
    <x v="0"/>
    <m/>
    <m/>
    <n v="4"/>
    <n v="4"/>
    <n v="3"/>
    <n v="4"/>
    <n v="4"/>
    <n v="4"/>
    <n v="3"/>
    <n v="3"/>
    <n v="3"/>
    <n v="4"/>
    <n v="2"/>
    <n v="1"/>
    <n v="1"/>
    <n v="1"/>
    <n v="4"/>
    <n v="4"/>
    <n v="4"/>
    <n v="3"/>
    <n v="4"/>
    <n v="4"/>
    <n v="5"/>
    <n v="4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4"/>
    <n v="4"/>
    <n v="4"/>
    <n v="4"/>
    <n v="4"/>
    <n v="4"/>
    <n v="3"/>
    <n v="4"/>
    <n v="4"/>
    <n v="4"/>
    <n v="3"/>
    <n v="3"/>
    <n v="4"/>
    <n v="4"/>
    <n v="3"/>
    <n v="3"/>
    <n v="4"/>
    <n v="4"/>
    <n v="4"/>
    <n v="4"/>
    <n v="3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4"/>
    <n v="3"/>
    <n v="4"/>
    <n v="4"/>
    <n v="5"/>
    <n v="5"/>
    <n v="5"/>
    <n v="5"/>
    <n v="5"/>
    <n v="5"/>
    <n v="5"/>
    <n v="5"/>
    <n v="5"/>
    <n v="5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สิ่่งแวดล้อม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4"/>
    <n v="4"/>
    <n v="3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m/>
    <m/>
    <x v="0"/>
    <x v="0"/>
    <m/>
    <x v="1"/>
    <x v="0"/>
    <m/>
    <m/>
    <n v="4"/>
    <n v="5"/>
    <n v="4"/>
    <n v="4"/>
    <n v="4"/>
    <n v="5"/>
    <n v="3"/>
    <n v="5"/>
    <n v="5"/>
    <n v="5"/>
    <n v="3"/>
    <n v="3"/>
    <n v="3"/>
    <n v="4"/>
    <n v="5"/>
    <n v="5"/>
    <n v="5"/>
    <n v="5"/>
    <n v="4"/>
    <n v="5"/>
    <n v="5"/>
    <n v="4"/>
    <n v="5"/>
    <n v="4"/>
  </r>
  <r>
    <n v="1"/>
    <s v="สหเวชศาสตร์"/>
    <m/>
    <m/>
    <n v="1"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1"/>
    <s v="วิทยาศาสตร์"/>
    <m/>
    <m/>
    <m/>
    <m/>
    <x v="0"/>
    <x v="0"/>
    <m/>
    <x v="0"/>
    <x v="0"/>
    <m/>
    <m/>
    <n v="5"/>
    <n v="5"/>
    <n v="5"/>
    <n v="5"/>
    <n v="5"/>
    <n v="4"/>
    <n v="4"/>
    <n v="5"/>
    <n v="5"/>
    <n v="5"/>
    <n v="3"/>
    <n v="3"/>
    <n v="3"/>
    <n v="3"/>
    <n v="5"/>
    <n v="5"/>
    <n v="5"/>
    <n v="5"/>
    <n v="5"/>
    <n v="5"/>
    <n v="5"/>
    <n v="5"/>
    <n v="4"/>
    <n v="5"/>
  </r>
  <r>
    <n v="1"/>
    <s v="สาธารณสุขศาสตร์"/>
    <m/>
    <m/>
    <m/>
    <m/>
    <x v="0"/>
    <x v="1"/>
    <m/>
    <x v="1"/>
    <x v="0"/>
    <m/>
    <m/>
    <n v="5"/>
    <n v="5"/>
    <n v="5"/>
    <n v="5"/>
    <n v="5"/>
    <n v="5"/>
    <n v="4"/>
    <n v="4"/>
    <n v="5"/>
    <n v="5"/>
    <n v="3"/>
    <n v="3"/>
    <n v="3"/>
    <n v="3"/>
    <n v="4"/>
    <n v="4"/>
    <n v="4"/>
    <n v="4"/>
    <n v="4"/>
    <n v="5"/>
    <n v="5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3"/>
    <n v="4"/>
    <n v="5"/>
    <n v="5"/>
    <n v="5"/>
    <n v="4"/>
    <n v="4"/>
    <n v="5"/>
    <n v="5"/>
    <n v="2"/>
    <n v="2"/>
    <n v="2"/>
    <n v="2"/>
    <n v="5"/>
    <n v="3"/>
    <n v="4"/>
    <n v="5"/>
    <n v="5"/>
    <n v="5"/>
    <n v="5"/>
    <n v="5"/>
    <n v="5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20" firstHeaderRow="1" firstDataRow="1" firstDataCol="0"/>
  <pivotFields count="37">
    <pivotField showAll="0"/>
    <pivotField showAll="0"/>
    <pivotField showAll="0"/>
    <pivotField showAll="0"/>
    <pivotField showAll="0"/>
    <pivotField showAll="0"/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L8" sqref="L8"/>
    </sheetView>
  </sheetViews>
  <sheetFormatPr defaultRowHeight="12.75" x14ac:dyDescent="0.2"/>
  <cols>
    <col min="1" max="1" width="9.28515625" bestFit="1" customWidth="1"/>
    <col min="2" max="2" width="10.85546875" bestFit="1" customWidth="1"/>
    <col min="3" max="4" width="7.140625" customWidth="1"/>
  </cols>
  <sheetData>
    <row r="3" spans="1:3" x14ac:dyDescent="0.2">
      <c r="A3" s="1"/>
      <c r="B3" s="2"/>
      <c r="C3" s="3"/>
    </row>
    <row r="4" spans="1:3" x14ac:dyDescent="0.2">
      <c r="A4" s="4"/>
      <c r="B4" s="5"/>
      <c r="C4" s="6"/>
    </row>
    <row r="5" spans="1:3" x14ac:dyDescent="0.2">
      <c r="A5" s="4"/>
      <c r="B5" s="5"/>
      <c r="C5" s="6"/>
    </row>
    <row r="6" spans="1:3" x14ac:dyDescent="0.2">
      <c r="A6" s="4"/>
      <c r="B6" s="5"/>
      <c r="C6" s="6"/>
    </row>
    <row r="7" spans="1:3" x14ac:dyDescent="0.2">
      <c r="A7" s="4"/>
      <c r="B7" s="5"/>
      <c r="C7" s="6"/>
    </row>
    <row r="8" spans="1:3" x14ac:dyDescent="0.2">
      <c r="A8" s="4"/>
      <c r="B8" s="5"/>
      <c r="C8" s="6"/>
    </row>
    <row r="9" spans="1:3" x14ac:dyDescent="0.2">
      <c r="A9" s="4"/>
      <c r="B9" s="5"/>
      <c r="C9" s="6"/>
    </row>
    <row r="10" spans="1:3" x14ac:dyDescent="0.2">
      <c r="A10" s="4"/>
      <c r="B10" s="5"/>
      <c r="C10" s="6"/>
    </row>
    <row r="11" spans="1:3" x14ac:dyDescent="0.2">
      <c r="A11" s="4"/>
      <c r="B11" s="5"/>
      <c r="C11" s="6"/>
    </row>
    <row r="12" spans="1:3" x14ac:dyDescent="0.2">
      <c r="A12" s="4"/>
      <c r="B12" s="5"/>
      <c r="C12" s="6"/>
    </row>
    <row r="13" spans="1:3" x14ac:dyDescent="0.2">
      <c r="A13" s="4"/>
      <c r="B13" s="5"/>
      <c r="C13" s="6"/>
    </row>
    <row r="14" spans="1:3" x14ac:dyDescent="0.2">
      <c r="A14" s="4"/>
      <c r="B14" s="5"/>
      <c r="C14" s="6"/>
    </row>
    <row r="15" spans="1:3" x14ac:dyDescent="0.2">
      <c r="A15" s="4"/>
      <c r="B15" s="5"/>
      <c r="C15" s="6"/>
    </row>
    <row r="16" spans="1:3" x14ac:dyDescent="0.2">
      <c r="A16" s="4"/>
      <c r="B16" s="5"/>
      <c r="C16" s="6"/>
    </row>
    <row r="17" spans="1:3" x14ac:dyDescent="0.2">
      <c r="A17" s="4"/>
      <c r="B17" s="5"/>
      <c r="C17" s="6"/>
    </row>
    <row r="18" spans="1:3" x14ac:dyDescent="0.2">
      <c r="A18" s="4"/>
      <c r="B18" s="5"/>
      <c r="C18" s="6"/>
    </row>
    <row r="19" spans="1:3" x14ac:dyDescent="0.2">
      <c r="A19" s="4"/>
      <c r="B19" s="5"/>
      <c r="C19" s="6"/>
    </row>
    <row r="20" spans="1:3" x14ac:dyDescent="0.2">
      <c r="A20" s="7"/>
      <c r="B20" s="8"/>
      <c r="C2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0"/>
  <sheetViews>
    <sheetView zoomScale="140" zoomScaleNormal="140" workbookViewId="0">
      <pane ySplit="1" topLeftCell="A60" activePane="bottomLeft" state="frozen"/>
      <selection pane="bottomLeft" activeCell="X68" sqref="X68"/>
    </sheetView>
  </sheetViews>
  <sheetFormatPr defaultColWidth="17.140625" defaultRowHeight="12.75" customHeight="1" x14ac:dyDescent="0.5"/>
  <cols>
    <col min="1" max="1" width="7.42578125" style="26" customWidth="1"/>
    <col min="2" max="2" width="5.5703125" style="19" bestFit="1" customWidth="1"/>
    <col min="3" max="3" width="33.140625" style="19" customWidth="1"/>
    <col min="4" max="4" width="5" style="19" customWidth="1"/>
    <col min="5" max="5" width="6.7109375" style="19" bestFit="1" customWidth="1"/>
    <col min="6" max="6" width="5" style="19" bestFit="1" customWidth="1"/>
    <col min="7" max="7" width="7.5703125" style="19" bestFit="1" customWidth="1"/>
    <col min="8" max="8" width="4.42578125" style="19" bestFit="1" customWidth="1"/>
    <col min="9" max="9" width="6.7109375" style="19" bestFit="1" customWidth="1"/>
    <col min="10" max="10" width="9.85546875" style="19" bestFit="1" customWidth="1"/>
    <col min="11" max="11" width="8.7109375" style="19" bestFit="1" customWidth="1"/>
    <col min="12" max="12" width="10.42578125" style="19" customWidth="1"/>
    <col min="13" max="22" width="7.7109375" style="19" customWidth="1"/>
    <col min="23" max="26" width="9.140625" style="19" bestFit="1" customWidth="1"/>
    <col min="27" max="30" width="5.140625" style="19" bestFit="1" customWidth="1"/>
    <col min="31" max="35" width="7.5703125" style="19" customWidth="1"/>
    <col min="36" max="16384" width="17.140625" style="18"/>
  </cols>
  <sheetData>
    <row r="1" spans="1:35" s="10" customFormat="1" ht="27.75" customHeight="1" x14ac:dyDescent="0.45">
      <c r="A1" s="26" t="s">
        <v>21</v>
      </c>
      <c r="B1" s="11" t="s">
        <v>20</v>
      </c>
      <c r="C1" s="11" t="s">
        <v>1</v>
      </c>
      <c r="D1" s="11" t="s">
        <v>2</v>
      </c>
      <c r="E1" s="11" t="s">
        <v>6</v>
      </c>
      <c r="F1" s="11" t="s">
        <v>0</v>
      </c>
      <c r="G1" s="11" t="s">
        <v>3</v>
      </c>
      <c r="H1" s="11" t="s">
        <v>4</v>
      </c>
      <c r="I1" s="11" t="s">
        <v>5</v>
      </c>
      <c r="J1" s="11" t="s">
        <v>22</v>
      </c>
      <c r="K1" s="11" t="s">
        <v>126</v>
      </c>
      <c r="L1" s="11" t="s">
        <v>108</v>
      </c>
      <c r="M1" s="12">
        <v>1.1000000000000001</v>
      </c>
      <c r="N1" s="12">
        <v>1.2</v>
      </c>
      <c r="O1" s="12">
        <v>1.3</v>
      </c>
      <c r="P1" s="13">
        <v>2.1</v>
      </c>
      <c r="Q1" s="13">
        <v>2.2000000000000002</v>
      </c>
      <c r="R1" s="14">
        <v>3.1</v>
      </c>
      <c r="S1" s="14">
        <v>3.2</v>
      </c>
      <c r="T1" s="14">
        <v>3.3</v>
      </c>
      <c r="U1" s="14">
        <v>3.4</v>
      </c>
      <c r="V1" s="14">
        <v>3.5</v>
      </c>
      <c r="W1" s="15" t="s">
        <v>7</v>
      </c>
      <c r="X1" s="15" t="s">
        <v>8</v>
      </c>
      <c r="Y1" s="15" t="s">
        <v>9</v>
      </c>
      <c r="Z1" s="15" t="s">
        <v>10</v>
      </c>
      <c r="AA1" s="16" t="s">
        <v>11</v>
      </c>
      <c r="AB1" s="16" t="s">
        <v>12</v>
      </c>
      <c r="AC1" s="16" t="s">
        <v>13</v>
      </c>
      <c r="AD1" s="16" t="s">
        <v>14</v>
      </c>
      <c r="AE1" s="11">
        <v>4.3</v>
      </c>
      <c r="AF1" s="11">
        <v>4.4000000000000004</v>
      </c>
      <c r="AG1" s="17">
        <v>5.0999999999999996</v>
      </c>
      <c r="AH1" s="17">
        <v>5.2</v>
      </c>
      <c r="AI1" s="17">
        <v>5.3</v>
      </c>
    </row>
    <row r="2" spans="1:35" s="10" customFormat="1" ht="21" x14ac:dyDescent="0.45">
      <c r="A2" s="26">
        <v>1</v>
      </c>
      <c r="B2" s="11">
        <v>1</v>
      </c>
      <c r="C2" s="11" t="s">
        <v>102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1</v>
      </c>
      <c r="J2" s="11">
        <v>0</v>
      </c>
      <c r="K2" s="11"/>
      <c r="L2" s="11">
        <v>0</v>
      </c>
      <c r="M2" s="12">
        <v>5</v>
      </c>
      <c r="N2" s="12">
        <v>5</v>
      </c>
      <c r="O2" s="12">
        <v>4</v>
      </c>
      <c r="P2" s="13">
        <v>5</v>
      </c>
      <c r="Q2" s="13">
        <v>5</v>
      </c>
      <c r="R2" s="14">
        <v>4</v>
      </c>
      <c r="S2" s="14">
        <v>4</v>
      </c>
      <c r="T2" s="14">
        <v>5</v>
      </c>
      <c r="U2" s="14">
        <v>5</v>
      </c>
      <c r="V2" s="14">
        <v>5</v>
      </c>
      <c r="W2" s="15">
        <v>5</v>
      </c>
      <c r="X2" s="15">
        <v>5</v>
      </c>
      <c r="Y2" s="15">
        <v>5</v>
      </c>
      <c r="Z2" s="15">
        <v>5</v>
      </c>
      <c r="AA2" s="16">
        <v>5</v>
      </c>
      <c r="AB2" s="16">
        <v>5</v>
      </c>
      <c r="AC2" s="16">
        <v>5</v>
      </c>
      <c r="AD2" s="16">
        <v>5</v>
      </c>
      <c r="AE2" s="11">
        <v>5</v>
      </c>
      <c r="AF2" s="11">
        <v>5</v>
      </c>
      <c r="AG2" s="17">
        <v>5</v>
      </c>
      <c r="AH2" s="17">
        <v>5</v>
      </c>
      <c r="AI2" s="17">
        <v>5</v>
      </c>
    </row>
    <row r="3" spans="1:35" s="10" customFormat="1" ht="21" x14ac:dyDescent="0.45">
      <c r="A3" s="26">
        <v>2</v>
      </c>
      <c r="B3" s="11">
        <v>1</v>
      </c>
      <c r="C3" s="11" t="s">
        <v>102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1</v>
      </c>
      <c r="J3" s="11">
        <v>0</v>
      </c>
      <c r="K3" s="11"/>
      <c r="L3" s="11">
        <v>0</v>
      </c>
      <c r="M3" s="12">
        <v>4</v>
      </c>
      <c r="N3" s="12">
        <v>4</v>
      </c>
      <c r="O3" s="12">
        <v>4</v>
      </c>
      <c r="P3" s="13">
        <v>4</v>
      </c>
      <c r="Q3" s="13">
        <v>3</v>
      </c>
      <c r="R3" s="14">
        <v>3</v>
      </c>
      <c r="S3" s="14">
        <v>4</v>
      </c>
      <c r="T3" s="14">
        <v>4</v>
      </c>
      <c r="U3" s="14">
        <v>4</v>
      </c>
      <c r="V3" s="14">
        <v>3</v>
      </c>
      <c r="W3" s="15">
        <v>3</v>
      </c>
      <c r="X3" s="15">
        <v>3</v>
      </c>
      <c r="Y3" s="15">
        <v>3</v>
      </c>
      <c r="Z3" s="15">
        <v>3</v>
      </c>
      <c r="AA3" s="16">
        <v>3</v>
      </c>
      <c r="AB3" s="16">
        <v>3</v>
      </c>
      <c r="AC3" s="16">
        <v>3</v>
      </c>
      <c r="AD3" s="16">
        <v>3</v>
      </c>
      <c r="AE3" s="11">
        <v>4</v>
      </c>
      <c r="AF3" s="11">
        <v>4</v>
      </c>
      <c r="AG3" s="17">
        <v>4</v>
      </c>
      <c r="AH3" s="17">
        <v>4</v>
      </c>
      <c r="AI3" s="17">
        <v>4</v>
      </c>
    </row>
    <row r="4" spans="1:35" s="10" customFormat="1" ht="21" x14ac:dyDescent="0.45">
      <c r="A4" s="26">
        <v>3</v>
      </c>
      <c r="B4" s="11">
        <v>1</v>
      </c>
      <c r="C4" s="11" t="s">
        <v>103</v>
      </c>
      <c r="D4" s="11">
        <v>1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/>
      <c r="L4" s="11">
        <v>0</v>
      </c>
      <c r="M4" s="12">
        <v>5</v>
      </c>
      <c r="N4" s="12">
        <v>5</v>
      </c>
      <c r="O4" s="12">
        <v>5</v>
      </c>
      <c r="P4" s="13">
        <v>5</v>
      </c>
      <c r="Q4" s="13">
        <v>5</v>
      </c>
      <c r="R4" s="14">
        <v>3</v>
      </c>
      <c r="S4" s="14">
        <v>4</v>
      </c>
      <c r="T4" s="14">
        <v>3</v>
      </c>
      <c r="U4" s="14">
        <v>4</v>
      </c>
      <c r="V4" s="14">
        <v>3</v>
      </c>
      <c r="W4" s="15">
        <v>2</v>
      </c>
      <c r="X4" s="15">
        <v>2</v>
      </c>
      <c r="Y4" s="15">
        <v>2</v>
      </c>
      <c r="Z4" s="15">
        <v>2</v>
      </c>
      <c r="AA4" s="16">
        <v>3</v>
      </c>
      <c r="AB4" s="16">
        <v>3</v>
      </c>
      <c r="AC4" s="16">
        <v>3</v>
      </c>
      <c r="AD4" s="16">
        <v>3</v>
      </c>
      <c r="AE4" s="11">
        <v>5</v>
      </c>
      <c r="AF4" s="11">
        <v>4</v>
      </c>
      <c r="AG4" s="17">
        <v>4</v>
      </c>
      <c r="AH4" s="17">
        <v>4</v>
      </c>
      <c r="AI4" s="17">
        <v>4</v>
      </c>
    </row>
    <row r="5" spans="1:35" s="10" customFormat="1" ht="21" x14ac:dyDescent="0.45">
      <c r="A5" s="26">
        <v>4</v>
      </c>
      <c r="B5" s="11">
        <v>1</v>
      </c>
      <c r="C5" s="11" t="s">
        <v>103</v>
      </c>
      <c r="D5" s="11">
        <v>0</v>
      </c>
      <c r="E5" s="11">
        <v>1</v>
      </c>
      <c r="F5" s="11">
        <v>1</v>
      </c>
      <c r="G5" s="11">
        <v>0</v>
      </c>
      <c r="H5" s="11">
        <v>0</v>
      </c>
      <c r="I5" s="11">
        <v>0</v>
      </c>
      <c r="J5" s="11">
        <v>0</v>
      </c>
      <c r="K5" s="11"/>
      <c r="L5" s="11">
        <v>0</v>
      </c>
      <c r="M5" s="12">
        <v>5</v>
      </c>
      <c r="N5" s="12">
        <v>3</v>
      </c>
      <c r="O5" s="12">
        <v>3</v>
      </c>
      <c r="P5" s="13">
        <v>5</v>
      </c>
      <c r="Q5" s="13">
        <v>5</v>
      </c>
      <c r="R5" s="14">
        <v>4</v>
      </c>
      <c r="S5" s="14">
        <v>4</v>
      </c>
      <c r="T5" s="14">
        <v>4</v>
      </c>
      <c r="U5" s="14">
        <v>4</v>
      </c>
      <c r="V5" s="14">
        <v>4</v>
      </c>
      <c r="W5" s="15">
        <v>2</v>
      </c>
      <c r="X5" s="15">
        <v>2</v>
      </c>
      <c r="Y5" s="15">
        <v>2</v>
      </c>
      <c r="Z5" s="15">
        <v>2</v>
      </c>
      <c r="AA5" s="16">
        <v>3</v>
      </c>
      <c r="AB5" s="16">
        <v>3</v>
      </c>
      <c r="AC5" s="16">
        <v>3</v>
      </c>
      <c r="AD5" s="16">
        <v>3</v>
      </c>
      <c r="AE5" s="11">
        <v>4</v>
      </c>
      <c r="AF5" s="11">
        <v>4</v>
      </c>
      <c r="AG5" s="17">
        <v>3</v>
      </c>
      <c r="AH5" s="17">
        <v>3</v>
      </c>
      <c r="AI5" s="17">
        <v>3</v>
      </c>
    </row>
    <row r="6" spans="1:35" s="10" customFormat="1" ht="21" x14ac:dyDescent="0.45">
      <c r="A6" s="26">
        <v>5</v>
      </c>
      <c r="B6" s="11">
        <v>1</v>
      </c>
      <c r="C6" s="11" t="s">
        <v>103</v>
      </c>
      <c r="D6" s="11">
        <v>1</v>
      </c>
      <c r="E6" s="11">
        <v>1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/>
      <c r="L6" s="11">
        <v>0</v>
      </c>
      <c r="M6" s="12">
        <v>4</v>
      </c>
      <c r="N6" s="12">
        <v>4</v>
      </c>
      <c r="O6" s="12">
        <v>4</v>
      </c>
      <c r="P6" s="13">
        <v>4</v>
      </c>
      <c r="Q6" s="13">
        <v>4</v>
      </c>
      <c r="R6" s="14">
        <v>4</v>
      </c>
      <c r="S6" s="14">
        <v>4</v>
      </c>
      <c r="T6" s="14">
        <v>4</v>
      </c>
      <c r="U6" s="14">
        <v>4</v>
      </c>
      <c r="V6" s="14">
        <v>4</v>
      </c>
      <c r="W6" s="15">
        <v>4</v>
      </c>
      <c r="X6" s="15">
        <v>4</v>
      </c>
      <c r="Y6" s="15">
        <v>4</v>
      </c>
      <c r="Z6" s="15">
        <v>4</v>
      </c>
      <c r="AA6" s="16">
        <v>4</v>
      </c>
      <c r="AB6" s="16">
        <v>4</v>
      </c>
      <c r="AC6" s="16">
        <v>4</v>
      </c>
      <c r="AD6" s="16">
        <v>4</v>
      </c>
      <c r="AE6" s="11">
        <v>4</v>
      </c>
      <c r="AF6" s="11">
        <v>4</v>
      </c>
      <c r="AG6" s="17">
        <v>4</v>
      </c>
      <c r="AH6" s="17">
        <v>4</v>
      </c>
      <c r="AI6" s="17">
        <v>4</v>
      </c>
    </row>
    <row r="7" spans="1:35" s="10" customFormat="1" ht="21" x14ac:dyDescent="0.45">
      <c r="A7" s="26">
        <v>6</v>
      </c>
      <c r="B7" s="11">
        <v>1</v>
      </c>
      <c r="C7" s="11" t="s">
        <v>103</v>
      </c>
      <c r="D7" s="11">
        <v>1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/>
      <c r="L7" s="11">
        <v>0</v>
      </c>
      <c r="M7" s="12">
        <v>4</v>
      </c>
      <c r="N7" s="12">
        <v>4</v>
      </c>
      <c r="O7" s="12">
        <v>4</v>
      </c>
      <c r="P7" s="13">
        <v>5</v>
      </c>
      <c r="Q7" s="13">
        <v>5</v>
      </c>
      <c r="R7" s="14">
        <v>4</v>
      </c>
      <c r="S7" s="14">
        <v>4</v>
      </c>
      <c r="T7" s="14">
        <v>4</v>
      </c>
      <c r="U7" s="14">
        <v>5</v>
      </c>
      <c r="V7" s="14">
        <v>5</v>
      </c>
      <c r="W7" s="15">
        <v>5</v>
      </c>
      <c r="X7" s="15">
        <v>5</v>
      </c>
      <c r="Y7" s="15">
        <v>5</v>
      </c>
      <c r="Z7" s="15">
        <v>5</v>
      </c>
      <c r="AA7" s="16">
        <v>4</v>
      </c>
      <c r="AB7" s="16">
        <v>3</v>
      </c>
      <c r="AC7" s="16">
        <v>3</v>
      </c>
      <c r="AD7" s="16">
        <v>4</v>
      </c>
      <c r="AE7" s="11">
        <v>5</v>
      </c>
      <c r="AF7" s="11">
        <v>4</v>
      </c>
      <c r="AG7" s="17">
        <v>4</v>
      </c>
      <c r="AH7" s="17">
        <v>4</v>
      </c>
      <c r="AI7" s="17">
        <v>4</v>
      </c>
    </row>
    <row r="8" spans="1:35" s="10" customFormat="1" ht="21" x14ac:dyDescent="0.45">
      <c r="A8" s="26">
        <v>7</v>
      </c>
      <c r="B8" s="11">
        <v>1</v>
      </c>
      <c r="C8" s="11" t="s">
        <v>107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/>
      <c r="L8" s="11">
        <v>1</v>
      </c>
      <c r="M8" s="12">
        <v>5</v>
      </c>
      <c r="N8" s="12">
        <v>5</v>
      </c>
      <c r="O8" s="12">
        <v>5</v>
      </c>
      <c r="P8" s="13">
        <v>5</v>
      </c>
      <c r="Q8" s="13">
        <v>5</v>
      </c>
      <c r="R8" s="14">
        <v>5</v>
      </c>
      <c r="S8" s="14">
        <v>4</v>
      </c>
      <c r="T8" s="14">
        <v>5</v>
      </c>
      <c r="U8" s="14">
        <v>5</v>
      </c>
      <c r="V8" s="14">
        <v>5</v>
      </c>
      <c r="W8" s="15">
        <v>2</v>
      </c>
      <c r="X8" s="15">
        <v>2</v>
      </c>
      <c r="Y8" s="15">
        <v>3</v>
      </c>
      <c r="Z8" s="15">
        <v>3</v>
      </c>
      <c r="AA8" s="16">
        <v>3</v>
      </c>
      <c r="AB8" s="16">
        <v>3</v>
      </c>
      <c r="AC8" s="16">
        <v>3</v>
      </c>
      <c r="AD8" s="16">
        <v>3</v>
      </c>
      <c r="AE8" s="11">
        <v>4</v>
      </c>
      <c r="AF8" s="11">
        <v>4</v>
      </c>
      <c r="AG8" s="17">
        <v>5</v>
      </c>
      <c r="AH8" s="17">
        <v>5</v>
      </c>
      <c r="AI8" s="17">
        <v>5</v>
      </c>
    </row>
    <row r="9" spans="1:35" s="10" customFormat="1" ht="21" x14ac:dyDescent="0.45">
      <c r="A9" s="26">
        <v>8</v>
      </c>
      <c r="B9" s="11">
        <v>1</v>
      </c>
      <c r="C9" s="11" t="s">
        <v>16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1</v>
      </c>
      <c r="J9" s="11">
        <v>0</v>
      </c>
      <c r="K9" s="11"/>
      <c r="L9" s="11">
        <v>0</v>
      </c>
      <c r="M9" s="12">
        <v>5</v>
      </c>
      <c r="N9" s="12">
        <v>5</v>
      </c>
      <c r="O9" s="12">
        <v>5</v>
      </c>
      <c r="P9" s="13">
        <v>4</v>
      </c>
      <c r="Q9" s="13">
        <v>5</v>
      </c>
      <c r="R9" s="14">
        <v>5</v>
      </c>
      <c r="S9" s="14">
        <v>4</v>
      </c>
      <c r="T9" s="14">
        <v>5</v>
      </c>
      <c r="U9" s="14">
        <v>5</v>
      </c>
      <c r="V9" s="14">
        <v>5</v>
      </c>
      <c r="W9" s="15">
        <v>2</v>
      </c>
      <c r="X9" s="15">
        <v>2</v>
      </c>
      <c r="Y9" s="15">
        <v>2</v>
      </c>
      <c r="Z9" s="15">
        <v>2</v>
      </c>
      <c r="AA9" s="16">
        <v>4</v>
      </c>
      <c r="AB9" s="16">
        <v>4</v>
      </c>
      <c r="AC9" s="16">
        <v>3</v>
      </c>
      <c r="AD9" s="16">
        <v>4</v>
      </c>
      <c r="AE9" s="11">
        <v>5</v>
      </c>
      <c r="AF9" s="11">
        <v>5</v>
      </c>
      <c r="AG9" s="17">
        <v>4</v>
      </c>
      <c r="AH9" s="17">
        <v>4</v>
      </c>
      <c r="AI9" s="17">
        <v>5</v>
      </c>
    </row>
    <row r="10" spans="1:35" s="10" customFormat="1" ht="21" x14ac:dyDescent="0.45">
      <c r="A10" s="26">
        <v>9</v>
      </c>
      <c r="B10" s="11">
        <v>2</v>
      </c>
      <c r="C10" s="11" t="s">
        <v>109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/>
      <c r="L10" s="11">
        <v>1</v>
      </c>
      <c r="M10" s="12">
        <v>4</v>
      </c>
      <c r="N10" s="12">
        <v>3</v>
      </c>
      <c r="O10" s="12">
        <v>2</v>
      </c>
      <c r="P10" s="13">
        <v>4</v>
      </c>
      <c r="Q10" s="13">
        <v>4</v>
      </c>
      <c r="R10" s="14">
        <v>2</v>
      </c>
      <c r="S10" s="14">
        <v>2</v>
      </c>
      <c r="T10" s="14">
        <v>4</v>
      </c>
      <c r="U10" s="14">
        <v>4</v>
      </c>
      <c r="V10" s="14">
        <v>4</v>
      </c>
      <c r="W10" s="15">
        <v>2</v>
      </c>
      <c r="X10" s="15">
        <v>2</v>
      </c>
      <c r="Y10" s="15">
        <v>2</v>
      </c>
      <c r="Z10" s="15">
        <v>2</v>
      </c>
      <c r="AA10" s="16">
        <v>3</v>
      </c>
      <c r="AB10" s="16">
        <v>3</v>
      </c>
      <c r="AC10" s="16">
        <v>3</v>
      </c>
      <c r="AD10" s="16">
        <v>3</v>
      </c>
      <c r="AE10" s="11">
        <v>5</v>
      </c>
      <c r="AF10" s="11">
        <v>5</v>
      </c>
      <c r="AG10" s="17">
        <v>4</v>
      </c>
      <c r="AH10" s="17">
        <v>4</v>
      </c>
      <c r="AI10" s="17">
        <v>4</v>
      </c>
    </row>
    <row r="11" spans="1:35" s="10" customFormat="1" ht="21" x14ac:dyDescent="0.45">
      <c r="A11" s="26">
        <v>10</v>
      </c>
      <c r="B11" s="11">
        <v>2</v>
      </c>
      <c r="C11" s="11" t="s">
        <v>15</v>
      </c>
      <c r="D11" s="11">
        <v>1</v>
      </c>
      <c r="E11" s="11">
        <v>0</v>
      </c>
      <c r="F11" s="11">
        <v>0</v>
      </c>
      <c r="G11" s="11">
        <v>0</v>
      </c>
      <c r="H11" s="11">
        <v>0</v>
      </c>
      <c r="I11" s="11">
        <v>1</v>
      </c>
      <c r="J11" s="11">
        <v>0</v>
      </c>
      <c r="K11" s="11"/>
      <c r="L11" s="11">
        <v>0</v>
      </c>
      <c r="M11" s="12">
        <v>5</v>
      </c>
      <c r="N11" s="12">
        <v>3</v>
      </c>
      <c r="O11" s="12">
        <v>3</v>
      </c>
      <c r="P11" s="13">
        <v>5</v>
      </c>
      <c r="Q11" s="13">
        <v>5</v>
      </c>
      <c r="R11" s="14">
        <v>3</v>
      </c>
      <c r="S11" s="14">
        <v>3</v>
      </c>
      <c r="T11" s="14">
        <v>4</v>
      </c>
      <c r="U11" s="14">
        <v>4</v>
      </c>
      <c r="V11" s="14">
        <v>4</v>
      </c>
      <c r="W11" s="15">
        <v>2</v>
      </c>
      <c r="X11" s="15">
        <v>2</v>
      </c>
      <c r="Y11" s="15">
        <v>2</v>
      </c>
      <c r="Z11" s="15">
        <v>2</v>
      </c>
      <c r="AA11" s="16">
        <v>3</v>
      </c>
      <c r="AB11" s="16">
        <v>3</v>
      </c>
      <c r="AC11" s="16">
        <v>3</v>
      </c>
      <c r="AD11" s="16">
        <v>3</v>
      </c>
      <c r="AE11" s="11">
        <v>4</v>
      </c>
      <c r="AF11" s="11">
        <v>4</v>
      </c>
      <c r="AG11" s="17">
        <v>4</v>
      </c>
      <c r="AH11" s="17">
        <v>4</v>
      </c>
      <c r="AI11" s="17">
        <v>4</v>
      </c>
    </row>
    <row r="12" spans="1:35" s="10" customFormat="1" ht="21" x14ac:dyDescent="0.45">
      <c r="A12" s="26">
        <v>11</v>
      </c>
      <c r="B12" s="11">
        <v>1</v>
      </c>
      <c r="C12" s="11" t="s">
        <v>16</v>
      </c>
      <c r="D12" s="11">
        <v>1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/>
      <c r="L12" s="11">
        <v>0</v>
      </c>
      <c r="M12" s="12">
        <v>5</v>
      </c>
      <c r="N12" s="12">
        <v>5</v>
      </c>
      <c r="O12" s="12">
        <v>5</v>
      </c>
      <c r="P12" s="13">
        <v>5</v>
      </c>
      <c r="Q12" s="13">
        <v>4</v>
      </c>
      <c r="R12" s="14">
        <v>4</v>
      </c>
      <c r="S12" s="14">
        <v>2</v>
      </c>
      <c r="T12" s="14">
        <v>4</v>
      </c>
      <c r="U12" s="14">
        <v>4</v>
      </c>
      <c r="V12" s="14">
        <v>4</v>
      </c>
      <c r="W12" s="15">
        <v>3</v>
      </c>
      <c r="X12" s="15">
        <v>3</v>
      </c>
      <c r="Y12" s="15">
        <v>3</v>
      </c>
      <c r="Z12" s="15">
        <v>3</v>
      </c>
      <c r="AA12" s="16">
        <v>4</v>
      </c>
      <c r="AB12" s="16">
        <v>4</v>
      </c>
      <c r="AC12" s="16">
        <v>4</v>
      </c>
      <c r="AD12" s="16">
        <v>4</v>
      </c>
      <c r="AE12" s="11">
        <v>5</v>
      </c>
      <c r="AF12" s="11">
        <v>4</v>
      </c>
      <c r="AG12" s="17">
        <v>5</v>
      </c>
      <c r="AH12" s="17">
        <v>5</v>
      </c>
      <c r="AI12" s="17">
        <v>5</v>
      </c>
    </row>
    <row r="13" spans="1:35" s="10" customFormat="1" ht="21" x14ac:dyDescent="0.45">
      <c r="A13" s="26">
        <v>12</v>
      </c>
      <c r="B13" s="11">
        <v>1</v>
      </c>
      <c r="C13" s="11" t="s">
        <v>16</v>
      </c>
      <c r="D13" s="11">
        <v>1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/>
      <c r="L13" s="11">
        <v>1</v>
      </c>
      <c r="M13" s="12">
        <v>5</v>
      </c>
      <c r="N13" s="12">
        <v>2</v>
      </c>
      <c r="O13" s="12">
        <v>2</v>
      </c>
      <c r="P13" s="13">
        <v>5</v>
      </c>
      <c r="Q13" s="13">
        <v>5</v>
      </c>
      <c r="R13" s="14">
        <v>2</v>
      </c>
      <c r="S13" s="14">
        <v>5</v>
      </c>
      <c r="T13" s="14">
        <v>5</v>
      </c>
      <c r="U13" s="14">
        <v>5</v>
      </c>
      <c r="V13" s="14">
        <v>5</v>
      </c>
      <c r="W13" s="15">
        <v>2</v>
      </c>
      <c r="X13" s="15">
        <v>2</v>
      </c>
      <c r="Y13" s="15">
        <v>3</v>
      </c>
      <c r="Z13" s="15">
        <v>3</v>
      </c>
      <c r="AA13" s="16">
        <v>3</v>
      </c>
      <c r="AB13" s="16">
        <v>3</v>
      </c>
      <c r="AC13" s="16">
        <v>4</v>
      </c>
      <c r="AD13" s="16">
        <v>4</v>
      </c>
      <c r="AE13" s="11">
        <v>5</v>
      </c>
      <c r="AF13" s="11">
        <v>5</v>
      </c>
      <c r="AG13" s="17">
        <v>5</v>
      </c>
      <c r="AH13" s="17">
        <v>5</v>
      </c>
      <c r="AI13" s="17">
        <v>5</v>
      </c>
    </row>
    <row r="14" spans="1:35" s="10" customFormat="1" ht="21" x14ac:dyDescent="0.45">
      <c r="A14" s="26">
        <v>13</v>
      </c>
      <c r="B14" s="11">
        <v>1</v>
      </c>
      <c r="C14" s="11" t="s">
        <v>113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1</v>
      </c>
      <c r="J14" s="11">
        <v>0</v>
      </c>
      <c r="K14" s="11"/>
      <c r="L14" s="11">
        <v>0</v>
      </c>
      <c r="M14" s="12">
        <v>3</v>
      </c>
      <c r="N14" s="12">
        <v>4</v>
      </c>
      <c r="O14" s="12">
        <v>5</v>
      </c>
      <c r="P14" s="13">
        <v>5</v>
      </c>
      <c r="Q14" s="13">
        <v>5</v>
      </c>
      <c r="R14" s="14">
        <v>5</v>
      </c>
      <c r="S14" s="14">
        <v>4</v>
      </c>
      <c r="T14" s="14">
        <v>4</v>
      </c>
      <c r="U14" s="14">
        <v>5</v>
      </c>
      <c r="V14" s="14">
        <v>4</v>
      </c>
      <c r="W14" s="15">
        <v>2</v>
      </c>
      <c r="X14" s="15">
        <v>2</v>
      </c>
      <c r="Y14" s="15">
        <v>2</v>
      </c>
      <c r="Z14" s="15">
        <v>2</v>
      </c>
      <c r="AA14" s="16">
        <v>2</v>
      </c>
      <c r="AB14" s="16">
        <v>2</v>
      </c>
      <c r="AC14" s="16">
        <v>2</v>
      </c>
      <c r="AD14" s="16">
        <v>2</v>
      </c>
      <c r="AE14" s="11">
        <v>2</v>
      </c>
      <c r="AF14" s="11">
        <v>2</v>
      </c>
      <c r="AG14" s="17">
        <v>3</v>
      </c>
      <c r="AH14" s="17">
        <v>3</v>
      </c>
      <c r="AI14" s="17">
        <v>4</v>
      </c>
    </row>
    <row r="15" spans="1:35" s="10" customFormat="1" ht="21" x14ac:dyDescent="0.45">
      <c r="A15" s="26">
        <v>14</v>
      </c>
      <c r="B15" s="11">
        <v>1</v>
      </c>
      <c r="C15" s="11" t="s">
        <v>114</v>
      </c>
      <c r="D15" s="11">
        <v>1</v>
      </c>
      <c r="E15" s="11">
        <v>0</v>
      </c>
      <c r="F15" s="11">
        <v>0</v>
      </c>
      <c r="G15" s="11">
        <v>0</v>
      </c>
      <c r="H15" s="11">
        <v>0</v>
      </c>
      <c r="I15" s="11">
        <v>1</v>
      </c>
      <c r="J15" s="11">
        <v>0</v>
      </c>
      <c r="K15" s="11"/>
      <c r="L15" s="11">
        <v>0</v>
      </c>
      <c r="M15" s="12">
        <v>4</v>
      </c>
      <c r="N15" s="12">
        <v>4</v>
      </c>
      <c r="O15" s="12">
        <v>3</v>
      </c>
      <c r="P15" s="13">
        <v>4</v>
      </c>
      <c r="Q15" s="13">
        <v>4</v>
      </c>
      <c r="R15" s="14">
        <v>4</v>
      </c>
      <c r="S15" s="14">
        <v>4</v>
      </c>
      <c r="T15" s="14">
        <v>4</v>
      </c>
      <c r="U15" s="14">
        <v>4</v>
      </c>
      <c r="V15" s="14">
        <v>4</v>
      </c>
      <c r="W15" s="15">
        <v>3</v>
      </c>
      <c r="X15" s="15">
        <v>3</v>
      </c>
      <c r="Y15" s="15">
        <v>3</v>
      </c>
      <c r="Z15" s="15">
        <v>3</v>
      </c>
      <c r="AA15" s="16">
        <v>3</v>
      </c>
      <c r="AB15" s="16">
        <v>3</v>
      </c>
      <c r="AC15" s="16">
        <v>3</v>
      </c>
      <c r="AD15" s="16">
        <v>3</v>
      </c>
      <c r="AE15" s="11">
        <v>4</v>
      </c>
      <c r="AF15" s="11">
        <v>4</v>
      </c>
      <c r="AG15" s="17">
        <v>4</v>
      </c>
      <c r="AH15" s="17">
        <v>4</v>
      </c>
      <c r="AI15" s="17">
        <v>4</v>
      </c>
    </row>
    <row r="16" spans="1:35" s="10" customFormat="1" ht="21" x14ac:dyDescent="0.45">
      <c r="A16" s="26">
        <v>15</v>
      </c>
      <c r="B16" s="11">
        <v>1</v>
      </c>
      <c r="C16" s="11" t="s">
        <v>115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/>
      <c r="L16" s="11">
        <v>1</v>
      </c>
      <c r="M16" s="12">
        <v>4</v>
      </c>
      <c r="N16" s="12">
        <v>4</v>
      </c>
      <c r="O16" s="12">
        <v>4</v>
      </c>
      <c r="P16" s="13">
        <v>5</v>
      </c>
      <c r="Q16" s="13">
        <v>5</v>
      </c>
      <c r="R16" s="14">
        <v>5</v>
      </c>
      <c r="S16" s="14">
        <v>5</v>
      </c>
      <c r="T16" s="14">
        <v>5</v>
      </c>
      <c r="U16" s="14">
        <v>5</v>
      </c>
      <c r="V16" s="14">
        <v>5</v>
      </c>
      <c r="W16" s="15">
        <v>2</v>
      </c>
      <c r="X16" s="15">
        <v>2</v>
      </c>
      <c r="Y16" s="15">
        <v>2</v>
      </c>
      <c r="Z16" s="15">
        <v>2</v>
      </c>
      <c r="AA16" s="16">
        <v>3</v>
      </c>
      <c r="AB16" s="16">
        <v>3</v>
      </c>
      <c r="AC16" s="16">
        <v>3</v>
      </c>
      <c r="AD16" s="16">
        <v>3</v>
      </c>
      <c r="AE16" s="11">
        <v>5</v>
      </c>
      <c r="AF16" s="11">
        <v>5</v>
      </c>
      <c r="AG16" s="17">
        <v>5</v>
      </c>
      <c r="AH16" s="17">
        <v>5</v>
      </c>
      <c r="AI16" s="17">
        <v>5</v>
      </c>
    </row>
    <row r="17" spans="1:35" s="10" customFormat="1" ht="21" x14ac:dyDescent="0.45">
      <c r="A17" s="26">
        <v>16</v>
      </c>
      <c r="B17" s="11">
        <v>1</v>
      </c>
      <c r="C17" s="11" t="s">
        <v>17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  <c r="J17" s="11">
        <v>0</v>
      </c>
      <c r="K17" s="11"/>
      <c r="L17" s="11">
        <v>0</v>
      </c>
      <c r="M17" s="12">
        <v>4</v>
      </c>
      <c r="N17" s="12">
        <v>4</v>
      </c>
      <c r="O17" s="12">
        <v>3</v>
      </c>
      <c r="P17" s="13">
        <v>4</v>
      </c>
      <c r="Q17" s="13">
        <v>4</v>
      </c>
      <c r="R17" s="14">
        <v>3</v>
      </c>
      <c r="S17" s="14">
        <v>3</v>
      </c>
      <c r="T17" s="14">
        <v>4</v>
      </c>
      <c r="U17" s="14">
        <v>4</v>
      </c>
      <c r="V17" s="14">
        <v>4</v>
      </c>
      <c r="W17" s="15">
        <v>2</v>
      </c>
      <c r="X17" s="15">
        <v>2</v>
      </c>
      <c r="Y17" s="15">
        <v>2</v>
      </c>
      <c r="Z17" s="15">
        <v>2</v>
      </c>
      <c r="AA17" s="16">
        <v>4</v>
      </c>
      <c r="AB17" s="16">
        <v>4</v>
      </c>
      <c r="AC17" s="16">
        <v>4</v>
      </c>
      <c r="AD17" s="16">
        <v>4</v>
      </c>
      <c r="AE17" s="11">
        <v>5</v>
      </c>
      <c r="AF17" s="11">
        <v>4</v>
      </c>
      <c r="AG17" s="17">
        <v>5</v>
      </c>
      <c r="AH17" s="17">
        <v>5</v>
      </c>
      <c r="AI17" s="17">
        <v>5</v>
      </c>
    </row>
    <row r="18" spans="1:35" s="10" customFormat="1" ht="21" x14ac:dyDescent="0.45">
      <c r="A18" s="26">
        <v>17</v>
      </c>
      <c r="B18" s="11">
        <v>1</v>
      </c>
      <c r="C18" s="11" t="s">
        <v>17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1</v>
      </c>
      <c r="J18" s="11">
        <v>0</v>
      </c>
      <c r="K18" s="11">
        <v>0</v>
      </c>
      <c r="L18" s="11">
        <v>0</v>
      </c>
      <c r="M18" s="12">
        <v>4</v>
      </c>
      <c r="N18" s="12">
        <v>3</v>
      </c>
      <c r="O18" s="12">
        <v>2</v>
      </c>
      <c r="P18" s="13">
        <v>4</v>
      </c>
      <c r="Q18" s="13">
        <v>4</v>
      </c>
      <c r="R18" s="14">
        <v>3</v>
      </c>
      <c r="S18" s="14">
        <v>4</v>
      </c>
      <c r="T18" s="14">
        <v>4</v>
      </c>
      <c r="U18" s="14">
        <v>4</v>
      </c>
      <c r="V18" s="14">
        <v>4</v>
      </c>
      <c r="W18" s="15">
        <v>2</v>
      </c>
      <c r="X18" s="15">
        <v>2</v>
      </c>
      <c r="Y18" s="15">
        <v>2</v>
      </c>
      <c r="Z18" s="15">
        <v>2</v>
      </c>
      <c r="AA18" s="16">
        <v>2</v>
      </c>
      <c r="AB18" s="16">
        <v>2</v>
      </c>
      <c r="AC18" s="16">
        <v>2</v>
      </c>
      <c r="AD18" s="16">
        <v>2</v>
      </c>
      <c r="AE18" s="11">
        <v>4</v>
      </c>
      <c r="AF18" s="11">
        <v>3</v>
      </c>
      <c r="AG18" s="17">
        <v>3</v>
      </c>
      <c r="AH18" s="17">
        <v>3</v>
      </c>
      <c r="AI18" s="17">
        <v>3</v>
      </c>
    </row>
    <row r="19" spans="1:35" s="10" customFormat="1" ht="21" x14ac:dyDescent="0.45">
      <c r="A19" s="26">
        <v>18</v>
      </c>
      <c r="B19" s="11">
        <v>1</v>
      </c>
      <c r="C19" s="11" t="s">
        <v>115</v>
      </c>
      <c r="D19" s="11">
        <v>0</v>
      </c>
      <c r="E19" s="11">
        <v>0</v>
      </c>
      <c r="F19" s="11">
        <v>0</v>
      </c>
      <c r="G19" s="11">
        <v>0</v>
      </c>
      <c r="H19" s="11">
        <v>1</v>
      </c>
      <c r="I19" s="11">
        <v>1</v>
      </c>
      <c r="J19" s="11">
        <v>0</v>
      </c>
      <c r="K19" s="11">
        <v>0</v>
      </c>
      <c r="L19" s="11">
        <v>0</v>
      </c>
      <c r="M19" s="12">
        <v>4</v>
      </c>
      <c r="N19" s="12">
        <v>3</v>
      </c>
      <c r="O19" s="12">
        <v>4</v>
      </c>
      <c r="P19" s="13">
        <v>3</v>
      </c>
      <c r="Q19" s="13">
        <v>4</v>
      </c>
      <c r="R19" s="14">
        <v>2</v>
      </c>
      <c r="S19" s="14">
        <v>1</v>
      </c>
      <c r="T19" s="14">
        <v>3</v>
      </c>
      <c r="U19" s="14">
        <v>3</v>
      </c>
      <c r="V19" s="14">
        <v>5</v>
      </c>
      <c r="W19" s="15">
        <v>3</v>
      </c>
      <c r="X19" s="15">
        <v>3</v>
      </c>
      <c r="Y19" s="15">
        <v>3</v>
      </c>
      <c r="Z19" s="15">
        <v>3</v>
      </c>
      <c r="AA19" s="16">
        <v>4</v>
      </c>
      <c r="AB19" s="16">
        <v>4</v>
      </c>
      <c r="AC19" s="16">
        <v>4</v>
      </c>
      <c r="AD19" s="16">
        <v>4</v>
      </c>
      <c r="AE19" s="11">
        <v>4</v>
      </c>
      <c r="AF19" s="11">
        <v>3</v>
      </c>
      <c r="AG19" s="17">
        <v>3</v>
      </c>
      <c r="AH19" s="17">
        <v>3</v>
      </c>
      <c r="AI19" s="17">
        <v>4</v>
      </c>
    </row>
    <row r="20" spans="1:35" s="10" customFormat="1" ht="21" x14ac:dyDescent="0.45">
      <c r="A20" s="26">
        <v>19</v>
      </c>
      <c r="B20" s="11">
        <v>2</v>
      </c>
      <c r="C20" s="11" t="s">
        <v>115</v>
      </c>
      <c r="D20" s="11">
        <v>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2">
        <v>3</v>
      </c>
      <c r="N20" s="12">
        <v>4</v>
      </c>
      <c r="O20" s="12">
        <v>1</v>
      </c>
      <c r="P20" s="13">
        <v>2</v>
      </c>
      <c r="Q20" s="13">
        <v>2</v>
      </c>
      <c r="R20" s="14">
        <v>3</v>
      </c>
      <c r="S20" s="14">
        <v>3</v>
      </c>
      <c r="T20" s="14">
        <v>3</v>
      </c>
      <c r="U20" s="14">
        <v>3</v>
      </c>
      <c r="V20" s="14">
        <v>4</v>
      </c>
      <c r="W20" s="15">
        <v>3</v>
      </c>
      <c r="X20" s="15">
        <v>3</v>
      </c>
      <c r="Y20" s="15">
        <v>3</v>
      </c>
      <c r="Z20" s="15">
        <v>3</v>
      </c>
      <c r="AA20" s="16">
        <v>3</v>
      </c>
      <c r="AB20" s="16">
        <v>3</v>
      </c>
      <c r="AC20" s="16">
        <v>3</v>
      </c>
      <c r="AD20" s="16">
        <v>3</v>
      </c>
      <c r="AE20" s="11">
        <v>3</v>
      </c>
      <c r="AF20" s="11">
        <v>3</v>
      </c>
      <c r="AG20" s="17">
        <v>2</v>
      </c>
      <c r="AH20" s="17">
        <v>3</v>
      </c>
      <c r="AI20" s="17">
        <v>3</v>
      </c>
    </row>
    <row r="21" spans="1:35" s="10" customFormat="1" ht="21" x14ac:dyDescent="0.45">
      <c r="A21" s="26">
        <v>20</v>
      </c>
      <c r="B21" s="11">
        <v>1</v>
      </c>
      <c r="C21" s="11" t="s">
        <v>23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1</v>
      </c>
      <c r="J21" s="11">
        <v>0</v>
      </c>
      <c r="K21" s="11">
        <v>0</v>
      </c>
      <c r="L21" s="11">
        <v>0</v>
      </c>
      <c r="M21" s="12">
        <v>4</v>
      </c>
      <c r="N21" s="12">
        <v>4</v>
      </c>
      <c r="O21" s="12">
        <v>3</v>
      </c>
      <c r="P21" s="13">
        <v>4</v>
      </c>
      <c r="Q21" s="13">
        <v>4</v>
      </c>
      <c r="R21" s="14">
        <v>4</v>
      </c>
      <c r="S21" s="14">
        <v>4</v>
      </c>
      <c r="T21" s="14">
        <v>4</v>
      </c>
      <c r="U21" s="14">
        <v>4</v>
      </c>
      <c r="V21" s="14">
        <v>4</v>
      </c>
      <c r="W21" s="15">
        <v>3</v>
      </c>
      <c r="X21" s="15">
        <v>3</v>
      </c>
      <c r="Y21" s="15">
        <v>3</v>
      </c>
      <c r="Z21" s="15">
        <v>3</v>
      </c>
      <c r="AA21" s="16">
        <v>4</v>
      </c>
      <c r="AB21" s="16">
        <v>4</v>
      </c>
      <c r="AC21" s="16">
        <v>4</v>
      </c>
      <c r="AD21" s="16">
        <v>4</v>
      </c>
      <c r="AE21" s="11">
        <v>4</v>
      </c>
      <c r="AF21" s="11">
        <v>4</v>
      </c>
      <c r="AG21" s="17">
        <v>4</v>
      </c>
      <c r="AH21" s="17">
        <v>4</v>
      </c>
      <c r="AI21" s="17">
        <v>4</v>
      </c>
    </row>
    <row r="22" spans="1:35" s="10" customFormat="1" ht="21" x14ac:dyDescent="0.45">
      <c r="A22" s="26">
        <v>21</v>
      </c>
      <c r="B22" s="11">
        <v>1</v>
      </c>
      <c r="C22" s="11" t="s">
        <v>119</v>
      </c>
      <c r="D22" s="11">
        <v>1</v>
      </c>
      <c r="E22" s="11">
        <v>0</v>
      </c>
      <c r="F22" s="11">
        <v>0</v>
      </c>
      <c r="G22" s="11">
        <v>0</v>
      </c>
      <c r="H22" s="11">
        <v>0</v>
      </c>
      <c r="I22" s="11">
        <v>1</v>
      </c>
      <c r="J22" s="11">
        <v>0</v>
      </c>
      <c r="K22" s="11">
        <v>0</v>
      </c>
      <c r="L22" s="11">
        <v>0</v>
      </c>
      <c r="M22" s="12">
        <v>4</v>
      </c>
      <c r="N22" s="12">
        <v>4</v>
      </c>
      <c r="O22" s="12">
        <v>4</v>
      </c>
      <c r="P22" s="13">
        <v>5</v>
      </c>
      <c r="Q22" s="13">
        <v>5</v>
      </c>
      <c r="R22" s="14">
        <v>4</v>
      </c>
      <c r="S22" s="14">
        <v>5</v>
      </c>
      <c r="T22" s="14">
        <v>4</v>
      </c>
      <c r="U22" s="14">
        <v>4</v>
      </c>
      <c r="V22" s="14">
        <v>5</v>
      </c>
      <c r="W22" s="15">
        <v>2</v>
      </c>
      <c r="X22" s="15">
        <v>3</v>
      </c>
      <c r="Y22" s="15">
        <v>2</v>
      </c>
      <c r="Z22" s="15">
        <v>3</v>
      </c>
      <c r="AA22" s="16">
        <v>4</v>
      </c>
      <c r="AB22" s="16">
        <v>4</v>
      </c>
      <c r="AC22" s="16">
        <v>3</v>
      </c>
      <c r="AD22" s="16">
        <v>4</v>
      </c>
      <c r="AE22" s="11">
        <v>5</v>
      </c>
      <c r="AF22" s="11">
        <v>5</v>
      </c>
      <c r="AG22" s="17">
        <v>5</v>
      </c>
      <c r="AH22" s="17">
        <v>5</v>
      </c>
      <c r="AI22" s="17">
        <v>5</v>
      </c>
    </row>
    <row r="23" spans="1:35" s="10" customFormat="1" ht="21" x14ac:dyDescent="0.45">
      <c r="A23" s="26">
        <v>22</v>
      </c>
      <c r="B23" s="11">
        <v>2</v>
      </c>
      <c r="C23" s="11" t="s">
        <v>120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1</v>
      </c>
      <c r="J23" s="11">
        <v>0</v>
      </c>
      <c r="K23" s="11">
        <v>0</v>
      </c>
      <c r="L23" s="11">
        <v>0</v>
      </c>
      <c r="M23" s="12">
        <v>4</v>
      </c>
      <c r="N23" s="12">
        <v>4</v>
      </c>
      <c r="O23" s="12">
        <v>4</v>
      </c>
      <c r="P23" s="13">
        <v>4</v>
      </c>
      <c r="Q23" s="13">
        <v>4</v>
      </c>
      <c r="R23" s="14">
        <v>4</v>
      </c>
      <c r="S23" s="14">
        <v>4</v>
      </c>
      <c r="T23" s="14">
        <v>4</v>
      </c>
      <c r="U23" s="14">
        <v>4</v>
      </c>
      <c r="V23" s="14">
        <v>4</v>
      </c>
      <c r="W23" s="15">
        <v>4</v>
      </c>
      <c r="X23" s="15">
        <v>3</v>
      </c>
      <c r="Y23" s="15">
        <v>4</v>
      </c>
      <c r="Z23" s="15">
        <v>4</v>
      </c>
      <c r="AA23" s="16">
        <v>4</v>
      </c>
      <c r="AB23" s="16">
        <v>4</v>
      </c>
      <c r="AC23" s="16">
        <v>4</v>
      </c>
      <c r="AD23" s="16">
        <v>4</v>
      </c>
      <c r="AE23" s="11">
        <v>4</v>
      </c>
      <c r="AF23" s="11">
        <v>4</v>
      </c>
      <c r="AG23" s="17">
        <v>4</v>
      </c>
      <c r="AH23" s="17">
        <v>4</v>
      </c>
      <c r="AI23" s="17">
        <v>4</v>
      </c>
    </row>
    <row r="24" spans="1:35" s="10" customFormat="1" ht="21" x14ac:dyDescent="0.45">
      <c r="A24" s="26">
        <v>23</v>
      </c>
      <c r="B24" s="11">
        <v>2</v>
      </c>
      <c r="C24" s="11" t="s">
        <v>121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</v>
      </c>
      <c r="J24" s="11">
        <v>0</v>
      </c>
      <c r="K24" s="11">
        <v>0</v>
      </c>
      <c r="L24" s="11">
        <v>0</v>
      </c>
      <c r="M24" s="12">
        <v>4</v>
      </c>
      <c r="N24" s="12">
        <v>4</v>
      </c>
      <c r="O24" s="12">
        <v>3</v>
      </c>
      <c r="P24" s="13">
        <v>5</v>
      </c>
      <c r="Q24" s="13">
        <v>4</v>
      </c>
      <c r="R24" s="14">
        <v>3</v>
      </c>
      <c r="S24" s="14">
        <v>4</v>
      </c>
      <c r="T24" s="14">
        <v>4</v>
      </c>
      <c r="U24" s="14">
        <v>4</v>
      </c>
      <c r="V24" s="14">
        <v>4</v>
      </c>
      <c r="W24" s="15">
        <v>2</v>
      </c>
      <c r="X24" s="15">
        <v>2</v>
      </c>
      <c r="Y24" s="15">
        <v>2</v>
      </c>
      <c r="Z24" s="15">
        <v>2</v>
      </c>
      <c r="AA24" s="16">
        <v>3</v>
      </c>
      <c r="AB24" s="16">
        <v>3</v>
      </c>
      <c r="AC24" s="16">
        <v>3</v>
      </c>
      <c r="AD24" s="16">
        <v>3</v>
      </c>
      <c r="AE24" s="11">
        <v>4</v>
      </c>
      <c r="AF24" s="11">
        <v>4</v>
      </c>
      <c r="AG24" s="17">
        <v>4</v>
      </c>
      <c r="AH24" s="17">
        <v>4</v>
      </c>
      <c r="AI24" s="17">
        <v>3</v>
      </c>
    </row>
    <row r="25" spans="1:35" s="10" customFormat="1" ht="21" x14ac:dyDescent="0.45">
      <c r="A25" s="26">
        <v>24</v>
      </c>
      <c r="B25" s="11">
        <v>2</v>
      </c>
      <c r="C25" s="11" t="s">
        <v>102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</v>
      </c>
      <c r="L25" s="11">
        <v>1</v>
      </c>
      <c r="M25" s="12">
        <v>4</v>
      </c>
      <c r="N25" s="12">
        <v>4</v>
      </c>
      <c r="O25" s="12">
        <v>4</v>
      </c>
      <c r="P25" s="13">
        <v>4</v>
      </c>
      <c r="Q25" s="13">
        <v>4</v>
      </c>
      <c r="R25" s="14">
        <v>4</v>
      </c>
      <c r="S25" s="14">
        <v>4</v>
      </c>
      <c r="T25" s="14">
        <v>4</v>
      </c>
      <c r="U25" s="14">
        <v>4</v>
      </c>
      <c r="V25" s="14">
        <v>4</v>
      </c>
      <c r="W25" s="15">
        <v>1</v>
      </c>
      <c r="X25" s="15">
        <v>1</v>
      </c>
      <c r="Y25" s="15">
        <v>1</v>
      </c>
      <c r="Z25" s="15">
        <v>1</v>
      </c>
      <c r="AA25" s="16">
        <v>3</v>
      </c>
      <c r="AB25" s="16">
        <v>3</v>
      </c>
      <c r="AC25" s="16">
        <v>3</v>
      </c>
      <c r="AD25" s="16">
        <v>3</v>
      </c>
      <c r="AE25" s="11">
        <v>4</v>
      </c>
      <c r="AF25" s="11">
        <v>4</v>
      </c>
      <c r="AG25" s="17">
        <v>4</v>
      </c>
      <c r="AH25" s="17">
        <v>4</v>
      </c>
      <c r="AI25" s="17">
        <v>4</v>
      </c>
    </row>
    <row r="26" spans="1:35" s="10" customFormat="1" ht="21" x14ac:dyDescent="0.45">
      <c r="A26" s="26">
        <v>25</v>
      </c>
      <c r="B26" s="11">
        <v>1</v>
      </c>
      <c r="C26" s="11" t="s">
        <v>122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1</v>
      </c>
      <c r="J26" s="11">
        <v>0</v>
      </c>
      <c r="K26" s="11">
        <v>0</v>
      </c>
      <c r="L26" s="11">
        <v>0</v>
      </c>
      <c r="M26" s="12">
        <v>5</v>
      </c>
      <c r="N26" s="12">
        <v>5</v>
      </c>
      <c r="O26" s="12">
        <v>4</v>
      </c>
      <c r="P26" s="13">
        <v>5</v>
      </c>
      <c r="Q26" s="13">
        <v>5</v>
      </c>
      <c r="R26" s="14">
        <v>1</v>
      </c>
      <c r="S26" s="14">
        <v>2</v>
      </c>
      <c r="T26" s="14">
        <v>4</v>
      </c>
      <c r="U26" s="14">
        <v>4</v>
      </c>
      <c r="V26" s="14">
        <v>3</v>
      </c>
      <c r="W26" s="15">
        <v>1</v>
      </c>
      <c r="X26" s="15">
        <v>2</v>
      </c>
      <c r="Y26" s="15">
        <v>2</v>
      </c>
      <c r="Z26" s="15">
        <v>2</v>
      </c>
      <c r="AA26" s="16">
        <v>3</v>
      </c>
      <c r="AB26" s="16">
        <v>3</v>
      </c>
      <c r="AC26" s="16">
        <v>3</v>
      </c>
      <c r="AD26" s="16">
        <v>3</v>
      </c>
      <c r="AE26" s="11">
        <v>5</v>
      </c>
      <c r="AF26" s="11">
        <v>5</v>
      </c>
      <c r="AG26" s="17">
        <v>4</v>
      </c>
      <c r="AH26" s="17">
        <v>4</v>
      </c>
      <c r="AI26" s="17">
        <v>4</v>
      </c>
    </row>
    <row r="27" spans="1:35" s="10" customFormat="1" ht="21" x14ac:dyDescent="0.45">
      <c r="A27" s="26">
        <v>26</v>
      </c>
      <c r="B27" s="11">
        <v>1</v>
      </c>
      <c r="C27" s="11" t="s">
        <v>122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</v>
      </c>
      <c r="L27" s="11">
        <v>0</v>
      </c>
      <c r="M27" s="12">
        <v>4</v>
      </c>
      <c r="N27" s="12">
        <v>4</v>
      </c>
      <c r="O27" s="12">
        <v>3</v>
      </c>
      <c r="P27" s="13">
        <v>5</v>
      </c>
      <c r="Q27" s="13">
        <v>4</v>
      </c>
      <c r="R27" s="14">
        <v>2</v>
      </c>
      <c r="S27" s="14">
        <v>3</v>
      </c>
      <c r="T27" s="14">
        <v>3</v>
      </c>
      <c r="U27" s="14">
        <v>4</v>
      </c>
      <c r="V27" s="14">
        <v>1</v>
      </c>
      <c r="W27" s="15">
        <v>1</v>
      </c>
      <c r="X27" s="15">
        <v>2</v>
      </c>
      <c r="Y27" s="15">
        <v>4</v>
      </c>
      <c r="Z27" s="15">
        <v>3</v>
      </c>
      <c r="AA27" s="16">
        <v>3</v>
      </c>
      <c r="AB27" s="16">
        <v>3</v>
      </c>
      <c r="AC27" s="16">
        <v>4</v>
      </c>
      <c r="AD27" s="16">
        <v>4</v>
      </c>
      <c r="AE27" s="11">
        <v>4</v>
      </c>
      <c r="AF27" s="11">
        <v>4</v>
      </c>
      <c r="AG27" s="17">
        <v>4</v>
      </c>
      <c r="AH27" s="17">
        <v>4</v>
      </c>
      <c r="AI27" s="17">
        <v>4</v>
      </c>
    </row>
    <row r="28" spans="1:35" s="10" customFormat="1" ht="21" x14ac:dyDescent="0.45">
      <c r="A28" s="26">
        <v>27</v>
      </c>
      <c r="B28" s="11">
        <v>2</v>
      </c>
      <c r="C28" s="11" t="s">
        <v>109</v>
      </c>
      <c r="D28" s="11">
        <v>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2">
        <v>5</v>
      </c>
      <c r="N28" s="12">
        <v>4</v>
      </c>
      <c r="O28" s="12">
        <v>3</v>
      </c>
      <c r="P28" s="13">
        <v>4</v>
      </c>
      <c r="Q28" s="13">
        <v>4</v>
      </c>
      <c r="R28" s="14">
        <v>1</v>
      </c>
      <c r="S28" s="14">
        <v>1</v>
      </c>
      <c r="T28" s="14">
        <v>3</v>
      </c>
      <c r="U28" s="14">
        <v>3</v>
      </c>
      <c r="V28" s="14">
        <v>3</v>
      </c>
      <c r="W28" s="15">
        <v>3</v>
      </c>
      <c r="X28" s="15">
        <v>2</v>
      </c>
      <c r="Y28" s="15">
        <v>2</v>
      </c>
      <c r="Z28" s="15">
        <v>3</v>
      </c>
      <c r="AA28" s="16">
        <v>3</v>
      </c>
      <c r="AB28" s="16">
        <v>3</v>
      </c>
      <c r="AC28" s="16">
        <v>2</v>
      </c>
      <c r="AD28" s="16">
        <v>3</v>
      </c>
      <c r="AE28" s="11">
        <v>3</v>
      </c>
      <c r="AF28" s="11">
        <v>3</v>
      </c>
      <c r="AG28" s="17">
        <v>1</v>
      </c>
      <c r="AH28" s="17">
        <v>4</v>
      </c>
      <c r="AI28" s="17">
        <v>4</v>
      </c>
    </row>
    <row r="29" spans="1:35" s="10" customFormat="1" ht="21" x14ac:dyDescent="0.45">
      <c r="A29" s="26">
        <v>28</v>
      </c>
      <c r="B29" s="11">
        <v>2</v>
      </c>
      <c r="C29" s="11" t="s">
        <v>129</v>
      </c>
      <c r="D29" s="11">
        <v>0</v>
      </c>
      <c r="E29" s="11">
        <v>0</v>
      </c>
      <c r="F29" s="11">
        <v>0</v>
      </c>
      <c r="G29" s="11">
        <v>1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v>5</v>
      </c>
      <c r="N29" s="12">
        <v>5</v>
      </c>
      <c r="O29" s="12">
        <v>5</v>
      </c>
      <c r="P29" s="13">
        <v>5</v>
      </c>
      <c r="Q29" s="13">
        <v>5</v>
      </c>
      <c r="R29" s="14">
        <v>3</v>
      </c>
      <c r="S29" s="14">
        <v>5</v>
      </c>
      <c r="T29" s="14">
        <v>5</v>
      </c>
      <c r="U29" s="14">
        <v>4</v>
      </c>
      <c r="V29" s="14">
        <v>4</v>
      </c>
      <c r="W29" s="15">
        <v>2</v>
      </c>
      <c r="X29" s="15">
        <v>2</v>
      </c>
      <c r="Y29" s="15">
        <v>2</v>
      </c>
      <c r="Z29" s="15">
        <v>3</v>
      </c>
      <c r="AA29" s="16">
        <v>3</v>
      </c>
      <c r="AB29" s="16">
        <v>3</v>
      </c>
      <c r="AC29" s="16">
        <v>2</v>
      </c>
      <c r="AD29" s="16">
        <v>3</v>
      </c>
      <c r="AE29" s="11">
        <v>4</v>
      </c>
      <c r="AF29" s="11">
        <v>5</v>
      </c>
      <c r="AG29" s="17">
        <v>4</v>
      </c>
      <c r="AH29" s="17">
        <v>4</v>
      </c>
      <c r="AI29" s="17">
        <v>5</v>
      </c>
    </row>
    <row r="30" spans="1:35" s="10" customFormat="1" ht="21" x14ac:dyDescent="0.45">
      <c r="A30" s="26">
        <v>29</v>
      </c>
      <c r="B30" s="11">
        <v>2</v>
      </c>
      <c r="C30" s="11" t="s">
        <v>115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1</v>
      </c>
      <c r="L30" s="11">
        <v>0</v>
      </c>
      <c r="M30" s="12">
        <v>4</v>
      </c>
      <c r="N30" s="12">
        <v>4</v>
      </c>
      <c r="O30" s="12">
        <v>3</v>
      </c>
      <c r="P30" s="13">
        <v>4</v>
      </c>
      <c r="Q30" s="13">
        <v>4</v>
      </c>
      <c r="R30" s="14">
        <v>3</v>
      </c>
      <c r="S30" s="14">
        <v>3</v>
      </c>
      <c r="T30" s="14">
        <v>4</v>
      </c>
      <c r="U30" s="14">
        <v>4</v>
      </c>
      <c r="V30" s="14">
        <v>4</v>
      </c>
      <c r="W30" s="15">
        <v>3</v>
      </c>
      <c r="X30" s="15">
        <v>3</v>
      </c>
      <c r="Y30" s="15">
        <v>3</v>
      </c>
      <c r="Z30" s="15">
        <v>3</v>
      </c>
      <c r="AA30" s="16">
        <v>4</v>
      </c>
      <c r="AB30" s="16">
        <v>4</v>
      </c>
      <c r="AC30" s="16">
        <v>4</v>
      </c>
      <c r="AD30" s="16">
        <v>4</v>
      </c>
      <c r="AE30" s="11">
        <v>5</v>
      </c>
      <c r="AF30" s="11">
        <v>4</v>
      </c>
      <c r="AG30" s="17">
        <v>4</v>
      </c>
      <c r="AH30" s="17">
        <v>4</v>
      </c>
      <c r="AI30" s="17">
        <v>4</v>
      </c>
    </row>
    <row r="31" spans="1:35" s="10" customFormat="1" ht="21" x14ac:dyDescent="0.45">
      <c r="A31" s="26">
        <v>30</v>
      </c>
      <c r="B31" s="11">
        <v>1</v>
      </c>
      <c r="C31" s="11" t="s">
        <v>130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1</v>
      </c>
      <c r="J31" s="11">
        <v>0</v>
      </c>
      <c r="K31" s="11">
        <v>1</v>
      </c>
      <c r="L31" s="11">
        <v>0</v>
      </c>
      <c r="M31" s="12">
        <v>5</v>
      </c>
      <c r="N31" s="12">
        <v>5</v>
      </c>
      <c r="O31" s="12">
        <v>5</v>
      </c>
      <c r="P31" s="13">
        <v>5</v>
      </c>
      <c r="Q31" s="13">
        <v>5</v>
      </c>
      <c r="R31" s="14">
        <v>5</v>
      </c>
      <c r="S31" s="14">
        <v>3</v>
      </c>
      <c r="T31" s="14">
        <v>3</v>
      </c>
      <c r="U31" s="14">
        <v>5</v>
      </c>
      <c r="V31" s="14">
        <v>5</v>
      </c>
      <c r="W31" s="15">
        <v>3</v>
      </c>
      <c r="X31" s="15">
        <v>3</v>
      </c>
      <c r="Y31" s="15">
        <v>3</v>
      </c>
      <c r="Z31" s="15">
        <v>3</v>
      </c>
      <c r="AA31" s="16">
        <v>5</v>
      </c>
      <c r="AB31" s="16">
        <v>5</v>
      </c>
      <c r="AC31" s="16">
        <v>5</v>
      </c>
      <c r="AD31" s="16">
        <v>5</v>
      </c>
      <c r="AE31" s="11">
        <v>5</v>
      </c>
      <c r="AF31" s="11">
        <v>5</v>
      </c>
      <c r="AG31" s="17">
        <v>4</v>
      </c>
      <c r="AH31" s="17">
        <v>4</v>
      </c>
      <c r="AI31" s="17">
        <v>4</v>
      </c>
    </row>
    <row r="32" spans="1:35" s="10" customFormat="1" ht="21" x14ac:dyDescent="0.45">
      <c r="A32" s="26">
        <v>31</v>
      </c>
      <c r="B32" s="11">
        <v>3</v>
      </c>
      <c r="C32" s="11" t="s">
        <v>115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1</v>
      </c>
      <c r="K32" s="11">
        <v>0</v>
      </c>
      <c r="L32" s="11">
        <v>0</v>
      </c>
      <c r="M32" s="12">
        <v>4</v>
      </c>
      <c r="N32" s="12">
        <v>4</v>
      </c>
      <c r="O32" s="12">
        <v>4</v>
      </c>
      <c r="P32" s="13">
        <v>5</v>
      </c>
      <c r="Q32" s="13">
        <v>4</v>
      </c>
      <c r="R32" s="14">
        <v>4</v>
      </c>
      <c r="S32" s="14">
        <v>3</v>
      </c>
      <c r="T32" s="14">
        <v>4</v>
      </c>
      <c r="U32" s="14">
        <v>5</v>
      </c>
      <c r="V32" s="14">
        <v>4</v>
      </c>
      <c r="W32" s="15">
        <v>3</v>
      </c>
      <c r="X32" s="15">
        <v>3</v>
      </c>
      <c r="Y32" s="15">
        <v>2</v>
      </c>
      <c r="Z32" s="15">
        <v>3</v>
      </c>
      <c r="AA32" s="16">
        <v>4</v>
      </c>
      <c r="AB32" s="16">
        <v>4</v>
      </c>
      <c r="AC32" s="16">
        <v>3</v>
      </c>
      <c r="AD32" s="16">
        <v>3</v>
      </c>
      <c r="AE32" s="11">
        <v>4</v>
      </c>
      <c r="AF32" s="11">
        <v>4</v>
      </c>
      <c r="AG32" s="17">
        <v>4</v>
      </c>
      <c r="AH32" s="17">
        <v>3</v>
      </c>
      <c r="AI32" s="17">
        <v>4</v>
      </c>
    </row>
    <row r="33" spans="1:35" s="10" customFormat="1" ht="21" x14ac:dyDescent="0.45">
      <c r="A33" s="26">
        <v>32</v>
      </c>
      <c r="B33" s="11">
        <v>1</v>
      </c>
      <c r="C33" s="11" t="s">
        <v>132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1</v>
      </c>
      <c r="J33" s="11">
        <v>0</v>
      </c>
      <c r="K33" s="11">
        <v>0</v>
      </c>
      <c r="L33" s="11">
        <v>0</v>
      </c>
      <c r="M33" s="12">
        <v>4</v>
      </c>
      <c r="N33" s="12">
        <v>4</v>
      </c>
      <c r="O33" s="12">
        <v>4</v>
      </c>
      <c r="P33" s="13">
        <v>4</v>
      </c>
      <c r="Q33" s="13">
        <v>4</v>
      </c>
      <c r="R33" s="14">
        <v>4</v>
      </c>
      <c r="S33" s="14">
        <v>4</v>
      </c>
      <c r="T33" s="14">
        <v>4</v>
      </c>
      <c r="U33" s="14">
        <v>4</v>
      </c>
      <c r="V33" s="14">
        <v>4</v>
      </c>
      <c r="W33" s="15">
        <v>1</v>
      </c>
      <c r="X33" s="15">
        <v>1</v>
      </c>
      <c r="Y33" s="15">
        <v>1</v>
      </c>
      <c r="Z33" s="15">
        <v>1</v>
      </c>
      <c r="AA33" s="16">
        <v>2</v>
      </c>
      <c r="AB33" s="16">
        <v>2</v>
      </c>
      <c r="AC33" s="16">
        <v>1</v>
      </c>
      <c r="AD33" s="16">
        <v>2</v>
      </c>
      <c r="AE33" s="11">
        <v>4</v>
      </c>
      <c r="AF33" s="11">
        <v>2</v>
      </c>
      <c r="AG33" s="17">
        <v>4</v>
      </c>
      <c r="AH33" s="17">
        <v>4</v>
      </c>
      <c r="AI33" s="17">
        <v>3</v>
      </c>
    </row>
    <row r="34" spans="1:35" s="10" customFormat="1" ht="21" x14ac:dyDescent="0.45">
      <c r="A34" s="26">
        <v>33</v>
      </c>
      <c r="B34" s="11">
        <v>1</v>
      </c>
      <c r="C34" s="11" t="s">
        <v>115</v>
      </c>
      <c r="D34" s="11">
        <v>1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2">
        <v>4</v>
      </c>
      <c r="N34" s="12">
        <v>4</v>
      </c>
      <c r="O34" s="12">
        <v>5</v>
      </c>
      <c r="P34" s="13">
        <v>5</v>
      </c>
      <c r="Q34" s="13">
        <v>5</v>
      </c>
      <c r="R34" s="14">
        <v>4</v>
      </c>
      <c r="S34" s="14">
        <v>4</v>
      </c>
      <c r="T34" s="14">
        <v>4</v>
      </c>
      <c r="U34" s="14">
        <v>4</v>
      </c>
      <c r="V34" s="14">
        <v>4</v>
      </c>
      <c r="W34" s="15">
        <v>2</v>
      </c>
      <c r="X34" s="15">
        <v>2</v>
      </c>
      <c r="Y34" s="15">
        <v>2</v>
      </c>
      <c r="Z34" s="15">
        <v>2</v>
      </c>
      <c r="AA34" s="16">
        <v>4</v>
      </c>
      <c r="AB34" s="16">
        <v>4</v>
      </c>
      <c r="AC34" s="16">
        <v>4</v>
      </c>
      <c r="AD34" s="16">
        <v>4</v>
      </c>
      <c r="AE34" s="11">
        <v>5</v>
      </c>
      <c r="AF34" s="11">
        <v>5</v>
      </c>
      <c r="AG34" s="17">
        <v>4</v>
      </c>
      <c r="AH34" s="17">
        <v>4</v>
      </c>
      <c r="AI34" s="17">
        <v>5</v>
      </c>
    </row>
    <row r="35" spans="1:35" s="10" customFormat="1" ht="21" x14ac:dyDescent="0.45">
      <c r="A35" s="26">
        <v>34</v>
      </c>
      <c r="B35" s="11">
        <v>1</v>
      </c>
      <c r="C35" s="11" t="s">
        <v>103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1</v>
      </c>
      <c r="K35" s="11">
        <v>0</v>
      </c>
      <c r="L35" s="11">
        <v>0</v>
      </c>
      <c r="M35" s="12">
        <v>5</v>
      </c>
      <c r="N35" s="12">
        <v>5</v>
      </c>
      <c r="O35" s="12">
        <v>5</v>
      </c>
      <c r="P35" s="13">
        <v>5</v>
      </c>
      <c r="Q35" s="13">
        <v>5</v>
      </c>
      <c r="R35" s="14">
        <v>4</v>
      </c>
      <c r="S35" s="14">
        <v>4</v>
      </c>
      <c r="T35" s="14">
        <v>5</v>
      </c>
      <c r="U35" s="14">
        <v>5</v>
      </c>
      <c r="V35" s="14">
        <v>5</v>
      </c>
      <c r="W35" s="15">
        <v>2</v>
      </c>
      <c r="X35" s="15">
        <v>1</v>
      </c>
      <c r="Y35" s="15">
        <v>1</v>
      </c>
      <c r="Z35" s="15">
        <v>2</v>
      </c>
      <c r="AA35" s="16">
        <v>3</v>
      </c>
      <c r="AB35" s="16">
        <v>3</v>
      </c>
      <c r="AC35" s="16">
        <v>3</v>
      </c>
      <c r="AD35" s="16">
        <v>3</v>
      </c>
      <c r="AE35" s="11">
        <v>5</v>
      </c>
      <c r="AF35" s="11">
        <v>5</v>
      </c>
      <c r="AG35" s="17">
        <v>5</v>
      </c>
      <c r="AH35" s="17">
        <v>5</v>
      </c>
      <c r="AI35" s="17">
        <v>5</v>
      </c>
    </row>
    <row r="36" spans="1:35" s="10" customFormat="1" ht="21" x14ac:dyDescent="0.45">
      <c r="A36" s="26">
        <v>35</v>
      </c>
      <c r="B36" s="11">
        <v>2</v>
      </c>
      <c r="C36" s="130" t="s">
        <v>133</v>
      </c>
      <c r="D36" s="11">
        <v>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2">
        <v>5</v>
      </c>
      <c r="N36" s="12">
        <v>5</v>
      </c>
      <c r="O36" s="12">
        <v>4</v>
      </c>
      <c r="P36" s="13">
        <v>5</v>
      </c>
      <c r="Q36" s="13">
        <v>5</v>
      </c>
      <c r="R36" s="14">
        <v>4</v>
      </c>
      <c r="S36" s="14">
        <v>4</v>
      </c>
      <c r="T36" s="14">
        <v>4</v>
      </c>
      <c r="U36" s="14">
        <v>4</v>
      </c>
      <c r="V36" s="14">
        <v>4</v>
      </c>
      <c r="W36" s="15">
        <v>2</v>
      </c>
      <c r="X36" s="15">
        <v>2</v>
      </c>
      <c r="Y36" s="15">
        <v>1</v>
      </c>
      <c r="Z36" s="15">
        <v>3</v>
      </c>
      <c r="AA36" s="16">
        <v>3</v>
      </c>
      <c r="AB36" s="16">
        <v>3</v>
      </c>
      <c r="AC36" s="16">
        <v>3</v>
      </c>
      <c r="AD36" s="16">
        <v>3</v>
      </c>
      <c r="AE36" s="11">
        <v>5</v>
      </c>
      <c r="AF36" s="11">
        <v>4</v>
      </c>
      <c r="AG36" s="17">
        <v>4</v>
      </c>
      <c r="AH36" s="17">
        <v>4</v>
      </c>
      <c r="AI36" s="17">
        <v>4</v>
      </c>
    </row>
    <row r="37" spans="1:35" s="10" customFormat="1" ht="21" x14ac:dyDescent="0.45">
      <c r="A37" s="26">
        <v>36</v>
      </c>
      <c r="B37" s="11">
        <v>1</v>
      </c>
      <c r="C37" s="11" t="s">
        <v>115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1</v>
      </c>
      <c r="J37" s="11">
        <v>0</v>
      </c>
      <c r="K37" s="11">
        <v>0</v>
      </c>
      <c r="L37" s="11">
        <v>0</v>
      </c>
      <c r="M37" s="12">
        <v>4</v>
      </c>
      <c r="N37" s="12">
        <v>4</v>
      </c>
      <c r="O37" s="12">
        <v>4</v>
      </c>
      <c r="P37" s="13">
        <v>4</v>
      </c>
      <c r="Q37" s="13">
        <v>4</v>
      </c>
      <c r="R37" s="14">
        <v>3</v>
      </c>
      <c r="S37" s="14">
        <v>3</v>
      </c>
      <c r="T37" s="14">
        <v>3</v>
      </c>
      <c r="U37" s="14">
        <v>3</v>
      </c>
      <c r="V37" s="14">
        <v>3</v>
      </c>
      <c r="W37" s="15">
        <v>3</v>
      </c>
      <c r="X37" s="15">
        <v>3</v>
      </c>
      <c r="Y37" s="15">
        <v>3</v>
      </c>
      <c r="Z37" s="15">
        <v>3</v>
      </c>
      <c r="AA37" s="16">
        <v>4</v>
      </c>
      <c r="AB37" s="16">
        <v>4</v>
      </c>
      <c r="AC37" s="16">
        <v>4</v>
      </c>
      <c r="AD37" s="16">
        <v>4</v>
      </c>
      <c r="AE37" s="11">
        <v>5</v>
      </c>
      <c r="AF37" s="11">
        <v>5</v>
      </c>
      <c r="AG37" s="17">
        <v>5</v>
      </c>
      <c r="AH37" s="17">
        <v>5</v>
      </c>
      <c r="AI37" s="17">
        <v>5</v>
      </c>
    </row>
    <row r="38" spans="1:35" s="10" customFormat="1" ht="21" x14ac:dyDescent="0.45">
      <c r="A38" s="26">
        <v>37</v>
      </c>
      <c r="B38" s="11">
        <v>1</v>
      </c>
      <c r="C38" s="11" t="s">
        <v>115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1</v>
      </c>
      <c r="J38" s="11">
        <v>0</v>
      </c>
      <c r="K38" s="11">
        <v>0</v>
      </c>
      <c r="L38" s="11">
        <v>0</v>
      </c>
      <c r="M38" s="12">
        <v>4</v>
      </c>
      <c r="N38" s="12">
        <v>4</v>
      </c>
      <c r="O38" s="12">
        <v>4</v>
      </c>
      <c r="P38" s="13">
        <v>4</v>
      </c>
      <c r="Q38" s="13">
        <v>4</v>
      </c>
      <c r="R38" s="14">
        <v>2</v>
      </c>
      <c r="S38" s="14">
        <v>2</v>
      </c>
      <c r="T38" s="14">
        <v>2</v>
      </c>
      <c r="U38" s="14">
        <v>3</v>
      </c>
      <c r="V38" s="14">
        <v>4</v>
      </c>
      <c r="W38" s="15">
        <v>2</v>
      </c>
      <c r="X38" s="15">
        <v>2</v>
      </c>
      <c r="Y38" s="15">
        <v>3</v>
      </c>
      <c r="Z38" s="15">
        <v>3</v>
      </c>
      <c r="AA38" s="16">
        <v>3</v>
      </c>
      <c r="AB38" s="16">
        <v>3</v>
      </c>
      <c r="AC38" s="16">
        <v>3</v>
      </c>
      <c r="AD38" s="16">
        <v>3</v>
      </c>
      <c r="AE38" s="11">
        <v>4</v>
      </c>
      <c r="AF38" s="11">
        <v>4</v>
      </c>
      <c r="AG38" s="17">
        <v>4</v>
      </c>
      <c r="AH38" s="17">
        <v>4</v>
      </c>
      <c r="AI38" s="17">
        <v>4</v>
      </c>
    </row>
    <row r="39" spans="1:35" s="10" customFormat="1" ht="21" x14ac:dyDescent="0.45">
      <c r="A39" s="26">
        <v>38</v>
      </c>
      <c r="B39" s="11">
        <v>2</v>
      </c>
      <c r="C39" s="11" t="s">
        <v>134</v>
      </c>
      <c r="D39" s="11">
        <v>1</v>
      </c>
      <c r="E39" s="11">
        <v>0</v>
      </c>
      <c r="F39" s="11">
        <v>0</v>
      </c>
      <c r="G39" s="11">
        <v>0</v>
      </c>
      <c r="H39" s="11">
        <v>1</v>
      </c>
      <c r="I39" s="11">
        <v>1</v>
      </c>
      <c r="J39" s="11">
        <v>0</v>
      </c>
      <c r="K39" s="11">
        <v>0</v>
      </c>
      <c r="L39" s="11">
        <v>0</v>
      </c>
      <c r="M39" s="12">
        <v>5</v>
      </c>
      <c r="N39" s="12">
        <v>5</v>
      </c>
      <c r="O39" s="12">
        <v>4</v>
      </c>
      <c r="P39" s="13">
        <v>4</v>
      </c>
      <c r="Q39" s="13">
        <v>4</v>
      </c>
      <c r="R39" s="14">
        <v>4</v>
      </c>
      <c r="S39" s="14">
        <v>4</v>
      </c>
      <c r="T39" s="14">
        <v>4</v>
      </c>
      <c r="U39" s="14">
        <v>4</v>
      </c>
      <c r="V39" s="14">
        <v>4</v>
      </c>
      <c r="W39" s="15">
        <v>3</v>
      </c>
      <c r="X39" s="15">
        <v>3</v>
      </c>
      <c r="Y39" s="15">
        <v>2</v>
      </c>
      <c r="Z39" s="15">
        <v>3</v>
      </c>
      <c r="AA39" s="16">
        <v>4</v>
      </c>
      <c r="AB39" s="16">
        <v>4</v>
      </c>
      <c r="AC39" s="16">
        <v>3</v>
      </c>
      <c r="AD39" s="16">
        <v>4</v>
      </c>
      <c r="AE39" s="11">
        <v>4</v>
      </c>
      <c r="AF39" s="11">
        <v>5</v>
      </c>
      <c r="AG39" s="17">
        <v>4</v>
      </c>
      <c r="AH39" s="17">
        <v>4</v>
      </c>
      <c r="AI39" s="17">
        <v>4</v>
      </c>
    </row>
    <row r="40" spans="1:35" s="10" customFormat="1" ht="21" x14ac:dyDescent="0.45">
      <c r="A40" s="26">
        <v>39</v>
      </c>
      <c r="B40" s="11">
        <v>2</v>
      </c>
      <c r="C40" s="11" t="s">
        <v>16</v>
      </c>
      <c r="D40" s="11">
        <v>0</v>
      </c>
      <c r="E40" s="11">
        <v>0</v>
      </c>
      <c r="F40" s="11">
        <v>0</v>
      </c>
      <c r="G40" s="11">
        <v>0</v>
      </c>
      <c r="H40" s="11">
        <v>1</v>
      </c>
      <c r="I40" s="11">
        <v>1</v>
      </c>
      <c r="J40" s="11">
        <v>0</v>
      </c>
      <c r="K40" s="11">
        <v>0</v>
      </c>
      <c r="L40" s="11">
        <v>0</v>
      </c>
      <c r="M40" s="12">
        <v>4</v>
      </c>
      <c r="N40" s="12">
        <v>4</v>
      </c>
      <c r="O40" s="12">
        <v>4</v>
      </c>
      <c r="P40" s="13">
        <v>4</v>
      </c>
      <c r="Q40" s="13">
        <v>4</v>
      </c>
      <c r="R40" s="14">
        <v>4</v>
      </c>
      <c r="S40" s="14">
        <v>4</v>
      </c>
      <c r="T40" s="14">
        <v>4</v>
      </c>
      <c r="U40" s="14">
        <v>4</v>
      </c>
      <c r="V40" s="14">
        <v>4</v>
      </c>
      <c r="W40" s="15">
        <v>3</v>
      </c>
      <c r="X40" s="15">
        <v>3</v>
      </c>
      <c r="Y40" s="15">
        <v>3</v>
      </c>
      <c r="Z40" s="15">
        <v>3</v>
      </c>
      <c r="AA40" s="16">
        <v>4</v>
      </c>
      <c r="AB40" s="16">
        <v>4</v>
      </c>
      <c r="AC40" s="16">
        <v>4</v>
      </c>
      <c r="AD40" s="16">
        <v>4</v>
      </c>
      <c r="AE40" s="11">
        <v>4</v>
      </c>
      <c r="AF40" s="11">
        <v>4</v>
      </c>
      <c r="AG40" s="17">
        <v>4</v>
      </c>
      <c r="AH40" s="17">
        <v>4</v>
      </c>
      <c r="AI40" s="17">
        <v>4</v>
      </c>
    </row>
    <row r="41" spans="1:35" s="10" customFormat="1" ht="21" x14ac:dyDescent="0.45">
      <c r="A41" s="26">
        <v>40</v>
      </c>
      <c r="B41" s="11">
        <v>1</v>
      </c>
      <c r="C41" s="11" t="s">
        <v>15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1</v>
      </c>
      <c r="M41" s="12">
        <v>4</v>
      </c>
      <c r="N41" s="12">
        <v>4</v>
      </c>
      <c r="O41" s="12">
        <v>3</v>
      </c>
      <c r="P41" s="13">
        <v>4</v>
      </c>
      <c r="Q41" s="13">
        <v>4</v>
      </c>
      <c r="R41" s="14">
        <v>3</v>
      </c>
      <c r="S41" s="14">
        <v>3</v>
      </c>
      <c r="T41" s="14">
        <v>4</v>
      </c>
      <c r="U41" s="14">
        <v>4</v>
      </c>
      <c r="V41" s="14">
        <v>4</v>
      </c>
      <c r="W41" s="15">
        <v>3</v>
      </c>
      <c r="X41" s="15">
        <v>4</v>
      </c>
      <c r="Y41" s="15">
        <v>3</v>
      </c>
      <c r="Z41" s="15">
        <v>3</v>
      </c>
      <c r="AA41" s="16">
        <v>3</v>
      </c>
      <c r="AB41" s="16">
        <v>3</v>
      </c>
      <c r="AC41" s="16">
        <v>3</v>
      </c>
      <c r="AD41" s="16">
        <v>4</v>
      </c>
      <c r="AE41" s="11">
        <v>3</v>
      </c>
      <c r="AF41" s="11">
        <v>3</v>
      </c>
      <c r="AG41" s="17">
        <v>3</v>
      </c>
      <c r="AH41" s="17">
        <v>3</v>
      </c>
      <c r="AI41" s="17">
        <v>3</v>
      </c>
    </row>
    <row r="42" spans="1:35" s="10" customFormat="1" ht="42" x14ac:dyDescent="0.45">
      <c r="A42" s="26">
        <v>41</v>
      </c>
      <c r="B42" s="11">
        <v>2</v>
      </c>
      <c r="C42" s="11" t="s">
        <v>133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1</v>
      </c>
      <c r="M42" s="12">
        <v>5</v>
      </c>
      <c r="N42" s="12">
        <v>5</v>
      </c>
      <c r="O42" s="12">
        <v>5</v>
      </c>
      <c r="P42" s="13">
        <v>5</v>
      </c>
      <c r="Q42" s="13">
        <v>5</v>
      </c>
      <c r="R42" s="14">
        <v>5</v>
      </c>
      <c r="S42" s="14">
        <v>5</v>
      </c>
      <c r="T42" s="14">
        <v>5</v>
      </c>
      <c r="U42" s="14">
        <v>5</v>
      </c>
      <c r="V42" s="14">
        <v>5</v>
      </c>
      <c r="W42" s="15">
        <v>3</v>
      </c>
      <c r="X42" s="15">
        <v>3</v>
      </c>
      <c r="Y42" s="15">
        <v>3</v>
      </c>
      <c r="Z42" s="15">
        <v>3</v>
      </c>
      <c r="AA42" s="16">
        <v>4</v>
      </c>
      <c r="AB42" s="16">
        <v>4</v>
      </c>
      <c r="AC42" s="16">
        <v>4</v>
      </c>
      <c r="AD42" s="16">
        <v>5</v>
      </c>
      <c r="AE42" s="11">
        <v>5</v>
      </c>
      <c r="AF42" s="11">
        <v>5</v>
      </c>
      <c r="AG42" s="17">
        <v>5</v>
      </c>
      <c r="AH42" s="17">
        <v>5</v>
      </c>
      <c r="AI42" s="17">
        <v>5</v>
      </c>
    </row>
    <row r="43" spans="1:35" s="10" customFormat="1" ht="21" x14ac:dyDescent="0.45">
      <c r="A43" s="26">
        <v>42</v>
      </c>
      <c r="B43" s="11">
        <v>1</v>
      </c>
      <c r="C43" s="11" t="s">
        <v>137</v>
      </c>
      <c r="D43" s="11">
        <v>1</v>
      </c>
      <c r="E43" s="11">
        <v>0</v>
      </c>
      <c r="F43" s="11">
        <v>0</v>
      </c>
      <c r="G43" s="11">
        <v>0</v>
      </c>
      <c r="H43" s="11">
        <v>1</v>
      </c>
      <c r="I43" s="11">
        <v>0</v>
      </c>
      <c r="J43" s="11">
        <v>0</v>
      </c>
      <c r="K43" s="11">
        <v>0</v>
      </c>
      <c r="L43" s="11">
        <v>0</v>
      </c>
      <c r="M43" s="12">
        <v>4</v>
      </c>
      <c r="N43" s="12">
        <v>4</v>
      </c>
      <c r="O43" s="12">
        <v>4</v>
      </c>
      <c r="P43" s="13">
        <v>4</v>
      </c>
      <c r="Q43" s="13">
        <v>4</v>
      </c>
      <c r="R43" s="14">
        <v>4</v>
      </c>
      <c r="S43" s="14">
        <v>4</v>
      </c>
      <c r="T43" s="14">
        <v>4</v>
      </c>
      <c r="U43" s="14">
        <v>4</v>
      </c>
      <c r="V43" s="14">
        <v>4</v>
      </c>
      <c r="W43" s="15">
        <v>2</v>
      </c>
      <c r="X43" s="15">
        <v>2</v>
      </c>
      <c r="Y43" s="15">
        <v>2</v>
      </c>
      <c r="Z43" s="15">
        <v>2</v>
      </c>
      <c r="AA43" s="16">
        <v>3</v>
      </c>
      <c r="AB43" s="16">
        <v>3</v>
      </c>
      <c r="AC43" s="16">
        <v>3</v>
      </c>
      <c r="AD43" s="16">
        <v>4</v>
      </c>
      <c r="AE43" s="11">
        <v>4</v>
      </c>
      <c r="AF43" s="11">
        <v>4</v>
      </c>
      <c r="AG43" s="17">
        <v>4</v>
      </c>
      <c r="AH43" s="17">
        <v>4</v>
      </c>
      <c r="AI43" s="17">
        <v>4</v>
      </c>
    </row>
    <row r="44" spans="1:35" s="10" customFormat="1" ht="21" x14ac:dyDescent="0.45">
      <c r="A44" s="26">
        <v>43</v>
      </c>
      <c r="B44" s="11">
        <v>1</v>
      </c>
      <c r="C44" s="11" t="s">
        <v>114</v>
      </c>
      <c r="D44" s="11">
        <v>1</v>
      </c>
      <c r="E44" s="11">
        <v>0</v>
      </c>
      <c r="F44" s="11">
        <v>0</v>
      </c>
      <c r="G44" s="11">
        <v>0</v>
      </c>
      <c r="H44" s="11">
        <v>0</v>
      </c>
      <c r="I44" s="11">
        <v>1</v>
      </c>
      <c r="J44" s="11">
        <v>0</v>
      </c>
      <c r="K44" s="11">
        <v>0</v>
      </c>
      <c r="L44" s="11">
        <v>0</v>
      </c>
      <c r="M44" s="12">
        <v>4</v>
      </c>
      <c r="N44" s="12">
        <v>4</v>
      </c>
      <c r="O44" s="12">
        <v>3</v>
      </c>
      <c r="P44" s="13">
        <v>4</v>
      </c>
      <c r="Q44" s="13">
        <v>4</v>
      </c>
      <c r="R44" s="14">
        <v>4</v>
      </c>
      <c r="S44" s="14">
        <v>4</v>
      </c>
      <c r="T44" s="14">
        <v>4</v>
      </c>
      <c r="U44" s="14">
        <v>4</v>
      </c>
      <c r="V44" s="14">
        <v>4</v>
      </c>
      <c r="W44" s="15">
        <v>3</v>
      </c>
      <c r="X44" s="15">
        <v>3</v>
      </c>
      <c r="Y44" s="15">
        <v>3</v>
      </c>
      <c r="Z44" s="15">
        <v>4</v>
      </c>
      <c r="AA44" s="16">
        <v>4</v>
      </c>
      <c r="AB44" s="16">
        <v>4</v>
      </c>
      <c r="AC44" s="16">
        <v>4</v>
      </c>
      <c r="AD44" s="16">
        <v>5</v>
      </c>
      <c r="AE44" s="11">
        <v>5</v>
      </c>
      <c r="AF44" s="11">
        <v>5</v>
      </c>
      <c r="AG44" s="17">
        <v>5</v>
      </c>
      <c r="AH44" s="17">
        <v>5</v>
      </c>
      <c r="AI44" s="17">
        <v>5</v>
      </c>
    </row>
    <row r="45" spans="1:35" s="10" customFormat="1" ht="21" x14ac:dyDescent="0.45">
      <c r="A45" s="26">
        <v>44</v>
      </c>
      <c r="B45" s="11">
        <v>1</v>
      </c>
      <c r="C45" s="11" t="s">
        <v>16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1</v>
      </c>
      <c r="M45" s="12">
        <v>5</v>
      </c>
      <c r="N45" s="12">
        <v>5</v>
      </c>
      <c r="O45" s="12">
        <v>5</v>
      </c>
      <c r="P45" s="13">
        <v>5</v>
      </c>
      <c r="Q45" s="13">
        <v>5</v>
      </c>
      <c r="R45" s="14">
        <v>3</v>
      </c>
      <c r="S45" s="14">
        <v>2</v>
      </c>
      <c r="T45" s="14">
        <v>4</v>
      </c>
      <c r="U45" s="14">
        <v>4</v>
      </c>
      <c r="V45" s="14">
        <v>3</v>
      </c>
      <c r="W45" s="15">
        <v>3</v>
      </c>
      <c r="X45" s="15">
        <v>2</v>
      </c>
      <c r="Y45" s="15">
        <v>1</v>
      </c>
      <c r="Z45" s="15">
        <v>2</v>
      </c>
      <c r="AA45" s="16">
        <v>4</v>
      </c>
      <c r="AB45" s="16">
        <v>3</v>
      </c>
      <c r="AC45" s="16">
        <v>3</v>
      </c>
      <c r="AD45" s="16">
        <v>3</v>
      </c>
      <c r="AE45" s="11">
        <v>4</v>
      </c>
      <c r="AF45" s="11">
        <v>4</v>
      </c>
      <c r="AG45" s="17">
        <v>3</v>
      </c>
      <c r="AH45" s="17">
        <v>3</v>
      </c>
      <c r="AI45" s="17">
        <v>3</v>
      </c>
    </row>
    <row r="46" spans="1:35" s="10" customFormat="1" ht="21" x14ac:dyDescent="0.45">
      <c r="A46" s="26">
        <v>45</v>
      </c>
      <c r="B46" s="11">
        <v>1</v>
      </c>
      <c r="C46" s="11" t="s">
        <v>103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1</v>
      </c>
      <c r="J46" s="11">
        <v>0</v>
      </c>
      <c r="K46" s="11">
        <v>0</v>
      </c>
      <c r="L46" s="11">
        <v>0</v>
      </c>
      <c r="M46" s="12">
        <v>4</v>
      </c>
      <c r="N46" s="12">
        <v>4</v>
      </c>
      <c r="O46" s="12">
        <v>3</v>
      </c>
      <c r="P46" s="13">
        <v>4</v>
      </c>
      <c r="Q46" s="13">
        <v>4</v>
      </c>
      <c r="R46" s="14">
        <v>5</v>
      </c>
      <c r="S46" s="14">
        <v>3</v>
      </c>
      <c r="T46" s="14">
        <v>3</v>
      </c>
      <c r="U46" s="14">
        <v>3</v>
      </c>
      <c r="V46" s="14">
        <v>3</v>
      </c>
      <c r="W46" s="15">
        <v>2</v>
      </c>
      <c r="X46" s="15">
        <v>2</v>
      </c>
      <c r="Y46" s="15">
        <v>2</v>
      </c>
      <c r="Z46" s="15">
        <v>2</v>
      </c>
      <c r="AA46" s="16">
        <v>3</v>
      </c>
      <c r="AB46" s="16">
        <v>3</v>
      </c>
      <c r="AC46" s="16">
        <v>3</v>
      </c>
      <c r="AD46" s="16">
        <v>3</v>
      </c>
      <c r="AE46" s="11">
        <v>5</v>
      </c>
      <c r="AF46" s="11">
        <v>3</v>
      </c>
      <c r="AG46" s="17">
        <v>4</v>
      </c>
      <c r="AH46" s="17">
        <v>4</v>
      </c>
      <c r="AI46" s="17">
        <v>4</v>
      </c>
    </row>
    <row r="47" spans="1:35" s="10" customFormat="1" ht="21" x14ac:dyDescent="0.45">
      <c r="A47" s="26">
        <v>46</v>
      </c>
      <c r="B47" s="11">
        <v>2</v>
      </c>
      <c r="C47" s="11" t="s">
        <v>109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1</v>
      </c>
      <c r="M47" s="12">
        <v>4</v>
      </c>
      <c r="N47" s="12">
        <v>4</v>
      </c>
      <c r="O47" s="12">
        <v>4</v>
      </c>
      <c r="P47" s="13">
        <v>5</v>
      </c>
      <c r="Q47" s="13">
        <v>5</v>
      </c>
      <c r="R47" s="14">
        <v>3</v>
      </c>
      <c r="S47" s="14">
        <v>4</v>
      </c>
      <c r="T47" s="14">
        <v>4</v>
      </c>
      <c r="U47" s="14">
        <v>4</v>
      </c>
      <c r="V47" s="14">
        <v>4</v>
      </c>
      <c r="W47" s="15">
        <v>2</v>
      </c>
      <c r="X47" s="15">
        <v>2</v>
      </c>
      <c r="Y47" s="15">
        <v>2</v>
      </c>
      <c r="Z47" s="15">
        <v>2</v>
      </c>
      <c r="AA47" s="16">
        <v>3</v>
      </c>
      <c r="AB47" s="16">
        <v>3</v>
      </c>
      <c r="AC47" s="16">
        <v>3</v>
      </c>
      <c r="AD47" s="16">
        <v>3</v>
      </c>
      <c r="AE47" s="11">
        <v>5</v>
      </c>
      <c r="AF47" s="11">
        <v>5</v>
      </c>
      <c r="AG47" s="17">
        <v>4</v>
      </c>
      <c r="AH47" s="17">
        <v>4</v>
      </c>
      <c r="AI47" s="17">
        <v>5</v>
      </c>
    </row>
    <row r="48" spans="1:35" s="10" customFormat="1" ht="21" x14ac:dyDescent="0.45">
      <c r="A48" s="26">
        <v>47</v>
      </c>
      <c r="B48" s="11">
        <v>2</v>
      </c>
      <c r="C48" s="11" t="s">
        <v>142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1</v>
      </c>
      <c r="J48" s="11">
        <v>0</v>
      </c>
      <c r="K48" s="11">
        <v>0</v>
      </c>
      <c r="L48" s="11">
        <v>1</v>
      </c>
      <c r="M48" s="12">
        <v>5</v>
      </c>
      <c r="N48" s="12">
        <v>4</v>
      </c>
      <c r="O48" s="12">
        <v>5</v>
      </c>
      <c r="P48" s="13">
        <v>5</v>
      </c>
      <c r="Q48" s="13">
        <v>5</v>
      </c>
      <c r="R48" s="14">
        <v>4</v>
      </c>
      <c r="S48" s="14">
        <v>4</v>
      </c>
      <c r="T48" s="14">
        <v>5</v>
      </c>
      <c r="U48" s="14">
        <v>5</v>
      </c>
      <c r="V48" s="14">
        <v>5</v>
      </c>
      <c r="W48" s="15">
        <v>3</v>
      </c>
      <c r="X48" s="15">
        <v>3</v>
      </c>
      <c r="Y48" s="15">
        <v>3</v>
      </c>
      <c r="Z48" s="15">
        <v>3</v>
      </c>
      <c r="AA48" s="16">
        <v>4</v>
      </c>
      <c r="AB48" s="16">
        <v>4</v>
      </c>
      <c r="AC48" s="16">
        <v>3</v>
      </c>
      <c r="AD48" s="16">
        <v>3</v>
      </c>
      <c r="AE48" s="11">
        <v>5</v>
      </c>
      <c r="AF48" s="11">
        <v>5</v>
      </c>
      <c r="AG48" s="17">
        <v>5</v>
      </c>
      <c r="AH48" s="17">
        <v>4</v>
      </c>
      <c r="AI48" s="17">
        <v>5</v>
      </c>
    </row>
    <row r="49" spans="1:35" s="10" customFormat="1" ht="21" x14ac:dyDescent="0.45">
      <c r="A49" s="26">
        <v>48</v>
      </c>
      <c r="B49" s="11">
        <v>2</v>
      </c>
      <c r="C49" s="11" t="s">
        <v>115</v>
      </c>
      <c r="D49" s="11">
        <v>0</v>
      </c>
      <c r="E49" s="11">
        <v>0</v>
      </c>
      <c r="F49" s="11">
        <v>1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2">
        <v>5</v>
      </c>
      <c r="N49" s="12">
        <v>4</v>
      </c>
      <c r="O49" s="12">
        <v>4</v>
      </c>
      <c r="P49" s="13">
        <v>4</v>
      </c>
      <c r="Q49" s="13">
        <v>5</v>
      </c>
      <c r="R49" s="14">
        <v>5</v>
      </c>
      <c r="S49" s="14">
        <v>4</v>
      </c>
      <c r="T49" s="14">
        <v>4</v>
      </c>
      <c r="U49" s="14">
        <v>4</v>
      </c>
      <c r="V49" s="14">
        <v>4</v>
      </c>
      <c r="W49" s="15">
        <v>3</v>
      </c>
      <c r="X49" s="15">
        <v>2</v>
      </c>
      <c r="Y49" s="15">
        <v>3</v>
      </c>
      <c r="Z49" s="15">
        <v>3</v>
      </c>
      <c r="AA49" s="16">
        <v>4</v>
      </c>
      <c r="AB49" s="16">
        <v>4</v>
      </c>
      <c r="AC49" s="16">
        <v>4</v>
      </c>
      <c r="AD49" s="16">
        <v>4</v>
      </c>
      <c r="AE49" s="11">
        <v>4</v>
      </c>
      <c r="AF49" s="11">
        <v>4</v>
      </c>
      <c r="AG49" s="17">
        <v>4</v>
      </c>
      <c r="AH49" s="17">
        <v>4</v>
      </c>
      <c r="AI49" s="17">
        <v>4</v>
      </c>
    </row>
    <row r="50" spans="1:35" s="10" customFormat="1" ht="21" x14ac:dyDescent="0.45">
      <c r="A50" s="26">
        <v>49</v>
      </c>
      <c r="B50" s="11">
        <v>1</v>
      </c>
      <c r="C50" s="11" t="s">
        <v>144</v>
      </c>
      <c r="D50" s="11">
        <v>1</v>
      </c>
      <c r="E50" s="11">
        <v>0</v>
      </c>
      <c r="F50" s="11">
        <v>0</v>
      </c>
      <c r="G50" s="11">
        <v>0</v>
      </c>
      <c r="H50" s="11">
        <v>0</v>
      </c>
      <c r="I50" s="11">
        <v>1</v>
      </c>
      <c r="J50" s="11">
        <v>0</v>
      </c>
      <c r="K50" s="11">
        <v>0</v>
      </c>
      <c r="L50" s="11">
        <v>0</v>
      </c>
      <c r="M50" s="12">
        <v>5</v>
      </c>
      <c r="N50" s="12">
        <v>5</v>
      </c>
      <c r="O50" s="12">
        <v>5</v>
      </c>
      <c r="P50" s="13">
        <v>5</v>
      </c>
      <c r="Q50" s="13">
        <v>5</v>
      </c>
      <c r="R50" s="14">
        <v>5</v>
      </c>
      <c r="S50" s="14">
        <v>5</v>
      </c>
      <c r="T50" s="14">
        <v>5</v>
      </c>
      <c r="U50" s="14">
        <v>5</v>
      </c>
      <c r="V50" s="14">
        <v>5</v>
      </c>
      <c r="W50" s="15">
        <v>1</v>
      </c>
      <c r="X50" s="15">
        <v>1</v>
      </c>
      <c r="Y50" s="15">
        <v>1</v>
      </c>
      <c r="Z50" s="15">
        <v>1</v>
      </c>
      <c r="AA50" s="16">
        <v>2</v>
      </c>
      <c r="AB50" s="16">
        <v>2</v>
      </c>
      <c r="AC50" s="16">
        <v>2</v>
      </c>
      <c r="AD50" s="16">
        <v>2</v>
      </c>
      <c r="AE50" s="11">
        <v>4</v>
      </c>
      <c r="AF50" s="11">
        <v>4</v>
      </c>
      <c r="AG50" s="17">
        <v>4</v>
      </c>
      <c r="AH50" s="17">
        <v>4</v>
      </c>
      <c r="AI50" s="17">
        <v>5</v>
      </c>
    </row>
    <row r="51" spans="1:35" s="10" customFormat="1" ht="21" x14ac:dyDescent="0.45">
      <c r="A51" s="26">
        <v>50</v>
      </c>
      <c r="B51" s="11">
        <v>1</v>
      </c>
      <c r="C51" s="11" t="s">
        <v>145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1</v>
      </c>
      <c r="J51" s="11">
        <v>0</v>
      </c>
      <c r="K51" s="11">
        <v>0</v>
      </c>
      <c r="L51" s="11">
        <v>0</v>
      </c>
      <c r="M51" s="12">
        <v>5</v>
      </c>
      <c r="N51" s="12">
        <v>5</v>
      </c>
      <c r="O51" s="12">
        <v>5</v>
      </c>
      <c r="P51" s="13">
        <v>5</v>
      </c>
      <c r="Q51" s="13">
        <v>5</v>
      </c>
      <c r="R51" s="14">
        <v>5</v>
      </c>
      <c r="S51" s="14">
        <v>5</v>
      </c>
      <c r="T51" s="14">
        <v>5</v>
      </c>
      <c r="U51" s="14">
        <v>5</v>
      </c>
      <c r="V51" s="14">
        <v>5</v>
      </c>
      <c r="W51" s="15">
        <v>5</v>
      </c>
      <c r="X51" s="15">
        <v>5</v>
      </c>
      <c r="Y51" s="15">
        <v>5</v>
      </c>
      <c r="Z51" s="15">
        <v>5</v>
      </c>
      <c r="AA51" s="16">
        <v>5</v>
      </c>
      <c r="AB51" s="16">
        <v>5</v>
      </c>
      <c r="AC51" s="16">
        <v>5</v>
      </c>
      <c r="AD51" s="16">
        <v>5</v>
      </c>
      <c r="AE51" s="11">
        <v>5</v>
      </c>
      <c r="AF51" s="11">
        <v>5</v>
      </c>
      <c r="AG51" s="17">
        <v>5</v>
      </c>
      <c r="AH51" s="17">
        <v>5</v>
      </c>
      <c r="AI51" s="17">
        <v>5</v>
      </c>
    </row>
    <row r="52" spans="1:35" s="10" customFormat="1" ht="21" x14ac:dyDescent="0.45">
      <c r="A52" s="26">
        <v>51</v>
      </c>
      <c r="B52" s="11">
        <v>2</v>
      </c>
      <c r="C52" s="11" t="s">
        <v>146</v>
      </c>
      <c r="D52" s="11">
        <v>1</v>
      </c>
      <c r="E52" s="11">
        <v>1</v>
      </c>
      <c r="F52" s="11">
        <v>1</v>
      </c>
      <c r="G52" s="11">
        <v>0</v>
      </c>
      <c r="H52" s="11">
        <v>0</v>
      </c>
      <c r="I52" s="11">
        <v>1</v>
      </c>
      <c r="J52" s="11">
        <v>0</v>
      </c>
      <c r="K52" s="11">
        <v>0</v>
      </c>
      <c r="L52" s="11">
        <v>0</v>
      </c>
      <c r="M52" s="12">
        <v>5</v>
      </c>
      <c r="N52" s="12">
        <v>5</v>
      </c>
      <c r="O52" s="12">
        <v>2</v>
      </c>
      <c r="P52" s="13">
        <v>4</v>
      </c>
      <c r="Q52" s="13">
        <v>5</v>
      </c>
      <c r="R52" s="14">
        <v>3</v>
      </c>
      <c r="S52" s="14">
        <v>4</v>
      </c>
      <c r="T52" s="14">
        <v>4</v>
      </c>
      <c r="U52" s="14">
        <v>4</v>
      </c>
      <c r="V52" s="14">
        <v>4</v>
      </c>
      <c r="W52" s="15">
        <v>3</v>
      </c>
      <c r="X52" s="15">
        <v>3</v>
      </c>
      <c r="Y52" s="15">
        <v>3</v>
      </c>
      <c r="Z52" s="15">
        <v>3</v>
      </c>
      <c r="AA52" s="16">
        <v>4</v>
      </c>
      <c r="AB52" s="16">
        <v>4</v>
      </c>
      <c r="AC52" s="16">
        <v>4</v>
      </c>
      <c r="AD52" s="16">
        <v>4</v>
      </c>
      <c r="AE52" s="11">
        <v>4</v>
      </c>
      <c r="AF52" s="11">
        <v>4</v>
      </c>
      <c r="AG52" s="17">
        <v>4</v>
      </c>
      <c r="AH52" s="17">
        <v>4</v>
      </c>
      <c r="AI52" s="17">
        <v>4</v>
      </c>
    </row>
    <row r="53" spans="1:35" s="10" customFormat="1" ht="21" x14ac:dyDescent="0.45">
      <c r="A53" s="26">
        <v>52</v>
      </c>
      <c r="B53" s="11">
        <v>2</v>
      </c>
      <c r="C53" s="11" t="s">
        <v>144</v>
      </c>
      <c r="D53" s="11">
        <v>0</v>
      </c>
      <c r="E53" s="11">
        <v>1</v>
      </c>
      <c r="F53" s="11">
        <v>0</v>
      </c>
      <c r="G53" s="11">
        <v>0</v>
      </c>
      <c r="H53" s="11">
        <v>1</v>
      </c>
      <c r="I53" s="11">
        <v>0</v>
      </c>
      <c r="J53" s="11">
        <v>0</v>
      </c>
      <c r="K53" s="11">
        <v>0</v>
      </c>
      <c r="L53" s="11">
        <v>0</v>
      </c>
      <c r="M53" s="12">
        <v>4</v>
      </c>
      <c r="N53" s="12">
        <v>2</v>
      </c>
      <c r="O53" s="12">
        <v>2</v>
      </c>
      <c r="P53" s="13">
        <v>4</v>
      </c>
      <c r="Q53" s="13">
        <v>4</v>
      </c>
      <c r="R53" s="14">
        <v>4</v>
      </c>
      <c r="S53" s="14">
        <v>5</v>
      </c>
      <c r="T53" s="14">
        <v>5</v>
      </c>
      <c r="U53" s="14">
        <v>5</v>
      </c>
      <c r="V53" s="14">
        <v>5</v>
      </c>
      <c r="W53" s="15">
        <v>3</v>
      </c>
      <c r="X53" s="15">
        <v>3</v>
      </c>
      <c r="Y53" s="15">
        <v>3</v>
      </c>
      <c r="Z53" s="15">
        <v>3</v>
      </c>
      <c r="AA53" s="16">
        <v>4</v>
      </c>
      <c r="AB53" s="16">
        <v>4</v>
      </c>
      <c r="AC53" s="16">
        <v>4</v>
      </c>
      <c r="AD53" s="16">
        <v>4</v>
      </c>
      <c r="AE53" s="11">
        <v>5</v>
      </c>
      <c r="AF53" s="11">
        <v>5</v>
      </c>
      <c r="AG53" s="17">
        <v>5</v>
      </c>
      <c r="AH53" s="17">
        <v>5</v>
      </c>
      <c r="AI53" s="17">
        <v>5</v>
      </c>
    </row>
    <row r="54" spans="1:35" s="10" customFormat="1" ht="21" x14ac:dyDescent="0.45">
      <c r="A54" s="26">
        <v>53</v>
      </c>
      <c r="B54" s="11">
        <v>2</v>
      </c>
      <c r="C54" s="11" t="s">
        <v>120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1</v>
      </c>
      <c r="K54" s="11">
        <v>0</v>
      </c>
      <c r="L54" s="11">
        <v>0</v>
      </c>
      <c r="M54" s="12">
        <v>5</v>
      </c>
      <c r="N54" s="12">
        <v>5</v>
      </c>
      <c r="O54" s="12">
        <v>5</v>
      </c>
      <c r="P54" s="13">
        <v>5</v>
      </c>
      <c r="Q54" s="13">
        <v>5</v>
      </c>
      <c r="R54" s="14">
        <v>5</v>
      </c>
      <c r="S54" s="14">
        <v>5</v>
      </c>
      <c r="T54" s="14">
        <v>5</v>
      </c>
      <c r="U54" s="14">
        <v>5</v>
      </c>
      <c r="V54" s="14">
        <v>5</v>
      </c>
      <c r="W54" s="15">
        <v>5</v>
      </c>
      <c r="X54" s="15">
        <v>5</v>
      </c>
      <c r="Y54" s="15">
        <v>5</v>
      </c>
      <c r="Z54" s="15">
        <v>5</v>
      </c>
      <c r="AA54" s="16">
        <v>5</v>
      </c>
      <c r="AB54" s="16">
        <v>5</v>
      </c>
      <c r="AC54" s="16">
        <v>5</v>
      </c>
      <c r="AD54" s="16">
        <v>5</v>
      </c>
      <c r="AE54" s="11">
        <v>5</v>
      </c>
      <c r="AF54" s="11">
        <v>5</v>
      </c>
      <c r="AG54" s="17">
        <v>5</v>
      </c>
      <c r="AH54" s="17">
        <v>5</v>
      </c>
      <c r="AI54" s="17">
        <v>5</v>
      </c>
    </row>
    <row r="55" spans="1:35" s="10" customFormat="1" ht="21" x14ac:dyDescent="0.45">
      <c r="A55" s="26">
        <v>54</v>
      </c>
      <c r="B55" s="11">
        <v>2</v>
      </c>
      <c r="C55" s="11" t="s">
        <v>130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1</v>
      </c>
      <c r="J55" s="11">
        <v>0</v>
      </c>
      <c r="K55" s="11">
        <v>0</v>
      </c>
      <c r="L55" s="11">
        <v>0</v>
      </c>
      <c r="M55" s="12">
        <v>4</v>
      </c>
      <c r="N55" s="12">
        <v>1</v>
      </c>
      <c r="O55" s="12">
        <v>3</v>
      </c>
      <c r="P55" s="13">
        <v>4</v>
      </c>
      <c r="Q55" s="13">
        <v>4</v>
      </c>
      <c r="R55" s="14">
        <v>3</v>
      </c>
      <c r="S55" s="14">
        <v>3</v>
      </c>
      <c r="T55" s="14">
        <v>4</v>
      </c>
      <c r="U55" s="14">
        <v>4</v>
      </c>
      <c r="V55" s="14">
        <v>3</v>
      </c>
      <c r="W55" s="15">
        <v>2</v>
      </c>
      <c r="X55" s="15">
        <v>2</v>
      </c>
      <c r="Y55" s="15">
        <v>2</v>
      </c>
      <c r="Z55" s="15">
        <v>2</v>
      </c>
      <c r="AA55" s="16">
        <v>3</v>
      </c>
      <c r="AB55" s="16">
        <v>3</v>
      </c>
      <c r="AC55" s="16">
        <v>3</v>
      </c>
      <c r="AD55" s="16">
        <v>3</v>
      </c>
      <c r="AE55" s="11">
        <v>4</v>
      </c>
      <c r="AF55" s="11">
        <v>4</v>
      </c>
      <c r="AG55" s="17">
        <v>4</v>
      </c>
      <c r="AH55" s="17">
        <v>4</v>
      </c>
      <c r="AI55" s="17">
        <v>4</v>
      </c>
    </row>
    <row r="56" spans="1:35" s="10" customFormat="1" ht="21" x14ac:dyDescent="0.45">
      <c r="A56" s="26">
        <v>55</v>
      </c>
      <c r="B56" s="11">
        <v>2</v>
      </c>
      <c r="C56" s="11" t="s">
        <v>130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2">
        <v>5</v>
      </c>
      <c r="N56" s="12">
        <v>5</v>
      </c>
      <c r="O56" s="12">
        <v>5</v>
      </c>
      <c r="P56" s="13">
        <v>4</v>
      </c>
      <c r="Q56" s="13">
        <v>4</v>
      </c>
      <c r="R56" s="14">
        <v>3</v>
      </c>
      <c r="S56" s="14">
        <v>2</v>
      </c>
      <c r="T56" s="14">
        <v>4</v>
      </c>
      <c r="U56" s="14">
        <v>4</v>
      </c>
      <c r="V56" s="14">
        <v>3</v>
      </c>
      <c r="W56" s="15">
        <v>3</v>
      </c>
      <c r="X56" s="15">
        <v>3</v>
      </c>
      <c r="Y56" s="15">
        <v>2</v>
      </c>
      <c r="Z56" s="15">
        <v>3</v>
      </c>
      <c r="AA56" s="16">
        <v>3</v>
      </c>
      <c r="AB56" s="16">
        <v>3</v>
      </c>
      <c r="AC56" s="16">
        <v>2</v>
      </c>
      <c r="AD56" s="16">
        <v>3</v>
      </c>
      <c r="AE56" s="11">
        <v>3</v>
      </c>
      <c r="AF56" s="11">
        <v>2</v>
      </c>
      <c r="AG56" s="17">
        <v>4</v>
      </c>
      <c r="AH56" s="17">
        <v>2</v>
      </c>
      <c r="AI56" s="17">
        <v>2</v>
      </c>
    </row>
    <row r="57" spans="1:35" s="10" customFormat="1" ht="21" x14ac:dyDescent="0.45">
      <c r="A57" s="26">
        <v>56</v>
      </c>
      <c r="B57" s="11">
        <v>2</v>
      </c>
      <c r="C57" s="11" t="s">
        <v>130</v>
      </c>
      <c r="D57" s="11">
        <v>1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2">
        <v>4</v>
      </c>
      <c r="N57" s="12">
        <v>4</v>
      </c>
      <c r="O57" s="12">
        <v>4</v>
      </c>
      <c r="P57" s="13">
        <v>4</v>
      </c>
      <c r="Q57" s="13">
        <v>4</v>
      </c>
      <c r="R57" s="14">
        <v>4</v>
      </c>
      <c r="S57" s="14">
        <v>4</v>
      </c>
      <c r="T57" s="14">
        <v>4</v>
      </c>
      <c r="U57" s="14">
        <v>4</v>
      </c>
      <c r="V57" s="14">
        <v>4</v>
      </c>
      <c r="W57" s="15">
        <v>3</v>
      </c>
      <c r="X57" s="15">
        <v>3</v>
      </c>
      <c r="Y57" s="15">
        <v>3</v>
      </c>
      <c r="Z57" s="15">
        <v>3</v>
      </c>
      <c r="AA57" s="16">
        <v>3</v>
      </c>
      <c r="AB57" s="16">
        <v>3</v>
      </c>
      <c r="AC57" s="16">
        <v>3</v>
      </c>
      <c r="AD57" s="16">
        <v>3</v>
      </c>
      <c r="AE57" s="11">
        <v>4</v>
      </c>
      <c r="AF57" s="11">
        <v>3</v>
      </c>
      <c r="AG57" s="17">
        <v>4</v>
      </c>
      <c r="AH57" s="17">
        <v>4</v>
      </c>
      <c r="AI57" s="17">
        <v>4</v>
      </c>
    </row>
    <row r="58" spans="1:35" s="10" customFormat="1" ht="21" x14ac:dyDescent="0.45">
      <c r="A58" s="26">
        <v>57</v>
      </c>
      <c r="B58" s="11">
        <v>2</v>
      </c>
      <c r="C58" s="11" t="s">
        <v>115</v>
      </c>
      <c r="D58" s="11">
        <v>1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2">
        <v>4</v>
      </c>
      <c r="N58" s="12">
        <v>3</v>
      </c>
      <c r="O58" s="12">
        <v>3</v>
      </c>
      <c r="P58" s="13">
        <v>5</v>
      </c>
      <c r="Q58" s="13">
        <v>5</v>
      </c>
      <c r="R58" s="14">
        <v>5</v>
      </c>
      <c r="S58" s="14">
        <v>5</v>
      </c>
      <c r="T58" s="14">
        <v>5</v>
      </c>
      <c r="U58" s="14">
        <v>5</v>
      </c>
      <c r="V58" s="14">
        <v>4</v>
      </c>
      <c r="W58" s="15">
        <v>4</v>
      </c>
      <c r="X58" s="15">
        <v>3</v>
      </c>
      <c r="Y58" s="15">
        <v>3</v>
      </c>
      <c r="Z58" s="15">
        <v>3</v>
      </c>
      <c r="AA58" s="16">
        <v>4</v>
      </c>
      <c r="AB58" s="16">
        <v>4</v>
      </c>
      <c r="AC58" s="16">
        <v>3</v>
      </c>
      <c r="AD58" s="16">
        <v>3</v>
      </c>
      <c r="AE58" s="11">
        <v>4</v>
      </c>
      <c r="AF58" s="11">
        <v>4</v>
      </c>
      <c r="AG58" s="17">
        <v>4</v>
      </c>
      <c r="AH58" s="17">
        <v>4</v>
      </c>
      <c r="AI58" s="17">
        <v>4</v>
      </c>
    </row>
    <row r="59" spans="1:35" s="10" customFormat="1" ht="21" x14ac:dyDescent="0.45">
      <c r="A59" s="26">
        <v>58</v>
      </c>
      <c r="B59" s="11">
        <v>2</v>
      </c>
      <c r="C59" s="11" t="s">
        <v>130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1</v>
      </c>
      <c r="L59" s="11">
        <v>0</v>
      </c>
      <c r="M59" s="12">
        <v>4</v>
      </c>
      <c r="N59" s="12">
        <v>4</v>
      </c>
      <c r="O59" s="12">
        <v>2</v>
      </c>
      <c r="P59" s="13">
        <v>5</v>
      </c>
      <c r="Q59" s="13">
        <v>5</v>
      </c>
      <c r="R59" s="14">
        <v>5</v>
      </c>
      <c r="S59" s="14">
        <v>4</v>
      </c>
      <c r="T59" s="14">
        <v>5</v>
      </c>
      <c r="U59" s="14">
        <v>5</v>
      </c>
      <c r="V59" s="14">
        <v>5</v>
      </c>
      <c r="W59" s="15">
        <v>3</v>
      </c>
      <c r="X59" s="15">
        <v>3</v>
      </c>
      <c r="Y59" s="15">
        <v>3</v>
      </c>
      <c r="Z59" s="15">
        <v>3</v>
      </c>
      <c r="AA59" s="16">
        <v>4</v>
      </c>
      <c r="AB59" s="16">
        <v>4</v>
      </c>
      <c r="AC59" s="16">
        <v>4</v>
      </c>
      <c r="AD59" s="16">
        <v>4</v>
      </c>
      <c r="AE59" s="11">
        <v>4</v>
      </c>
      <c r="AF59" s="11">
        <v>4</v>
      </c>
      <c r="AG59" s="17">
        <v>3</v>
      </c>
      <c r="AH59" s="17">
        <v>3</v>
      </c>
      <c r="AI59" s="17">
        <v>3</v>
      </c>
    </row>
    <row r="60" spans="1:35" s="10" customFormat="1" ht="21" x14ac:dyDescent="0.45">
      <c r="A60" s="26">
        <v>59</v>
      </c>
      <c r="B60" s="11">
        <v>1</v>
      </c>
      <c r="C60" s="11" t="s">
        <v>115</v>
      </c>
      <c r="D60" s="11">
        <v>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2">
        <v>5</v>
      </c>
      <c r="N60" s="12">
        <v>5</v>
      </c>
      <c r="O60" s="12">
        <v>5</v>
      </c>
      <c r="P60" s="13">
        <v>5</v>
      </c>
      <c r="Q60" s="13">
        <v>5</v>
      </c>
      <c r="R60" s="14">
        <v>5</v>
      </c>
      <c r="S60" s="14">
        <v>5</v>
      </c>
      <c r="T60" s="14">
        <v>5</v>
      </c>
      <c r="U60" s="14">
        <v>5</v>
      </c>
      <c r="V60" s="14">
        <v>5</v>
      </c>
      <c r="W60" s="15">
        <v>5</v>
      </c>
      <c r="X60" s="15">
        <v>5</v>
      </c>
      <c r="Y60" s="15">
        <v>5</v>
      </c>
      <c r="Z60" s="15">
        <v>5</v>
      </c>
      <c r="AA60" s="16">
        <v>5</v>
      </c>
      <c r="AB60" s="16">
        <v>5</v>
      </c>
      <c r="AC60" s="16">
        <v>5</v>
      </c>
      <c r="AD60" s="16">
        <v>5</v>
      </c>
      <c r="AE60" s="11">
        <v>5</v>
      </c>
      <c r="AF60" s="11">
        <v>5</v>
      </c>
      <c r="AG60" s="17">
        <v>5</v>
      </c>
      <c r="AH60" s="17">
        <v>5</v>
      </c>
      <c r="AI60" s="17">
        <v>5</v>
      </c>
    </row>
    <row r="61" spans="1:35" s="10" customFormat="1" ht="21" x14ac:dyDescent="0.45">
      <c r="A61" s="26">
        <v>60</v>
      </c>
      <c r="B61" s="11">
        <v>1</v>
      </c>
      <c r="C61" s="11" t="s">
        <v>130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1</v>
      </c>
      <c r="J61" s="11">
        <v>0</v>
      </c>
      <c r="K61" s="11">
        <v>0</v>
      </c>
      <c r="L61" s="11">
        <v>0</v>
      </c>
      <c r="M61" s="12">
        <v>4</v>
      </c>
      <c r="N61" s="12">
        <v>4</v>
      </c>
      <c r="O61" s="12">
        <v>3</v>
      </c>
      <c r="P61" s="13">
        <v>5</v>
      </c>
      <c r="Q61" s="13">
        <v>5</v>
      </c>
      <c r="R61" s="14">
        <v>3</v>
      </c>
      <c r="S61" s="14">
        <v>3</v>
      </c>
      <c r="T61" s="14">
        <v>5</v>
      </c>
      <c r="U61" s="14">
        <v>4</v>
      </c>
      <c r="V61" s="14">
        <v>5</v>
      </c>
      <c r="W61" s="15">
        <v>2</v>
      </c>
      <c r="X61" s="15">
        <v>2</v>
      </c>
      <c r="Y61" s="15">
        <v>2</v>
      </c>
      <c r="Z61" s="15">
        <v>2</v>
      </c>
      <c r="AA61" s="16">
        <v>3</v>
      </c>
      <c r="AB61" s="16">
        <v>3</v>
      </c>
      <c r="AC61" s="16">
        <v>2</v>
      </c>
      <c r="AD61" s="16">
        <v>3</v>
      </c>
      <c r="AE61" s="11">
        <v>3</v>
      </c>
      <c r="AF61" s="11">
        <v>4</v>
      </c>
      <c r="AG61" s="17">
        <v>3</v>
      </c>
      <c r="AH61" s="17">
        <v>4</v>
      </c>
      <c r="AI61" s="17">
        <v>4</v>
      </c>
    </row>
    <row r="62" spans="1:35" s="10" customFormat="1" ht="21" x14ac:dyDescent="0.45">
      <c r="A62" s="26">
        <v>61</v>
      </c>
      <c r="B62" s="11">
        <v>1</v>
      </c>
      <c r="C62" s="11" t="s">
        <v>130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1</v>
      </c>
      <c r="J62" s="11">
        <v>0</v>
      </c>
      <c r="K62" s="11">
        <v>0</v>
      </c>
      <c r="L62" s="11">
        <v>0</v>
      </c>
      <c r="M62" s="12">
        <v>4</v>
      </c>
      <c r="N62" s="12">
        <v>4</v>
      </c>
      <c r="O62" s="12">
        <v>3</v>
      </c>
      <c r="P62" s="13">
        <v>4</v>
      </c>
      <c r="Q62" s="13">
        <v>4</v>
      </c>
      <c r="R62" s="14">
        <v>3</v>
      </c>
      <c r="S62" s="14">
        <v>4</v>
      </c>
      <c r="T62" s="14">
        <v>4</v>
      </c>
      <c r="U62" s="14">
        <v>4</v>
      </c>
      <c r="V62" s="14">
        <v>4</v>
      </c>
      <c r="W62" s="15">
        <v>3</v>
      </c>
      <c r="X62" s="15">
        <v>3</v>
      </c>
      <c r="Y62" s="15">
        <v>3</v>
      </c>
      <c r="Z62" s="15">
        <v>3</v>
      </c>
      <c r="AA62" s="16">
        <v>3</v>
      </c>
      <c r="AB62" s="16">
        <v>3</v>
      </c>
      <c r="AC62" s="16">
        <v>3</v>
      </c>
      <c r="AD62" s="16">
        <v>3</v>
      </c>
      <c r="AE62" s="11">
        <v>4</v>
      </c>
      <c r="AF62" s="11">
        <v>3</v>
      </c>
      <c r="AG62" s="17">
        <v>2</v>
      </c>
      <c r="AH62" s="17">
        <v>3</v>
      </c>
      <c r="AI62" s="17">
        <v>3</v>
      </c>
    </row>
    <row r="63" spans="1:35" s="10" customFormat="1" ht="21" x14ac:dyDescent="0.45">
      <c r="A63" s="26">
        <v>62</v>
      </c>
      <c r="B63" s="11">
        <v>1</v>
      </c>
      <c r="C63" s="11" t="s">
        <v>148</v>
      </c>
      <c r="D63" s="11">
        <v>1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2">
        <v>5</v>
      </c>
      <c r="N63" s="12">
        <v>4</v>
      </c>
      <c r="O63" s="12">
        <v>3</v>
      </c>
      <c r="P63" s="13">
        <v>5</v>
      </c>
      <c r="Q63" s="13">
        <v>5</v>
      </c>
      <c r="R63" s="14">
        <v>3</v>
      </c>
      <c r="S63" s="14">
        <v>3</v>
      </c>
      <c r="T63" s="14">
        <v>4</v>
      </c>
      <c r="U63" s="14">
        <v>4</v>
      </c>
      <c r="V63" s="14">
        <v>3</v>
      </c>
      <c r="W63" s="15">
        <v>3</v>
      </c>
      <c r="X63" s="15">
        <v>3</v>
      </c>
      <c r="Y63" s="15">
        <v>3</v>
      </c>
      <c r="Z63" s="15">
        <v>3</v>
      </c>
      <c r="AA63" s="16">
        <v>4</v>
      </c>
      <c r="AB63" s="16">
        <v>4</v>
      </c>
      <c r="AC63" s="16">
        <v>4</v>
      </c>
      <c r="AD63" s="16">
        <v>4</v>
      </c>
      <c r="AE63" s="11">
        <v>5</v>
      </c>
      <c r="AF63" s="11">
        <v>4</v>
      </c>
      <c r="AG63" s="17">
        <v>4</v>
      </c>
      <c r="AH63" s="17">
        <v>4</v>
      </c>
      <c r="AI63" s="17">
        <v>4</v>
      </c>
    </row>
    <row r="64" spans="1:35" s="10" customFormat="1" ht="21" x14ac:dyDescent="0.45">
      <c r="A64" s="26">
        <v>63</v>
      </c>
      <c r="B64" s="11">
        <v>1</v>
      </c>
      <c r="C64" s="11" t="s">
        <v>150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1</v>
      </c>
      <c r="M64" s="12">
        <v>4</v>
      </c>
      <c r="N64" s="12">
        <v>4</v>
      </c>
      <c r="O64" s="12">
        <v>4</v>
      </c>
      <c r="P64" s="13">
        <v>4</v>
      </c>
      <c r="Q64" s="13">
        <v>4</v>
      </c>
      <c r="R64" s="14">
        <v>4</v>
      </c>
      <c r="S64" s="14">
        <v>2</v>
      </c>
      <c r="T64" s="14">
        <v>4</v>
      </c>
      <c r="U64" s="14">
        <v>4</v>
      </c>
      <c r="V64" s="14">
        <v>4</v>
      </c>
      <c r="W64" s="15">
        <v>1</v>
      </c>
      <c r="X64" s="15">
        <v>2</v>
      </c>
      <c r="Y64" s="15">
        <v>2</v>
      </c>
      <c r="Z64" s="15">
        <v>2</v>
      </c>
      <c r="AA64" s="16">
        <v>3</v>
      </c>
      <c r="AB64" s="16">
        <v>3</v>
      </c>
      <c r="AC64" s="16">
        <v>3</v>
      </c>
      <c r="AD64" s="16">
        <v>2</v>
      </c>
      <c r="AE64" s="11">
        <v>4</v>
      </c>
      <c r="AF64" s="11">
        <v>3</v>
      </c>
      <c r="AG64" s="17">
        <v>3</v>
      </c>
      <c r="AH64" s="17">
        <v>3</v>
      </c>
      <c r="AI64" s="17">
        <v>3</v>
      </c>
    </row>
    <row r="65" spans="1:35" s="10" customFormat="1" ht="21" x14ac:dyDescent="0.45">
      <c r="A65" s="26">
        <v>64</v>
      </c>
      <c r="B65" s="11">
        <v>1</v>
      </c>
      <c r="C65" s="11" t="s">
        <v>150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1</v>
      </c>
      <c r="J65" s="11">
        <v>0</v>
      </c>
      <c r="K65" s="11">
        <v>0</v>
      </c>
      <c r="L65" s="11">
        <v>1</v>
      </c>
      <c r="M65" s="12">
        <v>4</v>
      </c>
      <c r="N65" s="12">
        <v>4</v>
      </c>
      <c r="O65" s="12">
        <v>4</v>
      </c>
      <c r="P65" s="13">
        <v>4</v>
      </c>
      <c r="Q65" s="13">
        <v>4</v>
      </c>
      <c r="R65" s="14">
        <v>4</v>
      </c>
      <c r="S65" s="14">
        <v>2</v>
      </c>
      <c r="T65" s="14">
        <v>4</v>
      </c>
      <c r="U65" s="14">
        <v>4</v>
      </c>
      <c r="V65" s="14">
        <v>4</v>
      </c>
      <c r="W65" s="15">
        <v>2</v>
      </c>
      <c r="X65" s="15">
        <v>2</v>
      </c>
      <c r="Y65" s="15">
        <v>2</v>
      </c>
      <c r="Z65" s="15">
        <v>3</v>
      </c>
      <c r="AA65" s="16">
        <v>3</v>
      </c>
      <c r="AB65" s="16">
        <v>3</v>
      </c>
      <c r="AC65" s="16">
        <v>3</v>
      </c>
      <c r="AD65" s="16">
        <v>3</v>
      </c>
      <c r="AE65" s="11">
        <v>4</v>
      </c>
      <c r="AF65" s="11">
        <v>3</v>
      </c>
      <c r="AG65" s="17">
        <v>4</v>
      </c>
      <c r="AH65" s="17">
        <v>4</v>
      </c>
      <c r="AI65" s="17">
        <v>3</v>
      </c>
    </row>
    <row r="66" spans="1:35" s="10" customFormat="1" ht="21" x14ac:dyDescent="0.45">
      <c r="A66" s="26">
        <v>65</v>
      </c>
      <c r="B66" s="11">
        <v>2</v>
      </c>
      <c r="C66" s="11" t="s">
        <v>153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0</v>
      </c>
      <c r="K66" s="11">
        <v>0</v>
      </c>
      <c r="L66" s="11">
        <v>0</v>
      </c>
      <c r="M66" s="12">
        <v>5</v>
      </c>
      <c r="N66" s="12">
        <v>5</v>
      </c>
      <c r="O66" s="12">
        <v>4</v>
      </c>
      <c r="P66" s="13">
        <v>5</v>
      </c>
      <c r="Q66" s="13">
        <v>5</v>
      </c>
      <c r="R66" s="14">
        <v>4</v>
      </c>
      <c r="S66" s="14">
        <v>4</v>
      </c>
      <c r="T66" s="14">
        <v>5</v>
      </c>
      <c r="U66" s="14">
        <v>5</v>
      </c>
      <c r="V66" s="14">
        <v>4</v>
      </c>
      <c r="W66" s="15">
        <v>5</v>
      </c>
      <c r="X66" s="15">
        <v>4</v>
      </c>
      <c r="Y66" s="15">
        <v>5</v>
      </c>
      <c r="Z66" s="15">
        <v>5</v>
      </c>
      <c r="AA66" s="16">
        <v>5</v>
      </c>
      <c r="AB66" s="16">
        <v>5</v>
      </c>
      <c r="AC66" s="16">
        <v>4</v>
      </c>
      <c r="AD66" s="16">
        <v>5</v>
      </c>
      <c r="AE66" s="11">
        <v>5</v>
      </c>
      <c r="AF66" s="11">
        <v>5</v>
      </c>
      <c r="AG66" s="17">
        <v>4</v>
      </c>
      <c r="AH66" s="17">
        <v>5</v>
      </c>
      <c r="AI66" s="17">
        <v>5</v>
      </c>
    </row>
    <row r="67" spans="1:35" ht="21.75" x14ac:dyDescent="0.5">
      <c r="M67" s="27">
        <f>AVERAGE(M2:M66)</f>
        <v>4.384615384615385</v>
      </c>
      <c r="N67" s="27">
        <f t="shared" ref="N67:AI67" si="0">AVERAGE(N2:N66)</f>
        <v>4.1076923076923073</v>
      </c>
      <c r="O67" s="27">
        <f t="shared" si="0"/>
        <v>3.7692307692307692</v>
      </c>
      <c r="P67" s="27">
        <f t="shared" si="0"/>
        <v>4.4615384615384617</v>
      </c>
      <c r="Q67" s="27">
        <f t="shared" si="0"/>
        <v>4.4461538461538463</v>
      </c>
      <c r="R67" s="27">
        <f t="shared" si="0"/>
        <v>3.6769230769230767</v>
      </c>
      <c r="S67" s="27">
        <f t="shared" si="0"/>
        <v>3.6307692307692307</v>
      </c>
      <c r="T67" s="27">
        <f t="shared" si="0"/>
        <v>4.1230769230769226</v>
      </c>
      <c r="U67" s="27">
        <f t="shared" si="0"/>
        <v>4.2153846153846155</v>
      </c>
      <c r="V67" s="27">
        <f t="shared" si="0"/>
        <v>4.092307692307692</v>
      </c>
      <c r="W67" s="27">
        <f t="shared" si="0"/>
        <v>2.6769230769230767</v>
      </c>
      <c r="X67" s="27">
        <f t="shared" si="0"/>
        <v>2.6461538461538461</v>
      </c>
      <c r="Y67" s="27">
        <f t="shared" si="0"/>
        <v>2.6615384615384614</v>
      </c>
      <c r="Z67" s="27">
        <f t="shared" si="0"/>
        <v>2.8307692307692309</v>
      </c>
      <c r="AA67" s="27">
        <f t="shared" si="0"/>
        <v>3.5076923076923077</v>
      </c>
      <c r="AB67" s="27">
        <f t="shared" si="0"/>
        <v>3.476923076923077</v>
      </c>
      <c r="AC67" s="27">
        <f t="shared" si="0"/>
        <v>3.3230769230769233</v>
      </c>
      <c r="AD67" s="27">
        <f t="shared" si="0"/>
        <v>3.523076923076923</v>
      </c>
      <c r="AE67" s="27">
        <f t="shared" si="0"/>
        <v>4.3230769230769228</v>
      </c>
      <c r="AF67" s="27">
        <f t="shared" si="0"/>
        <v>4.092307692307692</v>
      </c>
      <c r="AG67" s="27">
        <f t="shared" si="0"/>
        <v>4</v>
      </c>
      <c r="AH67" s="27">
        <f t="shared" si="0"/>
        <v>4.046153846153846</v>
      </c>
      <c r="AI67" s="27">
        <f t="shared" si="0"/>
        <v>4.1384615384615389</v>
      </c>
    </row>
    <row r="68" spans="1:35" ht="21.75" x14ac:dyDescent="0.5">
      <c r="M68" s="27">
        <f>STDEVA(M2:M66)</f>
        <v>0.55034953927900832</v>
      </c>
      <c r="N68" s="27">
        <f t="shared" ref="N68:AI68" si="1">STDEVA(N2:N66)</f>
        <v>0.81246301690978817</v>
      </c>
      <c r="O68" s="27">
        <f t="shared" si="1"/>
        <v>0.99638770643683761</v>
      </c>
      <c r="P68" s="27">
        <f t="shared" si="1"/>
        <v>0.61433203249858848</v>
      </c>
      <c r="Q68" s="27">
        <f t="shared" si="1"/>
        <v>0.61315702594159249</v>
      </c>
      <c r="R68" s="27">
        <f t="shared" si="1"/>
        <v>1.001681278958225</v>
      </c>
      <c r="S68" s="27">
        <f t="shared" si="1"/>
        <v>1.0088550250350454</v>
      </c>
      <c r="T68" s="27">
        <f t="shared" si="1"/>
        <v>0.67332413042708095</v>
      </c>
      <c r="U68" s="27">
        <f t="shared" si="1"/>
        <v>0.59927841224644107</v>
      </c>
      <c r="V68" s="27">
        <f t="shared" si="1"/>
        <v>0.76491578219184064</v>
      </c>
      <c r="W68" s="27">
        <f t="shared" si="1"/>
        <v>1.032407567104864</v>
      </c>
      <c r="X68" s="27">
        <f t="shared" si="1"/>
        <v>0.95901592190199791</v>
      </c>
      <c r="Y68" s="27">
        <f t="shared" si="1"/>
        <v>1.0349656255904571</v>
      </c>
      <c r="Z68" s="27">
        <f t="shared" si="1"/>
        <v>0.94487483908635328</v>
      </c>
      <c r="AA68" s="27">
        <f t="shared" si="1"/>
        <v>0.75255973440395729</v>
      </c>
      <c r="AB68" s="27">
        <f t="shared" si="1"/>
        <v>0.7522402439482917</v>
      </c>
      <c r="AC68" s="27">
        <f t="shared" si="1"/>
        <v>0.83118312339422851</v>
      </c>
      <c r="AD68" s="27">
        <f t="shared" si="1"/>
        <v>0.81216709156145039</v>
      </c>
      <c r="AE68" s="27">
        <f t="shared" si="1"/>
        <v>0.68710653076170469</v>
      </c>
      <c r="AF68" s="27">
        <f t="shared" si="1"/>
        <v>0.82392120609082242</v>
      </c>
      <c r="AG68" s="27">
        <f t="shared" si="1"/>
        <v>0.81009258730098255</v>
      </c>
      <c r="AH68" s="27">
        <f t="shared" si="1"/>
        <v>0.69441452927018887</v>
      </c>
      <c r="AI68" s="27">
        <f t="shared" si="1"/>
        <v>0.74743149930535124</v>
      </c>
    </row>
    <row r="69" spans="1:35" ht="21.75" x14ac:dyDescent="0.5">
      <c r="M69" s="20"/>
      <c r="N69" s="20"/>
      <c r="O69" s="20"/>
      <c r="Q69" s="21"/>
      <c r="R69" s="22"/>
      <c r="S69" s="22"/>
      <c r="T69" s="22"/>
      <c r="U69" s="22"/>
      <c r="V69" s="22"/>
      <c r="W69" s="23"/>
      <c r="X69" s="23"/>
      <c r="Y69" s="23"/>
      <c r="Z69" s="23"/>
      <c r="AA69" s="24"/>
      <c r="AB69" s="24"/>
      <c r="AC69" s="24"/>
      <c r="AD69" s="24"/>
      <c r="AG69" s="25"/>
      <c r="AH69" s="25"/>
      <c r="AI69" s="25"/>
    </row>
    <row r="70" spans="1:35" ht="21.75" x14ac:dyDescent="0.5">
      <c r="A70" s="26" t="s">
        <v>55</v>
      </c>
      <c r="B70" s="19">
        <f>COUNTIF(B2:B66,1)</f>
        <v>39</v>
      </c>
      <c r="M70" s="27">
        <f>AVERAGE(M67:O67)</f>
        <v>4.0871794871794869</v>
      </c>
      <c r="N70" s="20"/>
      <c r="O70" s="20"/>
      <c r="P70" s="21"/>
      <c r="Q70" s="21"/>
      <c r="R70" s="22"/>
      <c r="S70" s="22"/>
      <c r="T70" s="22"/>
      <c r="U70" s="22"/>
      <c r="V70" s="22"/>
      <c r="W70" s="133">
        <f>_xlfn.T.TEST(W2:W66,AA2:AA66,1,1)</f>
        <v>7.0492404861479268E-15</v>
      </c>
      <c r="X70" s="133">
        <f>_xlfn.T.TEST(X2:X66,AB2:AB66,1,1)</f>
        <v>2.5445472799611312E-14</v>
      </c>
      <c r="Y70" s="133">
        <f>_xlfn.T.TEST(Y2:Y66,AC2:AC66,1,1)</f>
        <v>7.3808990362040674E-10</v>
      </c>
      <c r="Z70" s="133">
        <f>_xlfn.T.TEST(Z2:Z66,AD2:AD66,1,1)</f>
        <v>7.9764402887108891E-12</v>
      </c>
      <c r="AA70" s="24"/>
      <c r="AB70" s="24"/>
      <c r="AC70" s="24"/>
      <c r="AD70" s="24"/>
      <c r="AG70" s="25"/>
      <c r="AH70" s="25"/>
      <c r="AI70" s="25"/>
    </row>
    <row r="71" spans="1:35" ht="21.75" x14ac:dyDescent="0.5">
      <c r="A71" s="26" t="s">
        <v>54</v>
      </c>
      <c r="B71" s="19">
        <f>COUNTIF(B2:B66,2)</f>
        <v>25</v>
      </c>
      <c r="M71" s="119"/>
      <c r="N71" s="20"/>
      <c r="O71" s="20"/>
      <c r="P71" s="21"/>
      <c r="Q71" s="21"/>
      <c r="R71" s="22"/>
      <c r="S71" s="22"/>
      <c r="T71" s="22"/>
      <c r="U71" s="22"/>
      <c r="V71" s="22"/>
      <c r="W71" s="23"/>
      <c r="X71" s="23"/>
      <c r="Y71" s="23"/>
      <c r="Z71" s="23"/>
      <c r="AA71" s="24"/>
      <c r="AB71" s="24"/>
      <c r="AC71" s="24"/>
      <c r="AD71" s="24"/>
      <c r="AG71" s="25"/>
      <c r="AH71" s="25"/>
      <c r="AI71" s="25"/>
    </row>
    <row r="72" spans="1:35" ht="21.75" x14ac:dyDescent="0.5">
      <c r="A72" s="26" t="s">
        <v>56</v>
      </c>
      <c r="B72" s="19">
        <f>COUNTIF(B2:B66,3)</f>
        <v>1</v>
      </c>
      <c r="C72" s="19" t="s">
        <v>155</v>
      </c>
      <c r="M72" s="27">
        <f>AVERAGE(M68:O68)</f>
        <v>0.78640008754187807</v>
      </c>
      <c r="N72" s="20"/>
      <c r="O72" s="20"/>
      <c r="P72" s="21"/>
      <c r="Q72" s="21"/>
      <c r="R72" s="22"/>
      <c r="S72" s="22"/>
      <c r="T72" s="22"/>
      <c r="U72" s="22"/>
      <c r="V72" s="22"/>
      <c r="W72" s="134">
        <f>AVERAGE(W67:Z67)</f>
        <v>2.703846153846154</v>
      </c>
      <c r="X72" s="134">
        <f>AVERAGE(AA67:AD67)</f>
        <v>3.4576923076923078</v>
      </c>
      <c r="Y72" s="23"/>
      <c r="Z72" s="23"/>
      <c r="AA72" s="24"/>
      <c r="AB72" s="24"/>
      <c r="AC72" s="24"/>
      <c r="AD72" s="24"/>
      <c r="AG72" s="25"/>
      <c r="AH72" s="25"/>
      <c r="AI72" s="25"/>
    </row>
    <row r="73" spans="1:35" ht="21.75" x14ac:dyDescent="0.5">
      <c r="B73" s="19">
        <f>SUM(B70:B72)</f>
        <v>65</v>
      </c>
      <c r="M73" s="20"/>
      <c r="N73" s="20"/>
      <c r="O73" s="20"/>
      <c r="P73" s="21"/>
      <c r="Q73" s="21"/>
      <c r="R73" s="22"/>
      <c r="S73" s="22"/>
      <c r="T73" s="22"/>
      <c r="U73" s="22"/>
      <c r="V73" s="22"/>
      <c r="W73" s="23"/>
      <c r="X73" s="23"/>
      <c r="Y73" s="23"/>
      <c r="Z73" s="23"/>
      <c r="AA73" s="24"/>
      <c r="AB73" s="24"/>
      <c r="AC73" s="24"/>
      <c r="AD73" s="24"/>
      <c r="AG73" s="25"/>
      <c r="AH73" s="25"/>
      <c r="AI73" s="25"/>
    </row>
    <row r="74" spans="1:35" ht="21.75" x14ac:dyDescent="0.5">
      <c r="A74" s="61" t="s">
        <v>2</v>
      </c>
      <c r="B74" s="19">
        <f>COUNTIF(D2:D66,1)</f>
        <v>24</v>
      </c>
      <c r="M74" s="20"/>
      <c r="N74" s="20"/>
      <c r="O74" s="20"/>
      <c r="P74" s="21"/>
      <c r="Q74" s="21"/>
      <c r="R74" s="22"/>
      <c r="S74" s="22"/>
      <c r="T74" s="22"/>
      <c r="U74" s="22"/>
      <c r="V74" s="22"/>
      <c r="W74" s="23"/>
      <c r="X74" s="23"/>
      <c r="Y74" s="23"/>
      <c r="Z74" s="23"/>
      <c r="AA74" s="24"/>
      <c r="AB74" s="24"/>
      <c r="AC74" s="24"/>
      <c r="AD74" s="24"/>
      <c r="AG74" s="25"/>
      <c r="AH74" s="25"/>
      <c r="AI74" s="25"/>
    </row>
    <row r="75" spans="1:35" ht="21.75" x14ac:dyDescent="0.5">
      <c r="A75" s="61" t="s">
        <v>6</v>
      </c>
      <c r="B75" s="19">
        <f>COUNTIF(E2:E66,1)</f>
        <v>5</v>
      </c>
      <c r="M75" s="20"/>
      <c r="N75" s="20"/>
      <c r="O75" s="20"/>
      <c r="P75" s="21"/>
      <c r="Q75" s="21"/>
      <c r="R75" s="22"/>
      <c r="S75" s="22"/>
      <c r="T75" s="22"/>
      <c r="U75" s="22"/>
      <c r="V75" s="22"/>
      <c r="W75" s="23"/>
      <c r="X75" s="23"/>
      <c r="Y75" s="23"/>
      <c r="Z75" s="23"/>
      <c r="AA75" s="24"/>
      <c r="AB75" s="24"/>
      <c r="AC75" s="24"/>
      <c r="AD75" s="24"/>
      <c r="AG75" s="25"/>
      <c r="AH75" s="25"/>
      <c r="AI75" s="25"/>
    </row>
    <row r="76" spans="1:35" ht="21.75" x14ac:dyDescent="0.5">
      <c r="A76" s="61" t="s">
        <v>0</v>
      </c>
      <c r="B76" s="19">
        <f>COUNTIF(F2:F66,1)</f>
        <v>4</v>
      </c>
      <c r="M76" s="20"/>
      <c r="N76" s="20"/>
      <c r="O76" s="20"/>
      <c r="P76" s="21"/>
      <c r="Q76" s="21"/>
      <c r="R76" s="22"/>
      <c r="S76" s="22"/>
      <c r="T76" s="22"/>
      <c r="U76" s="22"/>
      <c r="V76" s="22"/>
      <c r="W76" s="23"/>
      <c r="X76" s="23"/>
      <c r="Y76" s="23"/>
      <c r="Z76" s="23"/>
      <c r="AA76" s="24"/>
      <c r="AB76" s="24"/>
      <c r="AC76" s="24"/>
      <c r="AD76" s="24"/>
      <c r="AG76" s="25"/>
      <c r="AH76" s="25"/>
      <c r="AI76" s="25"/>
    </row>
    <row r="77" spans="1:35" ht="21.75" x14ac:dyDescent="0.5">
      <c r="A77" s="61" t="s">
        <v>3</v>
      </c>
      <c r="B77" s="19">
        <f>COUNTIF(G2:G66,1)</f>
        <v>2</v>
      </c>
      <c r="M77" s="20"/>
      <c r="N77" s="20"/>
      <c r="O77" s="20"/>
      <c r="P77" s="21"/>
      <c r="Q77" s="21"/>
      <c r="R77" s="22"/>
      <c r="S77" s="22"/>
      <c r="T77" s="22"/>
      <c r="U77" s="22"/>
      <c r="V77" s="22"/>
      <c r="W77" s="23"/>
      <c r="X77" s="23"/>
      <c r="Y77" s="23"/>
      <c r="Z77" s="23"/>
      <c r="AA77" s="24"/>
      <c r="AB77" s="24"/>
      <c r="AC77" s="24"/>
      <c r="AD77" s="24"/>
      <c r="AG77" s="25"/>
      <c r="AH77" s="25"/>
      <c r="AI77" s="25"/>
    </row>
    <row r="78" spans="1:35" ht="21.75" x14ac:dyDescent="0.5">
      <c r="A78" s="61" t="s">
        <v>4</v>
      </c>
      <c r="B78" s="19">
        <f>COUNTIF(H2:H66,1)</f>
        <v>6</v>
      </c>
      <c r="M78" s="20"/>
      <c r="N78" s="20"/>
      <c r="O78" s="20"/>
      <c r="P78" s="21"/>
      <c r="Q78" s="21"/>
      <c r="R78" s="22"/>
      <c r="S78" s="22"/>
      <c r="T78" s="22"/>
      <c r="U78" s="22"/>
      <c r="V78" s="22"/>
      <c r="W78" s="23"/>
      <c r="X78" s="23"/>
      <c r="Y78" s="23"/>
      <c r="Z78" s="23"/>
      <c r="AA78" s="24"/>
      <c r="AB78" s="24"/>
      <c r="AC78" s="24"/>
      <c r="AD78" s="24"/>
      <c r="AG78" s="25"/>
      <c r="AH78" s="25"/>
      <c r="AI78" s="25"/>
    </row>
    <row r="79" spans="1:35" ht="21.75" x14ac:dyDescent="0.5">
      <c r="A79" s="61" t="s">
        <v>5</v>
      </c>
      <c r="B79" s="19">
        <f>COUNTIF(I2:I66,1)</f>
        <v>31</v>
      </c>
      <c r="M79" s="20"/>
      <c r="N79" s="20"/>
      <c r="O79" s="20"/>
      <c r="P79" s="21"/>
      <c r="Q79" s="21"/>
      <c r="R79" s="22"/>
      <c r="S79" s="22"/>
      <c r="T79" s="22"/>
      <c r="U79" s="22"/>
      <c r="V79" s="22"/>
      <c r="W79" s="23"/>
      <c r="X79" s="23"/>
      <c r="Y79" s="23"/>
      <c r="Z79" s="23"/>
      <c r="AA79" s="24"/>
      <c r="AB79" s="24"/>
      <c r="AC79" s="24"/>
      <c r="AD79" s="24"/>
      <c r="AG79" s="25"/>
      <c r="AH79" s="25"/>
      <c r="AI79" s="25"/>
    </row>
    <row r="80" spans="1:35" ht="37.5" x14ac:dyDescent="0.5">
      <c r="A80" s="61" t="s">
        <v>22</v>
      </c>
      <c r="B80" s="19">
        <f>COUNTIF(J2:J66,1)</f>
        <v>3</v>
      </c>
      <c r="M80" s="20"/>
      <c r="N80" s="20"/>
      <c r="O80" s="20"/>
      <c r="P80" s="21"/>
      <c r="Q80" s="21"/>
      <c r="R80" s="22"/>
      <c r="S80" s="22"/>
      <c r="T80" s="22"/>
      <c r="U80" s="22"/>
      <c r="V80" s="22"/>
      <c r="W80" s="23"/>
      <c r="X80" s="23"/>
      <c r="Y80" s="23"/>
      <c r="Z80" s="23"/>
      <c r="AA80" s="24"/>
      <c r="AB80" s="24"/>
      <c r="AC80" s="24"/>
      <c r="AD80" s="24"/>
      <c r="AG80" s="25"/>
      <c r="AH80" s="25"/>
      <c r="AI80" s="25"/>
    </row>
    <row r="81" spans="1:35" ht="37.5" x14ac:dyDescent="0.5">
      <c r="A81" s="61" t="s">
        <v>126</v>
      </c>
      <c r="B81" s="19">
        <f>COUNTIF(K2:K66,1)</f>
        <v>5</v>
      </c>
      <c r="M81" s="20"/>
      <c r="N81" s="20"/>
      <c r="O81" s="20"/>
      <c r="P81" s="21"/>
      <c r="Q81" s="21"/>
      <c r="R81" s="22"/>
      <c r="S81" s="22"/>
      <c r="T81" s="22"/>
      <c r="U81" s="22"/>
      <c r="V81" s="22"/>
      <c r="W81" s="23"/>
      <c r="X81" s="23"/>
      <c r="Y81" s="23"/>
      <c r="Z81" s="23"/>
      <c r="AA81" s="24"/>
      <c r="AB81" s="24"/>
      <c r="AC81" s="24"/>
      <c r="AD81" s="24"/>
      <c r="AG81" s="25"/>
      <c r="AH81" s="25"/>
      <c r="AI81" s="25"/>
    </row>
    <row r="82" spans="1:35" ht="42.75" x14ac:dyDescent="0.5">
      <c r="A82" s="26" t="s">
        <v>154</v>
      </c>
      <c r="B82" s="19">
        <f>COUNTIF(L2:L66,1)</f>
        <v>12</v>
      </c>
      <c r="M82" s="20"/>
      <c r="N82" s="20"/>
      <c r="O82" s="20"/>
      <c r="P82" s="21"/>
      <c r="Q82" s="21"/>
      <c r="R82" s="22"/>
      <c r="S82" s="22"/>
      <c r="T82" s="22"/>
      <c r="U82" s="22"/>
      <c r="V82" s="22"/>
      <c r="W82" s="23"/>
      <c r="X82" s="23"/>
      <c r="Y82" s="23"/>
      <c r="Z82" s="23"/>
      <c r="AA82" s="24"/>
      <c r="AB82" s="24"/>
      <c r="AC82" s="24"/>
      <c r="AD82" s="24"/>
      <c r="AG82" s="25"/>
      <c r="AH82" s="25"/>
      <c r="AI82" s="25"/>
    </row>
    <row r="83" spans="1:35" ht="21.75" x14ac:dyDescent="0.5">
      <c r="B83" s="19">
        <f>SUM(B74:B82)</f>
        <v>92</v>
      </c>
      <c r="M83" s="20"/>
      <c r="N83" s="20"/>
      <c r="O83" s="20"/>
      <c r="P83" s="21"/>
      <c r="Q83" s="21"/>
      <c r="R83" s="22"/>
      <c r="S83" s="22"/>
      <c r="T83" s="22"/>
      <c r="U83" s="22"/>
      <c r="V83" s="22"/>
      <c r="W83" s="23"/>
      <c r="X83" s="23"/>
      <c r="Y83" s="23"/>
      <c r="Z83" s="23"/>
      <c r="AA83" s="24"/>
      <c r="AB83" s="24"/>
      <c r="AC83" s="24"/>
      <c r="AD83" s="24"/>
      <c r="AG83" s="25"/>
      <c r="AH83" s="25"/>
      <c r="AI83" s="25"/>
    </row>
    <row r="84" spans="1:35" ht="21.75" x14ac:dyDescent="0.5">
      <c r="M84" s="20"/>
      <c r="N84" s="20"/>
      <c r="O84" s="20"/>
      <c r="P84" s="21"/>
      <c r="Q84" s="21"/>
      <c r="R84" s="22"/>
      <c r="S84" s="22"/>
      <c r="T84" s="22"/>
      <c r="U84" s="22"/>
      <c r="V84" s="22"/>
      <c r="W84" s="23"/>
      <c r="X84" s="23"/>
      <c r="Y84" s="23"/>
      <c r="Z84" s="23"/>
      <c r="AA84" s="24"/>
      <c r="AB84" s="24"/>
      <c r="AC84" s="24"/>
      <c r="AD84" s="24"/>
      <c r="AG84" s="25"/>
      <c r="AH84" s="25"/>
      <c r="AI84" s="25"/>
    </row>
    <row r="85" spans="1:35" ht="21.75" x14ac:dyDescent="0.5">
      <c r="M85" s="20"/>
      <c r="N85" s="20"/>
      <c r="O85" s="20"/>
      <c r="P85" s="21"/>
      <c r="Q85" s="21"/>
      <c r="R85" s="22"/>
      <c r="S85" s="22"/>
      <c r="T85" s="22"/>
      <c r="U85" s="22"/>
      <c r="V85" s="22"/>
      <c r="W85" s="23"/>
      <c r="X85" s="23"/>
      <c r="Y85" s="23"/>
      <c r="Z85" s="23"/>
      <c r="AA85" s="24"/>
      <c r="AB85" s="24"/>
      <c r="AC85" s="24"/>
      <c r="AD85" s="24"/>
      <c r="AG85" s="25"/>
      <c r="AH85" s="25"/>
      <c r="AI85" s="25"/>
    </row>
    <row r="86" spans="1:35" ht="21.75" x14ac:dyDescent="0.5">
      <c r="M86" s="20"/>
      <c r="N86" s="20"/>
      <c r="O86" s="20"/>
      <c r="P86" s="21"/>
      <c r="Q86" s="21"/>
      <c r="R86" s="22"/>
      <c r="S86" s="22"/>
      <c r="T86" s="22"/>
      <c r="U86" s="22"/>
      <c r="V86" s="22"/>
      <c r="W86" s="23"/>
      <c r="X86" s="23"/>
      <c r="Y86" s="23"/>
      <c r="Z86" s="23"/>
      <c r="AA86" s="24"/>
      <c r="AB86" s="24"/>
      <c r="AC86" s="24"/>
      <c r="AD86" s="24"/>
      <c r="AG86" s="25"/>
      <c r="AH86" s="25"/>
      <c r="AI86" s="25"/>
    </row>
    <row r="87" spans="1:35" ht="21.75" x14ac:dyDescent="0.5">
      <c r="M87" s="20"/>
      <c r="N87" s="20"/>
      <c r="O87" s="20"/>
      <c r="P87" s="21"/>
      <c r="Q87" s="21"/>
      <c r="R87" s="22"/>
      <c r="S87" s="22"/>
      <c r="T87" s="22"/>
      <c r="U87" s="22"/>
      <c r="V87" s="22"/>
      <c r="W87" s="23"/>
      <c r="X87" s="23"/>
      <c r="Y87" s="23"/>
      <c r="Z87" s="23"/>
      <c r="AA87" s="24"/>
      <c r="AB87" s="24"/>
      <c r="AC87" s="24"/>
      <c r="AD87" s="24"/>
      <c r="AG87" s="25"/>
      <c r="AH87" s="25"/>
      <c r="AI87" s="25"/>
    </row>
    <row r="88" spans="1:35" ht="21.75" x14ac:dyDescent="0.5">
      <c r="M88" s="20"/>
      <c r="N88" s="20"/>
      <c r="O88" s="20"/>
      <c r="P88" s="21"/>
      <c r="Q88" s="21"/>
      <c r="R88" s="22"/>
      <c r="S88" s="22"/>
      <c r="T88" s="22"/>
      <c r="U88" s="22"/>
      <c r="V88" s="22"/>
      <c r="W88" s="23"/>
      <c r="X88" s="23"/>
      <c r="Y88" s="23"/>
      <c r="Z88" s="23"/>
      <c r="AA88" s="24"/>
      <c r="AB88" s="24"/>
      <c r="AC88" s="24"/>
      <c r="AD88" s="24"/>
      <c r="AG88" s="25"/>
      <c r="AH88" s="25"/>
      <c r="AI88" s="25"/>
    </row>
    <row r="89" spans="1:35" ht="21.75" x14ac:dyDescent="0.5">
      <c r="M89" s="20"/>
      <c r="N89" s="20"/>
      <c r="O89" s="20"/>
      <c r="P89" s="21"/>
      <c r="Q89" s="21"/>
      <c r="R89" s="22"/>
      <c r="S89" s="22"/>
      <c r="T89" s="22"/>
      <c r="U89" s="22"/>
      <c r="V89" s="22"/>
      <c r="W89" s="23"/>
      <c r="X89" s="23"/>
      <c r="Y89" s="23"/>
      <c r="Z89" s="23"/>
      <c r="AA89" s="24"/>
      <c r="AB89" s="24"/>
      <c r="AC89" s="24"/>
      <c r="AD89" s="24"/>
      <c r="AG89" s="25"/>
      <c r="AH89" s="25"/>
      <c r="AI89" s="25"/>
    </row>
    <row r="90" spans="1:35" ht="21.75" x14ac:dyDescent="0.5">
      <c r="M90" s="20"/>
      <c r="N90" s="20"/>
      <c r="O90" s="20"/>
      <c r="P90" s="21"/>
      <c r="Q90" s="21"/>
      <c r="R90" s="22"/>
      <c r="S90" s="22"/>
      <c r="T90" s="22"/>
      <c r="U90" s="22"/>
      <c r="V90" s="22"/>
      <c r="W90" s="23"/>
      <c r="X90" s="23"/>
      <c r="Y90" s="23"/>
      <c r="Z90" s="23"/>
      <c r="AA90" s="24"/>
      <c r="AB90" s="24"/>
      <c r="AC90" s="24"/>
      <c r="AD90" s="24"/>
      <c r="AG90" s="25"/>
      <c r="AH90" s="25"/>
      <c r="AI90" s="25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F6" sqref="F6"/>
    </sheetView>
  </sheetViews>
  <sheetFormatPr defaultColWidth="17.140625" defaultRowHeight="21" x14ac:dyDescent="0.35"/>
  <cols>
    <col min="1" max="1" width="8.85546875" style="126" customWidth="1"/>
    <col min="2" max="2" width="62.7109375" style="125" customWidth="1"/>
    <col min="3" max="3" width="8.5703125" style="126" customWidth="1"/>
    <col min="4" max="4" width="9" style="125" customWidth="1"/>
    <col min="5" max="16384" width="17.140625" style="125"/>
  </cols>
  <sheetData>
    <row r="1" spans="1:6" x14ac:dyDescent="0.35">
      <c r="A1" s="144" t="s">
        <v>97</v>
      </c>
      <c r="B1" s="144"/>
      <c r="C1" s="144"/>
      <c r="D1" s="144"/>
      <c r="E1" s="63"/>
      <c r="F1" s="63"/>
    </row>
    <row r="2" spans="1:6" ht="42" x14ac:dyDescent="0.35">
      <c r="B2" s="128" t="s">
        <v>104</v>
      </c>
      <c r="C2" s="127"/>
    </row>
    <row r="3" spans="1:6" s="129" customFormat="1" x14ac:dyDescent="0.35">
      <c r="A3" s="126"/>
      <c r="B3" s="128" t="s">
        <v>110</v>
      </c>
      <c r="C3" s="127">
        <v>2</v>
      </c>
    </row>
    <row r="4" spans="1:6" s="129" customFormat="1" x14ac:dyDescent="0.35">
      <c r="A4" s="126"/>
      <c r="B4" s="128" t="s">
        <v>112</v>
      </c>
      <c r="C4" s="127">
        <v>2</v>
      </c>
    </row>
    <row r="5" spans="1:6" x14ac:dyDescent="0.35">
      <c r="B5" s="128" t="s">
        <v>105</v>
      </c>
      <c r="C5" s="127"/>
    </row>
    <row r="6" spans="1:6" x14ac:dyDescent="0.35">
      <c r="B6" s="128" t="s">
        <v>106</v>
      </c>
      <c r="C6" s="127"/>
    </row>
    <row r="7" spans="1:6" x14ac:dyDescent="0.35">
      <c r="B7" s="128" t="s">
        <v>111</v>
      </c>
      <c r="C7" s="127">
        <v>2</v>
      </c>
    </row>
    <row r="8" spans="1:6" ht="63" x14ac:dyDescent="0.35">
      <c r="B8" s="128" t="s">
        <v>116</v>
      </c>
      <c r="C8" s="127">
        <v>12</v>
      </c>
    </row>
    <row r="9" spans="1:6" x14ac:dyDescent="0.35">
      <c r="B9" s="128" t="s">
        <v>117</v>
      </c>
      <c r="C9" s="127"/>
    </row>
    <row r="10" spans="1:6" x14ac:dyDescent="0.35">
      <c r="B10" s="128" t="s">
        <v>118</v>
      </c>
      <c r="C10" s="127"/>
    </row>
    <row r="11" spans="1:6" x14ac:dyDescent="0.35">
      <c r="B11" s="128" t="s">
        <v>123</v>
      </c>
      <c r="C11" s="127"/>
    </row>
    <row r="12" spans="1:6" x14ac:dyDescent="0.35">
      <c r="B12" s="128" t="s">
        <v>124</v>
      </c>
      <c r="C12" s="127"/>
    </row>
    <row r="13" spans="1:6" x14ac:dyDescent="0.35">
      <c r="B13" s="128" t="s">
        <v>125</v>
      </c>
      <c r="C13" s="127"/>
    </row>
    <row r="14" spans="1:6" x14ac:dyDescent="0.35">
      <c r="B14" s="128" t="s">
        <v>127</v>
      </c>
      <c r="C14" s="127"/>
    </row>
    <row r="15" spans="1:6" x14ac:dyDescent="0.35">
      <c r="B15" s="128" t="s">
        <v>128</v>
      </c>
      <c r="C15" s="127"/>
    </row>
    <row r="16" spans="1:6" x14ac:dyDescent="0.35">
      <c r="B16" s="128" t="s">
        <v>131</v>
      </c>
      <c r="C16" s="127"/>
    </row>
    <row r="17" spans="2:3" x14ac:dyDescent="0.35">
      <c r="B17" s="128" t="s">
        <v>139</v>
      </c>
      <c r="C17" s="127">
        <v>3</v>
      </c>
    </row>
    <row r="18" spans="2:3" x14ac:dyDescent="0.35">
      <c r="B18" s="128" t="s">
        <v>135</v>
      </c>
      <c r="C18" s="127"/>
    </row>
    <row r="19" spans="2:3" ht="63" x14ac:dyDescent="0.35">
      <c r="B19" s="128" t="s">
        <v>136</v>
      </c>
      <c r="C19" s="127"/>
    </row>
    <row r="20" spans="2:3" ht="42" x14ac:dyDescent="0.35">
      <c r="B20" s="128" t="s">
        <v>138</v>
      </c>
      <c r="C20" s="127"/>
    </row>
    <row r="21" spans="2:3" x14ac:dyDescent="0.35">
      <c r="B21" s="128" t="s">
        <v>140</v>
      </c>
      <c r="C21" s="127"/>
    </row>
    <row r="22" spans="2:3" x14ac:dyDescent="0.35">
      <c r="B22" s="128" t="s">
        <v>141</v>
      </c>
      <c r="C22" s="127"/>
    </row>
    <row r="23" spans="2:3" x14ac:dyDescent="0.35">
      <c r="B23" s="128" t="s">
        <v>143</v>
      </c>
      <c r="C23" s="127"/>
    </row>
    <row r="24" spans="2:3" x14ac:dyDescent="0.35">
      <c r="B24" s="128" t="s">
        <v>147</v>
      </c>
      <c r="C24" s="127"/>
    </row>
    <row r="25" spans="2:3" x14ac:dyDescent="0.35">
      <c r="B25" s="128" t="s">
        <v>149</v>
      </c>
      <c r="C25" s="127"/>
    </row>
    <row r="26" spans="2:3" x14ac:dyDescent="0.35">
      <c r="B26" s="128" t="s">
        <v>151</v>
      </c>
      <c r="C26" s="127"/>
    </row>
    <row r="27" spans="2:3" x14ac:dyDescent="0.35">
      <c r="B27" s="128" t="s">
        <v>152</v>
      </c>
      <c r="C27" s="127"/>
    </row>
    <row r="41" spans="1:2" x14ac:dyDescent="0.35">
      <c r="A41" s="143"/>
      <c r="B41" s="143"/>
    </row>
  </sheetData>
  <mergeCells count="2">
    <mergeCell ref="A41:B41"/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7" zoomScale="140" zoomScaleNormal="140" workbookViewId="0">
      <selection activeCell="K7" sqref="K7"/>
    </sheetView>
  </sheetViews>
  <sheetFormatPr defaultRowHeight="18.75" x14ac:dyDescent="0.3"/>
  <cols>
    <col min="1" max="1" width="5.42578125" style="28" customWidth="1"/>
    <col min="2" max="2" width="5.7109375" style="28" customWidth="1"/>
    <col min="3" max="10" width="7.140625" style="28" customWidth="1"/>
    <col min="11" max="12" width="9.140625" style="28"/>
    <col min="13" max="13" width="10.85546875" style="28" customWidth="1"/>
    <col min="14" max="256" width="9.140625" style="28"/>
    <col min="257" max="257" width="7.140625" style="28" customWidth="1"/>
    <col min="258" max="258" width="3.85546875" style="28" customWidth="1"/>
    <col min="259" max="266" width="7.140625" style="28" customWidth="1"/>
    <col min="267" max="512" width="9.140625" style="28"/>
    <col min="513" max="513" width="7.140625" style="28" customWidth="1"/>
    <col min="514" max="514" width="3.85546875" style="28" customWidth="1"/>
    <col min="515" max="522" width="7.140625" style="28" customWidth="1"/>
    <col min="523" max="768" width="9.140625" style="28"/>
    <col min="769" max="769" width="7.140625" style="28" customWidth="1"/>
    <col min="770" max="770" width="3.85546875" style="28" customWidth="1"/>
    <col min="771" max="778" width="7.140625" style="28" customWidth="1"/>
    <col min="779" max="1024" width="9.140625" style="28"/>
    <col min="1025" max="1025" width="7.140625" style="28" customWidth="1"/>
    <col min="1026" max="1026" width="3.85546875" style="28" customWidth="1"/>
    <col min="1027" max="1034" width="7.140625" style="28" customWidth="1"/>
    <col min="1035" max="1280" width="9.140625" style="28"/>
    <col min="1281" max="1281" width="7.140625" style="28" customWidth="1"/>
    <col min="1282" max="1282" width="3.85546875" style="28" customWidth="1"/>
    <col min="1283" max="1290" width="7.140625" style="28" customWidth="1"/>
    <col min="1291" max="1536" width="9.140625" style="28"/>
    <col min="1537" max="1537" width="7.140625" style="28" customWidth="1"/>
    <col min="1538" max="1538" width="3.85546875" style="28" customWidth="1"/>
    <col min="1539" max="1546" width="7.140625" style="28" customWidth="1"/>
    <col min="1547" max="1792" width="9.140625" style="28"/>
    <col min="1793" max="1793" width="7.140625" style="28" customWidth="1"/>
    <col min="1794" max="1794" width="3.85546875" style="28" customWidth="1"/>
    <col min="1795" max="1802" width="7.140625" style="28" customWidth="1"/>
    <col min="1803" max="2048" width="9.140625" style="28"/>
    <col min="2049" max="2049" width="7.140625" style="28" customWidth="1"/>
    <col min="2050" max="2050" width="3.85546875" style="28" customWidth="1"/>
    <col min="2051" max="2058" width="7.140625" style="28" customWidth="1"/>
    <col min="2059" max="2304" width="9.140625" style="28"/>
    <col min="2305" max="2305" width="7.140625" style="28" customWidth="1"/>
    <col min="2306" max="2306" width="3.85546875" style="28" customWidth="1"/>
    <col min="2307" max="2314" width="7.140625" style="28" customWidth="1"/>
    <col min="2315" max="2560" width="9.140625" style="28"/>
    <col min="2561" max="2561" width="7.140625" style="28" customWidth="1"/>
    <col min="2562" max="2562" width="3.85546875" style="28" customWidth="1"/>
    <col min="2563" max="2570" width="7.140625" style="28" customWidth="1"/>
    <col min="2571" max="2816" width="9.140625" style="28"/>
    <col min="2817" max="2817" width="7.140625" style="28" customWidth="1"/>
    <col min="2818" max="2818" width="3.85546875" style="28" customWidth="1"/>
    <col min="2819" max="2826" width="7.140625" style="28" customWidth="1"/>
    <col min="2827" max="3072" width="9.140625" style="28"/>
    <col min="3073" max="3073" width="7.140625" style="28" customWidth="1"/>
    <col min="3074" max="3074" width="3.85546875" style="28" customWidth="1"/>
    <col min="3075" max="3082" width="7.140625" style="28" customWidth="1"/>
    <col min="3083" max="3328" width="9.140625" style="28"/>
    <col min="3329" max="3329" width="7.140625" style="28" customWidth="1"/>
    <col min="3330" max="3330" width="3.85546875" style="28" customWidth="1"/>
    <col min="3331" max="3338" width="7.140625" style="28" customWidth="1"/>
    <col min="3339" max="3584" width="9.140625" style="28"/>
    <col min="3585" max="3585" width="7.140625" style="28" customWidth="1"/>
    <col min="3586" max="3586" width="3.85546875" style="28" customWidth="1"/>
    <col min="3587" max="3594" width="7.140625" style="28" customWidth="1"/>
    <col min="3595" max="3840" width="9.140625" style="28"/>
    <col min="3841" max="3841" width="7.140625" style="28" customWidth="1"/>
    <col min="3842" max="3842" width="3.85546875" style="28" customWidth="1"/>
    <col min="3843" max="3850" width="7.140625" style="28" customWidth="1"/>
    <col min="3851" max="4096" width="9.140625" style="28"/>
    <col min="4097" max="4097" width="7.140625" style="28" customWidth="1"/>
    <col min="4098" max="4098" width="3.85546875" style="28" customWidth="1"/>
    <col min="4099" max="4106" width="7.140625" style="28" customWidth="1"/>
    <col min="4107" max="4352" width="9.140625" style="28"/>
    <col min="4353" max="4353" width="7.140625" style="28" customWidth="1"/>
    <col min="4354" max="4354" width="3.85546875" style="28" customWidth="1"/>
    <col min="4355" max="4362" width="7.140625" style="28" customWidth="1"/>
    <col min="4363" max="4608" width="9.140625" style="28"/>
    <col min="4609" max="4609" width="7.140625" style="28" customWidth="1"/>
    <col min="4610" max="4610" width="3.85546875" style="28" customWidth="1"/>
    <col min="4611" max="4618" width="7.140625" style="28" customWidth="1"/>
    <col min="4619" max="4864" width="9.140625" style="28"/>
    <col min="4865" max="4865" width="7.140625" style="28" customWidth="1"/>
    <col min="4866" max="4866" width="3.85546875" style="28" customWidth="1"/>
    <col min="4867" max="4874" width="7.140625" style="28" customWidth="1"/>
    <col min="4875" max="5120" width="9.140625" style="28"/>
    <col min="5121" max="5121" width="7.140625" style="28" customWidth="1"/>
    <col min="5122" max="5122" width="3.85546875" style="28" customWidth="1"/>
    <col min="5123" max="5130" width="7.140625" style="28" customWidth="1"/>
    <col min="5131" max="5376" width="9.140625" style="28"/>
    <col min="5377" max="5377" width="7.140625" style="28" customWidth="1"/>
    <col min="5378" max="5378" width="3.85546875" style="28" customWidth="1"/>
    <col min="5379" max="5386" width="7.140625" style="28" customWidth="1"/>
    <col min="5387" max="5632" width="9.140625" style="28"/>
    <col min="5633" max="5633" width="7.140625" style="28" customWidth="1"/>
    <col min="5634" max="5634" width="3.85546875" style="28" customWidth="1"/>
    <col min="5635" max="5642" width="7.140625" style="28" customWidth="1"/>
    <col min="5643" max="5888" width="9.140625" style="28"/>
    <col min="5889" max="5889" width="7.140625" style="28" customWidth="1"/>
    <col min="5890" max="5890" width="3.85546875" style="28" customWidth="1"/>
    <col min="5891" max="5898" width="7.140625" style="28" customWidth="1"/>
    <col min="5899" max="6144" width="9.140625" style="28"/>
    <col min="6145" max="6145" width="7.140625" style="28" customWidth="1"/>
    <col min="6146" max="6146" width="3.85546875" style="28" customWidth="1"/>
    <col min="6147" max="6154" width="7.140625" style="28" customWidth="1"/>
    <col min="6155" max="6400" width="9.140625" style="28"/>
    <col min="6401" max="6401" width="7.140625" style="28" customWidth="1"/>
    <col min="6402" max="6402" width="3.85546875" style="28" customWidth="1"/>
    <col min="6403" max="6410" width="7.140625" style="28" customWidth="1"/>
    <col min="6411" max="6656" width="9.140625" style="28"/>
    <col min="6657" max="6657" width="7.140625" style="28" customWidth="1"/>
    <col min="6658" max="6658" width="3.85546875" style="28" customWidth="1"/>
    <col min="6659" max="6666" width="7.140625" style="28" customWidth="1"/>
    <col min="6667" max="6912" width="9.140625" style="28"/>
    <col min="6913" max="6913" width="7.140625" style="28" customWidth="1"/>
    <col min="6914" max="6914" width="3.85546875" style="28" customWidth="1"/>
    <col min="6915" max="6922" width="7.140625" style="28" customWidth="1"/>
    <col min="6923" max="7168" width="9.140625" style="28"/>
    <col min="7169" max="7169" width="7.140625" style="28" customWidth="1"/>
    <col min="7170" max="7170" width="3.85546875" style="28" customWidth="1"/>
    <col min="7171" max="7178" width="7.140625" style="28" customWidth="1"/>
    <col min="7179" max="7424" width="9.140625" style="28"/>
    <col min="7425" max="7425" width="7.140625" style="28" customWidth="1"/>
    <col min="7426" max="7426" width="3.85546875" style="28" customWidth="1"/>
    <col min="7427" max="7434" width="7.140625" style="28" customWidth="1"/>
    <col min="7435" max="7680" width="9.140625" style="28"/>
    <col min="7681" max="7681" width="7.140625" style="28" customWidth="1"/>
    <col min="7682" max="7682" width="3.85546875" style="28" customWidth="1"/>
    <col min="7683" max="7690" width="7.140625" style="28" customWidth="1"/>
    <col min="7691" max="7936" width="9.140625" style="28"/>
    <col min="7937" max="7937" width="7.140625" style="28" customWidth="1"/>
    <col min="7938" max="7938" width="3.85546875" style="28" customWidth="1"/>
    <col min="7939" max="7946" width="7.140625" style="28" customWidth="1"/>
    <col min="7947" max="8192" width="9.140625" style="28"/>
    <col min="8193" max="8193" width="7.140625" style="28" customWidth="1"/>
    <col min="8194" max="8194" width="3.85546875" style="28" customWidth="1"/>
    <col min="8195" max="8202" width="7.140625" style="28" customWidth="1"/>
    <col min="8203" max="8448" width="9.140625" style="28"/>
    <col min="8449" max="8449" width="7.140625" style="28" customWidth="1"/>
    <col min="8450" max="8450" width="3.85546875" style="28" customWidth="1"/>
    <col min="8451" max="8458" width="7.140625" style="28" customWidth="1"/>
    <col min="8459" max="8704" width="9.140625" style="28"/>
    <col min="8705" max="8705" width="7.140625" style="28" customWidth="1"/>
    <col min="8706" max="8706" width="3.85546875" style="28" customWidth="1"/>
    <col min="8707" max="8714" width="7.140625" style="28" customWidth="1"/>
    <col min="8715" max="8960" width="9.140625" style="28"/>
    <col min="8961" max="8961" width="7.140625" style="28" customWidth="1"/>
    <col min="8962" max="8962" width="3.85546875" style="28" customWidth="1"/>
    <col min="8963" max="8970" width="7.140625" style="28" customWidth="1"/>
    <col min="8971" max="9216" width="9.140625" style="28"/>
    <col min="9217" max="9217" width="7.140625" style="28" customWidth="1"/>
    <col min="9218" max="9218" width="3.85546875" style="28" customWidth="1"/>
    <col min="9219" max="9226" width="7.140625" style="28" customWidth="1"/>
    <col min="9227" max="9472" width="9.140625" style="28"/>
    <col min="9473" max="9473" width="7.140625" style="28" customWidth="1"/>
    <col min="9474" max="9474" width="3.85546875" style="28" customWidth="1"/>
    <col min="9475" max="9482" width="7.140625" style="28" customWidth="1"/>
    <col min="9483" max="9728" width="9.140625" style="28"/>
    <col min="9729" max="9729" width="7.140625" style="28" customWidth="1"/>
    <col min="9730" max="9730" width="3.85546875" style="28" customWidth="1"/>
    <col min="9731" max="9738" width="7.140625" style="28" customWidth="1"/>
    <col min="9739" max="9984" width="9.140625" style="28"/>
    <col min="9985" max="9985" width="7.140625" style="28" customWidth="1"/>
    <col min="9986" max="9986" width="3.85546875" style="28" customWidth="1"/>
    <col min="9987" max="9994" width="7.140625" style="28" customWidth="1"/>
    <col min="9995" max="10240" width="9.140625" style="28"/>
    <col min="10241" max="10241" width="7.140625" style="28" customWidth="1"/>
    <col min="10242" max="10242" width="3.85546875" style="28" customWidth="1"/>
    <col min="10243" max="10250" width="7.140625" style="28" customWidth="1"/>
    <col min="10251" max="10496" width="9.140625" style="28"/>
    <col min="10497" max="10497" width="7.140625" style="28" customWidth="1"/>
    <col min="10498" max="10498" width="3.85546875" style="28" customWidth="1"/>
    <col min="10499" max="10506" width="7.140625" style="28" customWidth="1"/>
    <col min="10507" max="10752" width="9.140625" style="28"/>
    <col min="10753" max="10753" width="7.140625" style="28" customWidth="1"/>
    <col min="10754" max="10754" width="3.85546875" style="28" customWidth="1"/>
    <col min="10755" max="10762" width="7.140625" style="28" customWidth="1"/>
    <col min="10763" max="11008" width="9.140625" style="28"/>
    <col min="11009" max="11009" width="7.140625" style="28" customWidth="1"/>
    <col min="11010" max="11010" width="3.85546875" style="28" customWidth="1"/>
    <col min="11011" max="11018" width="7.140625" style="28" customWidth="1"/>
    <col min="11019" max="11264" width="9.140625" style="28"/>
    <col min="11265" max="11265" width="7.140625" style="28" customWidth="1"/>
    <col min="11266" max="11266" width="3.85546875" style="28" customWidth="1"/>
    <col min="11267" max="11274" width="7.140625" style="28" customWidth="1"/>
    <col min="11275" max="11520" width="9.140625" style="28"/>
    <col min="11521" max="11521" width="7.140625" style="28" customWidth="1"/>
    <col min="11522" max="11522" width="3.85546875" style="28" customWidth="1"/>
    <col min="11523" max="11530" width="7.140625" style="28" customWidth="1"/>
    <col min="11531" max="11776" width="9.140625" style="28"/>
    <col min="11777" max="11777" width="7.140625" style="28" customWidth="1"/>
    <col min="11778" max="11778" width="3.85546875" style="28" customWidth="1"/>
    <col min="11779" max="11786" width="7.140625" style="28" customWidth="1"/>
    <col min="11787" max="12032" width="9.140625" style="28"/>
    <col min="12033" max="12033" width="7.140625" style="28" customWidth="1"/>
    <col min="12034" max="12034" width="3.85546875" style="28" customWidth="1"/>
    <col min="12035" max="12042" width="7.140625" style="28" customWidth="1"/>
    <col min="12043" max="12288" width="9.140625" style="28"/>
    <col min="12289" max="12289" width="7.140625" style="28" customWidth="1"/>
    <col min="12290" max="12290" width="3.85546875" style="28" customWidth="1"/>
    <col min="12291" max="12298" width="7.140625" style="28" customWidth="1"/>
    <col min="12299" max="12544" width="9.140625" style="28"/>
    <col min="12545" max="12545" width="7.140625" style="28" customWidth="1"/>
    <col min="12546" max="12546" width="3.85546875" style="28" customWidth="1"/>
    <col min="12547" max="12554" width="7.140625" style="28" customWidth="1"/>
    <col min="12555" max="12800" width="9.140625" style="28"/>
    <col min="12801" max="12801" width="7.140625" style="28" customWidth="1"/>
    <col min="12802" max="12802" width="3.85546875" style="28" customWidth="1"/>
    <col min="12803" max="12810" width="7.140625" style="28" customWidth="1"/>
    <col min="12811" max="13056" width="9.140625" style="28"/>
    <col min="13057" max="13057" width="7.140625" style="28" customWidth="1"/>
    <col min="13058" max="13058" width="3.85546875" style="28" customWidth="1"/>
    <col min="13059" max="13066" width="7.140625" style="28" customWidth="1"/>
    <col min="13067" max="13312" width="9.140625" style="28"/>
    <col min="13313" max="13313" width="7.140625" style="28" customWidth="1"/>
    <col min="13314" max="13314" width="3.85546875" style="28" customWidth="1"/>
    <col min="13315" max="13322" width="7.140625" style="28" customWidth="1"/>
    <col min="13323" max="13568" width="9.140625" style="28"/>
    <col min="13569" max="13569" width="7.140625" style="28" customWidth="1"/>
    <col min="13570" max="13570" width="3.85546875" style="28" customWidth="1"/>
    <col min="13571" max="13578" width="7.140625" style="28" customWidth="1"/>
    <col min="13579" max="13824" width="9.140625" style="28"/>
    <col min="13825" max="13825" width="7.140625" style="28" customWidth="1"/>
    <col min="13826" max="13826" width="3.85546875" style="28" customWidth="1"/>
    <col min="13827" max="13834" width="7.140625" style="28" customWidth="1"/>
    <col min="13835" max="14080" width="9.140625" style="28"/>
    <col min="14081" max="14081" width="7.140625" style="28" customWidth="1"/>
    <col min="14082" max="14082" width="3.85546875" style="28" customWidth="1"/>
    <col min="14083" max="14090" width="7.140625" style="28" customWidth="1"/>
    <col min="14091" max="14336" width="9.140625" style="28"/>
    <col min="14337" max="14337" width="7.140625" style="28" customWidth="1"/>
    <col min="14338" max="14338" width="3.85546875" style="28" customWidth="1"/>
    <col min="14339" max="14346" width="7.140625" style="28" customWidth="1"/>
    <col min="14347" max="14592" width="9.140625" style="28"/>
    <col min="14593" max="14593" width="7.140625" style="28" customWidth="1"/>
    <col min="14594" max="14594" width="3.85546875" style="28" customWidth="1"/>
    <col min="14595" max="14602" width="7.140625" style="28" customWidth="1"/>
    <col min="14603" max="14848" width="9.140625" style="28"/>
    <col min="14849" max="14849" width="7.140625" style="28" customWidth="1"/>
    <col min="14850" max="14850" width="3.85546875" style="28" customWidth="1"/>
    <col min="14851" max="14858" width="7.140625" style="28" customWidth="1"/>
    <col min="14859" max="15104" width="9.140625" style="28"/>
    <col min="15105" max="15105" width="7.140625" style="28" customWidth="1"/>
    <col min="15106" max="15106" width="3.85546875" style="28" customWidth="1"/>
    <col min="15107" max="15114" width="7.140625" style="28" customWidth="1"/>
    <col min="15115" max="15360" width="9.140625" style="28"/>
    <col min="15361" max="15361" width="7.140625" style="28" customWidth="1"/>
    <col min="15362" max="15362" width="3.85546875" style="28" customWidth="1"/>
    <col min="15363" max="15370" width="7.140625" style="28" customWidth="1"/>
    <col min="15371" max="15616" width="9.140625" style="28"/>
    <col min="15617" max="15617" width="7.140625" style="28" customWidth="1"/>
    <col min="15618" max="15618" width="3.85546875" style="28" customWidth="1"/>
    <col min="15619" max="15626" width="7.140625" style="28" customWidth="1"/>
    <col min="15627" max="15872" width="9.140625" style="28"/>
    <col min="15873" max="15873" width="7.140625" style="28" customWidth="1"/>
    <col min="15874" max="15874" width="3.85546875" style="28" customWidth="1"/>
    <col min="15875" max="15882" width="7.140625" style="28" customWidth="1"/>
    <col min="15883" max="16128" width="9.140625" style="28"/>
    <col min="16129" max="16129" width="7.140625" style="28" customWidth="1"/>
    <col min="16130" max="16130" width="3.85546875" style="28" customWidth="1"/>
    <col min="16131" max="16138" width="7.140625" style="28" customWidth="1"/>
    <col min="16139" max="16384" width="9.140625" style="28"/>
  </cols>
  <sheetData>
    <row r="1" spans="1:13" ht="26.25" x14ac:dyDescent="0.4">
      <c r="A1" s="145" t="s">
        <v>24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s="29" customFormat="1" ht="23.25" x14ac:dyDescent="0.35">
      <c r="A2" s="146" t="s">
        <v>210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29" customFormat="1" ht="23.25" x14ac:dyDescent="0.35">
      <c r="A3" s="146" t="s">
        <v>156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s="29" customFormat="1" ht="23.25" x14ac:dyDescent="0.35">
      <c r="A4" s="146" t="s">
        <v>208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x14ac:dyDescent="0.3">
      <c r="B5" s="30"/>
    </row>
    <row r="6" spans="1:13" ht="21" x14ac:dyDescent="0.35">
      <c r="B6" s="29" t="s">
        <v>211</v>
      </c>
    </row>
    <row r="7" spans="1:13" ht="21" x14ac:dyDescent="0.35">
      <c r="A7" s="29" t="s">
        <v>200</v>
      </c>
      <c r="B7" s="29"/>
    </row>
    <row r="8" spans="1:13" ht="21" x14ac:dyDescent="0.35">
      <c r="A8" s="29" t="s">
        <v>201</v>
      </c>
      <c r="B8" s="29"/>
    </row>
    <row r="9" spans="1:13" s="29" customFormat="1" ht="21" x14ac:dyDescent="0.35">
      <c r="B9" s="29" t="s">
        <v>212</v>
      </c>
    </row>
    <row r="10" spans="1:13" s="29" customFormat="1" ht="21" x14ac:dyDescent="0.35">
      <c r="A10" s="29" t="s">
        <v>158</v>
      </c>
    </row>
    <row r="11" spans="1:13" s="29" customFormat="1" ht="21" x14ac:dyDescent="0.35">
      <c r="A11" s="29" t="s">
        <v>157</v>
      </c>
    </row>
    <row r="12" spans="1:13" s="29" customFormat="1" ht="21" x14ac:dyDescent="0.35">
      <c r="B12" s="29" t="s">
        <v>222</v>
      </c>
    </row>
    <row r="13" spans="1:13" s="29" customFormat="1" ht="21" x14ac:dyDescent="0.35">
      <c r="A13" s="29" t="s">
        <v>223</v>
      </c>
    </row>
    <row r="14" spans="1:13" s="29" customFormat="1" ht="21" x14ac:dyDescent="0.35">
      <c r="A14" s="29" t="s">
        <v>224</v>
      </c>
    </row>
    <row r="15" spans="1:13" s="29" customFormat="1" ht="21" x14ac:dyDescent="0.35">
      <c r="B15" s="29" t="s">
        <v>203</v>
      </c>
    </row>
    <row r="16" spans="1:13" s="29" customFormat="1" ht="21" x14ac:dyDescent="0.35">
      <c r="A16" s="29" t="s">
        <v>202</v>
      </c>
    </row>
    <row r="17" spans="1:2" s="29" customFormat="1" ht="21" x14ac:dyDescent="0.35">
      <c r="A17" s="29" t="s">
        <v>219</v>
      </c>
    </row>
    <row r="18" spans="1:2" s="29" customFormat="1" ht="21" x14ac:dyDescent="0.35">
      <c r="B18" s="29" t="s">
        <v>204</v>
      </c>
    </row>
    <row r="19" spans="1:2" s="29" customFormat="1" ht="21" x14ac:dyDescent="0.35">
      <c r="A19" s="29" t="s">
        <v>220</v>
      </c>
    </row>
    <row r="20" spans="1:2" s="29" customFormat="1" ht="21" x14ac:dyDescent="0.35">
      <c r="A20" s="29" t="s">
        <v>221</v>
      </c>
    </row>
    <row r="21" spans="1:2" s="29" customFormat="1" ht="21" x14ac:dyDescent="0.35">
      <c r="B21" s="29" t="s">
        <v>213</v>
      </c>
    </row>
    <row r="22" spans="1:2" s="29" customFormat="1" ht="21" x14ac:dyDescent="0.35">
      <c r="A22" s="29" t="s">
        <v>193</v>
      </c>
    </row>
    <row r="23" spans="1:2" s="29" customFormat="1" ht="21" x14ac:dyDescent="0.35">
      <c r="A23" s="31" t="s">
        <v>194</v>
      </c>
      <c r="B23" s="31"/>
    </row>
    <row r="24" spans="1:2" s="29" customFormat="1" ht="21" x14ac:dyDescent="0.35">
      <c r="A24" s="31" t="s">
        <v>195</v>
      </c>
      <c r="B24" s="31"/>
    </row>
    <row r="25" spans="1:2" s="29" customFormat="1" ht="21" x14ac:dyDescent="0.35">
      <c r="A25" s="31"/>
      <c r="B25" s="31"/>
    </row>
    <row r="26" spans="1:2" s="29" customFormat="1" ht="21" x14ac:dyDescent="0.35">
      <c r="A26" s="32" t="s">
        <v>100</v>
      </c>
    </row>
    <row r="27" spans="1:2" s="29" customFormat="1" ht="21" x14ac:dyDescent="0.35">
      <c r="B27" s="29" t="s">
        <v>196</v>
      </c>
    </row>
    <row r="28" spans="1:2" ht="21" x14ac:dyDescent="0.35">
      <c r="A28" s="29" t="s">
        <v>197</v>
      </c>
    </row>
    <row r="29" spans="1:2" ht="21" x14ac:dyDescent="0.35">
      <c r="A29" s="29" t="s">
        <v>198</v>
      </c>
    </row>
    <row r="30" spans="1:2" ht="21" x14ac:dyDescent="0.35">
      <c r="A30" s="29" t="s">
        <v>199</v>
      </c>
    </row>
  </sheetData>
  <mergeCells count="4">
    <mergeCell ref="A1:M1"/>
    <mergeCell ref="A2:M2"/>
    <mergeCell ref="A3:M3"/>
    <mergeCell ref="A4:M4"/>
  </mergeCells>
  <pageMargins left="0.51181102362204722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30" zoomScaleNormal="130" workbookViewId="0">
      <selection activeCell="I2" sqref="I2"/>
    </sheetView>
  </sheetViews>
  <sheetFormatPr defaultRowHeight="21" x14ac:dyDescent="0.35"/>
  <cols>
    <col min="1" max="1" width="9.140625" style="29"/>
    <col min="2" max="2" width="24" style="29" customWidth="1"/>
    <col min="3" max="4" width="18" style="35" customWidth="1"/>
    <col min="5" max="5" width="10" style="29" customWidth="1"/>
    <col min="6" max="257" width="9.140625" style="29"/>
    <col min="258" max="258" width="19.28515625" style="29" customWidth="1"/>
    <col min="259" max="260" width="18" style="29" customWidth="1"/>
    <col min="261" max="261" width="10" style="29" customWidth="1"/>
    <col min="262" max="513" width="9.140625" style="29"/>
    <col min="514" max="514" width="19.28515625" style="29" customWidth="1"/>
    <col min="515" max="516" width="18" style="29" customWidth="1"/>
    <col min="517" max="517" width="10" style="29" customWidth="1"/>
    <col min="518" max="769" width="9.140625" style="29"/>
    <col min="770" max="770" width="19.28515625" style="29" customWidth="1"/>
    <col min="771" max="772" width="18" style="29" customWidth="1"/>
    <col min="773" max="773" width="10" style="29" customWidth="1"/>
    <col min="774" max="1025" width="9.140625" style="29"/>
    <col min="1026" max="1026" width="19.28515625" style="29" customWidth="1"/>
    <col min="1027" max="1028" width="18" style="29" customWidth="1"/>
    <col min="1029" max="1029" width="10" style="29" customWidth="1"/>
    <col min="1030" max="1281" width="9.140625" style="29"/>
    <col min="1282" max="1282" width="19.28515625" style="29" customWidth="1"/>
    <col min="1283" max="1284" width="18" style="29" customWidth="1"/>
    <col min="1285" max="1285" width="10" style="29" customWidth="1"/>
    <col min="1286" max="1537" width="9.140625" style="29"/>
    <col min="1538" max="1538" width="19.28515625" style="29" customWidth="1"/>
    <col min="1539" max="1540" width="18" style="29" customWidth="1"/>
    <col min="1541" max="1541" width="10" style="29" customWidth="1"/>
    <col min="1542" max="1793" width="9.140625" style="29"/>
    <col min="1794" max="1794" width="19.28515625" style="29" customWidth="1"/>
    <col min="1795" max="1796" width="18" style="29" customWidth="1"/>
    <col min="1797" max="1797" width="10" style="29" customWidth="1"/>
    <col min="1798" max="2049" width="9.140625" style="29"/>
    <col min="2050" max="2050" width="19.28515625" style="29" customWidth="1"/>
    <col min="2051" max="2052" width="18" style="29" customWidth="1"/>
    <col min="2053" max="2053" width="10" style="29" customWidth="1"/>
    <col min="2054" max="2305" width="9.140625" style="29"/>
    <col min="2306" max="2306" width="19.28515625" style="29" customWidth="1"/>
    <col min="2307" max="2308" width="18" style="29" customWidth="1"/>
    <col min="2309" max="2309" width="10" style="29" customWidth="1"/>
    <col min="2310" max="2561" width="9.140625" style="29"/>
    <col min="2562" max="2562" width="19.28515625" style="29" customWidth="1"/>
    <col min="2563" max="2564" width="18" style="29" customWidth="1"/>
    <col min="2565" max="2565" width="10" style="29" customWidth="1"/>
    <col min="2566" max="2817" width="9.140625" style="29"/>
    <col min="2818" max="2818" width="19.28515625" style="29" customWidth="1"/>
    <col min="2819" max="2820" width="18" style="29" customWidth="1"/>
    <col min="2821" max="2821" width="10" style="29" customWidth="1"/>
    <col min="2822" max="3073" width="9.140625" style="29"/>
    <col min="3074" max="3074" width="19.28515625" style="29" customWidth="1"/>
    <col min="3075" max="3076" width="18" style="29" customWidth="1"/>
    <col min="3077" max="3077" width="10" style="29" customWidth="1"/>
    <col min="3078" max="3329" width="9.140625" style="29"/>
    <col min="3330" max="3330" width="19.28515625" style="29" customWidth="1"/>
    <col min="3331" max="3332" width="18" style="29" customWidth="1"/>
    <col min="3333" max="3333" width="10" style="29" customWidth="1"/>
    <col min="3334" max="3585" width="9.140625" style="29"/>
    <col min="3586" max="3586" width="19.28515625" style="29" customWidth="1"/>
    <col min="3587" max="3588" width="18" style="29" customWidth="1"/>
    <col min="3589" max="3589" width="10" style="29" customWidth="1"/>
    <col min="3590" max="3841" width="9.140625" style="29"/>
    <col min="3842" max="3842" width="19.28515625" style="29" customWidth="1"/>
    <col min="3843" max="3844" width="18" style="29" customWidth="1"/>
    <col min="3845" max="3845" width="10" style="29" customWidth="1"/>
    <col min="3846" max="4097" width="9.140625" style="29"/>
    <col min="4098" max="4098" width="19.28515625" style="29" customWidth="1"/>
    <col min="4099" max="4100" width="18" style="29" customWidth="1"/>
    <col min="4101" max="4101" width="10" style="29" customWidth="1"/>
    <col min="4102" max="4353" width="9.140625" style="29"/>
    <col min="4354" max="4354" width="19.28515625" style="29" customWidth="1"/>
    <col min="4355" max="4356" width="18" style="29" customWidth="1"/>
    <col min="4357" max="4357" width="10" style="29" customWidth="1"/>
    <col min="4358" max="4609" width="9.140625" style="29"/>
    <col min="4610" max="4610" width="19.28515625" style="29" customWidth="1"/>
    <col min="4611" max="4612" width="18" style="29" customWidth="1"/>
    <col min="4613" max="4613" width="10" style="29" customWidth="1"/>
    <col min="4614" max="4865" width="9.140625" style="29"/>
    <col min="4866" max="4866" width="19.28515625" style="29" customWidth="1"/>
    <col min="4867" max="4868" width="18" style="29" customWidth="1"/>
    <col min="4869" max="4869" width="10" style="29" customWidth="1"/>
    <col min="4870" max="5121" width="9.140625" style="29"/>
    <col min="5122" max="5122" width="19.28515625" style="29" customWidth="1"/>
    <col min="5123" max="5124" width="18" style="29" customWidth="1"/>
    <col min="5125" max="5125" width="10" style="29" customWidth="1"/>
    <col min="5126" max="5377" width="9.140625" style="29"/>
    <col min="5378" max="5378" width="19.28515625" style="29" customWidth="1"/>
    <col min="5379" max="5380" width="18" style="29" customWidth="1"/>
    <col min="5381" max="5381" width="10" style="29" customWidth="1"/>
    <col min="5382" max="5633" width="9.140625" style="29"/>
    <col min="5634" max="5634" width="19.28515625" style="29" customWidth="1"/>
    <col min="5635" max="5636" width="18" style="29" customWidth="1"/>
    <col min="5637" max="5637" width="10" style="29" customWidth="1"/>
    <col min="5638" max="5889" width="9.140625" style="29"/>
    <col min="5890" max="5890" width="19.28515625" style="29" customWidth="1"/>
    <col min="5891" max="5892" width="18" style="29" customWidth="1"/>
    <col min="5893" max="5893" width="10" style="29" customWidth="1"/>
    <col min="5894" max="6145" width="9.140625" style="29"/>
    <col min="6146" max="6146" width="19.28515625" style="29" customWidth="1"/>
    <col min="6147" max="6148" width="18" style="29" customWidth="1"/>
    <col min="6149" max="6149" width="10" style="29" customWidth="1"/>
    <col min="6150" max="6401" width="9.140625" style="29"/>
    <col min="6402" max="6402" width="19.28515625" style="29" customWidth="1"/>
    <col min="6403" max="6404" width="18" style="29" customWidth="1"/>
    <col min="6405" max="6405" width="10" style="29" customWidth="1"/>
    <col min="6406" max="6657" width="9.140625" style="29"/>
    <col min="6658" max="6658" width="19.28515625" style="29" customWidth="1"/>
    <col min="6659" max="6660" width="18" style="29" customWidth="1"/>
    <col min="6661" max="6661" width="10" style="29" customWidth="1"/>
    <col min="6662" max="6913" width="9.140625" style="29"/>
    <col min="6914" max="6914" width="19.28515625" style="29" customWidth="1"/>
    <col min="6915" max="6916" width="18" style="29" customWidth="1"/>
    <col min="6917" max="6917" width="10" style="29" customWidth="1"/>
    <col min="6918" max="7169" width="9.140625" style="29"/>
    <col min="7170" max="7170" width="19.28515625" style="29" customWidth="1"/>
    <col min="7171" max="7172" width="18" style="29" customWidth="1"/>
    <col min="7173" max="7173" width="10" style="29" customWidth="1"/>
    <col min="7174" max="7425" width="9.140625" style="29"/>
    <col min="7426" max="7426" width="19.28515625" style="29" customWidth="1"/>
    <col min="7427" max="7428" width="18" style="29" customWidth="1"/>
    <col min="7429" max="7429" width="10" style="29" customWidth="1"/>
    <col min="7430" max="7681" width="9.140625" style="29"/>
    <col min="7682" max="7682" width="19.28515625" style="29" customWidth="1"/>
    <col min="7683" max="7684" width="18" style="29" customWidth="1"/>
    <col min="7685" max="7685" width="10" style="29" customWidth="1"/>
    <col min="7686" max="7937" width="9.140625" style="29"/>
    <col min="7938" max="7938" width="19.28515625" style="29" customWidth="1"/>
    <col min="7939" max="7940" width="18" style="29" customWidth="1"/>
    <col min="7941" max="7941" width="10" style="29" customWidth="1"/>
    <col min="7942" max="8193" width="9.140625" style="29"/>
    <col min="8194" max="8194" width="19.28515625" style="29" customWidth="1"/>
    <col min="8195" max="8196" width="18" style="29" customWidth="1"/>
    <col min="8197" max="8197" width="10" style="29" customWidth="1"/>
    <col min="8198" max="8449" width="9.140625" style="29"/>
    <col min="8450" max="8450" width="19.28515625" style="29" customWidth="1"/>
    <col min="8451" max="8452" width="18" style="29" customWidth="1"/>
    <col min="8453" max="8453" width="10" style="29" customWidth="1"/>
    <col min="8454" max="8705" width="9.140625" style="29"/>
    <col min="8706" max="8706" width="19.28515625" style="29" customWidth="1"/>
    <col min="8707" max="8708" width="18" style="29" customWidth="1"/>
    <col min="8709" max="8709" width="10" style="29" customWidth="1"/>
    <col min="8710" max="8961" width="9.140625" style="29"/>
    <col min="8962" max="8962" width="19.28515625" style="29" customWidth="1"/>
    <col min="8963" max="8964" width="18" style="29" customWidth="1"/>
    <col min="8965" max="8965" width="10" style="29" customWidth="1"/>
    <col min="8966" max="9217" width="9.140625" style="29"/>
    <col min="9218" max="9218" width="19.28515625" style="29" customWidth="1"/>
    <col min="9219" max="9220" width="18" style="29" customWidth="1"/>
    <col min="9221" max="9221" width="10" style="29" customWidth="1"/>
    <col min="9222" max="9473" width="9.140625" style="29"/>
    <col min="9474" max="9474" width="19.28515625" style="29" customWidth="1"/>
    <col min="9475" max="9476" width="18" style="29" customWidth="1"/>
    <col min="9477" max="9477" width="10" style="29" customWidth="1"/>
    <col min="9478" max="9729" width="9.140625" style="29"/>
    <col min="9730" max="9730" width="19.28515625" style="29" customWidth="1"/>
    <col min="9731" max="9732" width="18" style="29" customWidth="1"/>
    <col min="9733" max="9733" width="10" style="29" customWidth="1"/>
    <col min="9734" max="9985" width="9.140625" style="29"/>
    <col min="9986" max="9986" width="19.28515625" style="29" customWidth="1"/>
    <col min="9987" max="9988" width="18" style="29" customWidth="1"/>
    <col min="9989" max="9989" width="10" style="29" customWidth="1"/>
    <col min="9990" max="10241" width="9.140625" style="29"/>
    <col min="10242" max="10242" width="19.28515625" style="29" customWidth="1"/>
    <col min="10243" max="10244" width="18" style="29" customWidth="1"/>
    <col min="10245" max="10245" width="10" style="29" customWidth="1"/>
    <col min="10246" max="10497" width="9.140625" style="29"/>
    <col min="10498" max="10498" width="19.28515625" style="29" customWidth="1"/>
    <col min="10499" max="10500" width="18" style="29" customWidth="1"/>
    <col min="10501" max="10501" width="10" style="29" customWidth="1"/>
    <col min="10502" max="10753" width="9.140625" style="29"/>
    <col min="10754" max="10754" width="19.28515625" style="29" customWidth="1"/>
    <col min="10755" max="10756" width="18" style="29" customWidth="1"/>
    <col min="10757" max="10757" width="10" style="29" customWidth="1"/>
    <col min="10758" max="11009" width="9.140625" style="29"/>
    <col min="11010" max="11010" width="19.28515625" style="29" customWidth="1"/>
    <col min="11011" max="11012" width="18" style="29" customWidth="1"/>
    <col min="11013" max="11013" width="10" style="29" customWidth="1"/>
    <col min="11014" max="11265" width="9.140625" style="29"/>
    <col min="11266" max="11266" width="19.28515625" style="29" customWidth="1"/>
    <col min="11267" max="11268" width="18" style="29" customWidth="1"/>
    <col min="11269" max="11269" width="10" style="29" customWidth="1"/>
    <col min="11270" max="11521" width="9.140625" style="29"/>
    <col min="11522" max="11522" width="19.28515625" style="29" customWidth="1"/>
    <col min="11523" max="11524" width="18" style="29" customWidth="1"/>
    <col min="11525" max="11525" width="10" style="29" customWidth="1"/>
    <col min="11526" max="11777" width="9.140625" style="29"/>
    <col min="11778" max="11778" width="19.28515625" style="29" customWidth="1"/>
    <col min="11779" max="11780" width="18" style="29" customWidth="1"/>
    <col min="11781" max="11781" width="10" style="29" customWidth="1"/>
    <col min="11782" max="12033" width="9.140625" style="29"/>
    <col min="12034" max="12034" width="19.28515625" style="29" customWidth="1"/>
    <col min="12035" max="12036" width="18" style="29" customWidth="1"/>
    <col min="12037" max="12037" width="10" style="29" customWidth="1"/>
    <col min="12038" max="12289" width="9.140625" style="29"/>
    <col min="12290" max="12290" width="19.28515625" style="29" customWidth="1"/>
    <col min="12291" max="12292" width="18" style="29" customWidth="1"/>
    <col min="12293" max="12293" width="10" style="29" customWidth="1"/>
    <col min="12294" max="12545" width="9.140625" style="29"/>
    <col min="12546" max="12546" width="19.28515625" style="29" customWidth="1"/>
    <col min="12547" max="12548" width="18" style="29" customWidth="1"/>
    <col min="12549" max="12549" width="10" style="29" customWidth="1"/>
    <col min="12550" max="12801" width="9.140625" style="29"/>
    <col min="12802" max="12802" width="19.28515625" style="29" customWidth="1"/>
    <col min="12803" max="12804" width="18" style="29" customWidth="1"/>
    <col min="12805" max="12805" width="10" style="29" customWidth="1"/>
    <col min="12806" max="13057" width="9.140625" style="29"/>
    <col min="13058" max="13058" width="19.28515625" style="29" customWidth="1"/>
    <col min="13059" max="13060" width="18" style="29" customWidth="1"/>
    <col min="13061" max="13061" width="10" style="29" customWidth="1"/>
    <col min="13062" max="13313" width="9.140625" style="29"/>
    <col min="13314" max="13314" width="19.28515625" style="29" customWidth="1"/>
    <col min="13315" max="13316" width="18" style="29" customWidth="1"/>
    <col min="13317" max="13317" width="10" style="29" customWidth="1"/>
    <col min="13318" max="13569" width="9.140625" style="29"/>
    <col min="13570" max="13570" width="19.28515625" style="29" customWidth="1"/>
    <col min="13571" max="13572" width="18" style="29" customWidth="1"/>
    <col min="13573" max="13573" width="10" style="29" customWidth="1"/>
    <col min="13574" max="13825" width="9.140625" style="29"/>
    <col min="13826" max="13826" width="19.28515625" style="29" customWidth="1"/>
    <col min="13827" max="13828" width="18" style="29" customWidth="1"/>
    <col min="13829" max="13829" width="10" style="29" customWidth="1"/>
    <col min="13830" max="14081" width="9.140625" style="29"/>
    <col min="14082" max="14082" width="19.28515625" style="29" customWidth="1"/>
    <col min="14083" max="14084" width="18" style="29" customWidth="1"/>
    <col min="14085" max="14085" width="10" style="29" customWidth="1"/>
    <col min="14086" max="14337" width="9.140625" style="29"/>
    <col min="14338" max="14338" width="19.28515625" style="29" customWidth="1"/>
    <col min="14339" max="14340" width="18" style="29" customWidth="1"/>
    <col min="14341" max="14341" width="10" style="29" customWidth="1"/>
    <col min="14342" max="14593" width="9.140625" style="29"/>
    <col min="14594" max="14594" width="19.28515625" style="29" customWidth="1"/>
    <col min="14595" max="14596" width="18" style="29" customWidth="1"/>
    <col min="14597" max="14597" width="10" style="29" customWidth="1"/>
    <col min="14598" max="14849" width="9.140625" style="29"/>
    <col min="14850" max="14850" width="19.28515625" style="29" customWidth="1"/>
    <col min="14851" max="14852" width="18" style="29" customWidth="1"/>
    <col min="14853" max="14853" width="10" style="29" customWidth="1"/>
    <col min="14854" max="15105" width="9.140625" style="29"/>
    <col min="15106" max="15106" width="19.28515625" style="29" customWidth="1"/>
    <col min="15107" max="15108" width="18" style="29" customWidth="1"/>
    <col min="15109" max="15109" width="10" style="29" customWidth="1"/>
    <col min="15110" max="15361" width="9.140625" style="29"/>
    <col min="15362" max="15362" width="19.28515625" style="29" customWidth="1"/>
    <col min="15363" max="15364" width="18" style="29" customWidth="1"/>
    <col min="15365" max="15365" width="10" style="29" customWidth="1"/>
    <col min="15366" max="15617" width="9.140625" style="29"/>
    <col min="15618" max="15618" width="19.28515625" style="29" customWidth="1"/>
    <col min="15619" max="15620" width="18" style="29" customWidth="1"/>
    <col min="15621" max="15621" width="10" style="29" customWidth="1"/>
    <col min="15622" max="15873" width="9.140625" style="29"/>
    <col min="15874" max="15874" width="19.28515625" style="29" customWidth="1"/>
    <col min="15875" max="15876" width="18" style="29" customWidth="1"/>
    <col min="15877" max="15877" width="10" style="29" customWidth="1"/>
    <col min="15878" max="16129" width="9.140625" style="29"/>
    <col min="16130" max="16130" width="19.28515625" style="29" customWidth="1"/>
    <col min="16131" max="16132" width="18" style="29" customWidth="1"/>
    <col min="16133" max="16133" width="10" style="29" customWidth="1"/>
    <col min="16134" max="16384" width="9.140625" style="29"/>
  </cols>
  <sheetData>
    <row r="1" spans="1:9" x14ac:dyDescent="0.35">
      <c r="A1" s="144" t="s">
        <v>65</v>
      </c>
      <c r="B1" s="144"/>
      <c r="C1" s="144"/>
      <c r="D1" s="144"/>
      <c r="E1" s="144"/>
      <c r="F1" s="144"/>
      <c r="G1" s="63"/>
      <c r="H1" s="63"/>
      <c r="I1" s="63"/>
    </row>
    <row r="2" spans="1:9" ht="23.25" x14ac:dyDescent="0.35">
      <c r="A2" s="146" t="s">
        <v>210</v>
      </c>
      <c r="B2" s="146"/>
      <c r="C2" s="146"/>
      <c r="D2" s="146"/>
      <c r="E2" s="146"/>
      <c r="F2" s="146"/>
      <c r="G2" s="64"/>
      <c r="H2" s="64"/>
      <c r="I2" s="64"/>
    </row>
    <row r="3" spans="1:9" ht="23.25" x14ac:dyDescent="0.35">
      <c r="A3" s="146" t="s">
        <v>159</v>
      </c>
      <c r="B3" s="146"/>
      <c r="C3" s="146"/>
      <c r="D3" s="146"/>
      <c r="E3" s="146"/>
      <c r="F3" s="146"/>
      <c r="G3" s="64"/>
      <c r="H3" s="64"/>
      <c r="I3" s="64"/>
    </row>
    <row r="4" spans="1:9" ht="23.25" x14ac:dyDescent="0.35">
      <c r="A4" s="146" t="s">
        <v>207</v>
      </c>
      <c r="B4" s="146"/>
      <c r="C4" s="146"/>
      <c r="D4" s="146"/>
      <c r="E4" s="146"/>
      <c r="F4" s="146"/>
      <c r="G4" s="64"/>
      <c r="H4" s="64"/>
      <c r="I4" s="64"/>
    </row>
    <row r="5" spans="1:9" x14ac:dyDescent="0.35">
      <c r="B5" s="34"/>
      <c r="C5" s="34"/>
      <c r="D5" s="34"/>
      <c r="E5" s="34"/>
    </row>
    <row r="6" spans="1:9" x14ac:dyDescent="0.35">
      <c r="B6" s="29" t="s">
        <v>214</v>
      </c>
    </row>
    <row r="7" spans="1:9" x14ac:dyDescent="0.35">
      <c r="A7" s="29" t="s">
        <v>209</v>
      </c>
    </row>
    <row r="8" spans="1:9" x14ac:dyDescent="0.35">
      <c r="A8" s="29" t="s">
        <v>160</v>
      </c>
    </row>
    <row r="9" spans="1:9" x14ac:dyDescent="0.35">
      <c r="A9" s="29" t="s">
        <v>161</v>
      </c>
    </row>
    <row r="10" spans="1:9" x14ac:dyDescent="0.35">
      <c r="A10" s="29" t="s">
        <v>162</v>
      </c>
    </row>
    <row r="12" spans="1:9" x14ac:dyDescent="0.35">
      <c r="A12" s="33" t="s">
        <v>58</v>
      </c>
    </row>
    <row r="13" spans="1:9" x14ac:dyDescent="0.35">
      <c r="B13" s="33"/>
    </row>
    <row r="14" spans="1:9" x14ac:dyDescent="0.35">
      <c r="A14" s="33" t="s">
        <v>68</v>
      </c>
    </row>
    <row r="16" spans="1:9" x14ac:dyDescent="0.35">
      <c r="B16" s="142" t="s">
        <v>57</v>
      </c>
      <c r="C16" s="37" t="s">
        <v>30</v>
      </c>
      <c r="D16" s="37" t="s">
        <v>31</v>
      </c>
    </row>
    <row r="17" spans="1:4" x14ac:dyDescent="0.35">
      <c r="B17" s="38" t="s">
        <v>52</v>
      </c>
      <c r="C17" s="39">
        <f>คีย์!B70</f>
        <v>39</v>
      </c>
      <c r="D17" s="40">
        <f>C17*100/$C$20</f>
        <v>60</v>
      </c>
    </row>
    <row r="18" spans="1:4" x14ac:dyDescent="0.35">
      <c r="B18" s="38" t="s">
        <v>53</v>
      </c>
      <c r="C18" s="39">
        <f>คีย์!B71</f>
        <v>25</v>
      </c>
      <c r="D18" s="40">
        <f>C18*100/$C$20</f>
        <v>38.46153846153846</v>
      </c>
    </row>
    <row r="19" spans="1:4" x14ac:dyDescent="0.35">
      <c r="B19" s="38" t="s">
        <v>205</v>
      </c>
      <c r="C19" s="39">
        <f>คีย์!B72</f>
        <v>1</v>
      </c>
      <c r="D19" s="40">
        <f>C19*100/$C$20</f>
        <v>1.5384615384615385</v>
      </c>
    </row>
    <row r="20" spans="1:4" x14ac:dyDescent="0.35">
      <c r="B20" s="41" t="s">
        <v>29</v>
      </c>
      <c r="C20" s="41">
        <f>SUM(C17:C19)</f>
        <v>65</v>
      </c>
      <c r="D20" s="46">
        <f>C20*100/$C$20</f>
        <v>100</v>
      </c>
    </row>
    <row r="22" spans="1:4" x14ac:dyDescent="0.35">
      <c r="A22" s="31" t="s">
        <v>66</v>
      </c>
      <c r="B22" s="29" t="s">
        <v>163</v>
      </c>
    </row>
    <row r="23" spans="1:4" x14ac:dyDescent="0.35">
      <c r="A23" s="31" t="s">
        <v>206</v>
      </c>
    </row>
    <row r="24" spans="1:4" x14ac:dyDescent="0.35">
      <c r="B24" s="31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140" zoomScaleNormal="140" workbookViewId="0">
      <selection activeCell="E8" sqref="E8"/>
    </sheetView>
  </sheetViews>
  <sheetFormatPr defaultColWidth="6.42578125" defaultRowHeight="21" x14ac:dyDescent="0.35"/>
  <cols>
    <col min="1" max="1" width="25" style="29" customWidth="1"/>
    <col min="2" max="3" width="29.28515625" style="35" customWidth="1"/>
    <col min="4" max="6" width="6.42578125" style="29"/>
    <col min="7" max="7" width="6.42578125" style="29" customWidth="1"/>
    <col min="8" max="250" width="6.42578125" style="29"/>
    <col min="251" max="251" width="19.7109375" style="29" customWidth="1"/>
    <col min="252" max="259" width="10" style="29" customWidth="1"/>
    <col min="260" max="506" width="6.42578125" style="29"/>
    <col min="507" max="507" width="19.7109375" style="29" customWidth="1"/>
    <col min="508" max="515" width="10" style="29" customWidth="1"/>
    <col min="516" max="762" width="6.42578125" style="29"/>
    <col min="763" max="763" width="19.7109375" style="29" customWidth="1"/>
    <col min="764" max="771" width="10" style="29" customWidth="1"/>
    <col min="772" max="1018" width="6.42578125" style="29"/>
    <col min="1019" max="1019" width="19.7109375" style="29" customWidth="1"/>
    <col min="1020" max="1027" width="10" style="29" customWidth="1"/>
    <col min="1028" max="1274" width="6.42578125" style="29"/>
    <col min="1275" max="1275" width="19.7109375" style="29" customWidth="1"/>
    <col min="1276" max="1283" width="10" style="29" customWidth="1"/>
    <col min="1284" max="1530" width="6.42578125" style="29"/>
    <col min="1531" max="1531" width="19.7109375" style="29" customWidth="1"/>
    <col min="1532" max="1539" width="10" style="29" customWidth="1"/>
    <col min="1540" max="1786" width="6.42578125" style="29"/>
    <col min="1787" max="1787" width="19.7109375" style="29" customWidth="1"/>
    <col min="1788" max="1795" width="10" style="29" customWidth="1"/>
    <col min="1796" max="2042" width="6.42578125" style="29"/>
    <col min="2043" max="2043" width="19.7109375" style="29" customWidth="1"/>
    <col min="2044" max="2051" width="10" style="29" customWidth="1"/>
    <col min="2052" max="2298" width="6.42578125" style="29"/>
    <col min="2299" max="2299" width="19.7109375" style="29" customWidth="1"/>
    <col min="2300" max="2307" width="10" style="29" customWidth="1"/>
    <col min="2308" max="2554" width="6.42578125" style="29"/>
    <col min="2555" max="2555" width="19.7109375" style="29" customWidth="1"/>
    <col min="2556" max="2563" width="10" style="29" customWidth="1"/>
    <col min="2564" max="2810" width="6.42578125" style="29"/>
    <col min="2811" max="2811" width="19.7109375" style="29" customWidth="1"/>
    <col min="2812" max="2819" width="10" style="29" customWidth="1"/>
    <col min="2820" max="3066" width="6.42578125" style="29"/>
    <col min="3067" max="3067" width="19.7109375" style="29" customWidth="1"/>
    <col min="3068" max="3075" width="10" style="29" customWidth="1"/>
    <col min="3076" max="3322" width="6.42578125" style="29"/>
    <col min="3323" max="3323" width="19.7109375" style="29" customWidth="1"/>
    <col min="3324" max="3331" width="10" style="29" customWidth="1"/>
    <col min="3332" max="3578" width="6.42578125" style="29"/>
    <col min="3579" max="3579" width="19.7109375" style="29" customWidth="1"/>
    <col min="3580" max="3587" width="10" style="29" customWidth="1"/>
    <col min="3588" max="3834" width="6.42578125" style="29"/>
    <col min="3835" max="3835" width="19.7109375" style="29" customWidth="1"/>
    <col min="3836" max="3843" width="10" style="29" customWidth="1"/>
    <col min="3844" max="4090" width="6.42578125" style="29"/>
    <col min="4091" max="4091" width="19.7109375" style="29" customWidth="1"/>
    <col min="4092" max="4099" width="10" style="29" customWidth="1"/>
    <col min="4100" max="4346" width="6.42578125" style="29"/>
    <col min="4347" max="4347" width="19.7109375" style="29" customWidth="1"/>
    <col min="4348" max="4355" width="10" style="29" customWidth="1"/>
    <col min="4356" max="4602" width="6.42578125" style="29"/>
    <col min="4603" max="4603" width="19.7109375" style="29" customWidth="1"/>
    <col min="4604" max="4611" width="10" style="29" customWidth="1"/>
    <col min="4612" max="4858" width="6.42578125" style="29"/>
    <col min="4859" max="4859" width="19.7109375" style="29" customWidth="1"/>
    <col min="4860" max="4867" width="10" style="29" customWidth="1"/>
    <col min="4868" max="5114" width="6.42578125" style="29"/>
    <col min="5115" max="5115" width="19.7109375" style="29" customWidth="1"/>
    <col min="5116" max="5123" width="10" style="29" customWidth="1"/>
    <col min="5124" max="5370" width="6.42578125" style="29"/>
    <col min="5371" max="5371" width="19.7109375" style="29" customWidth="1"/>
    <col min="5372" max="5379" width="10" style="29" customWidth="1"/>
    <col min="5380" max="5626" width="6.42578125" style="29"/>
    <col min="5627" max="5627" width="19.7109375" style="29" customWidth="1"/>
    <col min="5628" max="5635" width="10" style="29" customWidth="1"/>
    <col min="5636" max="5882" width="6.42578125" style="29"/>
    <col min="5883" max="5883" width="19.7109375" style="29" customWidth="1"/>
    <col min="5884" max="5891" width="10" style="29" customWidth="1"/>
    <col min="5892" max="6138" width="6.42578125" style="29"/>
    <col min="6139" max="6139" width="19.7109375" style="29" customWidth="1"/>
    <col min="6140" max="6147" width="10" style="29" customWidth="1"/>
    <col min="6148" max="6394" width="6.42578125" style="29"/>
    <col min="6395" max="6395" width="19.7109375" style="29" customWidth="1"/>
    <col min="6396" max="6403" width="10" style="29" customWidth="1"/>
    <col min="6404" max="6650" width="6.42578125" style="29"/>
    <col min="6651" max="6651" width="19.7109375" style="29" customWidth="1"/>
    <col min="6652" max="6659" width="10" style="29" customWidth="1"/>
    <col min="6660" max="6906" width="6.42578125" style="29"/>
    <col min="6907" max="6907" width="19.7109375" style="29" customWidth="1"/>
    <col min="6908" max="6915" width="10" style="29" customWidth="1"/>
    <col min="6916" max="7162" width="6.42578125" style="29"/>
    <col min="7163" max="7163" width="19.7109375" style="29" customWidth="1"/>
    <col min="7164" max="7171" width="10" style="29" customWidth="1"/>
    <col min="7172" max="7418" width="6.42578125" style="29"/>
    <col min="7419" max="7419" width="19.7109375" style="29" customWidth="1"/>
    <col min="7420" max="7427" width="10" style="29" customWidth="1"/>
    <col min="7428" max="7674" width="6.42578125" style="29"/>
    <col min="7675" max="7675" width="19.7109375" style="29" customWidth="1"/>
    <col min="7676" max="7683" width="10" style="29" customWidth="1"/>
    <col min="7684" max="7930" width="6.42578125" style="29"/>
    <col min="7931" max="7931" width="19.7109375" style="29" customWidth="1"/>
    <col min="7932" max="7939" width="10" style="29" customWidth="1"/>
    <col min="7940" max="8186" width="6.42578125" style="29"/>
    <col min="8187" max="8187" width="19.7109375" style="29" customWidth="1"/>
    <col min="8188" max="8195" width="10" style="29" customWidth="1"/>
    <col min="8196" max="8442" width="6.42578125" style="29"/>
    <col min="8443" max="8443" width="19.7109375" style="29" customWidth="1"/>
    <col min="8444" max="8451" width="10" style="29" customWidth="1"/>
    <col min="8452" max="8698" width="6.42578125" style="29"/>
    <col min="8699" max="8699" width="19.7109375" style="29" customWidth="1"/>
    <col min="8700" max="8707" width="10" style="29" customWidth="1"/>
    <col min="8708" max="8954" width="6.42578125" style="29"/>
    <col min="8955" max="8955" width="19.7109375" style="29" customWidth="1"/>
    <col min="8956" max="8963" width="10" style="29" customWidth="1"/>
    <col min="8964" max="9210" width="6.42578125" style="29"/>
    <col min="9211" max="9211" width="19.7109375" style="29" customWidth="1"/>
    <col min="9212" max="9219" width="10" style="29" customWidth="1"/>
    <col min="9220" max="9466" width="6.42578125" style="29"/>
    <col min="9467" max="9467" width="19.7109375" style="29" customWidth="1"/>
    <col min="9468" max="9475" width="10" style="29" customWidth="1"/>
    <col min="9476" max="9722" width="6.42578125" style="29"/>
    <col min="9723" max="9723" width="19.7109375" style="29" customWidth="1"/>
    <col min="9724" max="9731" width="10" style="29" customWidth="1"/>
    <col min="9732" max="9978" width="6.42578125" style="29"/>
    <col min="9979" max="9979" width="19.7109375" style="29" customWidth="1"/>
    <col min="9980" max="9987" width="10" style="29" customWidth="1"/>
    <col min="9988" max="10234" width="6.42578125" style="29"/>
    <col min="10235" max="10235" width="19.7109375" style="29" customWidth="1"/>
    <col min="10236" max="10243" width="10" style="29" customWidth="1"/>
    <col min="10244" max="10490" width="6.42578125" style="29"/>
    <col min="10491" max="10491" width="19.7109375" style="29" customWidth="1"/>
    <col min="10492" max="10499" width="10" style="29" customWidth="1"/>
    <col min="10500" max="10746" width="6.42578125" style="29"/>
    <col min="10747" max="10747" width="19.7109375" style="29" customWidth="1"/>
    <col min="10748" max="10755" width="10" style="29" customWidth="1"/>
    <col min="10756" max="11002" width="6.42578125" style="29"/>
    <col min="11003" max="11003" width="19.7109375" style="29" customWidth="1"/>
    <col min="11004" max="11011" width="10" style="29" customWidth="1"/>
    <col min="11012" max="11258" width="6.42578125" style="29"/>
    <col min="11259" max="11259" width="19.7109375" style="29" customWidth="1"/>
    <col min="11260" max="11267" width="10" style="29" customWidth="1"/>
    <col min="11268" max="11514" width="6.42578125" style="29"/>
    <col min="11515" max="11515" width="19.7109375" style="29" customWidth="1"/>
    <col min="11516" max="11523" width="10" style="29" customWidth="1"/>
    <col min="11524" max="11770" width="6.42578125" style="29"/>
    <col min="11771" max="11771" width="19.7109375" style="29" customWidth="1"/>
    <col min="11772" max="11779" width="10" style="29" customWidth="1"/>
    <col min="11780" max="12026" width="6.42578125" style="29"/>
    <col min="12027" max="12027" width="19.7109375" style="29" customWidth="1"/>
    <col min="12028" max="12035" width="10" style="29" customWidth="1"/>
    <col min="12036" max="12282" width="6.42578125" style="29"/>
    <col min="12283" max="12283" width="19.7109375" style="29" customWidth="1"/>
    <col min="12284" max="12291" width="10" style="29" customWidth="1"/>
    <col min="12292" max="12538" width="6.42578125" style="29"/>
    <col min="12539" max="12539" width="19.7109375" style="29" customWidth="1"/>
    <col min="12540" max="12547" width="10" style="29" customWidth="1"/>
    <col min="12548" max="12794" width="6.42578125" style="29"/>
    <col min="12795" max="12795" width="19.7109375" style="29" customWidth="1"/>
    <col min="12796" max="12803" width="10" style="29" customWidth="1"/>
    <col min="12804" max="13050" width="6.42578125" style="29"/>
    <col min="13051" max="13051" width="19.7109375" style="29" customWidth="1"/>
    <col min="13052" max="13059" width="10" style="29" customWidth="1"/>
    <col min="13060" max="13306" width="6.42578125" style="29"/>
    <col min="13307" max="13307" width="19.7109375" style="29" customWidth="1"/>
    <col min="13308" max="13315" width="10" style="29" customWidth="1"/>
    <col min="13316" max="13562" width="6.42578125" style="29"/>
    <col min="13563" max="13563" width="19.7109375" style="29" customWidth="1"/>
    <col min="13564" max="13571" width="10" style="29" customWidth="1"/>
    <col min="13572" max="13818" width="6.42578125" style="29"/>
    <col min="13819" max="13819" width="19.7109375" style="29" customWidth="1"/>
    <col min="13820" max="13827" width="10" style="29" customWidth="1"/>
    <col min="13828" max="14074" width="6.42578125" style="29"/>
    <col min="14075" max="14075" width="19.7109375" style="29" customWidth="1"/>
    <col min="14076" max="14083" width="10" style="29" customWidth="1"/>
    <col min="14084" max="14330" width="6.42578125" style="29"/>
    <col min="14331" max="14331" width="19.7109375" style="29" customWidth="1"/>
    <col min="14332" max="14339" width="10" style="29" customWidth="1"/>
    <col min="14340" max="14586" width="6.42578125" style="29"/>
    <col min="14587" max="14587" width="19.7109375" style="29" customWidth="1"/>
    <col min="14588" max="14595" width="10" style="29" customWidth="1"/>
    <col min="14596" max="14842" width="6.42578125" style="29"/>
    <col min="14843" max="14843" width="19.7109375" style="29" customWidth="1"/>
    <col min="14844" max="14851" width="10" style="29" customWidth="1"/>
    <col min="14852" max="15098" width="6.42578125" style="29"/>
    <col min="15099" max="15099" width="19.7109375" style="29" customWidth="1"/>
    <col min="15100" max="15107" width="10" style="29" customWidth="1"/>
    <col min="15108" max="15354" width="6.42578125" style="29"/>
    <col min="15355" max="15355" width="19.7109375" style="29" customWidth="1"/>
    <col min="15356" max="15363" width="10" style="29" customWidth="1"/>
    <col min="15364" max="15610" width="6.42578125" style="29"/>
    <col min="15611" max="15611" width="19.7109375" style="29" customWidth="1"/>
    <col min="15612" max="15619" width="10" style="29" customWidth="1"/>
    <col min="15620" max="15866" width="6.42578125" style="29"/>
    <col min="15867" max="15867" width="19.7109375" style="29" customWidth="1"/>
    <col min="15868" max="15875" width="10" style="29" customWidth="1"/>
    <col min="15876" max="16122" width="6.42578125" style="29"/>
    <col min="16123" max="16123" width="19.7109375" style="29" customWidth="1"/>
    <col min="16124" max="16131" width="10" style="29" customWidth="1"/>
    <col min="16132" max="16384" width="6.42578125" style="29"/>
  </cols>
  <sheetData>
    <row r="1" spans="1:3" x14ac:dyDescent="0.35">
      <c r="A1" s="147" t="s">
        <v>64</v>
      </c>
      <c r="B1" s="147"/>
      <c r="C1" s="147"/>
    </row>
    <row r="2" spans="1:3" x14ac:dyDescent="0.35">
      <c r="A2" s="33" t="s">
        <v>67</v>
      </c>
    </row>
    <row r="3" spans="1:3" x14ac:dyDescent="0.35">
      <c r="A3" s="33" t="s">
        <v>215</v>
      </c>
    </row>
    <row r="5" spans="1:3" s="36" customFormat="1" x14ac:dyDescent="0.2">
      <c r="A5" s="152" t="s">
        <v>59</v>
      </c>
      <c r="B5" s="148" t="s">
        <v>30</v>
      </c>
      <c r="C5" s="150" t="s">
        <v>31</v>
      </c>
    </row>
    <row r="6" spans="1:3" x14ac:dyDescent="0.35">
      <c r="A6" s="152"/>
      <c r="B6" s="149"/>
      <c r="C6" s="151"/>
    </row>
    <row r="7" spans="1:3" x14ac:dyDescent="0.35">
      <c r="A7" s="62" t="s">
        <v>5</v>
      </c>
      <c r="B7" s="42">
        <f>คีย์!B79</f>
        <v>31</v>
      </c>
      <c r="C7" s="43">
        <f t="shared" ref="C7:C15" si="0">B7*100/$B$16</f>
        <v>33.695652173913047</v>
      </c>
    </row>
    <row r="8" spans="1:3" x14ac:dyDescent="0.35">
      <c r="A8" s="62" t="s">
        <v>60</v>
      </c>
      <c r="B8" s="42">
        <f>คีย์!B74</f>
        <v>24</v>
      </c>
      <c r="C8" s="43">
        <f t="shared" si="0"/>
        <v>26.086956521739129</v>
      </c>
    </row>
    <row r="9" spans="1:3" x14ac:dyDescent="0.35">
      <c r="A9" s="62" t="s">
        <v>108</v>
      </c>
      <c r="B9" s="42">
        <f>คีย์!B82</f>
        <v>12</v>
      </c>
      <c r="C9" s="43">
        <f t="shared" si="0"/>
        <v>13.043478260869565</v>
      </c>
    </row>
    <row r="10" spans="1:3" x14ac:dyDescent="0.35">
      <c r="A10" s="62" t="s">
        <v>4</v>
      </c>
      <c r="B10" s="42">
        <f>คีย์!B78</f>
        <v>6</v>
      </c>
      <c r="C10" s="43">
        <f t="shared" si="0"/>
        <v>6.5217391304347823</v>
      </c>
    </row>
    <row r="11" spans="1:3" x14ac:dyDescent="0.35">
      <c r="A11" s="62" t="s">
        <v>225</v>
      </c>
      <c r="B11" s="42">
        <f>คีย์!B75</f>
        <v>5</v>
      </c>
      <c r="C11" s="43">
        <f t="shared" si="0"/>
        <v>5.4347826086956523</v>
      </c>
    </row>
    <row r="12" spans="1:3" x14ac:dyDescent="0.35">
      <c r="A12" s="62" t="s">
        <v>164</v>
      </c>
      <c r="B12" s="42">
        <f>คีย์!B81</f>
        <v>5</v>
      </c>
      <c r="C12" s="43">
        <f t="shared" si="0"/>
        <v>5.4347826086956523</v>
      </c>
    </row>
    <row r="13" spans="1:3" x14ac:dyDescent="0.35">
      <c r="A13" s="62" t="s">
        <v>28</v>
      </c>
      <c r="B13" s="42">
        <f>คีย์!B76</f>
        <v>4</v>
      </c>
      <c r="C13" s="43">
        <f t="shared" si="0"/>
        <v>4.3478260869565215</v>
      </c>
    </row>
    <row r="14" spans="1:3" x14ac:dyDescent="0.35">
      <c r="A14" s="62" t="s">
        <v>22</v>
      </c>
      <c r="B14" s="42">
        <f>คีย์!B80</f>
        <v>3</v>
      </c>
      <c r="C14" s="43">
        <f t="shared" si="0"/>
        <v>3.2608695652173911</v>
      </c>
    </row>
    <row r="15" spans="1:3" x14ac:dyDescent="0.35">
      <c r="A15" s="62" t="s">
        <v>61</v>
      </c>
      <c r="B15" s="42">
        <f>คีย์!B77</f>
        <v>2</v>
      </c>
      <c r="C15" s="43">
        <f t="shared" si="0"/>
        <v>2.1739130434782608</v>
      </c>
    </row>
    <row r="16" spans="1:3" x14ac:dyDescent="0.35">
      <c r="A16" s="45" t="s">
        <v>29</v>
      </c>
      <c r="B16" s="45">
        <f>SUM(B7:B15)</f>
        <v>92</v>
      </c>
      <c r="C16" s="44">
        <f t="shared" ref="C16:C17" si="1">B16*100/$B$16</f>
        <v>100</v>
      </c>
    </row>
    <row r="17" spans="1:3" s="36" customFormat="1" hidden="1" x14ac:dyDescent="0.35">
      <c r="A17" s="41" t="s">
        <v>29</v>
      </c>
      <c r="B17" s="41">
        <f>SUM(B16:B16)</f>
        <v>92</v>
      </c>
      <c r="C17" s="43">
        <f t="shared" si="1"/>
        <v>100</v>
      </c>
    </row>
    <row r="19" spans="1:3" x14ac:dyDescent="0.35">
      <c r="A19" s="47" t="s">
        <v>62</v>
      </c>
    </row>
    <row r="21" spans="1:3" x14ac:dyDescent="0.35">
      <c r="A21" s="29" t="s">
        <v>69</v>
      </c>
    </row>
    <row r="22" spans="1:3" x14ac:dyDescent="0.35">
      <c r="A22" s="29" t="s">
        <v>165</v>
      </c>
    </row>
    <row r="23" spans="1:3" x14ac:dyDescent="0.35">
      <c r="A23" s="29" t="s">
        <v>166</v>
      </c>
    </row>
  </sheetData>
  <sortState ref="A7:C15">
    <sortCondition descending="1" ref="B7:B15"/>
  </sortState>
  <mergeCells count="4">
    <mergeCell ref="A1:C1"/>
    <mergeCell ref="B5:B6"/>
    <mergeCell ref="C5:C6"/>
    <mergeCell ref="A5:A6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="130" zoomScaleNormal="130" workbookViewId="0">
      <selection activeCell="B5" sqref="B5"/>
    </sheetView>
  </sheetViews>
  <sheetFormatPr defaultRowHeight="19.5" x14ac:dyDescent="0.3"/>
  <cols>
    <col min="1" max="1" width="3.140625" style="52" customWidth="1"/>
    <col min="2" max="2" width="42.140625" style="52" customWidth="1"/>
    <col min="3" max="6" width="6.85546875" style="52" customWidth="1"/>
    <col min="7" max="7" width="8.42578125" style="65" customWidth="1"/>
    <col min="8" max="8" width="8" style="65" customWidth="1"/>
    <col min="9" max="256" width="9.140625" style="52"/>
    <col min="257" max="257" width="3.140625" style="52" customWidth="1"/>
    <col min="258" max="258" width="53.85546875" style="52" customWidth="1"/>
    <col min="259" max="261" width="9.85546875" style="52" customWidth="1"/>
    <col min="262" max="512" width="9.140625" style="52"/>
    <col min="513" max="513" width="3.140625" style="52" customWidth="1"/>
    <col min="514" max="514" width="53.85546875" style="52" customWidth="1"/>
    <col min="515" max="517" width="9.85546875" style="52" customWidth="1"/>
    <col min="518" max="768" width="9.140625" style="52"/>
    <col min="769" max="769" width="3.140625" style="52" customWidth="1"/>
    <col min="770" max="770" width="53.85546875" style="52" customWidth="1"/>
    <col min="771" max="773" width="9.85546875" style="52" customWidth="1"/>
    <col min="774" max="1024" width="9.140625" style="52"/>
    <col min="1025" max="1025" width="3.140625" style="52" customWidth="1"/>
    <col min="1026" max="1026" width="53.85546875" style="52" customWidth="1"/>
    <col min="1027" max="1029" width="9.85546875" style="52" customWidth="1"/>
    <col min="1030" max="1280" width="9.140625" style="52"/>
    <col min="1281" max="1281" width="3.140625" style="52" customWidth="1"/>
    <col min="1282" max="1282" width="53.85546875" style="52" customWidth="1"/>
    <col min="1283" max="1285" width="9.85546875" style="52" customWidth="1"/>
    <col min="1286" max="1536" width="9.140625" style="52"/>
    <col min="1537" max="1537" width="3.140625" style="52" customWidth="1"/>
    <col min="1538" max="1538" width="53.85546875" style="52" customWidth="1"/>
    <col min="1539" max="1541" width="9.85546875" style="52" customWidth="1"/>
    <col min="1542" max="1792" width="9.140625" style="52"/>
    <col min="1793" max="1793" width="3.140625" style="52" customWidth="1"/>
    <col min="1794" max="1794" width="53.85546875" style="52" customWidth="1"/>
    <col min="1795" max="1797" width="9.85546875" style="52" customWidth="1"/>
    <col min="1798" max="2048" width="9.140625" style="52"/>
    <col min="2049" max="2049" width="3.140625" style="52" customWidth="1"/>
    <col min="2050" max="2050" width="53.85546875" style="52" customWidth="1"/>
    <col min="2051" max="2053" width="9.85546875" style="52" customWidth="1"/>
    <col min="2054" max="2304" width="9.140625" style="52"/>
    <col min="2305" max="2305" width="3.140625" style="52" customWidth="1"/>
    <col min="2306" max="2306" width="53.85546875" style="52" customWidth="1"/>
    <col min="2307" max="2309" width="9.85546875" style="52" customWidth="1"/>
    <col min="2310" max="2560" width="9.140625" style="52"/>
    <col min="2561" max="2561" width="3.140625" style="52" customWidth="1"/>
    <col min="2562" max="2562" width="53.85546875" style="52" customWidth="1"/>
    <col min="2563" max="2565" width="9.85546875" style="52" customWidth="1"/>
    <col min="2566" max="2816" width="9.140625" style="52"/>
    <col min="2817" max="2817" width="3.140625" style="52" customWidth="1"/>
    <col min="2818" max="2818" width="53.85546875" style="52" customWidth="1"/>
    <col min="2819" max="2821" width="9.85546875" style="52" customWidth="1"/>
    <col min="2822" max="3072" width="9.140625" style="52"/>
    <col min="3073" max="3073" width="3.140625" style="52" customWidth="1"/>
    <col min="3074" max="3074" width="53.85546875" style="52" customWidth="1"/>
    <col min="3075" max="3077" width="9.85546875" style="52" customWidth="1"/>
    <col min="3078" max="3328" width="9.140625" style="52"/>
    <col min="3329" max="3329" width="3.140625" style="52" customWidth="1"/>
    <col min="3330" max="3330" width="53.85546875" style="52" customWidth="1"/>
    <col min="3331" max="3333" width="9.85546875" style="52" customWidth="1"/>
    <col min="3334" max="3584" width="9.140625" style="52"/>
    <col min="3585" max="3585" width="3.140625" style="52" customWidth="1"/>
    <col min="3586" max="3586" width="53.85546875" style="52" customWidth="1"/>
    <col min="3587" max="3589" width="9.85546875" style="52" customWidth="1"/>
    <col min="3590" max="3840" width="9.140625" style="52"/>
    <col min="3841" max="3841" width="3.140625" style="52" customWidth="1"/>
    <col min="3842" max="3842" width="53.85546875" style="52" customWidth="1"/>
    <col min="3843" max="3845" width="9.85546875" style="52" customWidth="1"/>
    <col min="3846" max="4096" width="9.140625" style="52"/>
    <col min="4097" max="4097" width="3.140625" style="52" customWidth="1"/>
    <col min="4098" max="4098" width="53.85546875" style="52" customWidth="1"/>
    <col min="4099" max="4101" width="9.85546875" style="52" customWidth="1"/>
    <col min="4102" max="4352" width="9.140625" style="52"/>
    <col min="4353" max="4353" width="3.140625" style="52" customWidth="1"/>
    <col min="4354" max="4354" width="53.85546875" style="52" customWidth="1"/>
    <col min="4355" max="4357" width="9.85546875" style="52" customWidth="1"/>
    <col min="4358" max="4608" width="9.140625" style="52"/>
    <col min="4609" max="4609" width="3.140625" style="52" customWidth="1"/>
    <col min="4610" max="4610" width="53.85546875" style="52" customWidth="1"/>
    <col min="4611" max="4613" width="9.85546875" style="52" customWidth="1"/>
    <col min="4614" max="4864" width="9.140625" style="52"/>
    <col min="4865" max="4865" width="3.140625" style="52" customWidth="1"/>
    <col min="4866" max="4866" width="53.85546875" style="52" customWidth="1"/>
    <col min="4867" max="4869" width="9.85546875" style="52" customWidth="1"/>
    <col min="4870" max="5120" width="9.140625" style="52"/>
    <col min="5121" max="5121" width="3.140625" style="52" customWidth="1"/>
    <col min="5122" max="5122" width="53.85546875" style="52" customWidth="1"/>
    <col min="5123" max="5125" width="9.85546875" style="52" customWidth="1"/>
    <col min="5126" max="5376" width="9.140625" style="52"/>
    <col min="5377" max="5377" width="3.140625" style="52" customWidth="1"/>
    <col min="5378" max="5378" width="53.85546875" style="52" customWidth="1"/>
    <col min="5379" max="5381" width="9.85546875" style="52" customWidth="1"/>
    <col min="5382" max="5632" width="9.140625" style="52"/>
    <col min="5633" max="5633" width="3.140625" style="52" customWidth="1"/>
    <col min="5634" max="5634" width="53.85546875" style="52" customWidth="1"/>
    <col min="5635" max="5637" width="9.85546875" style="52" customWidth="1"/>
    <col min="5638" max="5888" width="9.140625" style="52"/>
    <col min="5889" max="5889" width="3.140625" style="52" customWidth="1"/>
    <col min="5890" max="5890" width="53.85546875" style="52" customWidth="1"/>
    <col min="5891" max="5893" width="9.85546875" style="52" customWidth="1"/>
    <col min="5894" max="6144" width="9.140625" style="52"/>
    <col min="6145" max="6145" width="3.140625" style="52" customWidth="1"/>
    <col min="6146" max="6146" width="53.85546875" style="52" customWidth="1"/>
    <col min="6147" max="6149" width="9.85546875" style="52" customWidth="1"/>
    <col min="6150" max="6400" width="9.140625" style="52"/>
    <col min="6401" max="6401" width="3.140625" style="52" customWidth="1"/>
    <col min="6402" max="6402" width="53.85546875" style="52" customWidth="1"/>
    <col min="6403" max="6405" width="9.85546875" style="52" customWidth="1"/>
    <col min="6406" max="6656" width="9.140625" style="52"/>
    <col min="6657" max="6657" width="3.140625" style="52" customWidth="1"/>
    <col min="6658" max="6658" width="53.85546875" style="52" customWidth="1"/>
    <col min="6659" max="6661" width="9.85546875" style="52" customWidth="1"/>
    <col min="6662" max="6912" width="9.140625" style="52"/>
    <col min="6913" max="6913" width="3.140625" style="52" customWidth="1"/>
    <col min="6914" max="6914" width="53.85546875" style="52" customWidth="1"/>
    <col min="6915" max="6917" width="9.85546875" style="52" customWidth="1"/>
    <col min="6918" max="7168" width="9.140625" style="52"/>
    <col min="7169" max="7169" width="3.140625" style="52" customWidth="1"/>
    <col min="7170" max="7170" width="53.85546875" style="52" customWidth="1"/>
    <col min="7171" max="7173" width="9.85546875" style="52" customWidth="1"/>
    <col min="7174" max="7424" width="9.140625" style="52"/>
    <col min="7425" max="7425" width="3.140625" style="52" customWidth="1"/>
    <col min="7426" max="7426" width="53.85546875" style="52" customWidth="1"/>
    <col min="7427" max="7429" width="9.85546875" style="52" customWidth="1"/>
    <col min="7430" max="7680" width="9.140625" style="52"/>
    <col min="7681" max="7681" width="3.140625" style="52" customWidth="1"/>
    <col min="7682" max="7682" width="53.85546875" style="52" customWidth="1"/>
    <col min="7683" max="7685" width="9.85546875" style="52" customWidth="1"/>
    <col min="7686" max="7936" width="9.140625" style="52"/>
    <col min="7937" max="7937" width="3.140625" style="52" customWidth="1"/>
    <col min="7938" max="7938" width="53.85546875" style="52" customWidth="1"/>
    <col min="7939" max="7941" width="9.85546875" style="52" customWidth="1"/>
    <col min="7942" max="8192" width="9.140625" style="52"/>
    <col min="8193" max="8193" width="3.140625" style="52" customWidth="1"/>
    <col min="8194" max="8194" width="53.85546875" style="52" customWidth="1"/>
    <col min="8195" max="8197" width="9.85546875" style="52" customWidth="1"/>
    <col min="8198" max="8448" width="9.140625" style="52"/>
    <col min="8449" max="8449" width="3.140625" style="52" customWidth="1"/>
    <col min="8450" max="8450" width="53.85546875" style="52" customWidth="1"/>
    <col min="8451" max="8453" width="9.85546875" style="52" customWidth="1"/>
    <col min="8454" max="8704" width="9.140625" style="52"/>
    <col min="8705" max="8705" width="3.140625" style="52" customWidth="1"/>
    <col min="8706" max="8706" width="53.85546875" style="52" customWidth="1"/>
    <col min="8707" max="8709" width="9.85546875" style="52" customWidth="1"/>
    <col min="8710" max="8960" width="9.140625" style="52"/>
    <col min="8961" max="8961" width="3.140625" style="52" customWidth="1"/>
    <col min="8962" max="8962" width="53.85546875" style="52" customWidth="1"/>
    <col min="8963" max="8965" width="9.85546875" style="52" customWidth="1"/>
    <col min="8966" max="9216" width="9.140625" style="52"/>
    <col min="9217" max="9217" width="3.140625" style="52" customWidth="1"/>
    <col min="9218" max="9218" width="53.85546875" style="52" customWidth="1"/>
    <col min="9219" max="9221" width="9.85546875" style="52" customWidth="1"/>
    <col min="9222" max="9472" width="9.140625" style="52"/>
    <col min="9473" max="9473" width="3.140625" style="52" customWidth="1"/>
    <col min="9474" max="9474" width="53.85546875" style="52" customWidth="1"/>
    <col min="9475" max="9477" width="9.85546875" style="52" customWidth="1"/>
    <col min="9478" max="9728" width="9.140625" style="52"/>
    <col min="9729" max="9729" width="3.140625" style="52" customWidth="1"/>
    <col min="9730" max="9730" width="53.85546875" style="52" customWidth="1"/>
    <col min="9731" max="9733" width="9.85546875" style="52" customWidth="1"/>
    <col min="9734" max="9984" width="9.140625" style="52"/>
    <col min="9985" max="9985" width="3.140625" style="52" customWidth="1"/>
    <col min="9986" max="9986" width="53.85546875" style="52" customWidth="1"/>
    <col min="9987" max="9989" width="9.85546875" style="52" customWidth="1"/>
    <col min="9990" max="10240" width="9.140625" style="52"/>
    <col min="10241" max="10241" width="3.140625" style="52" customWidth="1"/>
    <col min="10242" max="10242" width="53.85546875" style="52" customWidth="1"/>
    <col min="10243" max="10245" width="9.85546875" style="52" customWidth="1"/>
    <col min="10246" max="10496" width="9.140625" style="52"/>
    <col min="10497" max="10497" width="3.140625" style="52" customWidth="1"/>
    <col min="10498" max="10498" width="53.85546875" style="52" customWidth="1"/>
    <col min="10499" max="10501" width="9.85546875" style="52" customWidth="1"/>
    <col min="10502" max="10752" width="9.140625" style="52"/>
    <col min="10753" max="10753" width="3.140625" style="52" customWidth="1"/>
    <col min="10754" max="10754" width="53.85546875" style="52" customWidth="1"/>
    <col min="10755" max="10757" width="9.85546875" style="52" customWidth="1"/>
    <col min="10758" max="11008" width="9.140625" style="52"/>
    <col min="11009" max="11009" width="3.140625" style="52" customWidth="1"/>
    <col min="11010" max="11010" width="53.85546875" style="52" customWidth="1"/>
    <col min="11011" max="11013" width="9.85546875" style="52" customWidth="1"/>
    <col min="11014" max="11264" width="9.140625" style="52"/>
    <col min="11265" max="11265" width="3.140625" style="52" customWidth="1"/>
    <col min="11266" max="11266" width="53.85546875" style="52" customWidth="1"/>
    <col min="11267" max="11269" width="9.85546875" style="52" customWidth="1"/>
    <col min="11270" max="11520" width="9.140625" style="52"/>
    <col min="11521" max="11521" width="3.140625" style="52" customWidth="1"/>
    <col min="11522" max="11522" width="53.85546875" style="52" customWidth="1"/>
    <col min="11523" max="11525" width="9.85546875" style="52" customWidth="1"/>
    <col min="11526" max="11776" width="9.140625" style="52"/>
    <col min="11777" max="11777" width="3.140625" style="52" customWidth="1"/>
    <col min="11778" max="11778" width="53.85546875" style="52" customWidth="1"/>
    <col min="11779" max="11781" width="9.85546875" style="52" customWidth="1"/>
    <col min="11782" max="12032" width="9.140625" style="52"/>
    <col min="12033" max="12033" width="3.140625" style="52" customWidth="1"/>
    <col min="12034" max="12034" width="53.85546875" style="52" customWidth="1"/>
    <col min="12035" max="12037" width="9.85546875" style="52" customWidth="1"/>
    <col min="12038" max="12288" width="9.140625" style="52"/>
    <col min="12289" max="12289" width="3.140625" style="52" customWidth="1"/>
    <col min="12290" max="12290" width="53.85546875" style="52" customWidth="1"/>
    <col min="12291" max="12293" width="9.85546875" style="52" customWidth="1"/>
    <col min="12294" max="12544" width="9.140625" style="52"/>
    <col min="12545" max="12545" width="3.140625" style="52" customWidth="1"/>
    <col min="12546" max="12546" width="53.85546875" style="52" customWidth="1"/>
    <col min="12547" max="12549" width="9.85546875" style="52" customWidth="1"/>
    <col min="12550" max="12800" width="9.140625" style="52"/>
    <col min="12801" max="12801" width="3.140625" style="52" customWidth="1"/>
    <col min="12802" max="12802" width="53.85546875" style="52" customWidth="1"/>
    <col min="12803" max="12805" width="9.85546875" style="52" customWidth="1"/>
    <col min="12806" max="13056" width="9.140625" style="52"/>
    <col min="13057" max="13057" width="3.140625" style="52" customWidth="1"/>
    <col min="13058" max="13058" width="53.85546875" style="52" customWidth="1"/>
    <col min="13059" max="13061" width="9.85546875" style="52" customWidth="1"/>
    <col min="13062" max="13312" width="9.140625" style="52"/>
    <col min="13313" max="13313" width="3.140625" style="52" customWidth="1"/>
    <col min="13314" max="13314" width="53.85546875" style="52" customWidth="1"/>
    <col min="13315" max="13317" width="9.85546875" style="52" customWidth="1"/>
    <col min="13318" max="13568" width="9.140625" style="52"/>
    <col min="13569" max="13569" width="3.140625" style="52" customWidth="1"/>
    <col min="13570" max="13570" width="53.85546875" style="52" customWidth="1"/>
    <col min="13571" max="13573" width="9.85546875" style="52" customWidth="1"/>
    <col min="13574" max="13824" width="9.140625" style="52"/>
    <col min="13825" max="13825" width="3.140625" style="52" customWidth="1"/>
    <col min="13826" max="13826" width="53.85546875" style="52" customWidth="1"/>
    <col min="13827" max="13829" width="9.85546875" style="52" customWidth="1"/>
    <col min="13830" max="14080" width="9.140625" style="52"/>
    <col min="14081" max="14081" width="3.140625" style="52" customWidth="1"/>
    <col min="14082" max="14082" width="53.85546875" style="52" customWidth="1"/>
    <col min="14083" max="14085" width="9.85546875" style="52" customWidth="1"/>
    <col min="14086" max="14336" width="9.140625" style="52"/>
    <col min="14337" max="14337" width="3.140625" style="52" customWidth="1"/>
    <col min="14338" max="14338" width="53.85546875" style="52" customWidth="1"/>
    <col min="14339" max="14341" width="9.85546875" style="52" customWidth="1"/>
    <col min="14342" max="14592" width="9.140625" style="52"/>
    <col min="14593" max="14593" width="3.140625" style="52" customWidth="1"/>
    <col min="14594" max="14594" width="53.85546875" style="52" customWidth="1"/>
    <col min="14595" max="14597" width="9.85546875" style="52" customWidth="1"/>
    <col min="14598" max="14848" width="9.140625" style="52"/>
    <col min="14849" max="14849" width="3.140625" style="52" customWidth="1"/>
    <col min="14850" max="14850" width="53.85546875" style="52" customWidth="1"/>
    <col min="14851" max="14853" width="9.85546875" style="52" customWidth="1"/>
    <col min="14854" max="15104" width="9.140625" style="52"/>
    <col min="15105" max="15105" width="3.140625" style="52" customWidth="1"/>
    <col min="15106" max="15106" width="53.85546875" style="52" customWidth="1"/>
    <col min="15107" max="15109" width="9.85546875" style="52" customWidth="1"/>
    <col min="15110" max="15360" width="9.140625" style="52"/>
    <col min="15361" max="15361" width="3.140625" style="52" customWidth="1"/>
    <col min="15362" max="15362" width="53.85546875" style="52" customWidth="1"/>
    <col min="15363" max="15365" width="9.85546875" style="52" customWidth="1"/>
    <col min="15366" max="15616" width="9.140625" style="52"/>
    <col min="15617" max="15617" width="3.140625" style="52" customWidth="1"/>
    <col min="15618" max="15618" width="53.85546875" style="52" customWidth="1"/>
    <col min="15619" max="15621" width="9.85546875" style="52" customWidth="1"/>
    <col min="15622" max="15872" width="9.140625" style="52"/>
    <col min="15873" max="15873" width="3.140625" style="52" customWidth="1"/>
    <col min="15874" max="15874" width="53.85546875" style="52" customWidth="1"/>
    <col min="15875" max="15877" width="9.85546875" style="52" customWidth="1"/>
    <col min="15878" max="16128" width="9.140625" style="52"/>
    <col min="16129" max="16129" width="3.140625" style="52" customWidth="1"/>
    <col min="16130" max="16130" width="53.85546875" style="52" customWidth="1"/>
    <col min="16131" max="16133" width="9.85546875" style="52" customWidth="1"/>
    <col min="16134" max="16384" width="9.140625" style="52"/>
  </cols>
  <sheetData>
    <row r="1" spans="1:8" s="29" customFormat="1" ht="21" x14ac:dyDescent="0.35">
      <c r="A1" s="147" t="s">
        <v>95</v>
      </c>
      <c r="B1" s="147"/>
      <c r="C1" s="147"/>
      <c r="D1" s="147"/>
      <c r="E1" s="147"/>
      <c r="F1" s="147"/>
      <c r="G1" s="147"/>
      <c r="H1" s="147"/>
    </row>
    <row r="2" spans="1:8" x14ac:dyDescent="0.3">
      <c r="A2" s="51" t="s">
        <v>63</v>
      </c>
    </row>
    <row r="3" spans="1:8" x14ac:dyDescent="0.3">
      <c r="A3" s="51"/>
    </row>
    <row r="4" spans="1:8" x14ac:dyDescent="0.3">
      <c r="A4" s="51" t="s">
        <v>70</v>
      </c>
    </row>
    <row r="5" spans="1:8" ht="20.25" thickBot="1" x14ac:dyDescent="0.35">
      <c r="A5" s="51"/>
    </row>
    <row r="6" spans="1:8" x14ac:dyDescent="0.3">
      <c r="A6" s="161" t="s">
        <v>18</v>
      </c>
      <c r="B6" s="162"/>
      <c r="C6" s="159" t="s">
        <v>176</v>
      </c>
      <c r="D6" s="159"/>
      <c r="E6" s="159" t="s">
        <v>176</v>
      </c>
      <c r="F6" s="159"/>
      <c r="G6" s="153" t="s">
        <v>75</v>
      </c>
      <c r="H6" s="156" t="s">
        <v>76</v>
      </c>
    </row>
    <row r="7" spans="1:8" x14ac:dyDescent="0.3">
      <c r="A7" s="163"/>
      <c r="B7" s="164"/>
      <c r="C7" s="160" t="s">
        <v>72</v>
      </c>
      <c r="D7" s="160"/>
      <c r="E7" s="160" t="s">
        <v>73</v>
      </c>
      <c r="F7" s="160"/>
      <c r="G7" s="154"/>
      <c r="H7" s="157"/>
    </row>
    <row r="8" spans="1:8" x14ac:dyDescent="0.3">
      <c r="A8" s="165"/>
      <c r="B8" s="166"/>
      <c r="C8" s="66"/>
      <c r="D8" s="67" t="s">
        <v>32</v>
      </c>
      <c r="E8" s="66"/>
      <c r="F8" s="67" t="s">
        <v>32</v>
      </c>
      <c r="G8" s="155"/>
      <c r="H8" s="158"/>
    </row>
    <row r="9" spans="1:8" x14ac:dyDescent="0.3">
      <c r="A9" s="68">
        <v>1</v>
      </c>
      <c r="B9" s="69" t="s">
        <v>71</v>
      </c>
      <c r="C9" s="70"/>
      <c r="D9" s="70"/>
      <c r="E9" s="70"/>
      <c r="F9" s="70"/>
      <c r="G9" s="71"/>
      <c r="H9" s="72"/>
    </row>
    <row r="10" spans="1:8" x14ac:dyDescent="0.3">
      <c r="A10" s="73"/>
      <c r="B10" s="74" t="s">
        <v>74</v>
      </c>
      <c r="C10" s="75">
        <f>คีย์!W67</f>
        <v>2.6769230769230767</v>
      </c>
      <c r="D10" s="75">
        <f>คีย์!W68</f>
        <v>1.032407567104864</v>
      </c>
      <c r="E10" s="75">
        <f>คีย์!AA67</f>
        <v>3.5076923076923077</v>
      </c>
      <c r="F10" s="75">
        <f>คีย์!AA68</f>
        <v>0.75255973440395729</v>
      </c>
      <c r="G10" s="76" t="s">
        <v>170</v>
      </c>
      <c r="H10" s="77">
        <v>0</v>
      </c>
    </row>
    <row r="11" spans="1:8" x14ac:dyDescent="0.3">
      <c r="A11" s="73"/>
      <c r="B11" s="74" t="s">
        <v>167</v>
      </c>
      <c r="C11" s="75">
        <f>คีย์!X67</f>
        <v>2.6461538461538461</v>
      </c>
      <c r="D11" s="75">
        <f>คีย์!X68</f>
        <v>0.95901592190199791</v>
      </c>
      <c r="E11" s="75">
        <f>คีย์!AB67</f>
        <v>3.476923076923077</v>
      </c>
      <c r="F11" s="75">
        <f>คีย์!AB68</f>
        <v>0.7522402439482917</v>
      </c>
      <c r="G11" s="76" t="s">
        <v>171</v>
      </c>
      <c r="H11" s="77">
        <v>0</v>
      </c>
    </row>
    <row r="12" spans="1:8" x14ac:dyDescent="0.3">
      <c r="A12" s="73"/>
      <c r="B12" s="74" t="s">
        <v>168</v>
      </c>
      <c r="C12" s="75">
        <f>คีย์!Y67</f>
        <v>2.6615384615384614</v>
      </c>
      <c r="D12" s="75">
        <f>คีย์!Y68</f>
        <v>1.0349656255904571</v>
      </c>
      <c r="E12" s="75">
        <f>คีย์!AC67</f>
        <v>3.3230769230769233</v>
      </c>
      <c r="F12" s="75">
        <f>คีย์!AC68</f>
        <v>0.83118312339422851</v>
      </c>
      <c r="G12" s="76" t="s">
        <v>172</v>
      </c>
      <c r="H12" s="77">
        <v>0</v>
      </c>
    </row>
    <row r="13" spans="1:8" x14ac:dyDescent="0.3">
      <c r="A13" s="73"/>
      <c r="B13" s="74" t="s">
        <v>169</v>
      </c>
      <c r="C13" s="78">
        <f>คีย์!Z67</f>
        <v>2.8307692307692309</v>
      </c>
      <c r="D13" s="78">
        <f>คีย์!Z68</f>
        <v>0.94487483908635328</v>
      </c>
      <c r="E13" s="78">
        <f>คีย์!AD67</f>
        <v>3.523076923076923</v>
      </c>
      <c r="F13" s="78">
        <f>คีย์!AD68</f>
        <v>0.81216709156145039</v>
      </c>
      <c r="G13" s="79" t="s">
        <v>173</v>
      </c>
      <c r="H13" s="80">
        <v>0</v>
      </c>
    </row>
    <row r="14" spans="1:8" ht="20.25" thickBot="1" x14ac:dyDescent="0.35">
      <c r="A14" s="81"/>
      <c r="B14" s="82" t="s">
        <v>35</v>
      </c>
      <c r="C14" s="83">
        <f>AVERAGE(C10:C13)</f>
        <v>2.703846153846154</v>
      </c>
      <c r="D14" s="83">
        <f>STDEVA(คีย์!W2:Z66)</f>
        <v>0.9906827602478665</v>
      </c>
      <c r="E14" s="83">
        <f>AVERAGE(E10:E13)</f>
        <v>3.4576923076923078</v>
      </c>
      <c r="F14" s="83">
        <f>STDEVA(คีย์!AA2:AD66)</f>
        <v>0.78728950826539634</v>
      </c>
      <c r="G14" s="84" t="s">
        <v>174</v>
      </c>
      <c r="H14" s="85">
        <v>0</v>
      </c>
    </row>
    <row r="15" spans="1:8" x14ac:dyDescent="0.3">
      <c r="A15" s="86"/>
      <c r="B15" s="87"/>
      <c r="C15" s="88"/>
      <c r="D15" s="88"/>
      <c r="E15" s="88"/>
      <c r="F15" s="88"/>
      <c r="G15" s="89"/>
      <c r="H15" s="90"/>
    </row>
    <row r="16" spans="1:8" x14ac:dyDescent="0.3">
      <c r="A16" s="86" t="s">
        <v>77</v>
      </c>
      <c r="B16" s="91" t="s">
        <v>79</v>
      </c>
      <c r="C16" s="88"/>
      <c r="D16" s="88"/>
      <c r="E16" s="88"/>
      <c r="F16" s="88"/>
      <c r="G16" s="89"/>
      <c r="H16" s="90"/>
    </row>
    <row r="17" spans="1:2" x14ac:dyDescent="0.3">
      <c r="A17" s="51"/>
    </row>
    <row r="18" spans="1:2" x14ac:dyDescent="0.3">
      <c r="A18" s="51"/>
      <c r="B18" s="52" t="s">
        <v>99</v>
      </c>
    </row>
    <row r="19" spans="1:2" x14ac:dyDescent="0.3">
      <c r="A19" s="52" t="s">
        <v>175</v>
      </c>
    </row>
    <row r="20" spans="1:2" x14ac:dyDescent="0.3">
      <c r="A20" s="52" t="s">
        <v>78</v>
      </c>
    </row>
    <row r="21" spans="1:2" x14ac:dyDescent="0.3">
      <c r="A21" s="51"/>
    </row>
    <row r="61" ht="12" customHeight="1" x14ac:dyDescent="0.3"/>
  </sheetData>
  <mergeCells count="8">
    <mergeCell ref="A1:H1"/>
    <mergeCell ref="G6:G8"/>
    <mergeCell ref="H6:H8"/>
    <mergeCell ref="C6:D6"/>
    <mergeCell ref="E6:F6"/>
    <mergeCell ref="C7:D7"/>
    <mergeCell ref="E7:F7"/>
    <mergeCell ref="A6:B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zoomScale="130" zoomScaleNormal="130" workbookViewId="0">
      <selection activeCell="G34" sqref="G34"/>
    </sheetView>
  </sheetViews>
  <sheetFormatPr defaultRowHeight="12.75" x14ac:dyDescent="0.2"/>
  <cols>
    <col min="1" max="1" width="4.140625" customWidth="1"/>
    <col min="2" max="2" width="56.28515625" customWidth="1"/>
    <col min="3" max="4" width="8.5703125" customWidth="1"/>
    <col min="5" max="5" width="11.28515625" style="117" bestFit="1" customWidth="1"/>
  </cols>
  <sheetData>
    <row r="1" spans="1:8" s="121" customFormat="1" ht="21" x14ac:dyDescent="0.35">
      <c r="A1" s="147" t="s">
        <v>96</v>
      </c>
      <c r="B1" s="147"/>
      <c r="C1" s="147"/>
      <c r="D1" s="147"/>
      <c r="E1" s="147"/>
      <c r="F1" s="124"/>
      <c r="G1" s="124"/>
      <c r="H1" s="124"/>
    </row>
    <row r="2" spans="1:8" s="53" customFormat="1" ht="19.5" x14ac:dyDescent="0.3">
      <c r="A2" s="172" t="s">
        <v>216</v>
      </c>
      <c r="B2" s="172"/>
      <c r="C2" s="172"/>
      <c r="D2" s="172"/>
      <c r="E2" s="172"/>
      <c r="G2" s="65"/>
      <c r="H2" s="65"/>
    </row>
    <row r="3" spans="1:8" s="53" customFormat="1" ht="9" customHeight="1" thickBot="1" x14ac:dyDescent="0.35">
      <c r="A3" s="92"/>
      <c r="B3" s="93"/>
      <c r="C3" s="94"/>
      <c r="D3" s="94"/>
      <c r="E3" s="118"/>
      <c r="G3" s="65"/>
      <c r="H3" s="65"/>
    </row>
    <row r="4" spans="1:8" s="52" customFormat="1" ht="23.25" customHeight="1" x14ac:dyDescent="0.3">
      <c r="A4" s="173" t="s">
        <v>18</v>
      </c>
      <c r="B4" s="174"/>
      <c r="C4" s="175" t="s">
        <v>176</v>
      </c>
      <c r="D4" s="175"/>
      <c r="E4" s="170" t="s">
        <v>80</v>
      </c>
      <c r="F4" s="115"/>
      <c r="G4" s="65"/>
      <c r="H4" s="65"/>
    </row>
    <row r="5" spans="1:8" s="52" customFormat="1" ht="19.5" x14ac:dyDescent="0.3">
      <c r="A5" s="95"/>
      <c r="B5" s="96"/>
      <c r="C5" s="48"/>
      <c r="D5" s="97" t="s">
        <v>32</v>
      </c>
      <c r="E5" s="171"/>
      <c r="F5" s="115"/>
      <c r="G5" s="65"/>
      <c r="H5" s="65"/>
    </row>
    <row r="6" spans="1:8" s="52" customFormat="1" ht="19.5" x14ac:dyDescent="0.3">
      <c r="A6" s="98">
        <v>1</v>
      </c>
      <c r="B6" s="99" t="s">
        <v>33</v>
      </c>
      <c r="C6" s="100"/>
      <c r="D6" s="101"/>
      <c r="E6" s="110"/>
      <c r="F6" s="28"/>
      <c r="G6" s="65"/>
      <c r="H6" s="65"/>
    </row>
    <row r="7" spans="1:8" s="52" customFormat="1" ht="19.5" x14ac:dyDescent="0.3">
      <c r="A7" s="102"/>
      <c r="B7" s="28" t="s">
        <v>34</v>
      </c>
      <c r="C7" s="103">
        <f>คีย์!M67</f>
        <v>4.384615384615385</v>
      </c>
      <c r="D7" s="103">
        <f>คีย์!M68</f>
        <v>0.55034953927900832</v>
      </c>
      <c r="E7" s="111" t="str">
        <f>IF(C7&gt;4.5,"มากที่สุด",IF(C7&gt;3.5,"มาก",IF(C7&gt;2.5,"ปานกลาง",IF(C7&gt;1.5,"น้อย",IF(C7&lt;=1.5,"น้อยที่สุด")))))</f>
        <v>มาก</v>
      </c>
      <c r="F7" s="116"/>
      <c r="G7" s="65"/>
      <c r="H7" s="65"/>
    </row>
    <row r="8" spans="1:8" s="52" customFormat="1" ht="19.5" x14ac:dyDescent="0.3">
      <c r="A8" s="102"/>
      <c r="B8" s="28" t="s">
        <v>179</v>
      </c>
      <c r="C8" s="103">
        <f>คีย์!N67</f>
        <v>4.1076923076923073</v>
      </c>
      <c r="D8" s="103">
        <f>คีย์!N68</f>
        <v>0.81246301690978817</v>
      </c>
      <c r="E8" s="111" t="str">
        <f>IF(C8&gt;4.5,"มากที่สุด",IF(C8&gt;3.5,"มาก",IF(C8&gt;2.5,"ปานกลาง",IF(C8&gt;1.5,"น้อย",IF(C8&lt;=1.5,"น้อยที่สุด")))))</f>
        <v>มาก</v>
      </c>
      <c r="F8" s="116"/>
      <c r="G8" s="65"/>
      <c r="H8" s="65"/>
    </row>
    <row r="9" spans="1:8" s="52" customFormat="1" ht="19.5" x14ac:dyDescent="0.3">
      <c r="A9" s="104"/>
      <c r="B9" s="105" t="s">
        <v>180</v>
      </c>
      <c r="C9" s="106">
        <f>คีย์!O67</f>
        <v>3.7692307692307692</v>
      </c>
      <c r="D9" s="106">
        <f>คีย์!O68</f>
        <v>0.99638770643683761</v>
      </c>
      <c r="E9" s="111" t="str">
        <f>IF(C9&gt;4.5,"มากที่สุด",IF(C9&gt;3.5,"มาก",IF(C9&gt;2.5,"ปานกลาง",IF(C9&gt;1.5,"น้อย",IF(C9&lt;=1.5,"น้อยที่สุด")))))</f>
        <v>มาก</v>
      </c>
      <c r="F9" s="116"/>
      <c r="G9" s="65"/>
      <c r="H9" s="65"/>
    </row>
    <row r="10" spans="1:8" s="52" customFormat="1" ht="19.5" x14ac:dyDescent="0.3">
      <c r="A10" s="107"/>
      <c r="B10" s="120" t="s">
        <v>92</v>
      </c>
      <c r="C10" s="50">
        <f>AVERAGE(C7:C9)</f>
        <v>4.0871794871794869</v>
      </c>
      <c r="D10" s="50">
        <f>STDEVA(คีย์!M2:O66)</f>
        <v>0.84193551164125591</v>
      </c>
      <c r="E10" s="49" t="str">
        <f>IF(C10&gt;4.5,"มากที่สุด",IF(C10&gt;3.5,"มาก",IF(C10&gt;2.5,"ปานกลาง",IF(C10&gt;1.5,"น้อย",IF(C10&lt;=1.5,"น้อยที่สุด")))))</f>
        <v>มาก</v>
      </c>
      <c r="F10" s="116"/>
      <c r="G10" s="65"/>
      <c r="H10" s="65"/>
    </row>
    <row r="11" spans="1:8" s="52" customFormat="1" ht="19.5" x14ac:dyDescent="0.3">
      <c r="A11" s="108">
        <v>2</v>
      </c>
      <c r="B11" s="99" t="s">
        <v>36</v>
      </c>
      <c r="C11" s="109"/>
      <c r="D11" s="109"/>
      <c r="E11" s="110"/>
      <c r="F11" s="28"/>
      <c r="G11" s="65"/>
      <c r="H11" s="65"/>
    </row>
    <row r="12" spans="1:8" s="52" customFormat="1" ht="19.5" x14ac:dyDescent="0.3">
      <c r="A12" s="102"/>
      <c r="B12" s="30" t="s">
        <v>37</v>
      </c>
      <c r="C12" s="103">
        <f>คีย์!P67</f>
        <v>4.4615384615384617</v>
      </c>
      <c r="D12" s="103">
        <f>คีย์!P68</f>
        <v>0.61433203249858848</v>
      </c>
      <c r="E12" s="111" t="str">
        <f>IF(C12&gt;4.5,"มากที่สุด",IF(C12&gt;3.5,"มาก",IF(C12&gt;2.5,"ปานกลาง",IF(C12&gt;1.5,"น้อย",IF(C12&lt;=1.5,"น้อยที่สุด")))))</f>
        <v>มาก</v>
      </c>
      <c r="F12" s="116"/>
      <c r="G12" s="65"/>
      <c r="H12" s="65"/>
    </row>
    <row r="13" spans="1:8" s="52" customFormat="1" ht="19.5" x14ac:dyDescent="0.3">
      <c r="A13" s="102"/>
      <c r="B13" s="28" t="s">
        <v>38</v>
      </c>
      <c r="C13" s="103">
        <f>คีย์!Q67</f>
        <v>4.4461538461538463</v>
      </c>
      <c r="D13" s="103">
        <f>คีย์!Q68</f>
        <v>0.61315702594159249</v>
      </c>
      <c r="E13" s="111" t="str">
        <f>IF(C13&gt;4.5,"มากที่สุด",IF(C13&gt;3.5,"มาก",IF(C13&gt;2.5,"ปานกลาง",IF(C13&gt;1.5,"น้อย",IF(C13&lt;=1.5,"น้อยที่สุด")))))</f>
        <v>มาก</v>
      </c>
      <c r="F13" s="116"/>
      <c r="G13" s="65"/>
      <c r="H13" s="65"/>
    </row>
    <row r="14" spans="1:8" s="52" customFormat="1" ht="19.5" x14ac:dyDescent="0.3">
      <c r="A14" s="107"/>
      <c r="B14" s="120" t="s">
        <v>101</v>
      </c>
      <c r="C14" s="50">
        <f>AVERAGE(C12:C13)</f>
        <v>4.453846153846154</v>
      </c>
      <c r="D14" s="50">
        <f>STDEVA(คีย์!P2:Q66)</f>
        <v>0.61141009292395399</v>
      </c>
      <c r="E14" s="49" t="str">
        <f>IF(C14&gt;4.5,"มากที่สุด",IF(C14&gt;3.5,"มาก",IF(C14&gt;2.5,"ปานกลาง",IF(C14&gt;1.5,"น้อย",IF(C14&lt;=1.5,"น้อยที่สุด")))))</f>
        <v>มาก</v>
      </c>
      <c r="F14" s="116"/>
      <c r="G14" s="65"/>
      <c r="H14" s="65"/>
    </row>
    <row r="15" spans="1:8" s="52" customFormat="1" ht="19.5" x14ac:dyDescent="0.3">
      <c r="A15" s="108">
        <v>3</v>
      </c>
      <c r="B15" s="99" t="s">
        <v>39</v>
      </c>
      <c r="C15" s="109"/>
      <c r="D15" s="109"/>
      <c r="E15" s="111"/>
      <c r="F15" s="28"/>
      <c r="G15" s="65"/>
      <c r="H15" s="65"/>
    </row>
    <row r="16" spans="1:8" s="52" customFormat="1" ht="19.5" x14ac:dyDescent="0.3">
      <c r="A16" s="102"/>
      <c r="B16" s="28" t="s">
        <v>81</v>
      </c>
      <c r="C16" s="103">
        <f>คีย์!R67</f>
        <v>3.6769230769230767</v>
      </c>
      <c r="D16" s="103">
        <f>คีย์!R68</f>
        <v>1.001681278958225</v>
      </c>
      <c r="E16" s="111" t="str">
        <f t="shared" ref="E16:E21" si="0">IF(C16&gt;4.5,"มากที่สุด",IF(C16&gt;3.5,"มาก",IF(C16&gt;2.5,"ปานกลาง",IF(C16&gt;1.5,"น้อย",IF(C16&lt;=1.5,"น้อยที่สุด")))))</f>
        <v>มาก</v>
      </c>
      <c r="F16" s="116"/>
      <c r="G16" s="65"/>
      <c r="H16" s="65"/>
    </row>
    <row r="17" spans="1:8" s="52" customFormat="1" ht="19.5" x14ac:dyDescent="0.3">
      <c r="A17" s="102"/>
      <c r="B17" s="28" t="s">
        <v>40</v>
      </c>
      <c r="C17" s="103">
        <f>คีย์!S67</f>
        <v>3.6307692307692307</v>
      </c>
      <c r="D17" s="103">
        <f>คีย์!S68</f>
        <v>1.0088550250350454</v>
      </c>
      <c r="E17" s="111" t="str">
        <f t="shared" si="0"/>
        <v>มาก</v>
      </c>
      <c r="F17" s="116"/>
      <c r="G17" s="65"/>
      <c r="H17" s="65"/>
    </row>
    <row r="18" spans="1:8" s="52" customFormat="1" ht="19.5" x14ac:dyDescent="0.3">
      <c r="A18" s="102"/>
      <c r="B18" s="28" t="s">
        <v>82</v>
      </c>
      <c r="C18" s="103">
        <f>คีย์!T67</f>
        <v>4.1230769230769226</v>
      </c>
      <c r="D18" s="103">
        <f>คีย์!T68</f>
        <v>0.67332413042708095</v>
      </c>
      <c r="E18" s="111" t="str">
        <f t="shared" si="0"/>
        <v>มาก</v>
      </c>
      <c r="F18" s="116"/>
      <c r="G18" s="65"/>
      <c r="H18" s="65"/>
    </row>
    <row r="19" spans="1:8" s="52" customFormat="1" ht="19.5" x14ac:dyDescent="0.3">
      <c r="A19" s="102"/>
      <c r="B19" s="28" t="s">
        <v>83</v>
      </c>
      <c r="C19" s="103">
        <f>คีย์!U67</f>
        <v>4.2153846153846155</v>
      </c>
      <c r="D19" s="103">
        <f>คีย์!U68</f>
        <v>0.59927841224644107</v>
      </c>
      <c r="E19" s="111" t="str">
        <f t="shared" si="0"/>
        <v>มาก</v>
      </c>
      <c r="F19" s="116"/>
      <c r="G19" s="65"/>
      <c r="H19" s="65"/>
    </row>
    <row r="20" spans="1:8" s="52" customFormat="1" ht="19.5" x14ac:dyDescent="0.3">
      <c r="A20" s="102"/>
      <c r="B20" s="28" t="s">
        <v>84</v>
      </c>
      <c r="C20" s="103">
        <f>คีย์!V67</f>
        <v>4.092307692307692</v>
      </c>
      <c r="D20" s="103">
        <f>คีย์!V68</f>
        <v>0.76491578219184064</v>
      </c>
      <c r="E20" s="111" t="str">
        <f t="shared" si="0"/>
        <v>มาก</v>
      </c>
      <c r="F20" s="116"/>
      <c r="G20" s="65"/>
      <c r="H20" s="65"/>
    </row>
    <row r="21" spans="1:8" s="52" customFormat="1" ht="19.5" x14ac:dyDescent="0.3">
      <c r="A21" s="107"/>
      <c r="B21" s="120" t="s">
        <v>91</v>
      </c>
      <c r="C21" s="50">
        <f>AVERAGE(C16:C20)</f>
        <v>3.9476923076923072</v>
      </c>
      <c r="D21" s="50">
        <f>STDEVA(คีย์!R2:V66)</f>
        <v>0.85726879190627803</v>
      </c>
      <c r="E21" s="49" t="str">
        <f t="shared" si="0"/>
        <v>มาก</v>
      </c>
      <c r="F21" s="116"/>
      <c r="G21" s="65"/>
      <c r="H21" s="65"/>
    </row>
    <row r="22" spans="1:8" s="52" customFormat="1" ht="19.5" x14ac:dyDescent="0.3">
      <c r="A22" s="108">
        <v>4</v>
      </c>
      <c r="B22" s="99" t="s">
        <v>85</v>
      </c>
      <c r="C22" s="109"/>
      <c r="D22" s="109"/>
      <c r="E22" s="111"/>
      <c r="F22" s="28"/>
      <c r="G22" s="65"/>
      <c r="H22" s="65"/>
    </row>
    <row r="23" spans="1:8" s="52" customFormat="1" ht="19.5" x14ac:dyDescent="0.3">
      <c r="A23" s="102"/>
      <c r="B23" s="28" t="s">
        <v>86</v>
      </c>
      <c r="C23" s="103"/>
      <c r="D23" s="103"/>
      <c r="E23" s="111"/>
      <c r="F23" s="28"/>
      <c r="G23" s="65"/>
      <c r="H23" s="65"/>
    </row>
    <row r="24" spans="1:8" s="52" customFormat="1" ht="19.5" x14ac:dyDescent="0.3">
      <c r="A24" s="102"/>
      <c r="B24" s="28" t="s">
        <v>177</v>
      </c>
      <c r="C24" s="103">
        <f>คีย์!AE67</f>
        <v>4.3230769230769228</v>
      </c>
      <c r="D24" s="103">
        <f>คีย์!AE68</f>
        <v>0.68710653076170469</v>
      </c>
      <c r="E24" s="111" t="str">
        <f>IF(C24&gt;4.5,"มากที่สุด",IF(C24&gt;3.5,"มาก",IF(C24&gt;2.5,"ปานกลาง",IF(C24&gt;1.5,"น้อย",IF(C24&lt;=1.5,"น้อยที่สุด")))))</f>
        <v>มาก</v>
      </c>
      <c r="F24" s="28"/>
      <c r="G24" s="65"/>
      <c r="H24" s="65"/>
    </row>
    <row r="25" spans="1:8" s="52" customFormat="1" ht="37.5" x14ac:dyDescent="0.3">
      <c r="A25" s="102"/>
      <c r="B25" s="30" t="s">
        <v>178</v>
      </c>
      <c r="C25" s="103">
        <f>คีย์!AF67</f>
        <v>4.092307692307692</v>
      </c>
      <c r="D25" s="103">
        <f>คีย์!AF68</f>
        <v>0.82392120609082242</v>
      </c>
      <c r="E25" s="111" t="str">
        <f>IF(C25&gt;4.5,"มากที่สุด",IF(C25&gt;3.5,"มาก",IF(C25&gt;2.5,"ปานกลาง",IF(C25&gt;1.5,"น้อย",IF(C25&lt;=1.5,"น้อยที่สุด")))))</f>
        <v>มาก</v>
      </c>
      <c r="F25" s="28"/>
      <c r="G25" s="65"/>
      <c r="H25" s="65"/>
    </row>
    <row r="26" spans="1:8" s="52" customFormat="1" ht="19.5" x14ac:dyDescent="0.3">
      <c r="A26" s="112"/>
      <c r="B26" s="120" t="s">
        <v>93</v>
      </c>
      <c r="C26" s="50">
        <f>AVERAGE(C23:C25)</f>
        <v>4.207692307692307</v>
      </c>
      <c r="D26" s="50">
        <f>STDEVA(คีย์!AE2:AF66)</f>
        <v>0.76448446271904102</v>
      </c>
      <c r="E26" s="49" t="str">
        <f>IF(C26&gt;4.5,"มากที่สุด",IF(C26&gt;3.5,"มาก",IF(C26&gt;2.5,"ปานกลาง",IF(C26&gt;1.5,"น้อย",IF(C26&lt;=1.5,"น้อยที่สุด")))))</f>
        <v>มาก</v>
      </c>
      <c r="F26" s="28"/>
      <c r="G26" s="65"/>
      <c r="H26" s="65"/>
    </row>
    <row r="27" spans="1:8" s="52" customFormat="1" ht="19.5" x14ac:dyDescent="0.3">
      <c r="A27" s="108">
        <v>5</v>
      </c>
      <c r="B27" s="99" t="s">
        <v>87</v>
      </c>
      <c r="C27" s="103"/>
      <c r="D27" s="103"/>
      <c r="E27" s="111"/>
      <c r="F27" s="28"/>
      <c r="G27" s="65"/>
      <c r="H27" s="65"/>
    </row>
    <row r="28" spans="1:8" s="52" customFormat="1" ht="19.5" x14ac:dyDescent="0.3">
      <c r="A28" s="102"/>
      <c r="B28" s="28" t="s">
        <v>88</v>
      </c>
      <c r="C28" s="103">
        <f>คีย์!AG67</f>
        <v>4</v>
      </c>
      <c r="D28" s="103">
        <f>[1]data!AH10</f>
        <v>0.51639777949432131</v>
      </c>
      <c r="E28" s="111" t="str">
        <f>IF(C28&gt;4.5,"มากที่สุด",IF(C28&gt;3.5,"มาก",IF(C28&gt;2.5,"ปานกลาง",IF(C28&gt;1.5,"น้อย",IF(C28&lt;=1.5,"น้อยที่สุด")))))</f>
        <v>มาก</v>
      </c>
      <c r="F28" s="28"/>
      <c r="G28" s="65"/>
      <c r="H28" s="65"/>
    </row>
    <row r="29" spans="1:8" s="52" customFormat="1" ht="19.5" x14ac:dyDescent="0.3">
      <c r="A29" s="102"/>
      <c r="B29" s="28" t="s">
        <v>89</v>
      </c>
      <c r="C29" s="103">
        <f>คีย์!AH67</f>
        <v>4.046153846153846</v>
      </c>
      <c r="D29" s="103">
        <f>คีย์!AH68</f>
        <v>0.69441452927018887</v>
      </c>
      <c r="E29" s="111" t="str">
        <f>IF(C29&gt;4.5,"มากที่สุด",IF(C29&gt;3.5,"มาก",IF(C29&gt;2.5,"ปานกลาง",IF(C29&gt;1.5,"น้อย",IF(C29&lt;=1.5,"น้อยที่สุด")))))</f>
        <v>มาก</v>
      </c>
      <c r="F29" s="28"/>
      <c r="G29" s="65"/>
      <c r="H29" s="65"/>
    </row>
    <row r="30" spans="1:8" s="52" customFormat="1" ht="19.5" x14ac:dyDescent="0.3">
      <c r="A30" s="102"/>
      <c r="B30" s="28" t="s">
        <v>90</v>
      </c>
      <c r="C30" s="103">
        <f>คีย์!AI67</f>
        <v>4.1384615384615389</v>
      </c>
      <c r="D30" s="103">
        <f>[1]data!AH10</f>
        <v>0.51639777949432131</v>
      </c>
      <c r="E30" s="111" t="str">
        <f>IF(C30&gt;4.5,"มากที่สุด",IF(C30&gt;3.5,"มาก",IF(C30&gt;2.5,"ปานกลาง",IF(C30&gt;1.5,"น้อย",IF(C30&lt;=1.5,"น้อยที่สุด")))))</f>
        <v>มาก</v>
      </c>
      <c r="F30" s="28"/>
      <c r="G30" s="65"/>
      <c r="H30" s="65"/>
    </row>
    <row r="31" spans="1:8" s="52" customFormat="1" ht="19.5" x14ac:dyDescent="0.3">
      <c r="A31" s="112"/>
      <c r="B31" s="120" t="s">
        <v>94</v>
      </c>
      <c r="C31" s="50">
        <f>AVERAGE(C28:C30)</f>
        <v>4.0615384615384613</v>
      </c>
      <c r="D31" s="50">
        <f>STDEVA(คีย์!AG2:AI66)</f>
        <v>0.7504690576584585</v>
      </c>
      <c r="E31" s="49" t="str">
        <f>IF(C31&gt;4.5,"มากที่สุด",IF(C31&gt;3.5,"มาก",IF(C31&gt;2.5,"ปานกลาง",IF(C31&gt;1.5,"น้อย",IF(C31&lt;=1.5,"น้อยที่สุด")))))</f>
        <v>มาก</v>
      </c>
      <c r="F31" s="28"/>
      <c r="G31" s="65"/>
      <c r="H31" s="65"/>
    </row>
    <row r="32" spans="1:8" s="52" customFormat="1" ht="20.25" thickBot="1" x14ac:dyDescent="0.35">
      <c r="A32" s="168" t="s">
        <v>41</v>
      </c>
      <c r="B32" s="169"/>
      <c r="C32" s="113">
        <f>AVERAGE(C10,C14,C21,C26,C31)</f>
        <v>4.1515897435897431</v>
      </c>
      <c r="D32" s="113">
        <f>STDEVA(คีย์!M2:V66,คีย์!AE2:AI66)</f>
        <v>0.8068938997740347</v>
      </c>
      <c r="E32" s="114" t="str">
        <f>IF(C32&gt;4.5,"มากที่สุด",IF(C32&gt;3.5,"มาก",IF(C32&gt;2.5,"ปานกลาง",IF(C32&gt;1.5,"น้อย",IF(C32&lt;=1.5,"น้อยที่สุด")))))</f>
        <v>มาก</v>
      </c>
      <c r="F32" s="28"/>
      <c r="G32" s="65"/>
      <c r="H32" s="65"/>
    </row>
    <row r="33" spans="1:8" s="52" customFormat="1" ht="20.25" thickTop="1" x14ac:dyDescent="0.3">
      <c r="A33" s="135"/>
      <c r="B33" s="135"/>
      <c r="C33" s="136"/>
      <c r="D33" s="136"/>
      <c r="E33" s="135"/>
      <c r="F33" s="28"/>
      <c r="G33" s="65"/>
      <c r="H33" s="65"/>
    </row>
    <row r="34" spans="1:8" s="121" customFormat="1" ht="19.5" x14ac:dyDescent="0.3">
      <c r="B34" s="123" t="s">
        <v>217</v>
      </c>
      <c r="E34" s="122"/>
    </row>
    <row r="35" spans="1:8" s="121" customFormat="1" ht="23.25" customHeight="1" x14ac:dyDescent="0.3">
      <c r="A35" s="123" t="s">
        <v>218</v>
      </c>
      <c r="B35" s="123"/>
      <c r="E35" s="122"/>
    </row>
    <row r="36" spans="1:8" s="121" customFormat="1" ht="19.5" x14ac:dyDescent="0.3">
      <c r="A36" s="123"/>
      <c r="B36" s="123" t="s">
        <v>181</v>
      </c>
      <c r="E36" s="122"/>
    </row>
    <row r="37" spans="1:8" s="121" customFormat="1" ht="19.5" x14ac:dyDescent="0.3">
      <c r="A37" s="123" t="s">
        <v>182</v>
      </c>
      <c r="B37" s="123"/>
      <c r="E37" s="122"/>
    </row>
    <row r="38" spans="1:8" s="121" customFormat="1" ht="19.5" x14ac:dyDescent="0.3">
      <c r="A38" s="123" t="s">
        <v>183</v>
      </c>
      <c r="E38" s="122"/>
    </row>
    <row r="39" spans="1:8" s="121" customFormat="1" ht="19.5" x14ac:dyDescent="0.3">
      <c r="A39" s="123"/>
      <c r="B39" s="123"/>
      <c r="E39" s="122"/>
    </row>
    <row r="40" spans="1:8" s="121" customFormat="1" ht="19.5" x14ac:dyDescent="0.3">
      <c r="A40" s="123"/>
      <c r="B40" s="123"/>
      <c r="E40" s="122"/>
    </row>
    <row r="41" spans="1:8" s="121" customFormat="1" ht="21" x14ac:dyDescent="0.35">
      <c r="A41" s="147" t="s">
        <v>97</v>
      </c>
      <c r="B41" s="147"/>
      <c r="C41" s="147"/>
      <c r="D41" s="147"/>
      <c r="E41" s="147"/>
    </row>
    <row r="42" spans="1:8" s="125" customFormat="1" ht="21" x14ac:dyDescent="0.35">
      <c r="A42" s="167" t="s">
        <v>98</v>
      </c>
      <c r="B42" s="167"/>
      <c r="C42" s="126"/>
    </row>
    <row r="43" spans="1:8" s="125" customFormat="1" ht="21" x14ac:dyDescent="0.35">
      <c r="A43" s="126"/>
      <c r="C43" s="126"/>
    </row>
    <row r="44" spans="1:8" s="125" customFormat="1" ht="21" x14ac:dyDescent="0.35">
      <c r="A44" s="138" t="s">
        <v>21</v>
      </c>
      <c r="B44" s="138" t="s">
        <v>18</v>
      </c>
      <c r="C44" s="138" t="s">
        <v>19</v>
      </c>
      <c r="D44" s="138" t="s">
        <v>31</v>
      </c>
    </row>
    <row r="45" spans="1:8" s="125" customFormat="1" ht="57" x14ac:dyDescent="0.35">
      <c r="A45" s="139">
        <v>1</v>
      </c>
      <c r="B45" s="137" t="s">
        <v>116</v>
      </c>
      <c r="C45" s="140">
        <v>14</v>
      </c>
      <c r="D45" s="141">
        <f>C45*100/$C$56</f>
        <v>36.842105263157897</v>
      </c>
    </row>
    <row r="46" spans="1:8" s="125" customFormat="1" ht="38.25" x14ac:dyDescent="0.35">
      <c r="A46" s="139">
        <v>2</v>
      </c>
      <c r="B46" s="137" t="s">
        <v>184</v>
      </c>
      <c r="C46" s="140">
        <v>10</v>
      </c>
      <c r="D46" s="141">
        <f>C46*100/$C$56</f>
        <v>26.315789473684209</v>
      </c>
    </row>
    <row r="47" spans="1:8" s="132" customFormat="1" ht="21" x14ac:dyDescent="0.35">
      <c r="A47" s="139">
        <v>3</v>
      </c>
      <c r="B47" s="137" t="s">
        <v>191</v>
      </c>
      <c r="C47" s="140">
        <v>2</v>
      </c>
      <c r="D47" s="141">
        <f>C47*100/$C$56</f>
        <v>5.2631578947368425</v>
      </c>
    </row>
    <row r="48" spans="1:8" s="125" customFormat="1" ht="21" x14ac:dyDescent="0.35">
      <c r="A48" s="139">
        <v>4</v>
      </c>
      <c r="B48" s="137" t="s">
        <v>185</v>
      </c>
      <c r="C48" s="140">
        <v>2</v>
      </c>
      <c r="D48" s="141">
        <f t="shared" ref="D48:D56" si="1">C48*100/$C$56</f>
        <v>5.2631578947368425</v>
      </c>
    </row>
    <row r="49" spans="1:5" s="125" customFormat="1" ht="21" x14ac:dyDescent="0.35">
      <c r="A49" s="139">
        <v>5</v>
      </c>
      <c r="B49" s="137" t="s">
        <v>187</v>
      </c>
      <c r="C49" s="140">
        <v>2</v>
      </c>
      <c r="D49" s="141">
        <f t="shared" si="1"/>
        <v>5.2631578947368425</v>
      </c>
    </row>
    <row r="50" spans="1:5" s="125" customFormat="1" ht="21" x14ac:dyDescent="0.35">
      <c r="A50" s="139">
        <v>6</v>
      </c>
      <c r="B50" s="137" t="s">
        <v>186</v>
      </c>
      <c r="C50" s="140">
        <v>2</v>
      </c>
      <c r="D50" s="141">
        <f t="shared" si="1"/>
        <v>5.2631578947368425</v>
      </c>
    </row>
    <row r="51" spans="1:5" s="131" customFormat="1" ht="21" x14ac:dyDescent="0.35">
      <c r="A51" s="139">
        <v>7</v>
      </c>
      <c r="B51" s="137" t="s">
        <v>111</v>
      </c>
      <c r="C51" s="140">
        <v>2</v>
      </c>
      <c r="D51" s="141">
        <f t="shared" si="1"/>
        <v>5.2631578947368425</v>
      </c>
    </row>
    <row r="52" spans="1:5" s="132" customFormat="1" ht="21" x14ac:dyDescent="0.35">
      <c r="A52" s="139">
        <v>8</v>
      </c>
      <c r="B52" s="137" t="s">
        <v>188</v>
      </c>
      <c r="C52" s="140">
        <v>1</v>
      </c>
      <c r="D52" s="141">
        <f t="shared" si="1"/>
        <v>2.6315789473684212</v>
      </c>
    </row>
    <row r="53" spans="1:5" s="132" customFormat="1" ht="21" x14ac:dyDescent="0.35">
      <c r="A53" s="139">
        <v>9</v>
      </c>
      <c r="B53" s="137" t="s">
        <v>189</v>
      </c>
      <c r="C53" s="140">
        <v>1</v>
      </c>
      <c r="D53" s="141">
        <f t="shared" si="1"/>
        <v>2.6315789473684212</v>
      </c>
    </row>
    <row r="54" spans="1:5" s="132" customFormat="1" ht="21" x14ac:dyDescent="0.35">
      <c r="A54" s="139">
        <v>10</v>
      </c>
      <c r="B54" s="137" t="s">
        <v>190</v>
      </c>
      <c r="C54" s="140">
        <v>1</v>
      </c>
      <c r="D54" s="141">
        <f t="shared" si="1"/>
        <v>2.6315789473684212</v>
      </c>
    </row>
    <row r="55" spans="1:5" s="125" customFormat="1" ht="21" x14ac:dyDescent="0.35">
      <c r="A55" s="139">
        <v>11</v>
      </c>
      <c r="B55" s="137" t="s">
        <v>192</v>
      </c>
      <c r="C55" s="140">
        <v>1</v>
      </c>
      <c r="D55" s="141">
        <f t="shared" si="1"/>
        <v>2.6315789473684212</v>
      </c>
    </row>
    <row r="56" spans="1:5" s="125" customFormat="1" ht="21" x14ac:dyDescent="0.35">
      <c r="A56" s="140"/>
      <c r="B56" s="140" t="s">
        <v>29</v>
      </c>
      <c r="C56" s="140">
        <f>SUM(C45:C55)</f>
        <v>38</v>
      </c>
      <c r="D56" s="141">
        <f t="shared" si="1"/>
        <v>100</v>
      </c>
    </row>
    <row r="57" spans="1:5" s="121" customFormat="1" ht="19.5" x14ac:dyDescent="0.3">
      <c r="E57" s="122"/>
    </row>
    <row r="58" spans="1:5" s="121" customFormat="1" ht="19.5" x14ac:dyDescent="0.3">
      <c r="E58" s="122"/>
    </row>
    <row r="59" spans="1:5" s="121" customFormat="1" ht="19.5" x14ac:dyDescent="0.3">
      <c r="E59" s="122"/>
    </row>
    <row r="60" spans="1:5" s="121" customFormat="1" ht="19.5" x14ac:dyDescent="0.3">
      <c r="E60" s="122"/>
    </row>
    <row r="61" spans="1:5" s="121" customFormat="1" ht="19.5" x14ac:dyDescent="0.3">
      <c r="E61" s="122"/>
    </row>
    <row r="62" spans="1:5" s="121" customFormat="1" ht="19.5" x14ac:dyDescent="0.3">
      <c r="E62" s="122"/>
    </row>
    <row r="63" spans="1:5" s="121" customFormat="1" ht="19.5" x14ac:dyDescent="0.3">
      <c r="E63" s="122"/>
    </row>
    <row r="64" spans="1:5" s="121" customFormat="1" ht="19.5" x14ac:dyDescent="0.3">
      <c r="E64" s="122"/>
    </row>
    <row r="65" spans="5:5" s="121" customFormat="1" ht="19.5" x14ac:dyDescent="0.3">
      <c r="E65" s="122"/>
    </row>
    <row r="66" spans="5:5" s="121" customFormat="1" ht="19.5" x14ac:dyDescent="0.3">
      <c r="E66" s="122"/>
    </row>
    <row r="67" spans="5:5" s="121" customFormat="1" ht="19.5" x14ac:dyDescent="0.3">
      <c r="E67" s="122"/>
    </row>
    <row r="68" spans="5:5" s="121" customFormat="1" ht="19.5" x14ac:dyDescent="0.3">
      <c r="E68" s="122"/>
    </row>
    <row r="69" spans="5:5" s="121" customFormat="1" ht="19.5" x14ac:dyDescent="0.3">
      <c r="E69" s="122"/>
    </row>
    <row r="70" spans="5:5" s="121" customFormat="1" ht="19.5" x14ac:dyDescent="0.3">
      <c r="E70" s="122"/>
    </row>
    <row r="71" spans="5:5" s="121" customFormat="1" ht="19.5" x14ac:dyDescent="0.3">
      <c r="E71" s="122"/>
    </row>
    <row r="72" spans="5:5" s="121" customFormat="1" ht="19.5" x14ac:dyDescent="0.3">
      <c r="E72" s="122"/>
    </row>
    <row r="73" spans="5:5" s="121" customFormat="1" ht="19.5" x14ac:dyDescent="0.3">
      <c r="E73" s="122"/>
    </row>
    <row r="74" spans="5:5" s="121" customFormat="1" ht="19.5" x14ac:dyDescent="0.3">
      <c r="E74" s="122"/>
    </row>
    <row r="75" spans="5:5" s="121" customFormat="1" ht="19.5" x14ac:dyDescent="0.3">
      <c r="E75" s="122"/>
    </row>
    <row r="76" spans="5:5" s="121" customFormat="1" ht="19.5" x14ac:dyDescent="0.3">
      <c r="E76" s="122"/>
    </row>
    <row r="77" spans="5:5" s="121" customFormat="1" ht="19.5" x14ac:dyDescent="0.3">
      <c r="E77" s="122"/>
    </row>
    <row r="78" spans="5:5" s="121" customFormat="1" ht="19.5" x14ac:dyDescent="0.3">
      <c r="E78" s="122"/>
    </row>
    <row r="79" spans="5:5" s="121" customFormat="1" ht="19.5" x14ac:dyDescent="0.3">
      <c r="E79" s="122"/>
    </row>
    <row r="80" spans="5:5" s="121" customFormat="1" ht="19.5" x14ac:dyDescent="0.3">
      <c r="E80" s="122"/>
    </row>
    <row r="81" spans="5:5" s="121" customFormat="1" ht="19.5" x14ac:dyDescent="0.3">
      <c r="E81" s="122"/>
    </row>
    <row r="82" spans="5:5" s="121" customFormat="1" ht="19.5" x14ac:dyDescent="0.3">
      <c r="E82" s="122"/>
    </row>
    <row r="83" spans="5:5" s="121" customFormat="1" ht="19.5" x14ac:dyDescent="0.3">
      <c r="E83" s="122"/>
    </row>
    <row r="84" spans="5:5" s="121" customFormat="1" ht="19.5" x14ac:dyDescent="0.3">
      <c r="E84" s="122"/>
    </row>
    <row r="85" spans="5:5" s="121" customFormat="1" ht="19.5" x14ac:dyDescent="0.3">
      <c r="E85" s="122"/>
    </row>
    <row r="86" spans="5:5" s="121" customFormat="1" ht="19.5" x14ac:dyDescent="0.3">
      <c r="E86" s="122"/>
    </row>
    <row r="87" spans="5:5" s="121" customFormat="1" ht="19.5" x14ac:dyDescent="0.3">
      <c r="E87" s="122"/>
    </row>
    <row r="88" spans="5:5" s="121" customFormat="1" ht="19.5" x14ac:dyDescent="0.3">
      <c r="E88" s="122"/>
    </row>
    <row r="89" spans="5:5" s="121" customFormat="1" ht="19.5" x14ac:dyDescent="0.3">
      <c r="E89" s="122"/>
    </row>
    <row r="90" spans="5:5" s="121" customFormat="1" ht="19.5" x14ac:dyDescent="0.3">
      <c r="E90" s="122"/>
    </row>
    <row r="91" spans="5:5" s="121" customFormat="1" ht="19.5" x14ac:dyDescent="0.3">
      <c r="E91" s="122"/>
    </row>
    <row r="92" spans="5:5" s="121" customFormat="1" ht="19.5" x14ac:dyDescent="0.3">
      <c r="E92" s="122"/>
    </row>
    <row r="93" spans="5:5" s="121" customFormat="1" ht="19.5" x14ac:dyDescent="0.3">
      <c r="E93" s="122"/>
    </row>
    <row r="94" spans="5:5" s="121" customFormat="1" ht="19.5" x14ac:dyDescent="0.3">
      <c r="E94" s="122"/>
    </row>
    <row r="95" spans="5:5" s="121" customFormat="1" ht="19.5" x14ac:dyDescent="0.3">
      <c r="E95" s="122"/>
    </row>
    <row r="96" spans="5:5" s="121" customFormat="1" ht="19.5" x14ac:dyDescent="0.3">
      <c r="E96" s="122"/>
    </row>
    <row r="97" spans="5:5" s="121" customFormat="1" ht="19.5" x14ac:dyDescent="0.3">
      <c r="E97" s="122"/>
    </row>
    <row r="98" spans="5:5" s="121" customFormat="1" ht="19.5" x14ac:dyDescent="0.3">
      <c r="E98" s="122"/>
    </row>
    <row r="99" spans="5:5" s="121" customFormat="1" ht="19.5" x14ac:dyDescent="0.3">
      <c r="E99" s="122"/>
    </row>
    <row r="100" spans="5:5" s="121" customFormat="1" ht="19.5" x14ac:dyDescent="0.3">
      <c r="E100" s="122"/>
    </row>
    <row r="101" spans="5:5" s="121" customFormat="1" ht="19.5" x14ac:dyDescent="0.3">
      <c r="E101" s="122"/>
    </row>
    <row r="102" spans="5:5" s="121" customFormat="1" ht="19.5" x14ac:dyDescent="0.3">
      <c r="E102" s="122"/>
    </row>
    <row r="103" spans="5:5" s="121" customFormat="1" ht="19.5" x14ac:dyDescent="0.3">
      <c r="E103" s="122"/>
    </row>
    <row r="104" spans="5:5" s="121" customFormat="1" ht="19.5" x14ac:dyDescent="0.3">
      <c r="E104" s="122"/>
    </row>
    <row r="105" spans="5:5" s="121" customFormat="1" ht="19.5" x14ac:dyDescent="0.3">
      <c r="E105" s="122"/>
    </row>
    <row r="106" spans="5:5" s="121" customFormat="1" ht="19.5" x14ac:dyDescent="0.3">
      <c r="E106" s="122"/>
    </row>
    <row r="107" spans="5:5" s="121" customFormat="1" ht="19.5" x14ac:dyDescent="0.3">
      <c r="E107" s="122"/>
    </row>
    <row r="108" spans="5:5" s="121" customFormat="1" ht="19.5" x14ac:dyDescent="0.3">
      <c r="E108" s="122"/>
    </row>
    <row r="109" spans="5:5" s="121" customFormat="1" ht="19.5" x14ac:dyDescent="0.3">
      <c r="E109" s="122"/>
    </row>
    <row r="110" spans="5:5" s="121" customFormat="1" ht="19.5" x14ac:dyDescent="0.3">
      <c r="E110" s="122"/>
    </row>
    <row r="111" spans="5:5" s="121" customFormat="1" ht="19.5" x14ac:dyDescent="0.3">
      <c r="E111" s="122"/>
    </row>
    <row r="112" spans="5:5" s="121" customFormat="1" ht="19.5" x14ac:dyDescent="0.3">
      <c r="E112" s="122"/>
    </row>
    <row r="113" spans="5:5" s="121" customFormat="1" ht="19.5" x14ac:dyDescent="0.3">
      <c r="E113" s="122"/>
    </row>
    <row r="114" spans="5:5" s="121" customFormat="1" ht="19.5" x14ac:dyDescent="0.3">
      <c r="E114" s="122"/>
    </row>
    <row r="115" spans="5:5" s="121" customFormat="1" ht="19.5" x14ac:dyDescent="0.3">
      <c r="E115" s="122"/>
    </row>
    <row r="116" spans="5:5" s="121" customFormat="1" ht="19.5" x14ac:dyDescent="0.3">
      <c r="E116" s="122"/>
    </row>
    <row r="117" spans="5:5" s="121" customFormat="1" ht="19.5" x14ac:dyDescent="0.3">
      <c r="E117" s="122"/>
    </row>
    <row r="118" spans="5:5" s="121" customFormat="1" ht="19.5" x14ac:dyDescent="0.3">
      <c r="E118" s="122"/>
    </row>
    <row r="119" spans="5:5" s="121" customFormat="1" ht="19.5" x14ac:dyDescent="0.3">
      <c r="E119" s="122"/>
    </row>
    <row r="120" spans="5:5" s="121" customFormat="1" ht="19.5" x14ac:dyDescent="0.3">
      <c r="E120" s="122"/>
    </row>
    <row r="121" spans="5:5" s="121" customFormat="1" ht="19.5" x14ac:dyDescent="0.3">
      <c r="E121" s="122"/>
    </row>
    <row r="122" spans="5:5" s="121" customFormat="1" ht="19.5" x14ac:dyDescent="0.3">
      <c r="E122" s="122"/>
    </row>
    <row r="123" spans="5:5" s="121" customFormat="1" ht="19.5" x14ac:dyDescent="0.3">
      <c r="E123" s="122"/>
    </row>
    <row r="124" spans="5:5" s="121" customFormat="1" ht="19.5" x14ac:dyDescent="0.3">
      <c r="E124" s="122"/>
    </row>
    <row r="125" spans="5:5" s="121" customFormat="1" ht="19.5" x14ac:dyDescent="0.3">
      <c r="E125" s="122"/>
    </row>
    <row r="126" spans="5:5" s="121" customFormat="1" ht="19.5" x14ac:dyDescent="0.3">
      <c r="E126" s="122"/>
    </row>
    <row r="127" spans="5:5" s="121" customFormat="1" ht="19.5" x14ac:dyDescent="0.3">
      <c r="E127" s="122"/>
    </row>
    <row r="128" spans="5:5" s="121" customFormat="1" ht="19.5" x14ac:dyDescent="0.3">
      <c r="E128" s="122"/>
    </row>
    <row r="129" spans="5:5" s="121" customFormat="1" ht="19.5" x14ac:dyDescent="0.3">
      <c r="E129" s="122"/>
    </row>
    <row r="130" spans="5:5" s="121" customFormat="1" ht="19.5" x14ac:dyDescent="0.3">
      <c r="E130" s="122"/>
    </row>
    <row r="131" spans="5:5" s="121" customFormat="1" ht="19.5" x14ac:dyDescent="0.3">
      <c r="E131" s="122"/>
    </row>
    <row r="132" spans="5:5" s="121" customFormat="1" ht="19.5" x14ac:dyDescent="0.3">
      <c r="E132" s="122"/>
    </row>
    <row r="133" spans="5:5" s="121" customFormat="1" ht="19.5" x14ac:dyDescent="0.3">
      <c r="E133" s="122"/>
    </row>
    <row r="134" spans="5:5" s="121" customFormat="1" ht="19.5" x14ac:dyDescent="0.3">
      <c r="E134" s="122"/>
    </row>
    <row r="135" spans="5:5" s="121" customFormat="1" ht="19.5" x14ac:dyDescent="0.3">
      <c r="E135" s="122"/>
    </row>
    <row r="136" spans="5:5" s="121" customFormat="1" ht="19.5" x14ac:dyDescent="0.3">
      <c r="E136" s="122"/>
    </row>
    <row r="137" spans="5:5" s="121" customFormat="1" ht="19.5" x14ac:dyDescent="0.3">
      <c r="E137" s="122"/>
    </row>
    <row r="138" spans="5:5" s="121" customFormat="1" ht="19.5" x14ac:dyDescent="0.3">
      <c r="E138" s="122"/>
    </row>
    <row r="139" spans="5:5" s="121" customFormat="1" ht="19.5" x14ac:dyDescent="0.3">
      <c r="E139" s="122"/>
    </row>
    <row r="140" spans="5:5" s="121" customFormat="1" ht="19.5" x14ac:dyDescent="0.3">
      <c r="E140" s="122"/>
    </row>
    <row r="141" spans="5:5" s="121" customFormat="1" ht="19.5" x14ac:dyDescent="0.3">
      <c r="E141" s="122"/>
    </row>
    <row r="142" spans="5:5" s="121" customFormat="1" ht="19.5" x14ac:dyDescent="0.3">
      <c r="E142" s="122"/>
    </row>
    <row r="143" spans="5:5" s="121" customFormat="1" ht="19.5" x14ac:dyDescent="0.3">
      <c r="E143" s="122"/>
    </row>
    <row r="144" spans="5:5" s="121" customFormat="1" ht="19.5" x14ac:dyDescent="0.3">
      <c r="E144" s="122"/>
    </row>
    <row r="145" spans="5:5" s="121" customFormat="1" ht="19.5" x14ac:dyDescent="0.3">
      <c r="E145" s="122"/>
    </row>
    <row r="146" spans="5:5" s="121" customFormat="1" ht="19.5" x14ac:dyDescent="0.3">
      <c r="E146" s="122"/>
    </row>
    <row r="147" spans="5:5" s="121" customFormat="1" ht="19.5" x14ac:dyDescent="0.3">
      <c r="E147" s="122"/>
    </row>
    <row r="148" spans="5:5" s="121" customFormat="1" ht="19.5" x14ac:dyDescent="0.3">
      <c r="E148" s="122"/>
    </row>
  </sheetData>
  <mergeCells count="8">
    <mergeCell ref="A42:B42"/>
    <mergeCell ref="A32:B32"/>
    <mergeCell ref="E4:E5"/>
    <mergeCell ref="A1:E1"/>
    <mergeCell ref="A41:E41"/>
    <mergeCell ref="A2:E2"/>
    <mergeCell ref="A4:B4"/>
    <mergeCell ref="C4:D4"/>
  </mergeCells>
  <pageMargins left="0.70866141732283472" right="0.70866141732283472" top="0.55118110236220474" bottom="0.35433070866141736" header="0.31496062992125984" footer="0.31496062992125984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120" zoomScaleNormal="120" workbookViewId="0">
      <selection activeCell="G11" sqref="G11"/>
    </sheetView>
  </sheetViews>
  <sheetFormatPr defaultRowHeight="18.75" x14ac:dyDescent="0.3"/>
  <cols>
    <col min="1" max="1" width="5.28515625" style="28" customWidth="1"/>
    <col min="2" max="2" width="5.42578125" style="28" customWidth="1"/>
    <col min="3" max="3" width="52.42578125" style="28" customWidth="1"/>
    <col min="4" max="256" width="9.140625" style="28"/>
    <col min="257" max="257" width="5.28515625" style="28" customWidth="1"/>
    <col min="258" max="258" width="5.42578125" style="28" customWidth="1"/>
    <col min="259" max="259" width="52.42578125" style="28" customWidth="1"/>
    <col min="260" max="512" width="9.140625" style="28"/>
    <col min="513" max="513" width="5.28515625" style="28" customWidth="1"/>
    <col min="514" max="514" width="5.42578125" style="28" customWidth="1"/>
    <col min="515" max="515" width="52.42578125" style="28" customWidth="1"/>
    <col min="516" max="768" width="9.140625" style="28"/>
    <col min="769" max="769" width="5.28515625" style="28" customWidth="1"/>
    <col min="770" max="770" width="5.42578125" style="28" customWidth="1"/>
    <col min="771" max="771" width="52.42578125" style="28" customWidth="1"/>
    <col min="772" max="1024" width="9.140625" style="28"/>
    <col min="1025" max="1025" width="5.28515625" style="28" customWidth="1"/>
    <col min="1026" max="1026" width="5.42578125" style="28" customWidth="1"/>
    <col min="1027" max="1027" width="52.42578125" style="28" customWidth="1"/>
    <col min="1028" max="1280" width="9.140625" style="28"/>
    <col min="1281" max="1281" width="5.28515625" style="28" customWidth="1"/>
    <col min="1282" max="1282" width="5.42578125" style="28" customWidth="1"/>
    <col min="1283" max="1283" width="52.42578125" style="28" customWidth="1"/>
    <col min="1284" max="1536" width="9.140625" style="28"/>
    <col min="1537" max="1537" width="5.28515625" style="28" customWidth="1"/>
    <col min="1538" max="1538" width="5.42578125" style="28" customWidth="1"/>
    <col min="1539" max="1539" width="52.42578125" style="28" customWidth="1"/>
    <col min="1540" max="1792" width="9.140625" style="28"/>
    <col min="1793" max="1793" width="5.28515625" style="28" customWidth="1"/>
    <col min="1794" max="1794" width="5.42578125" style="28" customWidth="1"/>
    <col min="1795" max="1795" width="52.42578125" style="28" customWidth="1"/>
    <col min="1796" max="2048" width="9.140625" style="28"/>
    <col min="2049" max="2049" width="5.28515625" style="28" customWidth="1"/>
    <col min="2050" max="2050" width="5.42578125" style="28" customWidth="1"/>
    <col min="2051" max="2051" width="52.42578125" style="28" customWidth="1"/>
    <col min="2052" max="2304" width="9.140625" style="28"/>
    <col min="2305" max="2305" width="5.28515625" style="28" customWidth="1"/>
    <col min="2306" max="2306" width="5.42578125" style="28" customWidth="1"/>
    <col min="2307" max="2307" width="52.42578125" style="28" customWidth="1"/>
    <col min="2308" max="2560" width="9.140625" style="28"/>
    <col min="2561" max="2561" width="5.28515625" style="28" customWidth="1"/>
    <col min="2562" max="2562" width="5.42578125" style="28" customWidth="1"/>
    <col min="2563" max="2563" width="52.42578125" style="28" customWidth="1"/>
    <col min="2564" max="2816" width="9.140625" style="28"/>
    <col min="2817" max="2817" width="5.28515625" style="28" customWidth="1"/>
    <col min="2818" max="2818" width="5.42578125" style="28" customWidth="1"/>
    <col min="2819" max="2819" width="52.42578125" style="28" customWidth="1"/>
    <col min="2820" max="3072" width="9.140625" style="28"/>
    <col min="3073" max="3073" width="5.28515625" style="28" customWidth="1"/>
    <col min="3074" max="3074" width="5.42578125" style="28" customWidth="1"/>
    <col min="3075" max="3075" width="52.42578125" style="28" customWidth="1"/>
    <col min="3076" max="3328" width="9.140625" style="28"/>
    <col min="3329" max="3329" width="5.28515625" style="28" customWidth="1"/>
    <col min="3330" max="3330" width="5.42578125" style="28" customWidth="1"/>
    <col min="3331" max="3331" width="52.42578125" style="28" customWidth="1"/>
    <col min="3332" max="3584" width="9.140625" style="28"/>
    <col min="3585" max="3585" width="5.28515625" style="28" customWidth="1"/>
    <col min="3586" max="3586" width="5.42578125" style="28" customWidth="1"/>
    <col min="3587" max="3587" width="52.42578125" style="28" customWidth="1"/>
    <col min="3588" max="3840" width="9.140625" style="28"/>
    <col min="3841" max="3841" width="5.28515625" style="28" customWidth="1"/>
    <col min="3842" max="3842" width="5.42578125" style="28" customWidth="1"/>
    <col min="3843" max="3843" width="52.42578125" style="28" customWidth="1"/>
    <col min="3844" max="4096" width="9.140625" style="28"/>
    <col min="4097" max="4097" width="5.28515625" style="28" customWidth="1"/>
    <col min="4098" max="4098" width="5.42578125" style="28" customWidth="1"/>
    <col min="4099" max="4099" width="52.42578125" style="28" customWidth="1"/>
    <col min="4100" max="4352" width="9.140625" style="28"/>
    <col min="4353" max="4353" width="5.28515625" style="28" customWidth="1"/>
    <col min="4354" max="4354" width="5.42578125" style="28" customWidth="1"/>
    <col min="4355" max="4355" width="52.42578125" style="28" customWidth="1"/>
    <col min="4356" max="4608" width="9.140625" style="28"/>
    <col min="4609" max="4609" width="5.28515625" style="28" customWidth="1"/>
    <col min="4610" max="4610" width="5.42578125" style="28" customWidth="1"/>
    <col min="4611" max="4611" width="52.42578125" style="28" customWidth="1"/>
    <col min="4612" max="4864" width="9.140625" style="28"/>
    <col min="4865" max="4865" width="5.28515625" style="28" customWidth="1"/>
    <col min="4866" max="4866" width="5.42578125" style="28" customWidth="1"/>
    <col min="4867" max="4867" width="52.42578125" style="28" customWidth="1"/>
    <col min="4868" max="5120" width="9.140625" style="28"/>
    <col min="5121" max="5121" width="5.28515625" style="28" customWidth="1"/>
    <col min="5122" max="5122" width="5.42578125" style="28" customWidth="1"/>
    <col min="5123" max="5123" width="52.42578125" style="28" customWidth="1"/>
    <col min="5124" max="5376" width="9.140625" style="28"/>
    <col min="5377" max="5377" width="5.28515625" style="28" customWidth="1"/>
    <col min="5378" max="5378" width="5.42578125" style="28" customWidth="1"/>
    <col min="5379" max="5379" width="52.42578125" style="28" customWidth="1"/>
    <col min="5380" max="5632" width="9.140625" style="28"/>
    <col min="5633" max="5633" width="5.28515625" style="28" customWidth="1"/>
    <col min="5634" max="5634" width="5.42578125" style="28" customWidth="1"/>
    <col min="5635" max="5635" width="52.42578125" style="28" customWidth="1"/>
    <col min="5636" max="5888" width="9.140625" style="28"/>
    <col min="5889" max="5889" width="5.28515625" style="28" customWidth="1"/>
    <col min="5890" max="5890" width="5.42578125" style="28" customWidth="1"/>
    <col min="5891" max="5891" width="52.42578125" style="28" customWidth="1"/>
    <col min="5892" max="6144" width="9.140625" style="28"/>
    <col min="6145" max="6145" width="5.28515625" style="28" customWidth="1"/>
    <col min="6146" max="6146" width="5.42578125" style="28" customWidth="1"/>
    <col min="6147" max="6147" width="52.42578125" style="28" customWidth="1"/>
    <col min="6148" max="6400" width="9.140625" style="28"/>
    <col min="6401" max="6401" width="5.28515625" style="28" customWidth="1"/>
    <col min="6402" max="6402" width="5.42578125" style="28" customWidth="1"/>
    <col min="6403" max="6403" width="52.42578125" style="28" customWidth="1"/>
    <col min="6404" max="6656" width="9.140625" style="28"/>
    <col min="6657" max="6657" width="5.28515625" style="28" customWidth="1"/>
    <col min="6658" max="6658" width="5.42578125" style="28" customWidth="1"/>
    <col min="6659" max="6659" width="52.42578125" style="28" customWidth="1"/>
    <col min="6660" max="6912" width="9.140625" style="28"/>
    <col min="6913" max="6913" width="5.28515625" style="28" customWidth="1"/>
    <col min="6914" max="6914" width="5.42578125" style="28" customWidth="1"/>
    <col min="6915" max="6915" width="52.42578125" style="28" customWidth="1"/>
    <col min="6916" max="7168" width="9.140625" style="28"/>
    <col min="7169" max="7169" width="5.28515625" style="28" customWidth="1"/>
    <col min="7170" max="7170" width="5.42578125" style="28" customWidth="1"/>
    <col min="7171" max="7171" width="52.42578125" style="28" customWidth="1"/>
    <col min="7172" max="7424" width="9.140625" style="28"/>
    <col min="7425" max="7425" width="5.28515625" style="28" customWidth="1"/>
    <col min="7426" max="7426" width="5.42578125" style="28" customWidth="1"/>
    <col min="7427" max="7427" width="52.42578125" style="28" customWidth="1"/>
    <col min="7428" max="7680" width="9.140625" style="28"/>
    <col min="7681" max="7681" width="5.28515625" style="28" customWidth="1"/>
    <col min="7682" max="7682" width="5.42578125" style="28" customWidth="1"/>
    <col min="7683" max="7683" width="52.42578125" style="28" customWidth="1"/>
    <col min="7684" max="7936" width="9.140625" style="28"/>
    <col min="7937" max="7937" width="5.28515625" style="28" customWidth="1"/>
    <col min="7938" max="7938" width="5.42578125" style="28" customWidth="1"/>
    <col min="7939" max="7939" width="52.42578125" style="28" customWidth="1"/>
    <col min="7940" max="8192" width="9.140625" style="28"/>
    <col min="8193" max="8193" width="5.28515625" style="28" customWidth="1"/>
    <col min="8194" max="8194" width="5.42578125" style="28" customWidth="1"/>
    <col min="8195" max="8195" width="52.42578125" style="28" customWidth="1"/>
    <col min="8196" max="8448" width="9.140625" style="28"/>
    <col min="8449" max="8449" width="5.28515625" style="28" customWidth="1"/>
    <col min="8450" max="8450" width="5.42578125" style="28" customWidth="1"/>
    <col min="8451" max="8451" width="52.42578125" style="28" customWidth="1"/>
    <col min="8452" max="8704" width="9.140625" style="28"/>
    <col min="8705" max="8705" width="5.28515625" style="28" customWidth="1"/>
    <col min="8706" max="8706" width="5.42578125" style="28" customWidth="1"/>
    <col min="8707" max="8707" width="52.42578125" style="28" customWidth="1"/>
    <col min="8708" max="8960" width="9.140625" style="28"/>
    <col min="8961" max="8961" width="5.28515625" style="28" customWidth="1"/>
    <col min="8962" max="8962" width="5.42578125" style="28" customWidth="1"/>
    <col min="8963" max="8963" width="52.42578125" style="28" customWidth="1"/>
    <col min="8964" max="9216" width="9.140625" style="28"/>
    <col min="9217" max="9217" width="5.28515625" style="28" customWidth="1"/>
    <col min="9218" max="9218" width="5.42578125" style="28" customWidth="1"/>
    <col min="9219" max="9219" width="52.42578125" style="28" customWidth="1"/>
    <col min="9220" max="9472" width="9.140625" style="28"/>
    <col min="9473" max="9473" width="5.28515625" style="28" customWidth="1"/>
    <col min="9474" max="9474" width="5.42578125" style="28" customWidth="1"/>
    <col min="9475" max="9475" width="52.42578125" style="28" customWidth="1"/>
    <col min="9476" max="9728" width="9.140625" style="28"/>
    <col min="9729" max="9729" width="5.28515625" style="28" customWidth="1"/>
    <col min="9730" max="9730" width="5.42578125" style="28" customWidth="1"/>
    <col min="9731" max="9731" width="52.42578125" style="28" customWidth="1"/>
    <col min="9732" max="9984" width="9.140625" style="28"/>
    <col min="9985" max="9985" width="5.28515625" style="28" customWidth="1"/>
    <col min="9986" max="9986" width="5.42578125" style="28" customWidth="1"/>
    <col min="9987" max="9987" width="52.42578125" style="28" customWidth="1"/>
    <col min="9988" max="10240" width="9.140625" style="28"/>
    <col min="10241" max="10241" width="5.28515625" style="28" customWidth="1"/>
    <col min="10242" max="10242" width="5.42578125" style="28" customWidth="1"/>
    <col min="10243" max="10243" width="52.42578125" style="28" customWidth="1"/>
    <col min="10244" max="10496" width="9.140625" style="28"/>
    <col min="10497" max="10497" width="5.28515625" style="28" customWidth="1"/>
    <col min="10498" max="10498" width="5.42578125" style="28" customWidth="1"/>
    <col min="10499" max="10499" width="52.42578125" style="28" customWidth="1"/>
    <col min="10500" max="10752" width="9.140625" style="28"/>
    <col min="10753" max="10753" width="5.28515625" style="28" customWidth="1"/>
    <col min="10754" max="10754" width="5.42578125" style="28" customWidth="1"/>
    <col min="10755" max="10755" width="52.42578125" style="28" customWidth="1"/>
    <col min="10756" max="11008" width="9.140625" style="28"/>
    <col min="11009" max="11009" width="5.28515625" style="28" customWidth="1"/>
    <col min="11010" max="11010" width="5.42578125" style="28" customWidth="1"/>
    <col min="11011" max="11011" width="52.42578125" style="28" customWidth="1"/>
    <col min="11012" max="11264" width="9.140625" style="28"/>
    <col min="11265" max="11265" width="5.28515625" style="28" customWidth="1"/>
    <col min="11266" max="11266" width="5.42578125" style="28" customWidth="1"/>
    <col min="11267" max="11267" width="52.42578125" style="28" customWidth="1"/>
    <col min="11268" max="11520" width="9.140625" style="28"/>
    <col min="11521" max="11521" width="5.28515625" style="28" customWidth="1"/>
    <col min="11522" max="11522" width="5.42578125" style="28" customWidth="1"/>
    <col min="11523" max="11523" width="52.42578125" style="28" customWidth="1"/>
    <col min="11524" max="11776" width="9.140625" style="28"/>
    <col min="11777" max="11777" width="5.28515625" style="28" customWidth="1"/>
    <col min="11778" max="11778" width="5.42578125" style="28" customWidth="1"/>
    <col min="11779" max="11779" width="52.42578125" style="28" customWidth="1"/>
    <col min="11780" max="12032" width="9.140625" style="28"/>
    <col min="12033" max="12033" width="5.28515625" style="28" customWidth="1"/>
    <col min="12034" max="12034" width="5.42578125" style="28" customWidth="1"/>
    <col min="12035" max="12035" width="52.42578125" style="28" customWidth="1"/>
    <col min="12036" max="12288" width="9.140625" style="28"/>
    <col min="12289" max="12289" width="5.28515625" style="28" customWidth="1"/>
    <col min="12290" max="12290" width="5.42578125" style="28" customWidth="1"/>
    <col min="12291" max="12291" width="52.42578125" style="28" customWidth="1"/>
    <col min="12292" max="12544" width="9.140625" style="28"/>
    <col min="12545" max="12545" width="5.28515625" style="28" customWidth="1"/>
    <col min="12546" max="12546" width="5.42578125" style="28" customWidth="1"/>
    <col min="12547" max="12547" width="52.42578125" style="28" customWidth="1"/>
    <col min="12548" max="12800" width="9.140625" style="28"/>
    <col min="12801" max="12801" width="5.28515625" style="28" customWidth="1"/>
    <col min="12802" max="12802" width="5.42578125" style="28" customWidth="1"/>
    <col min="12803" max="12803" width="52.42578125" style="28" customWidth="1"/>
    <col min="12804" max="13056" width="9.140625" style="28"/>
    <col min="13057" max="13057" width="5.28515625" style="28" customWidth="1"/>
    <col min="13058" max="13058" width="5.42578125" style="28" customWidth="1"/>
    <col min="13059" max="13059" width="52.42578125" style="28" customWidth="1"/>
    <col min="13060" max="13312" width="9.140625" style="28"/>
    <col min="13313" max="13313" width="5.28515625" style="28" customWidth="1"/>
    <col min="13314" max="13314" width="5.42578125" style="28" customWidth="1"/>
    <col min="13315" max="13315" width="52.42578125" style="28" customWidth="1"/>
    <col min="13316" max="13568" width="9.140625" style="28"/>
    <col min="13569" max="13569" width="5.28515625" style="28" customWidth="1"/>
    <col min="13570" max="13570" width="5.42578125" style="28" customWidth="1"/>
    <col min="13571" max="13571" width="52.42578125" style="28" customWidth="1"/>
    <col min="13572" max="13824" width="9.140625" style="28"/>
    <col min="13825" max="13825" width="5.28515625" style="28" customWidth="1"/>
    <col min="13826" max="13826" width="5.42578125" style="28" customWidth="1"/>
    <col min="13827" max="13827" width="52.42578125" style="28" customWidth="1"/>
    <col min="13828" max="14080" width="9.140625" style="28"/>
    <col min="14081" max="14081" width="5.28515625" style="28" customWidth="1"/>
    <col min="14082" max="14082" width="5.42578125" style="28" customWidth="1"/>
    <col min="14083" max="14083" width="52.42578125" style="28" customWidth="1"/>
    <col min="14084" max="14336" width="9.140625" style="28"/>
    <col min="14337" max="14337" width="5.28515625" style="28" customWidth="1"/>
    <col min="14338" max="14338" width="5.42578125" style="28" customWidth="1"/>
    <col min="14339" max="14339" width="52.42578125" style="28" customWidth="1"/>
    <col min="14340" max="14592" width="9.140625" style="28"/>
    <col min="14593" max="14593" width="5.28515625" style="28" customWidth="1"/>
    <col min="14594" max="14594" width="5.42578125" style="28" customWidth="1"/>
    <col min="14595" max="14595" width="52.42578125" style="28" customWidth="1"/>
    <col min="14596" max="14848" width="9.140625" style="28"/>
    <col min="14849" max="14849" width="5.28515625" style="28" customWidth="1"/>
    <col min="14850" max="14850" width="5.42578125" style="28" customWidth="1"/>
    <col min="14851" max="14851" width="52.42578125" style="28" customWidth="1"/>
    <col min="14852" max="15104" width="9.140625" style="28"/>
    <col min="15105" max="15105" width="5.28515625" style="28" customWidth="1"/>
    <col min="15106" max="15106" width="5.42578125" style="28" customWidth="1"/>
    <col min="15107" max="15107" width="52.42578125" style="28" customWidth="1"/>
    <col min="15108" max="15360" width="9.140625" style="28"/>
    <col min="15361" max="15361" width="5.28515625" style="28" customWidth="1"/>
    <col min="15362" max="15362" width="5.42578125" style="28" customWidth="1"/>
    <col min="15363" max="15363" width="52.42578125" style="28" customWidth="1"/>
    <col min="15364" max="15616" width="9.140625" style="28"/>
    <col min="15617" max="15617" width="5.28515625" style="28" customWidth="1"/>
    <col min="15618" max="15618" width="5.42578125" style="28" customWidth="1"/>
    <col min="15619" max="15619" width="52.42578125" style="28" customWidth="1"/>
    <col min="15620" max="15872" width="9.140625" style="28"/>
    <col min="15873" max="15873" width="5.28515625" style="28" customWidth="1"/>
    <col min="15874" max="15874" width="5.42578125" style="28" customWidth="1"/>
    <col min="15875" max="15875" width="52.42578125" style="28" customWidth="1"/>
    <col min="15876" max="16128" width="9.140625" style="28"/>
    <col min="16129" max="16129" width="5.28515625" style="28" customWidth="1"/>
    <col min="16130" max="16130" width="5.42578125" style="28" customWidth="1"/>
    <col min="16131" max="16131" width="52.42578125" style="28" customWidth="1"/>
    <col min="16132" max="16384" width="9.140625" style="28"/>
  </cols>
  <sheetData>
    <row r="1" spans="1:5" s="29" customFormat="1" ht="21" x14ac:dyDescent="0.35">
      <c r="A1" s="31"/>
      <c r="B1" s="31" t="s">
        <v>42</v>
      </c>
    </row>
    <row r="2" spans="1:5" s="29" customFormat="1" ht="21" x14ac:dyDescent="0.35">
      <c r="A2" s="31" t="s">
        <v>43</v>
      </c>
      <c r="B2" s="31"/>
    </row>
    <row r="3" spans="1:5" s="29" customFormat="1" ht="21" x14ac:dyDescent="0.35">
      <c r="A3" s="31" t="s">
        <v>44</v>
      </c>
      <c r="B3" s="31"/>
    </row>
    <row r="4" spans="1:5" s="29" customFormat="1" ht="21" x14ac:dyDescent="0.35">
      <c r="A4" s="31" t="s">
        <v>45</v>
      </c>
      <c r="B4" s="31"/>
    </row>
    <row r="5" spans="1:5" s="29" customFormat="1" ht="21" x14ac:dyDescent="0.35">
      <c r="A5" s="31" t="s">
        <v>46</v>
      </c>
    </row>
    <row r="6" spans="1:5" s="29" customFormat="1" ht="21" x14ac:dyDescent="0.35">
      <c r="A6" s="31" t="s">
        <v>47</v>
      </c>
      <c r="B6" s="31"/>
    </row>
    <row r="7" spans="1:5" s="29" customFormat="1" ht="21" x14ac:dyDescent="0.35">
      <c r="A7" s="31"/>
      <c r="B7" s="31"/>
    </row>
    <row r="8" spans="1:5" s="29" customFormat="1" ht="21" x14ac:dyDescent="0.35">
      <c r="A8" s="54" t="s">
        <v>48</v>
      </c>
      <c r="B8" s="31"/>
    </row>
    <row r="9" spans="1:5" s="29" customFormat="1" ht="21" x14ac:dyDescent="0.35">
      <c r="A9" s="55">
        <v>5.0999999999999996</v>
      </c>
      <c r="B9" s="176" t="s">
        <v>49</v>
      </c>
      <c r="C9" s="176"/>
    </row>
    <row r="10" spans="1:5" s="29" customFormat="1" ht="21" x14ac:dyDescent="0.35">
      <c r="A10" s="36"/>
      <c r="B10" s="176" t="s">
        <v>50</v>
      </c>
      <c r="C10" s="176"/>
    </row>
    <row r="11" spans="1:5" s="29" customFormat="1" ht="21" x14ac:dyDescent="0.35">
      <c r="A11" s="36"/>
      <c r="B11" s="56"/>
      <c r="C11" s="37" t="s">
        <v>18</v>
      </c>
      <c r="D11" s="37" t="s">
        <v>30</v>
      </c>
      <c r="E11" s="35"/>
    </row>
    <row r="12" spans="1:5" s="29" customFormat="1" ht="42" x14ac:dyDescent="0.35">
      <c r="B12" s="57"/>
      <c r="C12" s="58" t="s">
        <v>25</v>
      </c>
      <c r="D12" s="37">
        <v>2</v>
      </c>
      <c r="E12" s="59"/>
    </row>
    <row r="13" spans="1:5" s="29" customFormat="1" ht="21" x14ac:dyDescent="0.35">
      <c r="B13" s="57"/>
    </row>
    <row r="14" spans="1:5" s="29" customFormat="1" ht="21" x14ac:dyDescent="0.35">
      <c r="A14" s="33">
        <v>5.2</v>
      </c>
      <c r="B14" s="56" t="s">
        <v>26</v>
      </c>
      <c r="C14" s="56"/>
    </row>
    <row r="15" spans="1:5" s="29" customFormat="1" ht="21" x14ac:dyDescent="0.35">
      <c r="B15" s="176" t="s">
        <v>27</v>
      </c>
      <c r="C15" s="176"/>
    </row>
    <row r="16" spans="1:5" s="29" customFormat="1" ht="21" x14ac:dyDescent="0.35">
      <c r="B16" s="56"/>
      <c r="C16" s="56"/>
    </row>
    <row r="17" spans="1:5" s="29" customFormat="1" ht="21" x14ac:dyDescent="0.35">
      <c r="A17" s="36"/>
      <c r="B17" s="56"/>
      <c r="C17" s="37" t="s">
        <v>18</v>
      </c>
      <c r="D17" s="37" t="s">
        <v>30</v>
      </c>
      <c r="E17" s="35"/>
    </row>
    <row r="18" spans="1:5" s="29" customFormat="1" ht="42" x14ac:dyDescent="0.35">
      <c r="B18" s="57"/>
      <c r="C18" s="58" t="s">
        <v>51</v>
      </c>
      <c r="D18" s="37">
        <v>1</v>
      </c>
      <c r="E18" s="59"/>
    </row>
    <row r="19" spans="1:5" s="29" customFormat="1" ht="21" x14ac:dyDescent="0.35">
      <c r="B19" s="56"/>
      <c r="C19" s="56"/>
    </row>
    <row r="20" spans="1:5" s="29" customFormat="1" ht="21" x14ac:dyDescent="0.35">
      <c r="B20" s="57"/>
    </row>
    <row r="21" spans="1:5" x14ac:dyDescent="0.3">
      <c r="B21" s="60"/>
    </row>
  </sheetData>
  <mergeCells count="3">
    <mergeCell ref="B9:C9"/>
    <mergeCell ref="B10:C10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Sheet4</vt:lpstr>
      <vt:lpstr>คีย์</vt:lpstr>
      <vt:lpstr>ข้อเสนอ</vt:lpstr>
      <vt:lpstr>บทสรุป</vt:lpstr>
      <vt:lpstr>ตาราง 1</vt:lpstr>
      <vt:lpstr>ตาราง  2</vt:lpstr>
      <vt:lpstr>ตาราง  3</vt:lpstr>
      <vt:lpstr>ตาราง  4</vt:lpstr>
      <vt:lpstr>Sheet8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Saipin Menkoed</cp:lastModifiedBy>
  <cp:lastPrinted>2016-04-21T02:58:37Z</cp:lastPrinted>
  <dcterms:created xsi:type="dcterms:W3CDTF">2014-05-28T07:43:40Z</dcterms:created>
  <dcterms:modified xsi:type="dcterms:W3CDTF">2016-05-30T08:48:35Z</dcterms:modified>
</cp:coreProperties>
</file>