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\งานประกันฯ\ประเมินโครงการฯ\อบรมภาษาอังกฤษ\"/>
    </mc:Choice>
  </mc:AlternateContent>
  <bookViews>
    <workbookView xWindow="630" yWindow="570" windowWidth="17895" windowHeight="9600" activeTab="3"/>
  </bookViews>
  <sheets>
    <sheet name="Sheet4" sheetId="4" r:id="rId1"/>
    <sheet name="คีย์" sheetId="1" r:id="rId2"/>
    <sheet name="Sheet2" sheetId="2" r:id="rId3"/>
    <sheet name="บทสรุป" sheetId="5" r:id="rId4"/>
    <sheet name="ตาราง 1" sheetId="6" r:id="rId5"/>
    <sheet name="ตาราง  2" sheetId="7" r:id="rId6"/>
    <sheet name="ตาราง  3" sheetId="8" r:id="rId7"/>
    <sheet name="ตาราง  4" sheetId="10" r:id="rId8"/>
    <sheet name="Sheet8" sheetId="9" r:id="rId9"/>
  </sheets>
  <externalReferences>
    <externalReference r:id="rId10"/>
  </externalReferences>
  <calcPr calcId="152511"/>
  <pivotCaches>
    <pivotCache cacheId="0" r:id="rId11"/>
  </pivotCaches>
</workbook>
</file>

<file path=xl/calcChain.xml><?xml version="1.0" encoding="utf-8"?>
<calcChain xmlns="http://schemas.openxmlformats.org/spreadsheetml/2006/main">
  <c r="F14" i="8" l="1"/>
  <c r="D14" i="8"/>
  <c r="D34" i="10"/>
  <c r="D33" i="10"/>
  <c r="D28" i="10"/>
  <c r="D21" i="10"/>
  <c r="D14" i="10"/>
  <c r="D10" i="10"/>
  <c r="K41" i="1"/>
  <c r="D32" i="10"/>
  <c r="D30" i="10"/>
  <c r="B50" i="1"/>
  <c r="B11" i="7" s="1"/>
  <c r="B49" i="1"/>
  <c r="B48" i="1"/>
  <c r="B47" i="1"/>
  <c r="B10" i="7" s="1"/>
  <c r="B46" i="1"/>
  <c r="B9" i="7" s="1"/>
  <c r="B45" i="1"/>
  <c r="B8" i="7" s="1"/>
  <c r="B44" i="1"/>
  <c r="B7" i="7" s="1"/>
  <c r="B42" i="1"/>
  <c r="B41" i="1"/>
  <c r="C19" i="6" s="1"/>
  <c r="B40" i="1"/>
  <c r="C18" i="6" s="1"/>
  <c r="L38" i="1"/>
  <c r="D8" i="10" s="1"/>
  <c r="M38" i="1"/>
  <c r="D9" i="10" s="1"/>
  <c r="N38" i="1"/>
  <c r="D12" i="10" s="1"/>
  <c r="O38" i="1"/>
  <c r="D13" i="10" s="1"/>
  <c r="P38" i="1"/>
  <c r="D16" i="10" s="1"/>
  <c r="Q38" i="1"/>
  <c r="D17" i="10" s="1"/>
  <c r="R38" i="1"/>
  <c r="D18" i="10" s="1"/>
  <c r="S38" i="1"/>
  <c r="D19" i="10" s="1"/>
  <c r="T38" i="1"/>
  <c r="D20" i="10" s="1"/>
  <c r="U38" i="1"/>
  <c r="D10" i="8" s="1"/>
  <c r="V38" i="1"/>
  <c r="D11" i="8" s="1"/>
  <c r="W38" i="1"/>
  <c r="D12" i="8" s="1"/>
  <c r="X38" i="1"/>
  <c r="D13" i="8" s="1"/>
  <c r="Y38" i="1"/>
  <c r="F10" i="8" s="1"/>
  <c r="Z38" i="1"/>
  <c r="F11" i="8" s="1"/>
  <c r="AA38" i="1"/>
  <c r="F12" i="8" s="1"/>
  <c r="AB38" i="1"/>
  <c r="F13" i="8" s="1"/>
  <c r="AC38" i="1"/>
  <c r="D24" i="10" s="1"/>
  <c r="AD38" i="1"/>
  <c r="D26" i="10" s="1"/>
  <c r="AE38" i="1"/>
  <c r="D27" i="10" s="1"/>
  <c r="AF38" i="1"/>
  <c r="AG38" i="1"/>
  <c r="D31" i="10" s="1"/>
  <c r="AH38" i="1"/>
  <c r="K38" i="1"/>
  <c r="K42" i="1" s="1"/>
  <c r="L37" i="1"/>
  <c r="C8" i="10" s="1"/>
  <c r="E8" i="10" s="1"/>
  <c r="M37" i="1"/>
  <c r="C9" i="10" s="1"/>
  <c r="E9" i="10" s="1"/>
  <c r="N37" i="1"/>
  <c r="C12" i="10" s="1"/>
  <c r="O37" i="1"/>
  <c r="C13" i="10" s="1"/>
  <c r="E13" i="10" s="1"/>
  <c r="P37" i="1"/>
  <c r="C16" i="10" s="1"/>
  <c r="Q37" i="1"/>
  <c r="C17" i="10" s="1"/>
  <c r="R37" i="1"/>
  <c r="C18" i="10" s="1"/>
  <c r="E18" i="10" s="1"/>
  <c r="S37" i="1"/>
  <c r="C19" i="10" s="1"/>
  <c r="E19" i="10" s="1"/>
  <c r="T37" i="1"/>
  <c r="C20" i="10" s="1"/>
  <c r="E20" i="10" s="1"/>
  <c r="U37" i="1"/>
  <c r="C10" i="8" s="1"/>
  <c r="V37" i="1"/>
  <c r="C11" i="8" s="1"/>
  <c r="W37" i="1"/>
  <c r="C12" i="8" s="1"/>
  <c r="X37" i="1"/>
  <c r="C13" i="8" s="1"/>
  <c r="Y37" i="1"/>
  <c r="E10" i="8" s="1"/>
  <c r="Z37" i="1"/>
  <c r="E11" i="8" s="1"/>
  <c r="AA37" i="1"/>
  <c r="E12" i="8" s="1"/>
  <c r="AB37" i="1"/>
  <c r="E13" i="8" s="1"/>
  <c r="AC37" i="1"/>
  <c r="C24" i="10" s="1"/>
  <c r="AD37" i="1"/>
  <c r="C26" i="10" s="1"/>
  <c r="AE37" i="1"/>
  <c r="C27" i="10" s="1"/>
  <c r="E27" i="10" s="1"/>
  <c r="AF37" i="1"/>
  <c r="C30" i="10" s="1"/>
  <c r="C33" i="10" s="1"/>
  <c r="E33" i="10" s="1"/>
  <c r="AG37" i="1"/>
  <c r="C31" i="10" s="1"/>
  <c r="E31" i="10" s="1"/>
  <c r="AH37" i="1"/>
  <c r="C32" i="10" s="1"/>
  <c r="E32" i="10" s="1"/>
  <c r="K37" i="1"/>
  <c r="K40" i="1" s="1"/>
  <c r="C28" i="10" l="1"/>
  <c r="E28" i="10" s="1"/>
  <c r="E26" i="10"/>
  <c r="D7" i="10"/>
  <c r="C7" i="10"/>
  <c r="C14" i="10"/>
  <c r="C21" i="10"/>
  <c r="E21" i="10" s="1"/>
  <c r="E17" i="10"/>
  <c r="C10" i="10"/>
  <c r="E14" i="10"/>
  <c r="E16" i="10"/>
  <c r="E30" i="10"/>
  <c r="E24" i="10"/>
  <c r="E12" i="10"/>
  <c r="E7" i="10"/>
  <c r="E14" i="8"/>
  <c r="C14" i="8"/>
  <c r="C22" i="6"/>
  <c r="B12" i="7"/>
  <c r="C7" i="7" s="1"/>
  <c r="E10" i="10" l="1"/>
  <c r="C34" i="10"/>
  <c r="E34" i="10" s="1"/>
  <c r="D20" i="6"/>
  <c r="D22" i="6"/>
  <c r="D21" i="6"/>
  <c r="D18" i="6"/>
  <c r="D19" i="6"/>
  <c r="C11" i="7"/>
  <c r="C8" i="7"/>
  <c r="C12" i="7"/>
  <c r="B13" i="7"/>
  <c r="C13" i="7" s="1"/>
  <c r="C10" i="7"/>
  <c r="C9" i="7"/>
</calcChain>
</file>

<file path=xl/sharedStrings.xml><?xml version="1.0" encoding="utf-8"?>
<sst xmlns="http://schemas.openxmlformats.org/spreadsheetml/2006/main" count="219" uniqueCount="182">
  <si>
    <t>คณะ</t>
  </si>
  <si>
    <t>สาขา</t>
  </si>
  <si>
    <t>web</t>
  </si>
  <si>
    <t>อาจารย์</t>
  </si>
  <si>
    <t>ป้าย</t>
  </si>
  <si>
    <t>ใบปลิว</t>
  </si>
  <si>
    <t>เฟสบุ๊ก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</si>
  <si>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</si>
  <si>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</si>
  <si>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</si>
  <si>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</si>
  <si>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</si>
  <si>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</si>
  <si>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</si>
  <si>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</si>
  <si>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สาธารณสุขศาสตร์</t>
  </si>
  <si>
    <t>เภสัชศาสตร์</t>
  </si>
  <si>
    <t>วิทยาศาสตร์การแพทย์</t>
  </si>
  <si>
    <t>เภสัชเคมีและผลิตภัณฑ์ธรรมชาติ</t>
  </si>
  <si>
    <t>ภาษาไทย</t>
  </si>
  <si>
    <t>วิศวกรรมศาสตร์</t>
  </si>
  <si>
    <t>ฟิสิกส์ประยุกต์</t>
  </si>
  <si>
    <t>พลังงานทดแทน</t>
  </si>
  <si>
    <t>วิศวกรรมโยธา</t>
  </si>
  <si>
    <t>วิทยาศาสตร์การเกษตร</t>
  </si>
  <si>
    <t>วิทยาศาสตร์และเทคโนโลยีการอาหาร</t>
  </si>
  <si>
    <t>ชีวเคมี</t>
  </si>
  <si>
    <t>วิทยาศาสตร์สิ่งแวดล้อม</t>
  </si>
  <si>
    <t>รายการ</t>
  </si>
  <si>
    <t>ระดับ</t>
  </si>
  <si>
    <t>ที่</t>
  </si>
  <si>
    <t>วิศวกรรมสิ่งแวดล้อม</t>
  </si>
  <si>
    <t>บุคคลภายนอก</t>
  </si>
  <si>
    <t>เป็นโครงการที่ดีควรจัดอย่างต่อเนื่อง</t>
  </si>
  <si>
    <t>วิศวการจัดการ</t>
  </si>
  <si>
    <t>บริหารธุรการ</t>
  </si>
  <si>
    <t>เพื่อน/รุ่นพี่</t>
  </si>
  <si>
    <t>ภูมิสารสนเทศ</t>
  </si>
  <si>
    <t>กายวิภาคศาสตร์</t>
  </si>
  <si>
    <t>นิสิตปริญญาตรี สาขาวิทยาศาสตร์การแพทย์</t>
  </si>
  <si>
    <t>บทสรุปผู้บริหาร</t>
  </si>
  <si>
    <t>ควรให้มีการปฐมนิเทศอย่างนี้ต่อไปเพื่อให้นิสิตใหม่มีความเข้าใจและจะได้ปฏิบัติได้ถูกต้อง</t>
  </si>
  <si>
    <t>ข้อเสนอแนะเกี่ยวกับข้อมูลที่ท่านต้องการทราบเพิ่มเติม เกี่ยวกับการบริหารของบัณฑิตวิทยาลัย</t>
  </si>
  <si>
    <t>และการศึกษาระดับบัณฑิตศึกษา</t>
  </si>
  <si>
    <t>คณะที่สังกัด</t>
  </si>
  <si>
    <t>รวม</t>
  </si>
  <si>
    <t>จำนวน</t>
  </si>
  <si>
    <t>ร้อยละ</t>
  </si>
  <si>
    <t>SD</t>
  </si>
  <si>
    <t>ด้านกระบวนการขั้นตอนการให้บริการ</t>
  </si>
  <si>
    <t>1.1  ความสะดวกในการลงทะเบียน</t>
  </si>
  <si>
    <t>รวมเฉลี่ย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</si>
  <si>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</si>
  <si>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</si>
  <si>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</si>
  <si>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ด้านสิ่งอำนวยความสะดวก</t>
  </si>
  <si>
    <t>3.2  ความเหมาะสมของจอภาพนำเสนอ</t>
  </si>
  <si>
    <t>รวมทุกด้าน</t>
  </si>
  <si>
    <t xml:space="preserve">จากตาราง 6 พบว่า ภาพรวมทุกด้าน อยู่ในระดับมาก (ค่าเฉลี่ย = 4.29)  และเมื่อพิจารณารายข้อ  </t>
  </si>
  <si>
    <t xml:space="preserve">พบว่า นิสิตมีความพึงพอใจ เรื่องเจ้าหน้าที่ให้บริการด้วยความรวดเร็ว สูงที่สุด (ค่าเฉลี่ย = 4.83)  </t>
  </si>
  <si>
    <t xml:space="preserve">รองลงมาคือ  เจ้าหน้าที่ให้บริการด้วยความเต็มใจ  และ ความเหมาะสมของขนาดของห้องประชุม </t>
  </si>
  <si>
    <t>(ค่าเฉลี่ย = 4.50) นอกจากนี้ ยังพบว่า ผู้ตอบแบบประเมินมีความพึงพอใจจากการเข้าร่วมโครงการ</t>
  </si>
  <si>
    <t xml:space="preserve">ปฐมนิเทศโดยรวมอยู่ในระดับมาก (ค่าเฉลี่ย = 4.00)  และประโยชน์ที่ได้รับจากการเข้าร่วมโครงการฯ </t>
  </si>
  <si>
    <t xml:space="preserve">โดยรวมอยู่ในระดับมาก (ค่าเฉลี่ย=4.33) </t>
  </si>
  <si>
    <t>ตอนที่ 5 ข้อเสนอแนะ</t>
  </si>
  <si>
    <t>ข้อเสนอแนะสำหรับการจัดโครงการปฐมนิเทศ</t>
  </si>
  <si>
    <t>ข้อเสนอแนะเพื่อปรับปรุง</t>
  </si>
  <si>
    <t>เส้นทางการเดินรถไฟฟ้าภายในมหาวิทยาลัย และระยะเวลา
(รอบการเดินรถ)</t>
  </si>
  <si>
    <t>ผลการประเมินกิจกรรมอบรมภาษาอังกฤษสำหรับนิสิตระดับบัณฑิตศึกษา</t>
  </si>
  <si>
    <t>วันที่  17 - 18 พฤษภาคม 2557</t>
  </si>
  <si>
    <t>ณ ห้อง QS 2204  อาคารเฉลิมพระเกียรติ 72 พรรษามหาราชินี  มหาวิทยาลัยนเรศวร</t>
  </si>
  <si>
    <t xml:space="preserve">คิดเป็นร้อยละ  53.03 ของจำนวนผู้เข้าร่วมโครงการ </t>
  </si>
  <si>
    <t>ปริญญาโท</t>
  </si>
  <si>
    <t>ปริญญาเอก</t>
  </si>
  <si>
    <t>เอก</t>
  </si>
  <si>
    <t>โท</t>
  </si>
  <si>
    <t>อื่น</t>
  </si>
  <si>
    <t>นิสิตปริญญาตรี</t>
  </si>
  <si>
    <t>ระดับการศึกษา</t>
  </si>
  <si>
    <t>ตอนที่ 1 ข้อมูลทั่วไปของผู้ตอบแบบประเมิน</t>
  </si>
  <si>
    <t>แหล่งการรับทราบข่าว</t>
  </si>
  <si>
    <t>Website บัณฑิตวิทยาลัย</t>
  </si>
  <si>
    <t>อาจารย์ที่ปรึกษา</t>
  </si>
  <si>
    <t>Fecebook บัณฑิตวิทยาลัย</t>
  </si>
  <si>
    <r>
      <t xml:space="preserve">หมายเหตุ  </t>
    </r>
    <r>
      <rPr>
        <sz val="16"/>
        <rFont val="TH SarabunPSK"/>
        <family val="2"/>
      </rPr>
      <t xml:space="preserve">ตอบได้มากกว่า  1  ข้อ </t>
    </r>
  </si>
  <si>
    <t xml:space="preserve">Fecebook ของบัณฑิตวิทยาลัย  คิดเป็นร้อยละ  33.33   รองลงมาคือ เพื่อน/รุ่นพี่  ร้อยละ  31.25  </t>
  </si>
  <si>
    <t xml:space="preserve">             การจัดกิจกรรมอบรมภาษาอังกฤษนิสิตระดับบัณฑิตศึกษา</t>
  </si>
  <si>
    <t>ตอนที่ 2 การประเมินความพึงพอใจเกี่ยวกับกิจกรรม</t>
  </si>
  <si>
    <t>-3-</t>
  </si>
  <si>
    <t>-2-</t>
  </si>
  <si>
    <t xml:space="preserve">   </t>
  </si>
  <si>
    <t xml:space="preserve">จากตาราง 1 พบว่าจำนวนผู้ตอบแบบประเมิน  เป็นนิสิตปริญญาโท  ร้อยละ  48.57 </t>
  </si>
  <si>
    <t>นิสิตปริญญาเอก ร้อยละ 45.71  เป็นบุคคลภายนอก และนิสิตปริญญาตรี  ร้อยละ  2.86</t>
  </si>
  <si>
    <t>บัณฑิตวิทยาลัยได้จัดกิจกรรมอบรมภาษาอังกฤษนิสิตระดับบัณฑิตศึกษา ขึ้น  ในระหว่าง</t>
  </si>
  <si>
    <t xml:space="preserve">มหาวิทยาลัยนเรศวร  โดยมีจำนวนกลุ่มเป้าหมายทั้งสิ้น  80  คน  มีผู้เข้าร่วมโครงการทั้งสิ้น  66  คน  </t>
  </si>
  <si>
    <t>ตาราง  2  แสดงจำนวนร้อยละของผู้ตอบแบบประเมิน จำแนกตามแหล่งการรับทราบข่าว</t>
  </si>
  <si>
    <t>ตาราง  1  แสดงจำนวนร้อยละของผู้ตอบแบบประเมิน  จำแนกตามระดับการศึกษา</t>
  </si>
  <si>
    <t xml:space="preserve">              จากตาราง 2 พบว่า ผู้ตอบแบบประเมิน ส่วนใหญ่ทราบข่าวการประชาสัมพันธ์กิจกรรมจาก </t>
  </si>
  <si>
    <t>N = 35</t>
  </si>
  <si>
    <t>ความรู้ความเข้าใจในเรื่องต่อไปนี้</t>
  </si>
  <si>
    <t>ก่อน</t>
  </si>
  <si>
    <t>หลัง</t>
  </si>
  <si>
    <t>1.1  ไวยากรณ์ภาษาอังกฤษ</t>
  </si>
  <si>
    <t>1.2  การอ่านภาษาอังกฤษ</t>
  </si>
  <si>
    <t>1.3  การเขียนภาษาอังกฤษ</t>
  </si>
  <si>
    <t>1.4  การฟังภาษาอังกฤษ</t>
  </si>
  <si>
    <t>ค่า t-test</t>
  </si>
  <si>
    <t>sig</t>
  </si>
  <si>
    <t>*</t>
  </si>
  <si>
    <t>3.565*</t>
  </si>
  <si>
    <t>5.392*</t>
  </si>
  <si>
    <t>1.1)  ไวยากรณ์ภาษาอังกฤษ  1.2) การอ่านภาษาอังกฤษ  1.3)  การเขียนภาษาอังกฤษ  1.4) การฟังภาษาอังกฤษ</t>
  </si>
  <si>
    <t xml:space="preserve">ก่อนการอบรม และหลังการอบรม แตกต่างกันอย่างมีนัยสำคัญทางสถิติที่ระดับ  .05  </t>
  </si>
  <si>
    <t>6.000*</t>
  </si>
  <si>
    <t>5.524*</t>
  </si>
  <si>
    <t>5.860*</t>
  </si>
  <si>
    <t>มีนัยสำคัญทางสถิติที่  .05</t>
  </si>
  <si>
    <t xml:space="preserve">ตาราง  4  ผลการประเมินกิจกรรมอบรมภาษาอังกฤษนิสิตระดับบัณฑิตศึกษา </t>
  </si>
  <si>
    <t>ระดับ
ความพึงพอใจ</t>
  </si>
  <si>
    <t>1.3  ความเหมาะสมของระยะเวลาในการจัดโครงการ (09.00 - 17.00 น.)</t>
  </si>
  <si>
    <t>3.1  ความเหมาะสมของขนาดห้องอบรม</t>
  </si>
  <si>
    <t>3.3  ความชัดเจนของระบบเสียงภายในห้องอบรม</t>
  </si>
  <si>
    <t>3.4  ความสว่างภายในห้องอบรม</t>
  </si>
  <si>
    <t>3.5  ความสะอาดของสถานที่จัดอบรม</t>
  </si>
  <si>
    <t>ด้านคุณภาพการให้บริการ  (กิจกรรมอบรมภาษาอังกฤษ)</t>
  </si>
  <si>
    <t xml:space="preserve">4.1  ความรู้ และความสามารถในการถ่ายทอดความรู้ของวิทยากร </t>
  </si>
  <si>
    <t xml:space="preserve">      (อาจารย์โปรดปราน คลาสเซ่น)</t>
  </si>
  <si>
    <t>4.2  ความรู้ และความสามารถในการถ่ายทอดความรู้ของวิทยากร</t>
  </si>
  <si>
    <t xml:space="preserve">      (อาจารย์เรมอนด์  คลาสเซ่น)</t>
  </si>
  <si>
    <t>4.3  การเข้ารับการอบรมภาษาอังกฤษในครั้งนี้เป็นประโยชน์ต่อท่านในการ
      พัฒนาภาษาอังกฤษอยู่ในระดับใด</t>
  </si>
  <si>
    <t>ด้านเอกสารประกอบการอบรม</t>
  </si>
  <si>
    <t>5.1  ความชัดเจน ความสมบูรณ์ของเอกสารประกอบการอบรม</t>
  </si>
  <si>
    <t>5.2  เนื้อหาสาระของเอกสารประกอบการอบรมตรงตามเนื้อหาในการอบรม</t>
  </si>
  <si>
    <t>5.3  ประโยชน์ที่ได้รับจากเอกสารประกอบการอบรม</t>
  </si>
  <si>
    <t xml:space="preserve">นิสิตระดับบัณฑิตศึกษา ภาพรวมอยู่ในระดับมาก โดยมีค่าเฉลี่ยเท่ากับ  4.14  </t>
  </si>
  <si>
    <t>รวมเฉลี่ยด้านสิ่งอำนวยความสะดวก</t>
  </si>
  <si>
    <t>รวมเฉลี่ยด้านกระบวนการขั้นตอนการให้บริการ</t>
  </si>
  <si>
    <t xml:space="preserve">รวมเฉลี่ยคุณภาพการให้บริการ  </t>
  </si>
  <si>
    <t>รวมเฉลี่ยด้านเอกสารประกอบการอบรม</t>
  </si>
  <si>
    <t>-4-</t>
  </si>
  <si>
    <t>-5-</t>
  </si>
  <si>
    <t>-6-</t>
  </si>
  <si>
    <t>เมื่อพิจารณารายด้านพบว่า  ด้านเจ้าหน้าที่ให้บริการมีค่าเฉลี่ยสูงที่สุด  โดยมีค่าเฉลี่ยเท่ากับ  4.44  รองลงมาคือ</t>
  </si>
  <si>
    <t>ความเหมาะสมของจอภาพนำเสนอ  มีค่าเฉลี่ยเท่ากับ  2.83  มีความพึงพอใจอยู่ในระดับปานกลาง</t>
  </si>
  <si>
    <t>ผลการประเมินกิจกรรมอบรมภาษาอังกฤษนิสิตระดับบัณฑิตศึกษา</t>
  </si>
  <si>
    <t>วันที่ 17 - 18 พฤษภาคม 2557</t>
  </si>
  <si>
    <t>ณ ห้อง QS 2204  อาคารเฉลิมพระเกียรติ  72  พรรษามหาราชินี  มหาวิทยาลัยนเรศวร</t>
  </si>
  <si>
    <t>จากการประเมินกิจกรรมอบรมภาษาอังกฤษนิสิตระดับบัณฑิตศึกษา  เมื่อวันที่ 17 - 18 พฤษภาคม 2557</t>
  </si>
  <si>
    <t>ข้อเสนอแนะในการจัดกิจกรรมครั้งต่อไป</t>
  </si>
  <si>
    <t>จากตาราง 3 พบว่า ความรู้ความเข้าใจในเรื่องที่บัณฑิตวิทยาลัยจัดกิจกรรมอบรมภาษาอังกฤษ ในหัวข้อ</t>
  </si>
  <si>
    <t xml:space="preserve">โดยมีกลุ่มเป้าหมายในโครงการทั้งสิ้น  80 คน  มีผู้เข้าร่วมโครงการ  ทั้งสิ้น  66  คน คิดเป็นร้อยละ  82.50 </t>
  </si>
  <si>
    <t>ของกลุ่มเป้าหมายและมีผู้ตอบแบบประเมิน  จำนวน  35 คน คิดเป็นร้อยละ  53.03  ของจำนวนผู้เข้าร่วมโครงการ</t>
  </si>
  <si>
    <t xml:space="preserve">ผู้ตอบแบบประเมิน  เป็นนิสิตระดับปริญญาโท ร้อยละ  48.57  ปริญญาเอก  ร้อยละ  45.71 </t>
  </si>
  <si>
    <t>ผู้ตอบแบบประเมิน ได้รับทราบข่าวการจัดกิจกรรม จาก Fecebook บัณฑิตวิทยาลัย  ร้อยละ  33.33 รองลงมาคือ</t>
  </si>
  <si>
    <t>website บัณฑิตวิทยาลัย และคณะที่สังกัด  ร้อยละ  16.67</t>
  </si>
  <si>
    <t>ผลการประเมินความรู้ความเข้าใจในหัวข้อการอบรมเปรียบเทียบก่อนหลัง พบว่าแตกต่างกันอย่าง</t>
  </si>
  <si>
    <t>มีนัยสำคัญทางสถิติที่ระดับ  .05</t>
  </si>
  <si>
    <t>ผลการประเมินความพึงพอใจในการจัดกิจกรรมอบรมภาษาอังกฤษนิสิตระดับบัณฑิตศึกษา ภาพรวมอยู่ในระดับมาก</t>
  </si>
  <si>
    <t>ด้านคุณภาพการให้บริการ (กิจกรรมอบรมภาษาอังกฤษ) (ค่าเฉลี่ย = 4.34)  ส่วนข้อที่มีค่าเฉลี่ยต่ำที่สุด คือ ความเหมาะสม</t>
  </si>
  <si>
    <t>ของจอภาพนำเสนอ  (ค่าเฉลี่ย = 2.83) มีความพึงพอใจอยู่ในระดับปานกลาง</t>
  </si>
  <si>
    <t>ข้อเสนอแนะในการจัดโครงการ</t>
  </si>
  <si>
    <t xml:space="preserve">คิดเป็นร้อยละ  82.50  ของกลุ่มเป้าหมาย  และมีผู้ตอบแบบประเมิน จำนวน  35 คน </t>
  </si>
  <si>
    <t>(ค่าเฉลี่ย = 4.14)  พิจารณารายด้าน พบว่าด้านเจ้าหน้าที่ให้บริการมีค่าเฉลี่ยสูงที่สุด (ค่าเฉลี่ย = 4.44)  รองลงมาคือ</t>
  </si>
  <si>
    <t xml:space="preserve">วันที่ 17 - 18 พฤษภาคม 2557  ณ ห้อง QS 2204  อาคารเฉลิมพระเกียรติ 72 พรรษามหาราชินี </t>
  </si>
  <si>
    <t>คณะที่สังกัด  และ Website ของบัณฑิตวิทยาลัย ร้อยละ  16.67</t>
  </si>
  <si>
    <t>1.2  ความเหมาะสมของวันจัดกิจกรรม (วันที่ 17 - 18 พ.ค.57)</t>
  </si>
  <si>
    <t>รวมเฉลี่ยด้านเจ้าหน้าที่</t>
  </si>
  <si>
    <t>จากตาราง  4  พบว่า ผู้ตอบแบบประเมิน ความความพึงพอใจในการจัดกิจกรรมอบรมภาษาอังกฤษ</t>
  </si>
  <si>
    <t xml:space="preserve">ด้านคุณภาพการให้บริการ (กิจกรรมอบรมภาษาอังกฤษฯ)  มีค่าเฉลี่ยเท่ากับ  4.33  ส่วนข้อที่มีค่าเฉลี่ยต่ำที่สุดคือ </t>
  </si>
  <si>
    <t>ตาราง  3  ผลการประเมินความรู้ความเข้าใจในหัวข้อการอบรมเปรียบเทียบก่อนหลัง  (n=35)</t>
  </si>
  <si>
    <t>จากการสอบถามผู้เข้ารับการอบรม ในครั้งนี้  มีข้อชื่นชมจากการจัดโครงการ คือ เป็นโครงการที่ดี</t>
  </si>
  <si>
    <t xml:space="preserve">และมีข้อเสนอแนะเกี่ยวกับการจัดโครงการในครั้งนี้ คือ จอภาพนำเสนอไม่ค่อยชัดเจน  </t>
  </si>
  <si>
    <t>ควรจัดการสอนแบบตรงตามความต้องการวัดผลให้มากถึงมากที่สุด  เนื้อหาที่จัดอบรมไม่ค่อยตรง</t>
  </si>
  <si>
    <t xml:space="preserve">ตามความคาดหวังที่ตั้งไว้ ในการจัดครั้งต่อไปควรพิจารณาเนื้อหาให้สอดคล้องกับ NULC </t>
  </si>
  <si>
    <t>ควรจัดต่อไปอย่างต่อเนื่อง  และควรจัดอบรมเช่นนี้ และมีการแลกเปลี่ยนความรู้จากต่างมหาวิทยาลัย</t>
  </si>
  <si>
    <t>และได้รับเทคนิคในการทำข้อสอบจากการอบรมในครั้งนี้</t>
  </si>
  <si>
    <t>และควรจัด Work shop และใช้ระยะเวลาในการอบรมมากกว่านี้</t>
  </si>
  <si>
    <t>ผลการติดตามโครงการ</t>
  </si>
  <si>
    <t>จากการจัดกิจกรรมอบรมภาษาอังกฤษสำหรับนิสิตระดับบัณฑิตศึกษา เมื่อวันที่ 17 - 18 พฤษภาคม 2557</t>
  </si>
  <si>
    <t>หลังจากจัดกิจกรรม บัณฑิตวิทยาลัย ได้ตรวจสอบรายชื่อผู้ยื่นผลการสอบผ่านภาษาอังฤษ เพื่อใช้ในการสำเร็จการศึกษา</t>
  </si>
  <si>
    <t>มายังบัณฑิตวิทยาลัย พบว่าจากจำนวนผู้เข้าร่วมกิจกรรม ทั้งสิ้น  66 คน พบว่ามีผู้สอบผ่านภาษาอังกฤษ</t>
  </si>
  <si>
    <t>ภายหลังจากการจัดกิจกรรม จำนวนทั้งสิ้น  7 คน  คิดเป็นร้อยละ  10.61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</si>
</sst>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color rgb="FF000000"/>
      <name val="Arial"/>
    </font>
    <font>
      <b/>
      <sz val="14"/>
      <color rgb="FF000000"/>
      <name val="Cordia New"/>
      <family val="2"/>
    </font>
    <font>
      <sz val="14"/>
      <color rgb="FF000000"/>
      <name val="Cordia New"/>
      <family val="2"/>
    </font>
    <font>
      <sz val="12"/>
      <color rgb="FF000000"/>
      <name val="Cordia New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color indexed="8"/>
      <name val="TH SarabunPSK"/>
      <family val="2"/>
    </font>
    <font>
      <b/>
      <sz val="12"/>
      <color rgb="FF000000"/>
      <name val="Cordia New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b/>
      <sz val="16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2" fontId="2" fillId="5" borderId="0" xfId="0" applyNumberFormat="1" applyFont="1" applyFill="1" applyAlignment="1">
      <alignment horizontal="center" wrapText="1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/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wrapText="1"/>
    </xf>
    <xf numFmtId="2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11" xfId="0" applyFont="1" applyBorder="1" applyAlignment="1">
      <alignment horizontal="left" vertical="center"/>
    </xf>
    <xf numFmtId="49" fontId="7" fillId="0" borderId="0" xfId="0" applyNumberFormat="1" applyFont="1" applyAlignment="1"/>
    <xf numFmtId="0" fontId="6" fillId="0" borderId="0" xfId="0" applyFont="1" applyAlignment="1"/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12" fillId="0" borderId="2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0" xfId="0" applyFont="1" applyBorder="1"/>
    <xf numFmtId="2" fontId="12" fillId="0" borderId="15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164" fontId="12" fillId="0" borderId="31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center"/>
    </xf>
    <xf numFmtId="164" fontId="11" fillId="0" borderId="38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/>
    <xf numFmtId="0" fontId="12" fillId="0" borderId="0" xfId="0" applyFont="1" applyAlignment="1"/>
    <xf numFmtId="0" fontId="12" fillId="0" borderId="12" xfId="0" applyFont="1" applyBorder="1" applyAlignment="1"/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0" fillId="0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/>
    <xf numFmtId="0" fontId="10" fillId="0" borderId="15" xfId="0" applyFont="1" applyBorder="1"/>
    <xf numFmtId="0" fontId="10" fillId="0" borderId="20" xfId="0" applyFont="1" applyBorder="1"/>
    <xf numFmtId="0" fontId="5" fillId="0" borderId="21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2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/>
    <xf numFmtId="2" fontId="10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/>
    <xf numFmtId="0" fontId="5" fillId="0" borderId="0" xfId="0" applyFont="1" applyBorder="1" applyAlignment="1"/>
    <xf numFmtId="0" fontId="0" fillId="0" borderId="0" xfId="0" applyAlignment="1">
      <alignment horizontal="center" wrapText="1"/>
    </xf>
    <xf numFmtId="0" fontId="12" fillId="0" borderId="12" xfId="0" applyFont="1" applyBorder="1" applyAlignment="1">
      <alignment horizontal="center"/>
    </xf>
    <xf numFmtId="2" fontId="2" fillId="6" borderId="0" xfId="0" applyNumberFormat="1" applyFont="1" applyFill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/>
    <xf numFmtId="49" fontId="9" fillId="0" borderId="0" xfId="0" applyNumberFormat="1" applyFont="1" applyAlignme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/>
    <xf numFmtId="0" fontId="15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Alignment="1"/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189034</xdr:colOff>
      <xdr:row>7</xdr:row>
      <xdr:rowOff>19050</xdr:rowOff>
    </xdr:from>
    <xdr:to>
      <xdr:col>2</xdr:col>
      <xdr:colOff>293809</xdr:colOff>
      <xdr:row>7</xdr:row>
      <xdr:rowOff>219075</xdr:rowOff>
    </xdr:to>
    <xdr:sp macro="" textlink="">
      <xdr:nvSpPr>
        <xdr:cNvPr id="3" name="Object 2" hidden="1">
          <a:extLst>
            <a:ext uri="{63B3BB69-23CF-44E3-9099-C40C66FF867C}">
              <a14:compatExt xmlns:a14="http://schemas.microsoft.com/office/drawing/2010/main" spid="_x0000_s409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4</xdr:col>
      <xdr:colOff>174380</xdr:colOff>
      <xdr:row>7</xdr:row>
      <xdr:rowOff>19050</xdr:rowOff>
    </xdr:from>
    <xdr:to>
      <xdr:col>4</xdr:col>
      <xdr:colOff>279155</xdr:colOff>
      <xdr:row>7</xdr:row>
      <xdr:rowOff>219075</xdr:rowOff>
    </xdr:to>
    <xdr:sp macro="" textlink="">
      <xdr:nvSpPr>
        <xdr:cNvPr id="4" name="Object 3" hidden="1">
          <a:extLst>
            <a:ext uri="{63B3BB69-23CF-44E3-9099-C40C66FF867C}">
              <a14:compatExt xmlns:a14="http://schemas.microsoft.com/office/drawing/2010/main" spid="_x0000_s409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</xdr:col>
      <xdr:colOff>190500</xdr:colOff>
      <xdr:row>7</xdr:row>
      <xdr:rowOff>19050</xdr:rowOff>
    </xdr:from>
    <xdr:to>
      <xdr:col>2</xdr:col>
      <xdr:colOff>295275</xdr:colOff>
      <xdr:row>7</xdr:row>
      <xdr:rowOff>219075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2105025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171450</xdr:colOff>
      <xdr:row>7</xdr:row>
      <xdr:rowOff>19050</xdr:rowOff>
    </xdr:from>
    <xdr:to>
      <xdr:col>4</xdr:col>
      <xdr:colOff>276225</xdr:colOff>
      <xdr:row>7</xdr:row>
      <xdr:rowOff>219075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105025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4</xdr:row>
      <xdr:rowOff>19050</xdr:rowOff>
    </xdr:from>
    <xdr:to>
      <xdr:col>2</xdr:col>
      <xdr:colOff>352425</xdr:colOff>
      <xdr:row>4</xdr:row>
      <xdr:rowOff>219075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</xdr:col>
      <xdr:colOff>247650</xdr:colOff>
      <xdr:row>4</xdr:row>
      <xdr:rowOff>19050</xdr:rowOff>
    </xdr:from>
    <xdr:to>
      <xdr:col>2</xdr:col>
      <xdr:colOff>352425</xdr:colOff>
      <xdr:row>4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28700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\&#3591;&#3634;&#3609;&#3611;&#3619;&#3632;&#3585;&#3633;&#3609;&#3631;\&#3611;&#3619;&#3632;&#3648;&#3617;&#3636;&#3609;&#3650;&#3588;&#3619;&#3591;&#3585;&#3634;&#3619;&#3631;\&#3611;&#3600;&#3617;&#3609;&#3636;&#3648;&#3607;&#3624;\Teacher_2557%20%20(9%20March%209%20201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  <sheetName val="data"/>
      <sheetName val="คีย์ข้อเสนอแนะ"/>
      <sheetName val="บทสรุป"/>
      <sheetName val="เพศ"/>
      <sheetName val="อายุ อายุราชการ"/>
      <sheetName val="ประชาสัมพันธ์"/>
      <sheetName val="สรุป"/>
      <sheetName val="ข้อเสนอแนะ"/>
      <sheetName val="Sheet3"/>
    </sheetNames>
    <sheetDataSet>
      <sheetData sheetId="0"/>
      <sheetData sheetId="1"/>
      <sheetData sheetId="2">
        <row r="10">
          <cell r="AH10">
            <v>0.51639777949432131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1787.683883101854" createdVersion="4" refreshedVersion="4" minRefreshableVersion="3" recordCount="255">
  <cacheSource type="worksheet">
    <worksheetSource ref="B1:AH36" sheet="คีย์"/>
  </cacheSource>
  <cacheFields count="37">
    <cacheField name="ข้อมูล" numFmtId="0">
      <sharedItems containsMixedTypes="1" containsNumber="1" containsInteger="1" minValue="1" maxValue="3"/>
    </cacheField>
    <cacheField name="คณะ" numFmtId="0">
      <sharedItems containsBlank="1"/>
    </cacheField>
    <cacheField name="สาขา" numFmtId="0">
      <sharedItems containsBlank="1"/>
    </cacheField>
    <cacheField name="หน่วยงาน" numFmtId="0">
      <sharedItems containsNonDate="0" containsString="0" containsBlank="1"/>
    </cacheField>
    <cacheField name="web" numFmtId="0">
      <sharedItems containsString="0" containsBlank="1" containsNumber="1" containsInteger="1" minValue="1" maxValue="1"/>
    </cacheField>
    <cacheField name="คณะ2" numFmtId="0">
      <sharedItems containsString="0" containsBlank="1" containsNumber="1" containsInteger="1" minValue="1" maxValue="1"/>
    </cacheField>
    <cacheField name="อาจารย์" numFmtId="0">
      <sharedItems containsString="0" containsBlank="1" containsNumber="1" containsInteger="1" minValue="1" maxValue="1" count="2">
        <m/>
        <n v="1"/>
      </sharedItems>
    </cacheField>
    <cacheField name="e-mail" numFmtId="0">
      <sharedItems containsString="0" containsBlank="1" containsNumber="1" containsInteger="1" minValue="1" maxValue="1" count="2">
        <n v="1"/>
        <m/>
      </sharedItems>
    </cacheField>
    <cacheField name="ป้าย" numFmtId="0">
      <sharedItems containsString="0" containsBlank="1" containsNumber="1" containsInteger="1" minValue="1" maxValue="1"/>
    </cacheField>
    <cacheField name="ใบปลิว" numFmtId="0">
      <sharedItems containsString="0" containsBlank="1" containsNumber="1" containsInteger="1" minValue="1" maxValue="1" count="2">
        <m/>
        <n v="1"/>
      </sharedItems>
    </cacheField>
    <cacheField name="เพื่อน" numFmtId="0">
      <sharedItems containsString="0" containsBlank="1" containsNumber="1" containsInteger="1" minValue="1" maxValue="1" count="2">
        <m/>
        <n v="1"/>
      </sharedItems>
    </cacheField>
    <cacheField name="จนท.คณะ" numFmtId="0">
      <sharedItems containsString="0" containsBlank="1" containsNumber="1" containsInteger="1" minValue="1" maxValue="1"/>
    </cacheField>
    <cacheField name="เฟสบุ๊ก" numFmtId="0">
      <sharedItems containsString="0" containsBlank="1" containsNumber="1" containsInteger="1" minValue="1" maxValue="1"/>
    </cacheField>
    <cacheField name="1.1" numFmtId="0">
      <sharedItems containsSemiMixedTypes="0" containsString="0" containsNumber="1" containsInteger="1" minValue="3" maxValue="5"/>
    </cacheField>
    <cacheField name="1.2" numFmtId="0">
      <sharedItems containsString="0" containsBlank="1" containsNumber="1" containsInteger="1" minValue="2" maxValue="5"/>
    </cacheField>
    <cacheField name="1.3" numFmtId="0">
      <sharedItems containsString="0" containsBlank="1" containsNumber="1" containsInteger="1" minValue="1" maxValue="5"/>
    </cacheField>
    <cacheField name="2.1" numFmtId="0">
      <sharedItems containsString="0" containsBlank="1" containsNumber="1" containsInteger="1" minValue="3" maxValue="5"/>
    </cacheField>
    <cacheField name="2.2" numFmtId="0">
      <sharedItems containsString="0" containsBlank="1" containsNumber="1" containsInteger="1" minValue="3" maxValue="5"/>
    </cacheField>
    <cacheField name="3.1" numFmtId="0">
      <sharedItems containsSemiMixedTypes="0" containsString="0" containsNumber="1" containsInteger="1" minValue="2" maxValue="5"/>
    </cacheField>
    <cacheField name="3.2" numFmtId="0">
      <sharedItems containsSemiMixedTypes="0" containsString="0" containsNumber="1" containsInteger="1" minValue="1" maxValue="5"/>
    </cacheField>
    <cacheField name="3.3" numFmtId="0">
      <sharedItems containsString="0" containsBlank="1" containsNumber="1" containsInteger="1" minValue="1" maxValue="5"/>
    </cacheField>
    <cacheField name="3.4" numFmtId="0">
      <sharedItems containsString="0" containsBlank="1" containsNumber="1" containsInteger="1" minValue="1" maxValue="5"/>
    </cacheField>
    <cacheField name="3.5" numFmtId="0">
      <sharedItems containsString="0" containsBlank="1" containsNumber="1" containsInteger="1" minValue="3" maxValue="5"/>
    </cacheField>
    <cacheField name="4.1.1" numFmtId="0">
      <sharedItems containsString="0" containsBlank="1" containsNumber="1" containsInteger="1" minValue="1" maxValue="5"/>
    </cacheField>
    <cacheField name="4.1.2" numFmtId="0">
      <sharedItems containsString="0" containsBlank="1" containsNumber="1" containsInteger="1" minValue="1" maxValue="5"/>
    </cacheField>
    <cacheField name="4.1.3" numFmtId="0">
      <sharedItems containsString="0" containsBlank="1" containsNumber="1" containsInteger="1" minValue="1" maxValue="5"/>
    </cacheField>
    <cacheField name="4.1.4" numFmtId="0">
      <sharedItems containsString="0" containsBlank="1" containsNumber="1" containsInteger="1" minValue="1" maxValue="5"/>
    </cacheField>
    <cacheField name="4.2.1" numFmtId="0">
      <sharedItems containsString="0" containsBlank="1" containsNumber="1" containsInteger="1" minValue="3" maxValue="5"/>
    </cacheField>
    <cacheField name="4.2.2" numFmtId="0">
      <sharedItems containsString="0" containsBlank="1" containsNumber="1" containsInteger="1" minValue="2" maxValue="5"/>
    </cacheField>
    <cacheField name="4.2.3" numFmtId="0">
      <sharedItems containsSemiMixedTypes="0" containsString="0" containsNumber="1" containsInteger="1" minValue="3" maxValue="5"/>
    </cacheField>
    <cacheField name="4.2.4" numFmtId="0">
      <sharedItems containsString="0" containsBlank="1" containsNumber="1" containsInteger="1" minValue="3" maxValue="5"/>
    </cacheField>
    <cacheField name="4.3" numFmtId="0">
      <sharedItems containsString="0" containsBlank="1" containsNumber="1" containsInteger="1" minValue="1" maxValue="5"/>
    </cacheField>
    <cacheField name="4.4" numFmtId="0">
      <sharedItems containsString="0" containsBlank="1" containsNumber="1" containsInteger="1" minValue="3" maxValue="5"/>
    </cacheField>
    <cacheField name="4.5" numFmtId="0">
      <sharedItems containsString="0" containsBlank="1" containsNumber="1" containsInteger="1" minValue="2" maxValue="5"/>
    </cacheField>
    <cacheField name="5.1" numFmtId="0">
      <sharedItems containsSemiMixedTypes="0" containsString="0" containsNumber="1" containsInteger="1" minValue="2" maxValue="5"/>
    </cacheField>
    <cacheField name="5.2" numFmtId="0">
      <sharedItems containsSemiMixedTypes="0" containsString="0" containsNumber="1" containsInteger="1" minValue="2" maxValue="5"/>
    </cacheField>
    <cacheField name="5.3" numFmtId="0">
      <sharedItems containsSemiMixedTypes="0" containsString="0" containsNumber="1" containsInteger="1" minValue="2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">
  <r>
    <n v="2"/>
    <s v="พยาบาลศาสตร์"/>
    <s v="พยาบาลศาสตร์"/>
    <m/>
    <m/>
    <n v="1"/>
    <x v="0"/>
    <x v="0"/>
    <m/>
    <x v="0"/>
    <x v="0"/>
    <m/>
    <m/>
    <n v="5"/>
    <n v="4"/>
    <n v="4"/>
    <n v="4"/>
    <n v="4"/>
    <n v="4"/>
    <n v="3"/>
    <n v="4"/>
    <n v="4"/>
    <n v="3"/>
    <n v="4"/>
    <n v="4"/>
    <n v="4"/>
    <n v="4"/>
    <n v="4"/>
    <n v="4"/>
    <n v="4"/>
    <n v="4"/>
    <n v="4"/>
    <n v="4"/>
    <n v="4"/>
    <n v="5"/>
    <n v="4"/>
    <n v="4"/>
  </r>
  <r>
    <n v="2"/>
    <s v="พยาบาลศาสตร์"/>
    <s v="พยาบาลศาสตร์"/>
    <m/>
    <n v="1"/>
    <n v="1"/>
    <x v="0"/>
    <x v="1"/>
    <m/>
    <x v="0"/>
    <x v="0"/>
    <m/>
    <m/>
    <n v="4"/>
    <n v="4"/>
    <n v="4"/>
    <n v="3"/>
    <n v="4"/>
    <n v="4"/>
    <n v="4"/>
    <n v="5"/>
    <n v="5"/>
    <n v="5"/>
    <n v="3"/>
    <n v="4"/>
    <n v="3"/>
    <n v="4"/>
    <n v="4"/>
    <n v="4"/>
    <n v="3"/>
    <n v="4"/>
    <n v="4"/>
    <n v="4"/>
    <n v="4"/>
    <n v="4"/>
    <n v="3"/>
    <n v="3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4"/>
    <n v="4"/>
    <n v="4"/>
    <n v="5"/>
    <n v="4"/>
    <n v="5"/>
    <n v="5"/>
    <n v="5"/>
    <n v="5"/>
    <n v="4"/>
    <n v="4"/>
    <n v="4"/>
    <n v="5"/>
    <n v="5"/>
    <n v="5"/>
    <n v="5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4"/>
    <n v="4"/>
    <n v="4"/>
    <n v="5"/>
    <n v="5"/>
    <n v="4"/>
    <n v="3"/>
    <n v="3"/>
    <n v="3"/>
    <n v="4"/>
    <n v="4"/>
    <n v="4"/>
    <n v="4"/>
    <n v="4"/>
    <n v="5"/>
    <n v="5"/>
    <n v="5"/>
    <n v="5"/>
    <n v="5"/>
    <n v="5"/>
    <n v="4"/>
    <n v="4"/>
    <n v="4"/>
    <n v="5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5"/>
    <n v="4"/>
    <n v="5"/>
    <n v="5"/>
    <n v="5"/>
    <n v="5"/>
    <n v="3"/>
    <n v="4"/>
    <n v="4"/>
    <n v="4"/>
    <n v="3"/>
    <n v="3"/>
    <n v="3"/>
    <n v="3"/>
    <n v="4"/>
    <n v="4"/>
    <n v="4"/>
    <n v="4"/>
    <n v="4"/>
    <n v="5"/>
    <n v="4"/>
    <n v="4"/>
    <n v="4"/>
    <n v="4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5"/>
    <n v="4"/>
    <n v="4"/>
  </r>
  <r>
    <n v="1"/>
    <s v="สหเวชศาสตร์"/>
    <m/>
    <m/>
    <n v="1"/>
    <n v="1"/>
    <x v="0"/>
    <x v="1"/>
    <n v="1"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0"/>
    <m/>
    <m/>
    <n v="4"/>
    <n v="4"/>
    <n v="4"/>
    <n v="4"/>
    <n v="4"/>
    <n v="4"/>
    <n v="3"/>
    <n v="3"/>
    <n v="3"/>
    <n v="3"/>
    <n v="4"/>
    <n v="4"/>
    <n v="4"/>
    <n v="4"/>
    <n v="4"/>
    <n v="4"/>
    <n v="4"/>
    <n v="4"/>
    <m/>
    <n v="4"/>
    <n v="4"/>
    <n v="4"/>
    <n v="4"/>
    <n v="4"/>
  </r>
  <r>
    <n v="2"/>
    <s v="เทคนิคการแพทย์"/>
    <m/>
    <m/>
    <m/>
    <n v="1"/>
    <x v="0"/>
    <x v="1"/>
    <m/>
    <x v="0"/>
    <x v="0"/>
    <m/>
    <m/>
    <n v="4"/>
    <n v="2"/>
    <n v="4"/>
    <n v="5"/>
    <n v="5"/>
    <n v="3"/>
    <n v="3"/>
    <n v="4"/>
    <n v="4"/>
    <n v="3"/>
    <n v="3"/>
    <n v="3"/>
    <n v="4"/>
    <n v="3"/>
    <n v="3"/>
    <n v="3"/>
    <n v="3"/>
    <n v="3"/>
    <n v="4"/>
    <n v="4"/>
    <n v="3"/>
    <n v="3"/>
    <n v="3"/>
    <n v="3"/>
  </r>
  <r>
    <n v="2"/>
    <s v="เทคนิคการแพทย์"/>
    <m/>
    <m/>
    <n v="1"/>
    <m/>
    <x v="1"/>
    <x v="1"/>
    <m/>
    <x v="0"/>
    <x v="0"/>
    <m/>
    <m/>
    <n v="4"/>
    <n v="3"/>
    <n v="4"/>
    <n v="4"/>
    <n v="4"/>
    <n v="4"/>
    <n v="3"/>
    <n v="4"/>
    <n v="3"/>
    <n v="4"/>
    <n v="3"/>
    <n v="3"/>
    <n v="3"/>
    <n v="3"/>
    <n v="4"/>
    <n v="4"/>
    <n v="4"/>
    <n v="4"/>
    <n v="5"/>
    <n v="5"/>
    <n v="4"/>
    <n v="4"/>
    <n v="4"/>
    <n v="4"/>
  </r>
  <r>
    <n v="2"/>
    <s v="พยาบาลศาสตร์"/>
    <s v="การบริหารการพยาบาล"/>
    <m/>
    <n v="1"/>
    <n v="1"/>
    <x v="0"/>
    <x v="1"/>
    <m/>
    <x v="0"/>
    <x v="0"/>
    <m/>
    <m/>
    <n v="4"/>
    <n v="5"/>
    <n v="4"/>
    <n v="5"/>
    <n v="5"/>
    <n v="5"/>
    <n v="4"/>
    <n v="5"/>
    <n v="4"/>
    <n v="5"/>
    <n v="5"/>
    <n v="4"/>
    <n v="5"/>
    <n v="5"/>
    <n v="5"/>
    <n v="5"/>
    <n v="5"/>
    <n v="5"/>
    <n v="4"/>
    <n v="5"/>
    <n v="5"/>
    <n v="4"/>
    <n v="5"/>
    <n v="5"/>
  </r>
  <r>
    <n v="2"/>
    <s v="พยาบาลศาสตร์"/>
    <s v="พยาบาลศาสตร์"/>
    <m/>
    <n v="1"/>
    <n v="1"/>
    <x v="1"/>
    <x v="1"/>
    <m/>
    <x v="0"/>
    <x v="0"/>
    <m/>
    <m/>
    <n v="4"/>
    <n v="4"/>
    <n v="4"/>
    <n v="5"/>
    <n v="4"/>
    <n v="5"/>
    <n v="4"/>
    <n v="4"/>
    <m/>
    <n v="4"/>
    <n v="5"/>
    <n v="5"/>
    <n v="4"/>
    <n v="4"/>
    <n v="4"/>
    <n v="5"/>
    <n v="4"/>
    <n v="4"/>
    <n v="4"/>
    <n v="4"/>
    <n v="4"/>
    <n v="4"/>
    <n v="4"/>
    <n v="4"/>
  </r>
  <r>
    <n v="2"/>
    <s v="พยาบาลศาสตร์"/>
    <s v="พยาบาลศาสตร์"/>
    <m/>
    <n v="1"/>
    <n v="1"/>
    <x v="0"/>
    <x v="1"/>
    <m/>
    <x v="0"/>
    <x v="1"/>
    <m/>
    <m/>
    <n v="5"/>
    <n v="5"/>
    <n v="5"/>
    <n v="4"/>
    <n v="4"/>
    <n v="5"/>
    <n v="4"/>
    <n v="4"/>
    <n v="4"/>
    <n v="5"/>
    <n v="3"/>
    <n v="3"/>
    <n v="3"/>
    <n v="2"/>
    <n v="4"/>
    <n v="4"/>
    <n v="4"/>
    <n v="4"/>
    <n v="4"/>
    <n v="4"/>
    <n v="5"/>
    <n v="5"/>
    <n v="5"/>
    <n v="5"/>
  </r>
  <r>
    <n v="2"/>
    <s v="พยาบาลศาสตร์"/>
    <s v="การบริหารการพยาบาล"/>
    <m/>
    <n v="1"/>
    <n v="1"/>
    <x v="0"/>
    <x v="0"/>
    <m/>
    <x v="0"/>
    <x v="0"/>
    <m/>
    <m/>
    <n v="5"/>
    <n v="5"/>
    <n v="5"/>
    <n v="5"/>
    <n v="5"/>
    <n v="5"/>
    <n v="3"/>
    <n v="4"/>
    <n v="5"/>
    <n v="5"/>
    <n v="3"/>
    <n v="2"/>
    <n v="2"/>
    <n v="3"/>
    <n v="4"/>
    <n v="4"/>
    <n v="4"/>
    <n v="4"/>
    <n v="4"/>
    <n v="4"/>
    <n v="4"/>
    <n v="5"/>
    <n v="5"/>
    <n v="5"/>
  </r>
  <r>
    <n v="2"/>
    <s v="เภสัชศาสตร์"/>
    <s v="เครื่องสำอาง"/>
    <m/>
    <m/>
    <n v="1"/>
    <x v="0"/>
    <x v="1"/>
    <m/>
    <x v="0"/>
    <x v="0"/>
    <m/>
    <m/>
    <n v="4"/>
    <n v="4"/>
    <n v="4"/>
    <n v="5"/>
    <n v="5"/>
    <n v="5"/>
    <n v="3"/>
    <n v="5"/>
    <n v="5"/>
    <n v="5"/>
    <n v="4"/>
    <m/>
    <m/>
    <m/>
    <n v="5"/>
    <n v="5"/>
    <n v="5"/>
    <n v="5"/>
    <n v="5"/>
    <n v="5"/>
    <n v="5"/>
    <n v="4"/>
    <n v="4"/>
    <n v="5"/>
  </r>
  <r>
    <n v="2"/>
    <s v="แพทยศาสตร์"/>
    <s v="แพทยศาสตร์ศึกษา"/>
    <m/>
    <m/>
    <n v="1"/>
    <x v="0"/>
    <x v="1"/>
    <m/>
    <x v="0"/>
    <x v="0"/>
    <m/>
    <m/>
    <n v="3"/>
    <n v="3"/>
    <n v="3"/>
    <n v="3"/>
    <n v="3"/>
    <n v="4"/>
    <n v="4"/>
    <n v="4"/>
    <n v="4"/>
    <n v="4"/>
    <n v="3"/>
    <n v="3"/>
    <n v="3"/>
    <n v="3"/>
    <n v="3"/>
    <n v="4"/>
    <n v="4"/>
    <n v="4"/>
    <n v="4"/>
    <n v="4"/>
    <n v="4"/>
    <n v="3"/>
    <n v="3"/>
    <n v="3"/>
  </r>
  <r>
    <n v="2"/>
    <s v="พยาบาลศาสตร์"/>
    <s v="การพยาบาลเวชปฏิบัติชุมชน"/>
    <m/>
    <n v="1"/>
    <m/>
    <x v="1"/>
    <x v="0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พยาบาลศาสตร์"/>
    <s v="การพยาบาลเวชปฏิบัติชุมชน"/>
    <m/>
    <m/>
    <n v="1"/>
    <x v="0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3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5"/>
    <n v="5"/>
    <n v="4"/>
    <n v="5"/>
    <n v="4"/>
    <n v="4"/>
    <m/>
    <n v="5"/>
    <n v="5"/>
    <n v="3"/>
    <n v="1"/>
    <n v="3"/>
    <n v="3"/>
    <n v="4"/>
    <n v="3"/>
    <n v="4"/>
    <n v="4"/>
    <n v="4"/>
    <n v="4"/>
    <n v="4"/>
    <n v="4"/>
    <n v="4"/>
    <n v="4"/>
  </r>
  <r>
    <n v="2"/>
    <s v="แพทยศาสตร์"/>
    <s v="แพทยศาสตร์ศึกษา"/>
    <m/>
    <m/>
    <n v="1"/>
    <x v="0"/>
    <x v="1"/>
    <m/>
    <x v="0"/>
    <x v="0"/>
    <m/>
    <m/>
    <n v="5"/>
    <n v="5"/>
    <n v="5"/>
    <n v="4"/>
    <n v="4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แพทยศาสตร์"/>
    <s v="แพทยศาสตร์ศึกษา"/>
    <m/>
    <m/>
    <m/>
    <x v="0"/>
    <x v="0"/>
    <m/>
    <x v="0"/>
    <x v="0"/>
    <m/>
    <m/>
    <n v="5"/>
    <n v="4"/>
    <n v="4"/>
    <n v="4"/>
    <n v="4"/>
    <n v="4"/>
    <n v="3"/>
    <n v="5"/>
    <n v="3"/>
    <n v="4"/>
    <n v="2"/>
    <n v="2"/>
    <n v="2"/>
    <n v="2"/>
    <n v="5"/>
    <n v="5"/>
    <n v="4"/>
    <n v="4"/>
    <n v="5"/>
    <n v="5"/>
    <n v="5"/>
    <n v="3"/>
    <n v="4"/>
    <n v="4"/>
  </r>
  <r>
    <n v="2"/>
    <s v="สหเวชศาสตร์"/>
    <s v="ไม่ระบุ"/>
    <m/>
    <n v="1"/>
    <m/>
    <x v="1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5"/>
    <n v="5"/>
    <n v="5"/>
    <n v="5"/>
    <n v="5"/>
    <n v="5"/>
    <n v="5"/>
    <m/>
    <n v="5"/>
    <n v="3"/>
    <n v="3"/>
    <n v="3"/>
    <n v="3"/>
    <n v="4"/>
    <n v="4"/>
    <n v="4"/>
    <n v="4"/>
    <n v="5"/>
    <n v="5"/>
    <n v="5"/>
    <n v="4"/>
    <n v="4"/>
    <n v="4"/>
  </r>
  <r>
    <n v="2"/>
    <s v="สหเวชศาสตร์"/>
    <s v="เทคนิคการแพทย์"/>
    <m/>
    <m/>
    <n v="1"/>
    <x v="0"/>
    <x v="1"/>
    <m/>
    <x v="0"/>
    <x v="0"/>
    <m/>
    <m/>
    <n v="5"/>
    <n v="5"/>
    <n v="5"/>
    <n v="5"/>
    <n v="5"/>
    <n v="5"/>
    <n v="5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วิทยาศาสร์การแพทย์"/>
    <s v="วิทยาศาสตร์การแพทย์"/>
    <m/>
    <n v="1"/>
    <n v="1"/>
    <x v="0"/>
    <x v="1"/>
    <m/>
    <x v="0"/>
    <x v="0"/>
    <m/>
    <m/>
    <n v="5"/>
    <n v="4"/>
    <n v="4"/>
    <n v="5"/>
    <n v="5"/>
    <n v="5"/>
    <n v="5"/>
    <n v="5"/>
    <n v="4"/>
    <n v="4"/>
    <n v="4"/>
    <n v="3"/>
    <n v="4"/>
    <n v="4"/>
    <n v="5"/>
    <n v="4"/>
    <n v="4"/>
    <n v="4"/>
    <n v="5"/>
    <n v="5"/>
    <n v="5"/>
    <n v="4"/>
    <n v="3"/>
    <n v="3"/>
  </r>
  <r>
    <n v="2"/>
    <s v="สหเวชศาสตร์"/>
    <s v="กายภาพบำบัด"/>
    <m/>
    <n v="1"/>
    <n v="1"/>
    <x v="1"/>
    <x v="1"/>
    <m/>
    <x v="0"/>
    <x v="0"/>
    <m/>
    <m/>
    <n v="4"/>
    <n v="4"/>
    <n v="4"/>
    <n v="4"/>
    <n v="4"/>
    <n v="5"/>
    <n v="4"/>
    <n v="5"/>
    <n v="5"/>
    <n v="4"/>
    <n v="3"/>
    <n v="1"/>
    <n v="1"/>
    <n v="2"/>
    <n v="4"/>
    <n v="4"/>
    <n v="4"/>
    <n v="4"/>
    <n v="4"/>
    <n v="4"/>
    <n v="5"/>
    <n v="4"/>
    <n v="4"/>
    <n v="5"/>
  </r>
  <r>
    <n v="2"/>
    <s v="เภสัชศาสตร์"/>
    <s v="เภสัชเคมีและผลิตภัณฑ์ธรรมชาติ"/>
    <m/>
    <n v="1"/>
    <n v="1"/>
    <x v="0"/>
    <x v="0"/>
    <m/>
    <x v="0"/>
    <x v="0"/>
    <m/>
    <m/>
    <n v="5"/>
    <n v="5"/>
    <n v="4"/>
    <n v="5"/>
    <n v="5"/>
    <n v="5"/>
    <n v="3"/>
    <n v="4"/>
    <n v="4"/>
    <n v="4"/>
    <n v="4"/>
    <n v="3"/>
    <n v="2"/>
    <n v="2"/>
    <n v="4"/>
    <n v="4"/>
    <n v="4"/>
    <n v="5"/>
    <n v="4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3"/>
    <n v="4"/>
    <n v="4"/>
    <n v="4"/>
    <n v="4"/>
    <n v="3"/>
    <n v="3"/>
    <n v="3"/>
    <n v="3"/>
    <n v="3"/>
    <n v="3"/>
    <n v="3"/>
    <n v="3"/>
    <n v="3"/>
    <n v="3"/>
    <n v="4"/>
    <n v="3"/>
    <n v="3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3"/>
    <m/>
    <m/>
    <m/>
    <n v="5"/>
    <n v="5"/>
    <n v="5"/>
    <n v="5"/>
    <n v="5"/>
    <n v="5"/>
    <n v="5"/>
    <n v="5"/>
    <n v="4"/>
    <n v="4"/>
    <n v="5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3"/>
    <n v="3"/>
    <n v="3"/>
    <n v="3"/>
    <n v="4"/>
    <n v="4"/>
    <n v="5"/>
    <n v="5"/>
    <n v="4"/>
    <n v="5"/>
    <n v="5"/>
    <n v="4"/>
    <n v="4"/>
    <n v="4"/>
  </r>
  <r>
    <n v="2"/>
    <s v="สาธาณสุขศาสตร์"/>
    <s v="สาธารณสุขศาสตร์"/>
    <m/>
    <n v="1"/>
    <m/>
    <x v="0"/>
    <x v="0"/>
    <m/>
    <x v="0"/>
    <x v="0"/>
    <m/>
    <m/>
    <n v="4"/>
    <n v="4"/>
    <n v="3"/>
    <n v="4"/>
    <n v="4"/>
    <n v="4"/>
    <n v="3"/>
    <n v="4"/>
    <n v="4"/>
    <n v="5"/>
    <n v="4"/>
    <n v="5"/>
    <n v="4"/>
    <n v="3"/>
    <n v="5"/>
    <n v="4"/>
    <n v="5"/>
    <n v="3"/>
    <n v="4"/>
    <n v="4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4"/>
    <n v="4"/>
    <n v="5"/>
    <n v="4"/>
    <n v="4"/>
    <n v="4"/>
    <n v="4"/>
    <n v="3"/>
    <n v="3"/>
    <n v="3"/>
    <m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5"/>
    <n v="4"/>
    <n v="4"/>
    <n v="4"/>
    <n v="4"/>
    <n v="3"/>
    <n v="2"/>
    <n v="2"/>
    <n v="2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1"/>
    <x v="0"/>
    <m/>
    <x v="1"/>
    <x v="0"/>
    <m/>
    <m/>
    <n v="5"/>
    <n v="3"/>
    <n v="5"/>
    <n v="5"/>
    <n v="5"/>
    <n v="5"/>
    <n v="4"/>
    <n v="5"/>
    <n v="4"/>
    <n v="5"/>
    <n v="5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4"/>
    <n v="4"/>
    <n v="4"/>
    <n v="4"/>
    <n v="4"/>
    <n v="2"/>
    <n v="2"/>
    <n v="2"/>
    <n v="2"/>
    <n v="4"/>
    <n v="4"/>
    <n v="4"/>
    <n v="5"/>
    <n v="4"/>
    <n v="5"/>
    <n v="5"/>
    <n v="4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3"/>
    <n v="4"/>
    <n v="5"/>
    <n v="5"/>
    <n v="5"/>
    <n v="4"/>
    <n v="5"/>
    <n v="5"/>
    <n v="4"/>
    <n v="5"/>
    <n v="5"/>
    <n v="5"/>
    <n v="4"/>
    <n v="5"/>
    <n v="4"/>
    <n v="4"/>
    <n v="4"/>
    <n v="5"/>
    <n v="5"/>
    <n v="4"/>
    <n v="3"/>
    <n v="3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m/>
    <n v="5"/>
    <n v="5"/>
    <n v="4"/>
    <m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5"/>
    <n v="4"/>
    <n v="5"/>
    <n v="5"/>
    <n v="2"/>
    <n v="4"/>
    <n v="5"/>
    <n v="3"/>
    <n v="4"/>
    <n v="5"/>
    <n v="4"/>
    <n v="5"/>
    <n v="4"/>
    <n v="5"/>
    <n v="5"/>
    <n v="5"/>
    <n v="5"/>
    <n v="3"/>
    <n v="5"/>
    <n v="5"/>
    <n v="5"/>
    <n v="5"/>
    <n v="4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5"/>
    <n v="5"/>
    <n v="5"/>
    <n v="5"/>
    <n v="3"/>
    <n v="3"/>
    <n v="4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มนุษยศาสตร์"/>
    <s v="ภาษาอังกฤษ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4"/>
    <n v="4"/>
    <n v="5"/>
    <n v="5"/>
    <n v="4"/>
    <n v="5"/>
    <n v="5"/>
    <n v="4"/>
    <n v="5"/>
    <n v="5"/>
    <n v="5"/>
    <n v="4"/>
    <n v="5"/>
  </r>
  <r>
    <n v="2"/>
    <s v="มนุษยศาสตร์"/>
    <s v="ภาษาไทย"/>
    <m/>
    <n v="1"/>
    <m/>
    <x v="0"/>
    <x v="1"/>
    <m/>
    <x v="0"/>
    <x v="0"/>
    <m/>
    <m/>
    <n v="4"/>
    <n v="4"/>
    <n v="4"/>
    <n v="4"/>
    <n v="4"/>
    <n v="5"/>
    <n v="5"/>
    <n v="5"/>
    <n v="5"/>
    <n v="5"/>
    <n v="4"/>
    <n v="4"/>
    <n v="4"/>
    <n v="4"/>
    <n v="5"/>
    <n v="5"/>
    <n v="5"/>
    <n v="5"/>
    <n v="5"/>
    <n v="5"/>
    <n v="5"/>
    <n v="3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4"/>
    <n v="4"/>
    <n v="5"/>
    <n v="4"/>
    <n v="4"/>
    <n v="4"/>
    <n v="5"/>
    <n v="5"/>
    <n v="4"/>
    <n v="4"/>
    <n v="4"/>
    <n v="4"/>
    <n v="5"/>
    <n v="4"/>
    <n v="5"/>
    <n v="4"/>
    <n v="4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4"/>
    <n v="5"/>
    <n v="5"/>
    <n v="5"/>
    <n v="3"/>
    <n v="4"/>
    <n v="4"/>
    <n v="4"/>
    <n v="5"/>
    <n v="4"/>
    <n v="4"/>
    <n v="5"/>
    <n v="5"/>
    <n v="5"/>
    <n v="5"/>
    <n v="5"/>
    <n v="5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4"/>
    <n v="4"/>
    <n v="4"/>
    <n v="5"/>
    <n v="5"/>
    <n v="4"/>
    <n v="3"/>
    <n v="4"/>
    <n v="4"/>
    <n v="5"/>
    <n v="3"/>
    <n v="3"/>
    <n v="3"/>
    <n v="3"/>
    <n v="5"/>
    <n v="5"/>
    <n v="5"/>
    <n v="5"/>
    <n v="5"/>
    <n v="5"/>
    <n v="5"/>
    <n v="3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3"/>
    <n v="2"/>
    <n v="4"/>
    <n v="4"/>
    <n v="5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4"/>
    <n v="4"/>
    <n v="4"/>
    <n v="4"/>
    <n v="4"/>
    <n v="4"/>
    <n v="4"/>
    <n v="4"/>
    <n v="3"/>
    <n v="3"/>
    <n v="4"/>
    <n v="4"/>
    <n v="4"/>
    <n v="4"/>
    <n v="4"/>
    <n v="4"/>
    <n v="4"/>
    <n v="4"/>
    <n v="4"/>
    <n v="4"/>
    <n v="4"/>
    <n v="4"/>
  </r>
  <r>
    <n v="3"/>
    <s v="วิทยาศาสตร์"/>
    <s v="เทคโนโลยีสารสนเทศ"/>
    <m/>
    <n v="1"/>
    <m/>
    <x v="0"/>
    <x v="1"/>
    <n v="1"/>
    <x v="0"/>
    <x v="0"/>
    <m/>
    <m/>
    <n v="4"/>
    <n v="4"/>
    <n v="4"/>
    <n v="4"/>
    <n v="4"/>
    <n v="4"/>
    <n v="3"/>
    <n v="3"/>
    <n v="4"/>
    <n v="4"/>
    <n v="5"/>
    <n v="5"/>
    <n v="5"/>
    <n v="5"/>
    <n v="5"/>
    <n v="5"/>
    <n v="5"/>
    <n v="5"/>
    <n v="5"/>
    <n v="5"/>
    <n v="5"/>
    <n v="5"/>
    <n v="5"/>
    <n v="5"/>
  </r>
  <r>
    <n v="2"/>
    <s v="ศึกษาศาสตร์"/>
    <s v="คอมพิวเตอร์ศึกษา"/>
    <m/>
    <n v="1"/>
    <m/>
    <x v="0"/>
    <x v="1"/>
    <m/>
    <x v="0"/>
    <x v="0"/>
    <m/>
    <m/>
    <n v="4"/>
    <n v="4"/>
    <n v="3"/>
    <n v="4"/>
    <n v="4"/>
    <n v="4"/>
    <n v="1"/>
    <n v="4"/>
    <n v="4"/>
    <n v="3"/>
    <n v="3"/>
    <n v="2"/>
    <n v="2"/>
    <n v="2"/>
    <n v="3"/>
    <n v="3"/>
    <n v="3"/>
    <n v="3"/>
    <n v="4"/>
    <n v="4"/>
    <n v="3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5"/>
    <n v="4"/>
    <n v="5"/>
    <n v="5"/>
    <n v="5"/>
    <n v="4"/>
    <n v="5"/>
    <n v="5"/>
    <n v="5"/>
    <n v="4"/>
    <n v="2"/>
    <n v="2"/>
    <n v="2"/>
    <n v="5"/>
    <n v="4"/>
    <n v="5"/>
    <n v="5"/>
    <n v="5"/>
    <n v="5"/>
    <n v="5"/>
    <n v="4"/>
    <n v="4"/>
    <n v="4"/>
  </r>
  <r>
    <n v="3"/>
    <s v="บริหารธุรกิจ เศรษฐศาสตร์ และการสื่อสาร"/>
    <s v="บริหารธุรกิจ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3"/>
    <n v="4"/>
    <n v="4"/>
    <n v="4"/>
    <n v="4"/>
    <n v="3"/>
    <n v="3"/>
  </r>
  <r>
    <n v="2"/>
    <s v="ศึกษาศาสตร์"/>
    <s v="การบริหารการศึกษา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สื่อสาร"/>
    <m/>
    <n v="1"/>
    <m/>
    <x v="0"/>
    <x v="1"/>
    <m/>
    <x v="0"/>
    <x v="0"/>
    <m/>
    <m/>
    <n v="4"/>
    <n v="4"/>
    <n v="4"/>
    <n v="4"/>
    <n v="4"/>
    <n v="4"/>
    <n v="3"/>
    <n v="4"/>
    <n v="4"/>
    <n v="4"/>
    <m/>
    <n v="5"/>
    <n v="4"/>
    <n v="5"/>
    <n v="5"/>
    <n v="4"/>
    <n v="4"/>
    <n v="4"/>
    <n v="5"/>
    <n v="5"/>
    <n v="5"/>
    <n v="3"/>
    <n v="3"/>
    <n v="4"/>
  </r>
  <r>
    <n v="2"/>
    <s v="มนุษยศาสตร์"/>
    <s v="ภาษาไทย"/>
    <m/>
    <m/>
    <m/>
    <x v="1"/>
    <x v="1"/>
    <m/>
    <x v="0"/>
    <x v="0"/>
    <m/>
    <m/>
    <n v="4"/>
    <n v="4"/>
    <n v="4"/>
    <n v="4"/>
    <n v="4"/>
    <n v="5"/>
    <n v="4"/>
    <n v="4"/>
    <n v="4"/>
    <n v="4"/>
    <n v="2"/>
    <n v="2"/>
    <n v="2"/>
    <n v="2"/>
    <n v="4"/>
    <n v="4"/>
    <n v="4"/>
    <n v="4"/>
    <n v="5"/>
    <n v="5"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4"/>
    <n v="4"/>
    <m/>
    <n v="5"/>
    <n v="4"/>
    <n v="4"/>
    <n v="4"/>
    <n v="4"/>
    <n v="5"/>
    <n v="4"/>
    <n v="4"/>
    <n v="4"/>
    <n v="4"/>
    <n v="4"/>
    <n v="4"/>
    <n v="5"/>
    <n v="4"/>
    <n v="5"/>
    <n v="4"/>
    <n v="5"/>
    <n v="4"/>
    <n v="4"/>
    <n v="4"/>
  </r>
  <r>
    <n v="2"/>
    <s v="มนุษยศาสตร์"/>
    <s v="ภาษาไทย"/>
    <m/>
    <m/>
    <m/>
    <x v="1"/>
    <x v="1"/>
    <m/>
    <x v="0"/>
    <x v="0"/>
    <m/>
    <m/>
    <n v="5"/>
    <n v="5"/>
    <n v="5"/>
    <n v="5"/>
    <n v="4"/>
    <n v="5"/>
    <n v="3"/>
    <n v="5"/>
    <n v="5"/>
    <n v="5"/>
    <n v="4"/>
    <n v="4"/>
    <n v="4"/>
    <n v="4"/>
    <n v="5"/>
    <n v="5"/>
    <n v="5"/>
    <n v="5"/>
    <n v="5"/>
    <n v="5"/>
    <n v="5"/>
    <n v="5"/>
    <n v="5"/>
    <n v="4"/>
  </r>
  <r>
    <n v="2"/>
    <s v="ศึกษาศาสตร์"/>
    <s v="หลักสูตรและการสอน"/>
    <m/>
    <m/>
    <n v="1"/>
    <x v="0"/>
    <x v="1"/>
    <m/>
    <x v="0"/>
    <x v="0"/>
    <m/>
    <m/>
    <n v="4"/>
    <n v="3"/>
    <n v="3"/>
    <n v="3"/>
    <n v="4"/>
    <n v="2"/>
    <n v="3"/>
    <n v="3"/>
    <n v="4"/>
    <n v="4"/>
    <n v="3"/>
    <n v="3"/>
    <n v="2"/>
    <n v="3"/>
    <n v="5"/>
    <n v="4"/>
    <n v="4"/>
    <n v="4"/>
    <n v="4"/>
    <m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n v="1"/>
    <x v="0"/>
    <x v="1"/>
    <m/>
    <x v="0"/>
    <x v="0"/>
    <m/>
    <m/>
    <n v="5"/>
    <n v="2"/>
    <n v="2"/>
    <n v="5"/>
    <n v="5"/>
    <n v="5"/>
    <n v="5"/>
    <n v="5"/>
    <n v="5"/>
    <n v="5"/>
    <n v="5"/>
    <n v="4"/>
    <n v="5"/>
    <n v="5"/>
    <n v="5"/>
    <n v="5"/>
    <n v="5"/>
    <n v="5"/>
    <n v="4"/>
    <n v="5"/>
    <n v="5"/>
    <n v="5"/>
    <n v="5"/>
    <n v="5"/>
  </r>
  <r>
    <n v="2"/>
    <s v="สังคมศาสตร์"/>
    <s v="เอเชียตะวันออกเฉียงใต้"/>
    <m/>
    <n v="1"/>
    <n v="1"/>
    <x v="1"/>
    <x v="1"/>
    <m/>
    <x v="0"/>
    <x v="0"/>
    <m/>
    <m/>
    <n v="4"/>
    <n v="5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5"/>
    <n v="5"/>
    <n v="5"/>
    <n v="4"/>
    <n v="5"/>
    <n v="5"/>
    <n v="5"/>
    <n v="3"/>
    <n v="3"/>
    <n v="3"/>
    <n v="3"/>
    <n v="4"/>
    <n v="4"/>
    <n v="4"/>
    <n v="5"/>
    <n v="5"/>
    <n v="5"/>
    <n v="5"/>
    <n v="5"/>
    <n v="5"/>
    <n v="5"/>
  </r>
  <r>
    <n v="3"/>
    <s v="ศึกษาศาสตร์"/>
    <s v="การศึกษา"/>
    <m/>
    <n v="1"/>
    <m/>
    <x v="0"/>
    <x v="1"/>
    <m/>
    <x v="0"/>
    <x v="0"/>
    <m/>
    <m/>
    <n v="4"/>
    <n v="4"/>
    <n v="3"/>
    <n v="4"/>
    <n v="4"/>
    <n v="3"/>
    <n v="4"/>
    <n v="4"/>
    <n v="3"/>
    <m/>
    <n v="4"/>
    <n v="2"/>
    <n v="2"/>
    <n v="2"/>
    <n v="3"/>
    <n v="4"/>
    <n v="3"/>
    <n v="3"/>
    <n v="4"/>
    <n v="4"/>
    <n v="3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1"/>
    <m/>
    <m/>
    <n v="5"/>
    <n v="5"/>
    <n v="5"/>
    <n v="5"/>
    <n v="5"/>
    <n v="5"/>
    <n v="4"/>
    <n v="5"/>
    <n v="5"/>
    <n v="5"/>
    <n v="5"/>
    <n v="5"/>
    <n v="5"/>
    <n v="5"/>
    <m/>
    <m/>
    <n v="5"/>
    <n v="5"/>
    <n v="3"/>
    <n v="5"/>
    <n v="5"/>
    <n v="4"/>
    <n v="5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4"/>
    <n v="3"/>
    <n v="4"/>
    <n v="4"/>
    <n v="5"/>
    <n v="4"/>
    <n v="5"/>
    <n v="5"/>
    <n v="5"/>
    <n v="2"/>
    <n v="2"/>
    <n v="2"/>
    <n v="3"/>
    <n v="3"/>
    <n v="3"/>
    <n v="3"/>
    <n v="4"/>
    <n v="5"/>
    <n v="4"/>
    <n v="4"/>
    <n v="4"/>
    <n v="4"/>
    <n v="4"/>
  </r>
  <r>
    <n v="2"/>
    <s v="มนุษยศาสตร์"/>
    <s v="ภาษาอังกฤษ"/>
    <m/>
    <m/>
    <m/>
    <x v="0"/>
    <x v="1"/>
    <m/>
    <x v="0"/>
    <x v="1"/>
    <m/>
    <m/>
    <n v="3"/>
    <n v="4"/>
    <n v="4"/>
    <n v="3"/>
    <n v="4"/>
    <n v="4"/>
    <n v="4"/>
    <n v="4"/>
    <n v="3"/>
    <n v="3"/>
    <n v="3"/>
    <n v="3"/>
    <n v="3"/>
    <n v="3"/>
    <n v="4"/>
    <n v="4"/>
    <n v="4"/>
    <n v="4"/>
    <n v="4"/>
    <n v="4"/>
    <n v="4"/>
    <n v="4"/>
    <n v="4"/>
    <n v="4"/>
  </r>
  <r>
    <n v="3"/>
    <s v="ศึกษาศาสตร์"/>
    <s v="บริหารการศึกษา"/>
    <m/>
    <m/>
    <m/>
    <x v="0"/>
    <x v="1"/>
    <m/>
    <x v="0"/>
    <x v="1"/>
    <m/>
    <m/>
    <n v="4"/>
    <n v="5"/>
    <n v="5"/>
    <n v="4"/>
    <n v="4"/>
    <n v="5"/>
    <n v="5"/>
    <n v="5"/>
    <n v="5"/>
    <n v="4"/>
    <n v="3"/>
    <n v="3"/>
    <n v="3"/>
    <n v="3"/>
    <n v="4"/>
    <n v="4"/>
    <n v="4"/>
    <n v="4"/>
    <n v="4"/>
    <n v="4"/>
    <n v="4"/>
    <n v="3"/>
    <n v="3"/>
    <n v="3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4"/>
    <n v="5"/>
    <n v="5"/>
    <n v="3"/>
    <n v="4"/>
    <n v="5"/>
    <n v="3"/>
    <n v="3"/>
    <n v="3"/>
    <n v="4"/>
    <n v="4"/>
    <n v="4"/>
    <n v="4"/>
    <n v="4"/>
    <n v="3"/>
    <n v="3"/>
    <n v="4"/>
    <n v="4"/>
    <n v="3"/>
    <n v="3"/>
    <n v="3"/>
    <n v="3"/>
    <n v="3"/>
    <n v="3"/>
  </r>
  <r>
    <n v="2"/>
    <s v="ศึกษาศาสตร์"/>
    <s v="วิจัยและประเมินผลการศึกษา"/>
    <m/>
    <n v="1"/>
    <m/>
    <x v="1"/>
    <x v="1"/>
    <m/>
    <x v="0"/>
    <x v="0"/>
    <m/>
    <m/>
    <n v="4"/>
    <n v="4"/>
    <n v="5"/>
    <n v="3"/>
    <n v="4"/>
    <n v="5"/>
    <n v="2"/>
    <n v="4"/>
    <n v="3"/>
    <n v="4"/>
    <n v="5"/>
    <n v="3"/>
    <n v="3"/>
    <m/>
    <n v="5"/>
    <n v="3"/>
    <n v="3"/>
    <n v="3"/>
    <n v="4"/>
    <n v="4"/>
    <n v="4"/>
    <n v="4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4"/>
    <n v="4"/>
    <n v="4"/>
    <m/>
    <n v="4"/>
    <n v="4"/>
    <n v="4"/>
    <n v="4"/>
    <n v="4"/>
    <n v="5"/>
    <n v="5"/>
    <n v="5"/>
    <n v="5"/>
    <n v="5"/>
    <n v="4"/>
    <n v="4"/>
    <n v="4"/>
    <n v="4"/>
    <n v="5"/>
    <n v="4"/>
    <n v="4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3"/>
    <n v="3"/>
    <n v="5"/>
    <n v="5"/>
    <n v="4"/>
    <n v="4"/>
    <n v="4"/>
    <n v="4"/>
    <n v="4"/>
    <n v="3"/>
    <n v="3"/>
    <n v="3"/>
    <n v="3"/>
    <n v="4"/>
    <n v="4"/>
    <n v="4"/>
    <m/>
    <n v="4"/>
    <n v="4"/>
    <n v="4"/>
    <n v="3"/>
    <n v="3"/>
    <n v="3"/>
  </r>
  <r>
    <n v="2"/>
    <s v="ศึกษาศาสตร์"/>
    <s v="หลักสูตรและการสอน"/>
    <m/>
    <m/>
    <n v="1"/>
    <x v="1"/>
    <x v="1"/>
    <m/>
    <x v="0"/>
    <x v="0"/>
    <m/>
    <m/>
    <n v="4"/>
    <n v="3"/>
    <n v="2"/>
    <n v="3"/>
    <n v="4"/>
    <n v="4"/>
    <n v="4"/>
    <n v="4"/>
    <n v="4"/>
    <n v="4"/>
    <n v="2"/>
    <n v="2"/>
    <n v="1"/>
    <n v="2"/>
    <n v="3"/>
    <n v="4"/>
    <n v="5"/>
    <n v="4"/>
    <n v="4"/>
    <n v="4"/>
    <n v="5"/>
    <n v="4"/>
    <n v="4"/>
    <n v="4"/>
  </r>
  <r>
    <n v="2"/>
    <s v="ศึกษาศาสตร์"/>
    <s v="หลักสูตรและการสอน"/>
    <m/>
    <n v="1"/>
    <n v="1"/>
    <x v="1"/>
    <x v="1"/>
    <m/>
    <x v="0"/>
    <x v="0"/>
    <m/>
    <m/>
    <n v="4"/>
    <n v="5"/>
    <n v="3"/>
    <n v="4"/>
    <n v="5"/>
    <n v="4"/>
    <n v="3"/>
    <n v="2"/>
    <n v="4"/>
    <n v="3"/>
    <n v="4"/>
    <n v="3"/>
    <n v="3"/>
    <n v="4"/>
    <n v="5"/>
    <n v="5"/>
    <n v="5"/>
    <n v="4"/>
    <n v="4"/>
    <n v="5"/>
    <n v="5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4"/>
    <n v="3"/>
    <n v="4"/>
    <n v="4"/>
    <n v="3"/>
    <n v="4"/>
    <n v="3"/>
    <n v="4"/>
    <n v="4"/>
    <n v="5"/>
    <n v="5"/>
    <n v="5"/>
    <n v="5"/>
    <n v="5"/>
    <n v="5"/>
    <n v="5"/>
    <n v="3"/>
    <n v="3"/>
    <n v="4"/>
  </r>
  <r>
    <n v="3"/>
    <s v="ศึกษาศาสตร์"/>
    <s v="หลักสูตรและการสอน"/>
    <m/>
    <n v="1"/>
    <m/>
    <x v="0"/>
    <x v="1"/>
    <m/>
    <x v="0"/>
    <x v="0"/>
    <m/>
    <m/>
    <n v="5"/>
    <n v="5"/>
    <n v="5"/>
    <n v="3"/>
    <n v="3"/>
    <n v="5"/>
    <n v="4"/>
    <n v="4"/>
    <n v="4"/>
    <n v="5"/>
    <n v="1"/>
    <n v="2"/>
    <n v="3"/>
    <n v="2"/>
    <n v="5"/>
    <n v="5"/>
    <n v="5"/>
    <n v="5"/>
    <n v="5"/>
    <n v="5"/>
    <n v="5"/>
    <n v="4"/>
    <n v="5"/>
    <n v="5"/>
  </r>
  <r>
    <n v="2"/>
    <s v="ศึกษาศาสตร์"/>
    <s v="หลักสูตรและการสอน"/>
    <m/>
    <m/>
    <m/>
    <x v="0"/>
    <x v="1"/>
    <m/>
    <x v="0"/>
    <x v="1"/>
    <m/>
    <m/>
    <n v="5"/>
    <n v="4"/>
    <n v="2"/>
    <n v="4"/>
    <n v="4"/>
    <n v="2"/>
    <n v="4"/>
    <n v="4"/>
    <n v="4"/>
    <n v="5"/>
    <n v="3"/>
    <n v="3"/>
    <n v="3"/>
    <n v="3"/>
    <n v="5"/>
    <n v="5"/>
    <n v="5"/>
    <n v="5"/>
    <n v="4"/>
    <n v="4"/>
    <n v="4"/>
    <n v="4"/>
    <n v="4"/>
    <n v="4"/>
  </r>
  <r>
    <n v="2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3"/>
    <n v="3"/>
    <n v="3"/>
    <n v="3"/>
    <n v="3"/>
    <n v="5"/>
    <n v="5"/>
    <n v="5"/>
    <n v="5"/>
    <n v="4"/>
    <n v="4"/>
    <n v="4"/>
    <n v="4"/>
    <n v="4"/>
    <n v="4"/>
    <n v="4"/>
    <n v="4"/>
    <n v="4"/>
    <n v="4"/>
  </r>
  <r>
    <n v="2"/>
    <s v="ศึกษาศาสตร์"/>
    <s v="วิจัยและประเมินผลการศึกษา"/>
    <m/>
    <m/>
    <m/>
    <x v="1"/>
    <x v="1"/>
    <m/>
    <x v="0"/>
    <x v="0"/>
    <m/>
    <m/>
    <n v="4"/>
    <n v="5"/>
    <n v="4"/>
    <n v="5"/>
    <n v="5"/>
    <n v="5"/>
    <n v="5"/>
    <n v="5"/>
    <n v="5"/>
    <n v="5"/>
    <n v="2"/>
    <n v="2"/>
    <n v="2"/>
    <n v="3"/>
    <n v="5"/>
    <n v="5"/>
    <n v="5"/>
    <n v="5"/>
    <n v="5"/>
    <n v="5"/>
    <n v="5"/>
    <n v="4"/>
    <n v="5"/>
    <n v="5"/>
  </r>
  <r>
    <n v="3"/>
    <s v="ศึกษาศาสตร์"/>
    <s v="วิจัยและประเมินผลการศึกษา"/>
    <m/>
    <n v="1"/>
    <n v="1"/>
    <x v="0"/>
    <x v="1"/>
    <m/>
    <x v="0"/>
    <x v="0"/>
    <m/>
    <m/>
    <n v="5"/>
    <n v="5"/>
    <n v="3"/>
    <n v="4"/>
    <n v="4"/>
    <n v="4"/>
    <n v="3"/>
    <n v="4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ศึกษาศาสตร์"/>
    <s v="หลักสูตรและการสอน"/>
    <m/>
    <m/>
    <n v="1"/>
    <x v="0"/>
    <x v="1"/>
    <m/>
    <x v="0"/>
    <x v="0"/>
    <m/>
    <m/>
    <n v="3"/>
    <n v="2"/>
    <n v="1"/>
    <n v="4"/>
    <n v="3"/>
    <n v="2"/>
    <n v="3"/>
    <n v="3"/>
    <n v="1"/>
    <n v="4"/>
    <n v="3"/>
    <n v="2"/>
    <n v="3"/>
    <n v="3"/>
    <n v="4"/>
    <n v="3"/>
    <n v="4"/>
    <n v="3"/>
    <n v="2"/>
    <n v="3"/>
    <n v="3"/>
    <n v="4"/>
    <n v="3"/>
    <n v="3"/>
  </r>
  <r>
    <n v="3"/>
    <s v="ศึกษาศาสตร์"/>
    <s v="หลักสูตรและการสอน"/>
    <m/>
    <m/>
    <m/>
    <x v="0"/>
    <x v="1"/>
    <m/>
    <x v="0"/>
    <x v="1"/>
    <m/>
    <m/>
    <n v="4"/>
    <n v="4"/>
    <n v="4"/>
    <n v="5"/>
    <n v="5"/>
    <n v="5"/>
    <n v="4"/>
    <m/>
    <n v="4"/>
    <n v="4"/>
    <n v="1"/>
    <n v="1"/>
    <n v="1"/>
    <n v="1"/>
    <n v="5"/>
    <n v="4"/>
    <n v="5"/>
    <n v="5"/>
    <n v="4"/>
    <n v="5"/>
    <n v="5"/>
    <n v="3"/>
    <n v="3"/>
    <n v="5"/>
  </r>
  <r>
    <n v="2"/>
    <s v="ศึกษาศาสตร์"/>
    <s v="วิจัยและประเมินผลการศึกษา"/>
    <m/>
    <n v="1"/>
    <n v="1"/>
    <x v="0"/>
    <x v="1"/>
    <n v="1"/>
    <x v="0"/>
    <x v="0"/>
    <m/>
    <m/>
    <n v="5"/>
    <n v="5"/>
    <n v="4"/>
    <n v="5"/>
    <n v="5"/>
    <n v="5"/>
    <n v="5"/>
    <n v="4"/>
    <n v="5"/>
    <n v="5"/>
    <n v="4"/>
    <n v="4"/>
    <n v="5"/>
    <n v="5"/>
    <n v="5"/>
    <n v="5"/>
    <n v="5"/>
    <n v="5"/>
    <n v="5"/>
    <n v="5"/>
    <m/>
    <n v="5"/>
    <n v="5"/>
    <n v="5"/>
  </r>
  <r>
    <n v="3"/>
    <s v="ศึกษาศาสตร์"/>
    <s v="วิจัยและประเมินผลการศึกษา"/>
    <m/>
    <n v="1"/>
    <m/>
    <x v="0"/>
    <x v="1"/>
    <m/>
    <x v="0"/>
    <x v="0"/>
    <m/>
    <m/>
    <n v="4"/>
    <n v="3"/>
    <n v="4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5"/>
    <n v="4"/>
    <n v="4"/>
    <n v="4"/>
    <n v="4"/>
    <n v="2"/>
    <n v="2"/>
    <n v="2"/>
    <n v="2"/>
    <n v="4"/>
    <n v="4"/>
    <n v="5"/>
    <n v="5"/>
    <n v="4"/>
    <n v="5"/>
    <n v="4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3"/>
    <n v="4"/>
    <n v="5"/>
    <n v="3"/>
    <n v="4"/>
    <n v="4"/>
    <n v="5"/>
    <n v="5"/>
    <n v="3"/>
    <n v="4"/>
    <n v="5"/>
    <n v="3"/>
    <n v="4"/>
    <n v="4"/>
    <n v="5"/>
    <n v="5"/>
    <n v="5"/>
    <n v="4"/>
    <n v="5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2"/>
    <n v="2"/>
    <n v="2"/>
    <n v="4"/>
    <n v="4"/>
    <n v="4"/>
    <n v="4"/>
    <n v="4"/>
    <n v="4"/>
    <n v="5"/>
    <n v="4"/>
    <n v="4"/>
    <n v="4"/>
  </r>
  <r>
    <n v="3"/>
    <s v="บริหารธุรกิจ เศรษฐศาสตร์ และการสื่อสาร"/>
    <s v="การสื่อสาร"/>
    <m/>
    <m/>
    <m/>
    <x v="0"/>
    <x v="1"/>
    <m/>
    <x v="0"/>
    <x v="0"/>
    <n v="1"/>
    <m/>
    <n v="5"/>
    <n v="3"/>
    <n v="3"/>
    <n v="4"/>
    <n v="4"/>
    <n v="4"/>
    <n v="4"/>
    <n v="4"/>
    <n v="4"/>
    <n v="4"/>
    <n v="3"/>
    <n v="3"/>
    <n v="3"/>
    <n v="3"/>
    <n v="4"/>
    <n v="4"/>
    <n v="4"/>
    <n v="4"/>
    <n v="4"/>
    <n v="5"/>
    <n v="4"/>
    <n v="3"/>
    <n v="4"/>
    <n v="3"/>
  </r>
  <r>
    <n v="3"/>
    <s v="วิทยาศาสตร์"/>
    <s v="ฟิสิกส์ประยุกต์"/>
    <m/>
    <n v="1"/>
    <m/>
    <x v="0"/>
    <x v="1"/>
    <m/>
    <x v="0"/>
    <x v="1"/>
    <m/>
    <m/>
    <n v="4"/>
    <n v="4"/>
    <n v="4"/>
    <n v="4"/>
    <n v="4"/>
    <n v="5"/>
    <n v="4"/>
    <n v="5"/>
    <n v="4"/>
    <n v="5"/>
    <n v="3"/>
    <n v="3"/>
    <n v="3"/>
    <n v="4"/>
    <n v="4"/>
    <n v="4"/>
    <n v="4"/>
    <n v="4"/>
    <n v="5"/>
    <n v="5"/>
    <n v="4"/>
    <n v="4"/>
    <n v="4"/>
    <n v="4"/>
  </r>
  <r>
    <n v="2"/>
    <s v="พลังงานทดแทน"/>
    <s v="พลังงานทดแทน"/>
    <m/>
    <m/>
    <n v="1"/>
    <x v="0"/>
    <x v="1"/>
    <m/>
    <x v="0"/>
    <x v="0"/>
    <m/>
    <m/>
    <n v="5"/>
    <n v="5"/>
    <n v="4"/>
    <n v="4"/>
    <n v="5"/>
    <n v="5"/>
    <n v="1"/>
    <n v="2"/>
    <n v="4"/>
    <n v="5"/>
    <n v="3"/>
    <n v="1"/>
    <n v="4"/>
    <n v="4"/>
    <n v="5"/>
    <n v="4"/>
    <n v="5"/>
    <n v="5"/>
    <n v="5"/>
    <n v="5"/>
    <n v="4"/>
    <n v="3"/>
    <n v="3"/>
    <n v="3"/>
  </r>
  <r>
    <n v="2"/>
    <s v="ศึกษาศาสตร์"/>
    <s v="วิจัยและประเมินผลการศึกษา"/>
    <m/>
    <n v="1"/>
    <m/>
    <x v="0"/>
    <x v="1"/>
    <n v="1"/>
    <x v="0"/>
    <x v="0"/>
    <m/>
    <m/>
    <n v="5"/>
    <n v="3"/>
    <n v="3"/>
    <n v="4"/>
    <n v="4"/>
    <n v="4"/>
    <n v="5"/>
    <n v="5"/>
    <n v="5"/>
    <n v="4"/>
    <n v="4"/>
    <n v="4"/>
    <n v="4"/>
    <n v="4"/>
    <n v="5"/>
    <n v="5"/>
    <n v="5"/>
    <n v="5"/>
    <n v="5"/>
    <n v="5"/>
    <n v="5"/>
    <n v="5"/>
    <n v="5"/>
    <n v="5"/>
  </r>
  <r>
    <n v="3"/>
    <s v="มนุษยศาสตร์"/>
    <s v="ภาษาอังกฤษ"/>
    <m/>
    <n v="1"/>
    <m/>
    <x v="1"/>
    <x v="1"/>
    <m/>
    <x v="0"/>
    <x v="0"/>
    <m/>
    <m/>
    <n v="4"/>
    <n v="4"/>
    <n v="5"/>
    <n v="5"/>
    <n v="5"/>
    <n v="5"/>
    <n v="5"/>
    <n v="5"/>
    <n v="5"/>
    <n v="5"/>
    <n v="3"/>
    <n v="3"/>
    <n v="4"/>
    <n v="4"/>
    <n v="5"/>
    <n v="5"/>
    <n v="5"/>
    <n v="5"/>
    <n v="5"/>
    <n v="5"/>
    <n v="5"/>
    <n v="4"/>
    <n v="4"/>
    <n v="5"/>
  </r>
  <r>
    <n v="2"/>
    <s v="พลังงานทดแทน"/>
    <s v="พลังงานทดแทน"/>
    <m/>
    <m/>
    <n v="1"/>
    <x v="0"/>
    <x v="0"/>
    <m/>
    <x v="0"/>
    <x v="0"/>
    <m/>
    <m/>
    <n v="4"/>
    <n v="4"/>
    <n v="4"/>
    <n v="3"/>
    <n v="4"/>
    <n v="4"/>
    <n v="4"/>
    <n v="4"/>
    <n v="4"/>
    <n v="4"/>
    <n v="5"/>
    <n v="5"/>
    <n v="5"/>
    <n v="5"/>
    <n v="5"/>
    <n v="5"/>
    <n v="5"/>
    <n v="5"/>
    <n v="5"/>
    <n v="5"/>
    <n v="5"/>
    <n v="5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วิศวกรรมศาสตร์"/>
    <s v="วิศวกรรมโยธา"/>
    <m/>
    <m/>
    <n v="1"/>
    <x v="0"/>
    <x v="1"/>
    <m/>
    <x v="1"/>
    <x v="0"/>
    <m/>
    <m/>
    <n v="4"/>
    <n v="2"/>
    <n v="3"/>
    <n v="3"/>
    <n v="3"/>
    <n v="3"/>
    <n v="4"/>
    <n v="4"/>
    <n v="4"/>
    <n v="5"/>
    <n v="3"/>
    <n v="3"/>
    <n v="3"/>
    <n v="3"/>
    <n v="4"/>
    <n v="4"/>
    <n v="4"/>
    <n v="4"/>
    <n v="4"/>
    <n v="4"/>
    <n v="4"/>
    <n v="4"/>
    <n v="2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3"/>
    <n v="3"/>
    <n v="2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2"/>
    <n v="4"/>
    <n v="3"/>
    <n v="4"/>
    <n v="4"/>
    <n v="4"/>
    <n v="2"/>
    <n v="3"/>
    <n v="4"/>
    <n v="4"/>
    <n v="4"/>
    <n v="4"/>
    <n v="4"/>
    <n v="4"/>
    <n v="4"/>
    <n v="5"/>
    <n v="5"/>
    <n v="5"/>
    <n v="4"/>
    <n v="4"/>
    <n v="4"/>
    <n v="3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5"/>
    <n v="5"/>
    <n v="5"/>
    <n v="4"/>
    <n v="4"/>
    <n v="3"/>
    <n v="5"/>
    <n v="4"/>
    <n v="4"/>
    <n v="4"/>
    <m/>
    <n v="4"/>
    <n v="4"/>
    <n v="5"/>
    <n v="5"/>
    <n v="5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3"/>
    <n v="4"/>
    <n v="4"/>
    <n v="3"/>
    <n v="3"/>
    <n v="3"/>
    <n v="3"/>
    <n v="3"/>
    <n v="3"/>
    <n v="3"/>
    <n v="3"/>
    <n v="4"/>
    <n v="4"/>
    <n v="4"/>
    <n v="3"/>
    <n v="4"/>
    <n v="3"/>
    <n v="4"/>
    <n v="3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4"/>
    <n v="4"/>
    <n v="4"/>
    <n v="4"/>
    <n v="4"/>
    <n v="4"/>
    <n v="3"/>
    <n v="4"/>
    <n v="4"/>
    <n v="4"/>
    <n v="5"/>
    <n v="4"/>
    <n v="5"/>
    <n v="4"/>
    <n v="4"/>
    <n v="4"/>
    <n v="4"/>
    <n v="5"/>
    <n v="4"/>
    <n v="4"/>
    <n v="5"/>
    <n v="5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2"/>
    <n v="2"/>
    <n v="2"/>
    <n v="4"/>
    <n v="4"/>
    <n v="4"/>
    <n v="4"/>
    <n v="5"/>
    <n v="5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5"/>
    <n v="5"/>
    <n v="3"/>
    <n v="5"/>
    <n v="5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4"/>
    <n v="5"/>
    <n v="5"/>
    <n v="5"/>
    <n v="4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3"/>
    <n v="5"/>
    <n v="5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5"/>
    <n v="4"/>
    <n v="5"/>
    <n v="5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2"/>
    <n v="3"/>
    <n v="3"/>
    <n v="2"/>
    <n v="3"/>
    <n v="4"/>
    <n v="4"/>
    <n v="3"/>
    <n v="3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4"/>
    <n v="3"/>
    <n v="4"/>
    <n v="4"/>
    <n v="4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1"/>
    <n v="5"/>
    <n v="5"/>
    <n v="5"/>
    <n v="3"/>
    <n v="4"/>
    <n v="4"/>
    <n v="5"/>
    <n v="1"/>
    <n v="3"/>
    <n v="4"/>
    <m/>
    <n v="5"/>
    <n v="5"/>
    <n v="4"/>
    <n v="4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4"/>
    <n v="5"/>
    <n v="5"/>
    <n v="5"/>
    <n v="3"/>
    <n v="4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3"/>
    <n v="3"/>
    <n v="2"/>
    <n v="4"/>
    <n v="4"/>
    <n v="4"/>
    <n v="2"/>
    <n v="2"/>
    <n v="2"/>
    <n v="2"/>
    <n v="3"/>
    <n v="3"/>
    <n v="3"/>
    <n v="3"/>
    <n v="4"/>
    <n v="4"/>
    <n v="4"/>
    <n v="3"/>
    <n v="3"/>
    <n v="4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n v="1"/>
    <x v="0"/>
    <x v="0"/>
    <m/>
    <m/>
    <n v="4"/>
    <n v="3"/>
    <n v="4"/>
    <n v="4"/>
    <n v="4"/>
    <n v="4"/>
    <n v="3"/>
    <n v="4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1"/>
    <m/>
    <m/>
    <n v="5"/>
    <n v="5"/>
    <n v="5"/>
    <n v="5"/>
    <n v="5"/>
    <n v="5"/>
    <n v="5"/>
    <n v="5"/>
    <n v="4"/>
    <n v="5"/>
    <n v="3"/>
    <n v="3"/>
    <n v="3"/>
    <n v="3"/>
    <n v="5"/>
    <n v="5"/>
    <n v="5"/>
    <n v="5"/>
    <n v="5"/>
    <n v="5"/>
    <n v="5"/>
    <n v="5"/>
    <n v="4"/>
    <n v="5"/>
  </r>
  <r>
    <n v="2"/>
    <s v="สหเวชศาสตร์"/>
    <s v="เทคนิคการแพทย์"/>
    <m/>
    <n v="1"/>
    <m/>
    <x v="1"/>
    <x v="1"/>
    <m/>
    <x v="0"/>
    <x v="0"/>
    <m/>
    <m/>
    <n v="5"/>
    <n v="4"/>
    <n v="4"/>
    <n v="5"/>
    <n v="5"/>
    <n v="5"/>
    <n v="4"/>
    <n v="5"/>
    <n v="3"/>
    <n v="5"/>
    <n v="4"/>
    <n v="4"/>
    <n v="4"/>
    <n v="4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m/>
    <x v="0"/>
    <x v="1"/>
    <m/>
    <m/>
    <n v="5"/>
    <n v="4"/>
    <n v="4"/>
    <n v="4"/>
    <n v="4"/>
    <n v="4"/>
    <n v="4"/>
    <n v="5"/>
    <n v="4"/>
    <n v="5"/>
    <n v="3"/>
    <n v="2"/>
    <n v="2"/>
    <n v="2"/>
    <n v="4"/>
    <n v="4"/>
    <n v="4"/>
    <n v="4"/>
    <n v="5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1"/>
    <m/>
    <m/>
    <n v="5"/>
    <n v="5"/>
    <n v="4"/>
    <n v="4"/>
    <n v="4"/>
    <n v="5"/>
    <n v="4"/>
    <n v="5"/>
    <n v="5"/>
    <n v="5"/>
    <n v="5"/>
    <n v="5"/>
    <n v="4"/>
    <n v="4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0"/>
    <m/>
    <m/>
    <n v="4"/>
    <n v="4"/>
    <n v="4"/>
    <n v="5"/>
    <n v="5"/>
    <n v="4"/>
    <n v="4"/>
    <n v="4"/>
    <n v="4"/>
    <n v="4"/>
    <n v="5"/>
    <n v="4"/>
    <n v="5"/>
    <n v="4"/>
    <n v="5"/>
    <n v="4"/>
    <n v="5"/>
    <n v="4"/>
    <n v="5"/>
    <n v="4"/>
    <n v="5"/>
    <n v="5"/>
    <n v="4"/>
    <n v="5"/>
  </r>
  <r>
    <n v="2"/>
    <s v="วิทยาศาสตร์"/>
    <s v="เทคโนโลยีสารสนเทศ"/>
    <m/>
    <m/>
    <m/>
    <x v="0"/>
    <x v="0"/>
    <m/>
    <x v="0"/>
    <x v="0"/>
    <m/>
    <m/>
    <n v="4"/>
    <n v="2"/>
    <n v="3"/>
    <n v="4"/>
    <n v="4"/>
    <n v="3"/>
    <n v="4"/>
    <n v="4"/>
    <n v="4"/>
    <n v="4"/>
    <n v="1"/>
    <n v="1"/>
    <n v="1"/>
    <n v="1"/>
    <n v="3"/>
    <n v="3"/>
    <n v="3"/>
    <n v="3"/>
    <n v="3"/>
    <n v="3"/>
    <n v="4"/>
    <n v="3"/>
    <n v="3"/>
    <n v="3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4"/>
    <n v="4"/>
    <n v="3"/>
    <n v="4"/>
    <n v="4"/>
    <n v="4"/>
    <n v="4"/>
    <n v="4"/>
    <n v="4"/>
    <n v="3"/>
    <n v="3"/>
    <n v="3"/>
    <n v="3"/>
    <n v="3"/>
    <n v="3"/>
    <n v="5"/>
    <n v="5"/>
    <n v="3"/>
    <n v="5"/>
    <n v="5"/>
    <n v="3"/>
    <n v="3"/>
    <n v="3"/>
  </r>
  <r>
    <n v="3"/>
    <s v="วิทยาศาสตร์"/>
    <s v="ฟิสิกส์ประยุกต์"/>
    <m/>
    <n v="1"/>
    <n v="1"/>
    <x v="0"/>
    <x v="1"/>
    <m/>
    <x v="0"/>
    <x v="0"/>
    <m/>
    <m/>
    <n v="4"/>
    <n v="4"/>
    <n v="3"/>
    <n v="4"/>
    <n v="4"/>
    <n v="3"/>
    <n v="3"/>
    <n v="4"/>
    <n v="3"/>
    <n v="4"/>
    <n v="3"/>
    <n v="2"/>
    <n v="3"/>
    <n v="2"/>
    <n v="3"/>
    <n v="3"/>
    <n v="4"/>
    <n v="4"/>
    <n v="3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3"/>
    <n v="3"/>
    <n v="4"/>
    <n v="3"/>
    <n v="3"/>
    <n v="3"/>
    <n v="3"/>
    <n v="3"/>
    <n v="3"/>
    <n v="3"/>
    <n v="3"/>
    <n v="4"/>
    <n v="4"/>
    <n v="4"/>
    <n v="4"/>
    <n v="4"/>
    <n v="4"/>
    <n v="4"/>
    <n v="3"/>
    <n v="3"/>
    <n v="3"/>
  </r>
  <r>
    <n v="2"/>
    <s v="วิศวกรรมศาสตร์"/>
    <s v="วิศวกรรมโยธา"/>
    <m/>
    <m/>
    <m/>
    <x v="0"/>
    <x v="1"/>
    <m/>
    <x v="0"/>
    <x v="1"/>
    <m/>
    <m/>
    <n v="5"/>
    <n v="5"/>
    <n v="5"/>
    <n v="5"/>
    <n v="5"/>
    <n v="5"/>
    <n v="4"/>
    <n v="4"/>
    <n v="4"/>
    <n v="4"/>
    <n v="4"/>
    <n v="4"/>
    <n v="5"/>
    <n v="5"/>
    <n v="4"/>
    <n v="4"/>
    <n v="4"/>
    <n v="5"/>
    <n v="5"/>
    <n v="4"/>
    <n v="5"/>
    <n v="5"/>
    <n v="5"/>
    <n v="5"/>
  </r>
  <r>
    <n v="3"/>
    <s v="วิทยาศาสตร์"/>
    <s v="ไม่ระบุ"/>
    <m/>
    <n v="1"/>
    <m/>
    <x v="0"/>
    <x v="1"/>
    <m/>
    <x v="0"/>
    <x v="0"/>
    <m/>
    <m/>
    <n v="4"/>
    <n v="4"/>
    <n v="2"/>
    <n v="4"/>
    <n v="4"/>
    <n v="4"/>
    <n v="3"/>
    <n v="4"/>
    <n v="4"/>
    <n v="4"/>
    <n v="3"/>
    <n v="3"/>
    <n v="2"/>
    <n v="3"/>
    <n v="4"/>
    <n v="4"/>
    <n v="4"/>
    <n v="4"/>
    <n v="4"/>
    <n v="4"/>
    <n v="4"/>
    <n v="4"/>
    <n v="4"/>
    <n v="4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4"/>
    <n v="5"/>
    <n v="5"/>
    <n v="4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3"/>
    <s v="ศึกษาศาสตร์"/>
    <s v="คอมพิวเตอร์ศึกษา"/>
    <m/>
    <n v="1"/>
    <m/>
    <x v="0"/>
    <x v="1"/>
    <m/>
    <x v="0"/>
    <x v="0"/>
    <m/>
    <m/>
    <n v="5"/>
    <n v="5"/>
    <n v="5"/>
    <n v="4"/>
    <n v="4"/>
    <n v="5"/>
    <n v="5"/>
    <n v="5"/>
    <n v="4"/>
    <n v="4"/>
    <n v="4"/>
    <n v="4"/>
    <n v="4"/>
    <n v="5"/>
    <n v="5"/>
    <n v="5"/>
    <n v="4"/>
    <n v="5"/>
    <n v="4"/>
    <n v="5"/>
    <n v="5"/>
    <n v="4"/>
    <n v="4"/>
    <n v="4"/>
  </r>
  <r>
    <n v="1"/>
    <s v="สหเวชศาสตร์"/>
    <m/>
    <m/>
    <n v="1"/>
    <m/>
    <x v="1"/>
    <x v="1"/>
    <m/>
    <x v="0"/>
    <x v="0"/>
    <m/>
    <m/>
    <n v="4"/>
    <n v="4"/>
    <n v="4"/>
    <n v="4"/>
    <n v="4"/>
    <n v="4"/>
    <n v="3"/>
    <n v="3"/>
    <n v="4"/>
    <n v="4"/>
    <n v="2"/>
    <n v="2"/>
    <n v="2"/>
    <n v="3"/>
    <n v="4"/>
    <n v="4"/>
    <n v="4"/>
    <n v="4"/>
    <n v="4"/>
    <n v="4"/>
    <n v="4"/>
    <n v="3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3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1"/>
    <n v="3"/>
    <n v="5"/>
    <n v="4"/>
    <n v="3"/>
    <n v="3"/>
    <n v="4"/>
    <n v="5"/>
    <n v="1"/>
    <n v="3"/>
    <n v="3"/>
    <n v="4"/>
    <n v="3"/>
    <n v="4"/>
    <n v="4"/>
    <n v="4"/>
    <n v="4"/>
    <n v="4"/>
    <n v="5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4"/>
    <n v="3"/>
    <n v="2"/>
    <n v="3"/>
    <n v="4"/>
    <m/>
    <n v="3"/>
    <n v="3"/>
    <n v="3"/>
    <n v="2"/>
    <n v="3"/>
    <n v="4"/>
    <n v="4"/>
    <n v="4"/>
    <n v="4"/>
    <n v="4"/>
    <n v="4"/>
    <n v="4"/>
    <n v="4"/>
    <n v="4"/>
  </r>
  <r>
    <n v="3"/>
    <s v="ศึกษาศาสตร์"/>
    <s v="การบริหารการศึกษา"/>
    <m/>
    <m/>
    <m/>
    <x v="0"/>
    <x v="1"/>
    <m/>
    <x v="0"/>
    <x v="1"/>
    <m/>
    <m/>
    <n v="4"/>
    <n v="4"/>
    <n v="4"/>
    <n v="4"/>
    <n v="4"/>
    <n v="5"/>
    <n v="4"/>
    <n v="5"/>
    <n v="5"/>
    <n v="5"/>
    <n v="3"/>
    <n v="3"/>
    <n v="3"/>
    <n v="3"/>
    <n v="4"/>
    <n v="4"/>
    <n v="4"/>
    <n v="4"/>
    <n v="4"/>
    <n v="4"/>
    <n v="4"/>
    <n v="4"/>
    <n v="3"/>
    <n v="4"/>
  </r>
  <r>
    <n v="2"/>
    <s v="วิทยาศาสตร์"/>
    <s v="เทคโนโลยีสารสนเทศ"/>
    <m/>
    <m/>
    <m/>
    <x v="0"/>
    <x v="1"/>
    <m/>
    <x v="0"/>
    <x v="1"/>
    <m/>
    <m/>
    <n v="4"/>
    <n v="4"/>
    <n v="4"/>
    <n v="5"/>
    <n v="4"/>
    <n v="4"/>
    <n v="4"/>
    <n v="4"/>
    <n v="5"/>
    <n v="4"/>
    <n v="4"/>
    <n v="4"/>
    <n v="4"/>
    <n v="4"/>
    <n v="4"/>
    <n v="3"/>
    <n v="3"/>
    <n v="4"/>
    <n v="4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5"/>
    <n v="4"/>
    <n v="4"/>
    <n v="4"/>
    <n v="4"/>
    <n v="3"/>
    <n v="4"/>
    <n v="4"/>
    <n v="4"/>
    <n v="4"/>
    <n v="4"/>
    <n v="4"/>
    <n v="3"/>
    <n v="4"/>
    <n v="4"/>
    <n v="4"/>
    <n v="4"/>
    <n v="4"/>
    <n v="4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5"/>
    <n v="4"/>
    <n v="5"/>
    <n v="3"/>
    <n v="5"/>
    <n v="5"/>
    <n v="5"/>
    <n v="4"/>
    <n v="5"/>
    <n v="5"/>
    <n v="5"/>
    <n v="5"/>
    <n v="4"/>
    <n v="4"/>
    <n v="4"/>
    <n v="4"/>
    <n v="4"/>
    <n v="5"/>
    <n v="5"/>
    <n v="4"/>
    <n v="5"/>
  </r>
  <r>
    <n v="2"/>
    <s v="มนุษยศาสตร์"/>
    <s v="ภาษาอังกฤษ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5"/>
    <n v="4"/>
    <n v="4"/>
    <n v="5"/>
    <n v="5"/>
    <n v="5"/>
    <n v="5"/>
    <n v="5"/>
    <n v="5"/>
    <n v="5"/>
    <n v="5"/>
    <n v="5"/>
    <n v="5"/>
    <n v="5"/>
  </r>
  <r>
    <n v="3"/>
    <s v="ศึกษาศาสตร์"/>
    <s v="วิจัยและประเมินผลการศึกษา"/>
    <m/>
    <n v="1"/>
    <m/>
    <x v="1"/>
    <x v="1"/>
    <m/>
    <x v="0"/>
    <x v="0"/>
    <m/>
    <m/>
    <n v="5"/>
    <n v="4"/>
    <n v="4"/>
    <n v="3"/>
    <n v="3"/>
    <n v="5"/>
    <n v="4"/>
    <n v="4"/>
    <n v="4"/>
    <n v="4"/>
    <n v="2"/>
    <n v="2"/>
    <n v="2"/>
    <n v="2"/>
    <n v="4"/>
    <n v="4"/>
    <n v="4"/>
    <n v="4"/>
    <n v="4"/>
    <n v="4"/>
    <n v="5"/>
    <n v="4"/>
    <n v="4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4"/>
    <n v="5"/>
    <n v="5"/>
    <n v="5"/>
    <n v="5"/>
    <n v="5"/>
  </r>
  <r>
    <n v="3"/>
    <s v="พลังงานทดแทน"/>
    <s v="พลังงานทดแทน"/>
    <m/>
    <m/>
    <n v="1"/>
    <x v="1"/>
    <x v="1"/>
    <m/>
    <x v="0"/>
    <x v="0"/>
    <m/>
    <m/>
    <n v="4"/>
    <n v="3"/>
    <n v="1"/>
    <n v="4"/>
    <n v="4"/>
    <n v="4"/>
    <n v="4"/>
    <n v="4"/>
    <n v="4"/>
    <n v="4"/>
    <n v="2"/>
    <n v="2"/>
    <n v="3"/>
    <n v="3"/>
    <n v="3"/>
    <n v="3"/>
    <n v="3"/>
    <n v="4"/>
    <n v="1"/>
    <n v="4"/>
    <n v="4"/>
    <n v="3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3"/>
    <n v="1"/>
    <n v="5"/>
    <n v="5"/>
    <n v="5"/>
    <n v="5"/>
    <n v="5"/>
    <n v="5"/>
    <n v="5"/>
    <n v="4"/>
    <n v="2"/>
    <n v="3"/>
    <n v="3"/>
    <n v="3"/>
    <n v="4"/>
    <n v="4"/>
    <n v="5"/>
    <n v="5"/>
    <n v="5"/>
    <n v="5"/>
    <n v="4"/>
    <n v="2"/>
    <n v="3"/>
  </r>
  <r>
    <n v="3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4"/>
    <n v="4"/>
    <n v="3"/>
    <n v="1"/>
    <n v="2"/>
    <n v="3"/>
    <n v="3"/>
    <n v="3"/>
    <n v="3"/>
    <n v="4"/>
    <n v="4"/>
    <n v="4"/>
    <n v="4"/>
    <n v="5"/>
    <n v="5"/>
    <n v="4"/>
    <n v="4"/>
    <n v="4"/>
    <n v="3"/>
    <n v="2"/>
    <n v="3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1"/>
    <n v="3"/>
    <n v="3"/>
    <n v="4"/>
    <n v="2"/>
    <n v="4"/>
    <n v="3"/>
    <n v="4"/>
    <n v="2"/>
    <n v="2"/>
    <n v="4"/>
    <n v="4"/>
    <n v="3"/>
    <n v="3"/>
    <n v="5"/>
    <n v="5"/>
    <n v="3"/>
    <n v="5"/>
    <n v="4"/>
    <n v="4"/>
    <n v="2"/>
    <n v="3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1"/>
    <m/>
    <x v="0"/>
    <x v="0"/>
    <m/>
    <m/>
    <n v="3"/>
    <n v="2"/>
    <n v="3"/>
    <n v="4"/>
    <n v="4"/>
    <n v="4"/>
    <n v="4"/>
    <n v="4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m/>
    <n v="1"/>
    <x v="1"/>
    <x v="1"/>
    <m/>
    <x v="0"/>
    <x v="0"/>
    <m/>
    <m/>
    <n v="5"/>
    <n v="4"/>
    <n v="4"/>
    <n v="4"/>
    <n v="4"/>
    <n v="4"/>
    <n v="4"/>
    <n v="4"/>
    <n v="4"/>
    <n v="4"/>
    <n v="4"/>
    <n v="4"/>
    <n v="4"/>
    <n v="4"/>
    <n v="5"/>
    <n v="4"/>
    <n v="5"/>
    <n v="5"/>
    <n v="5"/>
    <n v="5"/>
    <n v="5"/>
    <n v="4"/>
    <n v="4"/>
    <n v="4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m/>
    <n v="1"/>
    <x v="1"/>
    <x v="0"/>
    <m/>
    <x v="0"/>
    <x v="0"/>
    <m/>
    <m/>
    <n v="5"/>
    <n v="5"/>
    <n v="4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4"/>
    <n v="4"/>
    <n v="4"/>
  </r>
  <r>
    <n v="3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0"/>
    <m/>
    <x v="0"/>
    <x v="1"/>
    <m/>
    <m/>
    <n v="4"/>
    <n v="4"/>
    <n v="4"/>
    <n v="4"/>
    <n v="4"/>
    <n v="4"/>
    <n v="4"/>
    <n v="5"/>
    <n v="4"/>
    <n v="4"/>
    <n v="3"/>
    <n v="2"/>
    <n v="2"/>
    <n v="2"/>
    <n v="4"/>
    <n v="4"/>
    <n v="4"/>
    <n v="4"/>
    <n v="4"/>
    <n v="5"/>
    <n v="5"/>
    <n v="4"/>
    <n v="4"/>
    <n v="4"/>
  </r>
  <r>
    <n v="2"/>
    <s v="วิทยาศาสตร์การแพทย์"/>
    <s v="ชีวเคมี"/>
    <m/>
    <n v="1"/>
    <n v="1"/>
    <x v="1"/>
    <x v="1"/>
    <m/>
    <x v="0"/>
    <x v="0"/>
    <m/>
    <m/>
    <n v="3"/>
    <n v="4"/>
    <n v="4"/>
    <n v="4"/>
    <n v="4"/>
    <n v="4"/>
    <n v="4"/>
    <n v="4"/>
    <n v="4"/>
    <n v="5"/>
    <n v="4"/>
    <n v="5"/>
    <n v="4"/>
    <n v="5"/>
    <n v="4"/>
    <n v="4"/>
    <n v="4"/>
    <n v="4"/>
    <n v="4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4"/>
    <n v="4"/>
    <n v="4"/>
    <n v="4"/>
    <n v="5"/>
    <n v="4"/>
    <n v="5"/>
    <n v="5"/>
    <n v="4"/>
    <n v="5"/>
    <m/>
    <n v="3"/>
    <n v="4"/>
    <n v="5"/>
    <n v="4"/>
    <m/>
    <n v="5"/>
    <n v="4"/>
    <n v="5"/>
    <n v="4"/>
    <n v="5"/>
    <n v="4"/>
  </r>
  <r>
    <n v="2"/>
    <s v="ไม่ระบุ"/>
    <s v="ไม่ระบุ"/>
    <m/>
    <m/>
    <m/>
    <x v="0"/>
    <x v="1"/>
    <m/>
    <x v="0"/>
    <x v="1"/>
    <m/>
    <m/>
    <n v="4"/>
    <n v="3"/>
    <n v="3"/>
    <n v="3"/>
    <n v="3"/>
    <n v="3"/>
    <n v="3"/>
    <n v="3"/>
    <n v="3"/>
    <n v="3"/>
    <n v="3"/>
    <n v="3"/>
    <n v="3"/>
    <n v="4"/>
    <n v="3"/>
    <n v="3"/>
    <n v="3"/>
    <n v="3"/>
    <n v="4"/>
    <n v="4"/>
    <n v="3"/>
    <n v="4"/>
    <n v="3"/>
    <n v="3"/>
  </r>
  <r>
    <n v="2"/>
    <s v="ไม่ระบุ"/>
    <s v="ไม่ระบุ"/>
    <m/>
    <m/>
    <m/>
    <x v="0"/>
    <x v="1"/>
    <m/>
    <x v="0"/>
    <x v="1"/>
    <m/>
    <m/>
    <n v="5"/>
    <n v="4"/>
    <n v="4"/>
    <n v="4"/>
    <n v="4"/>
    <n v="5"/>
    <n v="5"/>
    <n v="5"/>
    <n v="5"/>
    <n v="5"/>
    <n v="2"/>
    <n v="2"/>
    <n v="2"/>
    <n v="2"/>
    <m/>
    <n v="3"/>
    <n v="4"/>
    <n v="4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m/>
    <x v="0"/>
    <x v="1"/>
    <m/>
    <x v="0"/>
    <x v="0"/>
    <m/>
    <m/>
    <n v="4"/>
    <n v="5"/>
    <n v="3"/>
    <n v="3"/>
    <n v="3"/>
    <n v="4"/>
    <n v="3"/>
    <n v="4"/>
    <n v="3"/>
    <n v="5"/>
    <n v="3"/>
    <n v="3"/>
    <n v="3"/>
    <n v="3"/>
    <n v="4"/>
    <n v="4"/>
    <n v="4"/>
    <n v="4"/>
    <n v="5"/>
    <n v="5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m/>
    <n v="1"/>
    <x v="0"/>
    <x v="1"/>
    <m/>
    <x v="0"/>
    <x v="0"/>
    <m/>
    <m/>
    <n v="5"/>
    <n v="3"/>
    <n v="4"/>
    <n v="4"/>
    <n v="4"/>
    <n v="3"/>
    <n v="3"/>
    <n v="4"/>
    <n v="4"/>
    <n v="4"/>
    <n v="4"/>
    <n v="4"/>
    <n v="4"/>
    <n v="4"/>
    <m/>
    <m/>
    <n v="5"/>
    <n v="5"/>
    <n v="5"/>
    <n v="5"/>
    <n v="5"/>
    <n v="4"/>
    <n v="5"/>
    <n v="5"/>
  </r>
  <r>
    <n v="3"/>
    <s v="สังคมศาสตร์"/>
    <s v="พัฒนาสังคม"/>
    <m/>
    <n v="1"/>
    <m/>
    <x v="0"/>
    <x v="1"/>
    <m/>
    <x v="0"/>
    <x v="0"/>
    <m/>
    <m/>
    <n v="5"/>
    <n v="4"/>
    <n v="4"/>
    <n v="5"/>
    <n v="4"/>
    <n v="4"/>
    <n v="3"/>
    <n v="4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หเวชศาสตร์"/>
    <s v="ไม่ระบุ"/>
    <m/>
    <n v="1"/>
    <n v="1"/>
    <x v="1"/>
    <x v="1"/>
    <m/>
    <x v="0"/>
    <x v="0"/>
    <m/>
    <m/>
    <n v="5"/>
    <m/>
    <m/>
    <n v="5"/>
    <n v="5"/>
    <n v="5"/>
    <n v="3"/>
    <n v="5"/>
    <n v="5"/>
    <n v="5"/>
    <n v="3"/>
    <n v="2"/>
    <n v="2"/>
    <n v="2"/>
    <n v="5"/>
    <n v="5"/>
    <n v="4"/>
    <n v="5"/>
    <n v="5"/>
    <n v="5"/>
    <n v="5"/>
    <n v="4"/>
    <n v="5"/>
    <n v="5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0"/>
    <m/>
    <m/>
    <n v="4"/>
    <n v="2"/>
    <n v="3"/>
    <n v="3"/>
    <n v="4"/>
    <n v="3"/>
    <n v="4"/>
    <n v="4"/>
    <n v="3"/>
    <n v="4"/>
    <n v="2"/>
    <n v="3"/>
    <n v="2"/>
    <n v="2"/>
    <n v="4"/>
    <n v="4"/>
    <n v="3"/>
    <n v="3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1"/>
    <m/>
    <m/>
    <n v="5"/>
    <n v="4"/>
    <n v="2"/>
    <n v="5"/>
    <n v="5"/>
    <n v="4"/>
    <n v="3"/>
    <n v="4"/>
    <n v="3"/>
    <n v="4"/>
    <n v="3"/>
    <n v="3"/>
    <n v="3"/>
    <n v="3"/>
    <n v="4"/>
    <n v="3"/>
    <n v="4"/>
    <n v="4"/>
    <n v="4"/>
    <n v="4"/>
    <n v="4"/>
    <n v="4"/>
    <n v="3"/>
    <n v="3"/>
  </r>
  <r>
    <n v="3"/>
    <s v="สังคมศาสตร์"/>
    <s v="เอเชียตะวันออกเฉียงใต้ศึกษา"/>
    <m/>
    <n v="1"/>
    <n v="1"/>
    <x v="1"/>
    <x v="1"/>
    <m/>
    <x v="0"/>
    <x v="0"/>
    <m/>
    <m/>
    <n v="3"/>
    <n v="5"/>
    <n v="5"/>
    <n v="5"/>
    <n v="5"/>
    <n v="5"/>
    <n v="5"/>
    <n v="5"/>
    <n v="5"/>
    <n v="5"/>
    <n v="4"/>
    <n v="3"/>
    <m/>
    <m/>
    <n v="5"/>
    <n v="5"/>
    <n v="5"/>
    <n v="5"/>
    <n v="5"/>
    <n v="5"/>
    <n v="5"/>
    <n v="5"/>
    <n v="4"/>
    <n v="5"/>
  </r>
  <r>
    <n v="3"/>
    <s v="สังคมศาสตร์"/>
    <s v="เอเชียตะวันออกเฉียงใต้ศึกษา"/>
    <m/>
    <n v="1"/>
    <n v="1"/>
    <x v="1"/>
    <x v="1"/>
    <m/>
    <x v="0"/>
    <x v="1"/>
    <m/>
    <m/>
    <n v="4"/>
    <n v="5"/>
    <n v="4"/>
    <n v="5"/>
    <n v="5"/>
    <n v="5"/>
    <n v="4"/>
    <n v="5"/>
    <n v="5"/>
    <n v="4"/>
    <n v="3"/>
    <n v="4"/>
    <n v="3"/>
    <n v="4"/>
    <n v="5"/>
    <n v="5"/>
    <n v="5"/>
    <n v="5"/>
    <n v="5"/>
    <n v="5"/>
    <n v="4"/>
    <n v="4"/>
    <n v="4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1"/>
    <x v="0"/>
    <m/>
    <x v="0"/>
    <x v="0"/>
    <m/>
    <m/>
    <n v="5"/>
    <n v="3"/>
    <n v="2"/>
    <n v="5"/>
    <n v="5"/>
    <n v="5"/>
    <n v="1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3"/>
    <n v="3"/>
    <n v="4"/>
    <n v="4"/>
    <n v="2"/>
    <n v="4"/>
    <n v="4"/>
    <n v="3"/>
    <n v="3"/>
    <n v="2"/>
    <n v="2"/>
    <n v="1"/>
    <n v="4"/>
    <n v="4"/>
    <n v="4"/>
    <n v="4"/>
    <n v="4"/>
    <n v="5"/>
    <n v="4"/>
    <n v="4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4"/>
    <n v="3"/>
    <n v="3"/>
    <n v="4"/>
    <n v="4"/>
    <n v="4"/>
    <n v="3"/>
    <n v="4"/>
    <n v="4"/>
    <n v="4"/>
    <n v="3"/>
    <n v="2"/>
    <n v="2"/>
    <n v="2"/>
    <n v="4"/>
    <n v="4"/>
    <n v="4"/>
    <n v="4"/>
    <n v="4"/>
    <n v="4"/>
    <n v="4"/>
    <n v="3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3"/>
    <n v="4"/>
    <n v="5"/>
    <n v="5"/>
    <n v="3"/>
    <n v="2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5"/>
    <n v="4"/>
    <n v="4"/>
    <n v="4"/>
    <n v="4"/>
    <n v="3"/>
    <n v="3"/>
    <n v="4"/>
    <n v="4"/>
    <n v="4"/>
    <n v="3"/>
    <n v="3"/>
    <n v="3"/>
    <n v="3"/>
    <n v="4"/>
    <n v="4"/>
    <n v="4"/>
    <n v="4"/>
    <n v="5"/>
    <n v="5"/>
    <n v="5"/>
    <n v="4"/>
    <n v="4"/>
    <n v="4"/>
  </r>
  <r>
    <n v="3"/>
    <s v="วิทยาศาสตร์"/>
    <s v="ฟิสิกส์ประยุกต์"/>
    <m/>
    <m/>
    <n v="1"/>
    <x v="0"/>
    <x v="1"/>
    <n v="1"/>
    <x v="0"/>
    <x v="0"/>
    <m/>
    <m/>
    <n v="5"/>
    <n v="5"/>
    <n v="5"/>
    <n v="5"/>
    <n v="5"/>
    <n v="5"/>
    <n v="5"/>
    <n v="5"/>
    <n v="5"/>
    <n v="4"/>
    <n v="3"/>
    <n v="4"/>
    <n v="4"/>
    <n v="4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n v="1"/>
    <n v="1"/>
    <x v="1"/>
    <x v="0"/>
    <m/>
    <x v="0"/>
    <x v="1"/>
    <m/>
    <m/>
    <n v="4"/>
    <n v="4"/>
    <n v="3"/>
    <n v="4"/>
    <n v="4"/>
    <n v="5"/>
    <n v="4"/>
    <n v="5"/>
    <n v="5"/>
    <n v="5"/>
    <n v="4"/>
    <n v="4"/>
    <n v="4"/>
    <n v="4"/>
    <n v="5"/>
    <n v="5"/>
    <n v="5"/>
    <n v="5"/>
    <n v="4"/>
    <n v="4"/>
    <n v="5"/>
    <n v="5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n v="1"/>
    <n v="1"/>
    <x v="1"/>
    <x v="1"/>
    <m/>
    <x v="0"/>
    <x v="1"/>
    <m/>
    <m/>
    <n v="4"/>
    <n v="4"/>
    <n v="3"/>
    <n v="4"/>
    <n v="4"/>
    <n v="4"/>
    <n v="5"/>
    <n v="4"/>
    <n v="4"/>
    <n v="5"/>
    <n v="5"/>
    <n v="5"/>
    <n v="4"/>
    <n v="5"/>
    <n v="4"/>
    <n v="4"/>
    <n v="5"/>
    <n v="5"/>
    <n v="5"/>
    <n v="5"/>
    <n v="5"/>
    <n v="5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1"/>
    <m/>
    <m/>
    <n v="5"/>
    <n v="4"/>
    <n v="2"/>
    <n v="5"/>
    <n v="5"/>
    <n v="4"/>
    <n v="4"/>
    <n v="4"/>
    <n v="4"/>
    <n v="4"/>
    <n v="4"/>
    <n v="2"/>
    <n v="4"/>
    <n v="4"/>
    <n v="5"/>
    <n v="3"/>
    <n v="5"/>
    <n v="5"/>
    <n v="4"/>
    <n v="4"/>
    <n v="2"/>
    <n v="4"/>
    <n v="4"/>
    <n v="3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3"/>
    <n v="4"/>
    <n v="4"/>
    <n v="4"/>
    <n v="4"/>
    <n v="4"/>
    <n v="3"/>
    <n v="4"/>
    <n v="1"/>
    <n v="1"/>
    <n v="1"/>
    <n v="1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n v="1"/>
    <m/>
    <x v="0"/>
    <x v="0"/>
    <m/>
    <x v="0"/>
    <x v="0"/>
    <m/>
    <m/>
    <n v="5"/>
    <n v="5"/>
    <n v="3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0"/>
    <x v="1"/>
    <m/>
    <x v="0"/>
    <x v="0"/>
    <m/>
    <m/>
    <n v="5"/>
    <n v="3"/>
    <n v="4"/>
    <n v="4"/>
    <n v="4"/>
    <n v="4"/>
    <n v="3"/>
    <n v="3"/>
    <n v="4"/>
    <n v="4"/>
    <n v="1"/>
    <n v="1"/>
    <n v="3"/>
    <n v="3"/>
    <n v="3"/>
    <n v="3"/>
    <n v="4"/>
    <n v="4"/>
    <n v="4"/>
    <n v="4"/>
    <n v="3"/>
    <n v="4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4"/>
    <n v="3"/>
    <n v="3"/>
    <n v="3"/>
    <n v="4"/>
    <n v="3"/>
    <n v="4"/>
    <n v="4"/>
    <n v="4"/>
    <n v="4"/>
    <n v="4"/>
    <n v="4"/>
    <n v="4"/>
    <n v="4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5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5"/>
    <n v="5"/>
    <n v="5"/>
    <n v="5"/>
    <n v="5"/>
    <n v="5"/>
    <n v="5"/>
    <n v="5"/>
    <n v="5"/>
    <n v="4"/>
    <n v="4"/>
    <n v="4"/>
    <n v="4"/>
    <n v="5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m/>
    <n v="3"/>
    <n v="3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วิศวกรรมศาสตร์"/>
    <s v="วิศวกรรมโยธา"/>
    <m/>
    <n v="1"/>
    <n v="1"/>
    <x v="0"/>
    <x v="1"/>
    <m/>
    <x v="0"/>
    <x v="0"/>
    <m/>
    <m/>
    <n v="4"/>
    <n v="4"/>
    <n v="4"/>
    <n v="4"/>
    <n v="4"/>
    <n v="3"/>
    <n v="3"/>
    <n v="3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m/>
    <m/>
    <x v="0"/>
    <x v="0"/>
    <m/>
    <x v="0"/>
    <x v="0"/>
    <m/>
    <m/>
    <n v="4"/>
    <n v="2"/>
    <n v="2"/>
    <n v="5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อังกฤษ"/>
    <m/>
    <n v="1"/>
    <m/>
    <x v="0"/>
    <x v="1"/>
    <m/>
    <x v="0"/>
    <x v="0"/>
    <m/>
    <m/>
    <n v="5"/>
    <n v="5"/>
    <n v="5"/>
    <n v="5"/>
    <n v="5"/>
    <n v="5"/>
    <n v="4"/>
    <n v="5"/>
    <n v="5"/>
    <n v="5"/>
    <n v="3"/>
    <n v="2"/>
    <n v="4"/>
    <n v="4"/>
    <n v="5"/>
    <n v="4"/>
    <n v="5"/>
    <n v="5"/>
    <n v="5"/>
    <n v="5"/>
    <n v="5"/>
    <n v="4"/>
    <n v="5"/>
    <n v="5"/>
  </r>
  <r>
    <n v="2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3"/>
    <n v="4"/>
    <n v="4"/>
    <n v="4"/>
    <n v="4"/>
    <n v="4"/>
    <n v="4"/>
    <n v="2"/>
    <n v="2"/>
    <n v="2"/>
    <n v="2"/>
    <n v="4"/>
    <n v="4"/>
    <n v="4"/>
    <n v="4"/>
    <n v="4"/>
    <n v="4"/>
    <n v="4"/>
    <n v="3"/>
    <n v="4"/>
    <n v="4"/>
  </r>
  <r>
    <n v="1"/>
    <s v="แพทยศาสตร์"/>
    <m/>
    <m/>
    <n v="1"/>
    <m/>
    <x v="0"/>
    <x v="0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5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1"/>
    <x v="0"/>
    <m/>
    <m/>
    <n v="5"/>
    <n v="5"/>
    <n v="5"/>
    <n v="5"/>
    <n v="5"/>
    <n v="5"/>
    <n v="5"/>
    <n v="5"/>
    <n v="5"/>
    <n v="5"/>
    <n v="2"/>
    <n v="2"/>
    <n v="2"/>
    <n v="2"/>
    <n v="4"/>
    <n v="4"/>
    <n v="4"/>
    <n v="4"/>
    <n v="4"/>
    <n v="4"/>
    <n v="4"/>
    <n v="4"/>
    <n v="4"/>
    <n v="5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5"/>
    <n v="3"/>
    <n v="5"/>
    <n v="5"/>
    <n v="5"/>
    <n v="5"/>
    <n v="5"/>
    <n v="5"/>
    <n v="5"/>
    <n v="5"/>
    <n v="4"/>
    <n v="5"/>
    <n v="4"/>
    <n v="5"/>
    <n v="4"/>
    <n v="4"/>
    <n v="4"/>
    <n v="4"/>
    <n v="4"/>
    <n v="4"/>
    <n v="5"/>
    <n v="5"/>
    <n v="5"/>
  </r>
  <r>
    <n v="3"/>
    <s v="เกษตรศาสตร์ ทรัพยากรธรรมชาติและสิ่งแวดล้อม"/>
    <s v="การจัดการทรัพยากรธรรมชาติและสิ่งแวดล้อม"/>
    <m/>
    <n v="1"/>
    <m/>
    <x v="0"/>
    <x v="1"/>
    <m/>
    <x v="0"/>
    <x v="0"/>
    <m/>
    <m/>
    <n v="5"/>
    <n v="5"/>
    <n v="5"/>
    <n v="4"/>
    <n v="4"/>
    <n v="4"/>
    <n v="3"/>
    <n v="4"/>
    <n v="3"/>
    <n v="3"/>
    <n v="3"/>
    <n v="2"/>
    <n v="2"/>
    <n v="2"/>
    <n v="3"/>
    <n v="3"/>
    <n v="4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n v="1"/>
    <m/>
    <x v="0"/>
    <x v="1"/>
    <m/>
    <x v="0"/>
    <x v="1"/>
    <m/>
    <m/>
    <n v="5"/>
    <n v="5"/>
    <n v="5"/>
    <n v="5"/>
    <n v="4"/>
    <n v="5"/>
    <n v="3"/>
    <n v="5"/>
    <n v="5"/>
    <n v="5"/>
    <n v="3"/>
    <n v="1"/>
    <n v="2"/>
    <n v="3"/>
    <n v="4"/>
    <n v="4"/>
    <n v="4"/>
    <n v="4"/>
    <n v="4"/>
    <n v="5"/>
    <n v="5"/>
    <n v="4"/>
    <n v="5"/>
    <n v="4"/>
  </r>
  <r>
    <n v="2"/>
    <s v="สถาปัตยกรรมศาสตร์"/>
    <s v="ศิลปะและการออกแบบ"/>
    <m/>
    <n v="1"/>
    <n v="1"/>
    <x v="1"/>
    <x v="1"/>
    <m/>
    <x v="0"/>
    <x v="0"/>
    <m/>
    <m/>
    <n v="4"/>
    <n v="4"/>
    <n v="3"/>
    <n v="4"/>
    <n v="4"/>
    <n v="4"/>
    <n v="3"/>
    <n v="5"/>
    <n v="5"/>
    <n v="4"/>
    <n v="3"/>
    <n v="3"/>
    <n v="3"/>
    <n v="3"/>
    <n v="4"/>
    <n v="4"/>
    <n v="4"/>
    <n v="4"/>
    <n v="4"/>
    <n v="5"/>
    <n v="4"/>
    <n v="4"/>
    <n v="4"/>
    <n v="5"/>
  </r>
  <r>
    <n v="2"/>
    <s v="พลังงานทดแทน"/>
    <s v="พลังงานทดแทน"/>
    <m/>
    <n v="1"/>
    <n v="1"/>
    <x v="1"/>
    <x v="1"/>
    <m/>
    <x v="0"/>
    <x v="0"/>
    <m/>
    <m/>
    <n v="4"/>
    <n v="4"/>
    <n v="3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</r>
  <r>
    <n v="2"/>
    <s v="พลังงานทดแทน"/>
    <s v="พลังงานทดแทน"/>
    <m/>
    <n v="1"/>
    <m/>
    <x v="0"/>
    <x v="1"/>
    <m/>
    <x v="0"/>
    <x v="0"/>
    <m/>
    <m/>
    <n v="4"/>
    <n v="3"/>
    <n v="4"/>
    <n v="4"/>
    <n v="4"/>
    <n v="4"/>
    <n v="4"/>
    <n v="3"/>
    <n v="3"/>
    <n v="4"/>
    <n v="5"/>
    <n v="4"/>
    <n v="4"/>
    <n v="4"/>
    <n v="5"/>
    <n v="4"/>
    <n v="4"/>
    <n v="4"/>
    <n v="5"/>
    <n v="5"/>
    <n v="5"/>
    <n v="4"/>
    <n v="4"/>
    <n v="4"/>
  </r>
  <r>
    <n v="3"/>
    <s v="พลังงานทดแทน"/>
    <s v="พลังงานทดแทน"/>
    <m/>
    <m/>
    <n v="1"/>
    <x v="0"/>
    <x v="0"/>
    <m/>
    <x v="0"/>
    <x v="0"/>
    <m/>
    <m/>
    <n v="3"/>
    <n v="4"/>
    <n v="3"/>
    <n v="4"/>
    <n v="4"/>
    <n v="4"/>
    <n v="3"/>
    <n v="3"/>
    <n v="4"/>
    <n v="4"/>
    <n v="3"/>
    <n v="2"/>
    <n v="2"/>
    <n v="2"/>
    <n v="4"/>
    <n v="3"/>
    <n v="3"/>
    <n v="3"/>
    <n v="4"/>
    <n v="4"/>
    <n v="4"/>
    <n v="4"/>
    <n v="3"/>
    <n v="3"/>
  </r>
  <r>
    <n v="2"/>
    <s v="วิศวกรรมศาสตร์"/>
    <s v="ไม่ระบุ"/>
    <m/>
    <m/>
    <m/>
    <x v="1"/>
    <x v="1"/>
    <m/>
    <x v="0"/>
    <x v="0"/>
    <m/>
    <m/>
    <n v="3"/>
    <n v="3"/>
    <n v="3"/>
    <n v="4"/>
    <n v="4"/>
    <n v="4"/>
    <n v="4"/>
    <n v="4"/>
    <n v="3"/>
    <n v="4"/>
    <n v="2"/>
    <n v="3"/>
    <n v="2"/>
    <n v="3"/>
    <n v="4"/>
    <n v="4"/>
    <n v="4"/>
    <n v="4"/>
    <n v="4"/>
    <n v="4"/>
    <n v="5"/>
    <n v="4"/>
    <n v="5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2"/>
    <n v="3"/>
    <n v="3"/>
    <n v="4"/>
    <n v="4"/>
    <n v="1"/>
    <n v="3"/>
    <n v="3"/>
    <n v="3"/>
    <n v="3"/>
    <n v="4"/>
    <n v="3"/>
    <n v="4"/>
    <n v="4"/>
    <n v="3"/>
    <n v="3"/>
    <n v="4"/>
    <n v="4"/>
    <n v="3"/>
    <n v="3"/>
    <n v="2"/>
    <n v="2"/>
    <n v="2"/>
  </r>
  <r>
    <n v="2"/>
    <s v="วิศวกรรมศาสตร์"/>
    <s v="วิศวกรรมการจัดการ"/>
    <m/>
    <m/>
    <m/>
    <x v="0"/>
    <x v="1"/>
    <m/>
    <x v="0"/>
    <x v="1"/>
    <m/>
    <m/>
    <n v="4"/>
    <n v="5"/>
    <n v="4"/>
    <n v="5"/>
    <n v="5"/>
    <n v="5"/>
    <n v="5"/>
    <n v="5"/>
    <n v="4"/>
    <n v="3"/>
    <n v="1"/>
    <n v="1"/>
    <n v="1"/>
    <n v="1"/>
    <n v="3"/>
    <n v="3"/>
    <n v="4"/>
    <n v="4"/>
    <n v="5"/>
    <n v="5"/>
    <n v="5"/>
    <n v="5"/>
    <n v="5"/>
    <n v="5"/>
  </r>
  <r>
    <n v="3"/>
    <s v="วิศวกรรมศาสตร์"/>
    <s v="วิศวกรรมไฟฟ้า"/>
    <m/>
    <n v="1"/>
    <n v="1"/>
    <x v="1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n v="1"/>
    <x v="1"/>
    <x v="1"/>
    <m/>
    <x v="0"/>
    <x v="0"/>
    <m/>
    <m/>
    <n v="5"/>
    <n v="4"/>
    <n v="3"/>
    <n v="4"/>
    <m/>
    <n v="4"/>
    <n v="3"/>
    <n v="4"/>
    <n v="4"/>
    <n v="4"/>
    <n v="3"/>
    <n v="3"/>
    <n v="3"/>
    <n v="3"/>
    <n v="4"/>
    <n v="4"/>
    <n v="4"/>
    <n v="4"/>
    <n v="5"/>
    <n v="5"/>
    <n v="5"/>
    <n v="4"/>
    <n v="4"/>
    <n v="5"/>
  </r>
  <r>
    <n v="2"/>
    <s v="วิศวกรรมศาสตร์"/>
    <s v="วิศวกรรมโยธา"/>
    <m/>
    <m/>
    <n v="1"/>
    <x v="0"/>
    <x v="1"/>
    <n v="1"/>
    <x v="0"/>
    <x v="0"/>
    <m/>
    <m/>
    <n v="5"/>
    <n v="3"/>
    <n v="3"/>
    <n v="4"/>
    <n v="3"/>
    <n v="5"/>
    <n v="2"/>
    <n v="4"/>
    <n v="4"/>
    <n v="4"/>
    <n v="4"/>
    <n v="3"/>
    <n v="3"/>
    <n v="3"/>
    <n v="4"/>
    <n v="4"/>
    <n v="4"/>
    <n v="4"/>
    <n v="4"/>
    <n v="4"/>
    <n v="4"/>
    <n v="3"/>
    <n v="3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3"/>
    <n v="4"/>
    <n v="4"/>
    <n v="4"/>
  </r>
  <r>
    <n v="2"/>
    <s v="สถาปัตยกรรมศาสตร์"/>
    <s v="ศิลปะและการออกแบบ"/>
    <m/>
    <n v="1"/>
    <m/>
    <x v="0"/>
    <x v="1"/>
    <n v="1"/>
    <x v="0"/>
    <x v="0"/>
    <m/>
    <m/>
    <n v="5"/>
    <n v="5"/>
    <n v="3"/>
    <n v="5"/>
    <n v="5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m/>
    <m/>
    <x v="0"/>
    <x v="0"/>
    <n v="1"/>
    <x v="0"/>
    <x v="0"/>
    <m/>
    <m/>
    <n v="4"/>
    <n v="3"/>
    <n v="5"/>
    <n v="4"/>
    <n v="4"/>
    <n v="4"/>
    <n v="4"/>
    <n v="5"/>
    <n v="4"/>
    <n v="5"/>
    <n v="2"/>
    <n v="2"/>
    <n v="2"/>
    <n v="2"/>
    <n v="4"/>
    <n v="3"/>
    <n v="4"/>
    <n v="4"/>
    <n v="4"/>
    <n v="4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n v="1"/>
    <n v="4"/>
    <n v="4"/>
    <n v="3"/>
    <n v="4"/>
    <n v="4"/>
    <n v="3"/>
    <n v="3"/>
    <n v="4"/>
    <n v="2"/>
    <n v="3"/>
    <n v="3"/>
    <n v="3"/>
    <n v="2"/>
    <n v="2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2"/>
    <n v="4"/>
    <n v="4"/>
    <n v="4"/>
    <n v="3"/>
    <n v="4"/>
    <n v="3"/>
    <n v="3"/>
    <n v="3"/>
    <n v="2"/>
    <n v="2"/>
    <n v="2"/>
    <n v="4"/>
    <n v="4"/>
    <n v="4"/>
    <n v="4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4"/>
    <n v="4"/>
    <n v="4"/>
  </r>
  <r>
    <n v="3"/>
    <s v="วิทยาศาสตร์"/>
    <s v="ชีวเคมี"/>
    <m/>
    <n v="1"/>
    <m/>
    <x v="0"/>
    <x v="1"/>
    <m/>
    <x v="0"/>
    <x v="1"/>
    <m/>
    <m/>
    <n v="4"/>
    <n v="3"/>
    <n v="4"/>
    <n v="5"/>
    <n v="4"/>
    <n v="3"/>
    <n v="4"/>
    <n v="4"/>
    <n v="3"/>
    <n v="4"/>
    <m/>
    <n v="3"/>
    <n v="3"/>
    <n v="3"/>
    <n v="4"/>
    <n v="4"/>
    <n v="4"/>
    <n v="4"/>
    <n v="5"/>
    <n v="5"/>
    <n v="4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5"/>
    <n v="4"/>
    <n v="4"/>
    <n v="3"/>
    <n v="3"/>
    <n v="5"/>
    <n v="5"/>
    <n v="5"/>
    <n v="5"/>
    <n v="5"/>
    <n v="4"/>
    <n v="5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5"/>
    <n v="3"/>
    <n v="5"/>
    <n v="4"/>
    <n v="4"/>
    <n v="3"/>
    <n v="4"/>
    <n v="4"/>
    <n v="4"/>
    <n v="4"/>
    <n v="3"/>
    <n v="3"/>
    <n v="2"/>
    <n v="2"/>
    <n v="4"/>
    <n v="4"/>
    <n v="4"/>
    <n v="4"/>
    <n v="4"/>
    <n v="4"/>
    <n v="4"/>
    <n v="3"/>
    <n v="3"/>
    <n v="4"/>
  </r>
  <r>
    <n v="1"/>
    <s v="สหเวชศาสตร์"/>
    <m/>
    <m/>
    <n v="1"/>
    <n v="1"/>
    <x v="0"/>
    <x v="0"/>
    <m/>
    <x v="0"/>
    <x v="0"/>
    <m/>
    <m/>
    <n v="5"/>
    <n v="5"/>
    <n v="5"/>
    <n v="5"/>
    <n v="5"/>
    <n v="5"/>
    <n v="4"/>
    <n v="4"/>
    <n v="4"/>
    <n v="5"/>
    <n v="4"/>
    <n v="4"/>
    <n v="3"/>
    <n v="3"/>
    <n v="4"/>
    <n v="4"/>
    <n v="4"/>
    <n v="4"/>
    <n v="5"/>
    <n v="5"/>
    <n v="5"/>
    <n v="5"/>
    <n v="5"/>
    <n v="5"/>
  </r>
  <r>
    <n v="1"/>
    <s v="สหเวชศาสตร์"/>
    <m/>
    <m/>
    <n v="1"/>
    <m/>
    <x v="0"/>
    <x v="1"/>
    <m/>
    <x v="0"/>
    <x v="0"/>
    <m/>
    <m/>
    <n v="4"/>
    <n v="4"/>
    <n v="5"/>
    <n v="4"/>
    <n v="4"/>
    <n v="4"/>
    <n v="4"/>
    <n v="4"/>
    <n v="4"/>
    <n v="4"/>
    <n v="5"/>
    <n v="4"/>
    <n v="4"/>
    <n v="5"/>
    <n v="4"/>
    <n v="4"/>
    <n v="4"/>
    <n v="4"/>
    <n v="4"/>
    <n v="4"/>
    <n v="4"/>
    <n v="4"/>
    <n v="4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5"/>
    <n v="4"/>
    <n v="3"/>
    <n v="4"/>
    <n v="4"/>
    <n v="4"/>
    <n v="3"/>
    <n v="3"/>
    <n v="4"/>
    <n v="4"/>
    <n v="3"/>
    <n v="3"/>
    <n v="3"/>
    <n v="3"/>
    <n v="4"/>
    <n v="4"/>
    <n v="4"/>
    <n v="4"/>
    <n v="5"/>
    <n v="5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3"/>
    <n v="4"/>
    <n v="5"/>
    <n v="5"/>
    <n v="4"/>
    <n v="4"/>
    <n v="4"/>
    <n v="4"/>
    <n v="4"/>
    <n v="2"/>
    <n v="2"/>
    <n v="2"/>
    <n v="3"/>
    <n v="4"/>
    <n v="4"/>
    <n v="5"/>
    <m/>
    <n v="4"/>
    <n v="4"/>
    <n v="5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4"/>
    <n v="5"/>
    <n v="4"/>
    <n v="4"/>
    <n v="4"/>
    <n v="5"/>
    <n v="4"/>
    <n v="4"/>
    <n v="4"/>
    <n v="5"/>
    <n v="3"/>
    <n v="3"/>
    <n v="3"/>
    <n v="3"/>
    <n v="4"/>
    <n v="4"/>
    <n v="5"/>
    <n v="5"/>
    <n v="5"/>
    <n v="5"/>
    <n v="5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4"/>
    <n v="4"/>
    <n v="4"/>
    <n v="4"/>
    <n v="5"/>
    <n v="4"/>
    <n v="4"/>
    <n v="3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5"/>
    <n v="5"/>
    <n v="5"/>
    <n v="4"/>
    <n v="5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4"/>
    <n v="5"/>
    <n v="5"/>
    <n v="5"/>
    <n v="4"/>
    <n v="5"/>
    <n v="5"/>
    <n v="5"/>
    <n v="5"/>
    <n v="4"/>
    <n v="5"/>
    <n v="5"/>
    <n v="5"/>
    <n v="5"/>
    <n v="4"/>
    <n v="5"/>
    <n v="5"/>
    <n v="4"/>
    <n v="5"/>
    <n v="5"/>
    <n v="5"/>
    <n v="4"/>
    <n v="5"/>
  </r>
  <r>
    <n v="3"/>
    <s v="ศึกษาศาสตร์"/>
    <s v="การศึกษา"/>
    <m/>
    <n v="1"/>
    <n v="1"/>
    <x v="0"/>
    <x v="1"/>
    <n v="1"/>
    <x v="0"/>
    <x v="0"/>
    <m/>
    <m/>
    <n v="4"/>
    <n v="4"/>
    <n v="5"/>
    <n v="5"/>
    <n v="5"/>
    <n v="5"/>
    <n v="5"/>
    <n v="5"/>
    <n v="5"/>
    <n v="5"/>
    <n v="4"/>
    <n v="4"/>
    <n v="5"/>
    <n v="5"/>
    <n v="4"/>
    <n v="4"/>
    <n v="4"/>
    <n v="4"/>
    <n v="5"/>
    <n v="5"/>
    <n v="5"/>
    <n v="5"/>
    <n v="5"/>
    <n v="5"/>
  </r>
  <r>
    <n v="3"/>
    <s v="ศึกษาศาสตร์"/>
    <s v="การบริหารการศึกษา"/>
    <m/>
    <m/>
    <n v="1"/>
    <x v="0"/>
    <x v="1"/>
    <m/>
    <x v="0"/>
    <x v="0"/>
    <m/>
    <m/>
    <n v="4"/>
    <n v="4"/>
    <n v="4"/>
    <n v="4"/>
    <n v="4"/>
    <n v="4"/>
    <n v="2"/>
    <n v="3"/>
    <n v="2"/>
    <n v="3"/>
    <n v="4"/>
    <n v="3"/>
    <n v="3"/>
    <n v="3"/>
    <n v="4"/>
    <n v="4"/>
    <n v="4"/>
    <n v="4"/>
    <n v="4"/>
    <n v="4"/>
    <n v="3"/>
    <n v="4"/>
    <n v="3"/>
    <n v="3"/>
  </r>
  <r>
    <n v="3"/>
    <s v="มนุษยศาสตร์"/>
    <s v="ภาษาศาสตร์"/>
    <m/>
    <n v="1"/>
    <m/>
    <x v="1"/>
    <x v="1"/>
    <m/>
    <x v="1"/>
    <x v="0"/>
    <m/>
    <m/>
    <n v="5"/>
    <n v="5"/>
    <n v="5"/>
    <n v="4"/>
    <n v="4"/>
    <n v="5"/>
    <n v="3"/>
    <n v="5"/>
    <n v="4"/>
    <n v="5"/>
    <n v="4"/>
    <n v="1"/>
    <n v="4"/>
    <n v="5"/>
    <n v="4"/>
    <n v="4"/>
    <n v="5"/>
    <n v="4"/>
    <n v="5"/>
    <m/>
    <n v="5"/>
    <n v="4"/>
    <n v="4"/>
    <n v="5"/>
  </r>
  <r>
    <n v="3"/>
    <s v="พลังงานทดแทน"/>
    <s v="พลังงานทดแทน"/>
    <m/>
    <n v="1"/>
    <n v="1"/>
    <x v="1"/>
    <x v="0"/>
    <m/>
    <x v="0"/>
    <x v="0"/>
    <m/>
    <m/>
    <n v="5"/>
    <n v="5"/>
    <n v="5"/>
    <n v="5"/>
    <n v="5"/>
    <n v="5"/>
    <n v="3"/>
    <n v="5"/>
    <n v="5"/>
    <n v="5"/>
    <n v="3"/>
    <n v="3"/>
    <n v="2"/>
    <n v="2"/>
    <n v="4"/>
    <n v="4"/>
    <n v="5"/>
    <n v="5"/>
    <n v="3"/>
    <n v="5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4"/>
    <n v="4"/>
    <n v="4"/>
    <n v="5"/>
    <n v="5"/>
    <m/>
    <n v="5"/>
    <n v="5"/>
    <n v="5"/>
    <n v="5"/>
    <n v="5"/>
    <n v="5"/>
    <n v="4"/>
    <n v="5"/>
    <n v="5"/>
    <n v="5"/>
    <n v="5"/>
    <n v="5"/>
    <n v="5"/>
  </r>
  <r>
    <n v="2"/>
    <s v="วิศวกรรมศาสตร์"/>
    <s v="บริหารงานก่อสร้าง"/>
    <m/>
    <n v="1"/>
    <m/>
    <x v="0"/>
    <x v="1"/>
    <m/>
    <x v="0"/>
    <x v="0"/>
    <m/>
    <m/>
    <n v="4"/>
    <n v="4"/>
    <n v="4"/>
    <n v="4"/>
    <n v="4"/>
    <n v="4"/>
    <n v="3"/>
    <n v="4"/>
    <n v="5"/>
    <n v="4"/>
    <n v="2"/>
    <n v="1"/>
    <n v="2"/>
    <n v="2"/>
    <n v="4"/>
    <n v="2"/>
    <n v="4"/>
    <n v="4"/>
    <n v="5"/>
    <n v="5"/>
    <n v="5"/>
    <n v="2"/>
    <n v="2"/>
    <n v="5"/>
  </r>
  <r>
    <s v="ไม่ระบุ"/>
    <m/>
    <m/>
    <m/>
    <m/>
    <m/>
    <x v="0"/>
    <x v="1"/>
    <m/>
    <x v="0"/>
    <x v="1"/>
    <m/>
    <m/>
    <n v="5"/>
    <n v="5"/>
    <n v="5"/>
    <n v="5"/>
    <n v="5"/>
    <n v="5"/>
    <n v="3"/>
    <n v="1"/>
    <n v="4"/>
    <n v="5"/>
    <n v="1"/>
    <n v="1"/>
    <n v="1"/>
    <n v="1"/>
    <n v="4"/>
    <n v="3"/>
    <n v="4"/>
    <n v="4"/>
    <n v="4"/>
    <n v="5"/>
    <n v="4"/>
    <n v="4"/>
    <n v="4"/>
    <n v="4"/>
  </r>
  <r>
    <n v="3"/>
    <s v="ศึกษาศาสตร์"/>
    <s v="การศึกษา"/>
    <m/>
    <n v="1"/>
    <m/>
    <x v="0"/>
    <x v="0"/>
    <m/>
    <x v="0"/>
    <x v="0"/>
    <m/>
    <m/>
    <n v="4"/>
    <n v="4"/>
    <n v="4"/>
    <n v="4"/>
    <n v="4"/>
    <n v="3"/>
    <n v="3"/>
    <n v="3"/>
    <n v="2"/>
    <n v="3"/>
    <n v="4"/>
    <n v="3"/>
    <n v="4"/>
    <n v="4"/>
    <n v="5"/>
    <n v="4"/>
    <n v="5"/>
    <n v="4"/>
    <n v="4"/>
    <n v="4"/>
    <n v="5"/>
    <n v="3"/>
    <n v="3"/>
    <n v="3"/>
  </r>
  <r>
    <n v="1"/>
    <s v="ศึกษาศาสตร์"/>
    <m/>
    <m/>
    <m/>
    <m/>
    <x v="0"/>
    <x v="0"/>
    <m/>
    <x v="0"/>
    <x v="0"/>
    <m/>
    <m/>
    <n v="5"/>
    <n v="5"/>
    <n v="5"/>
    <n v="5"/>
    <n v="5"/>
    <n v="5"/>
    <n v="5"/>
    <n v="5"/>
    <n v="5"/>
    <n v="5"/>
    <n v="5"/>
    <n v="3"/>
    <n v="3"/>
    <n v="3"/>
    <n v="5"/>
    <n v="5"/>
    <n v="5"/>
    <n v="5"/>
    <n v="5"/>
    <n v="5"/>
    <n v="5"/>
    <n v="4"/>
    <n v="4"/>
    <n v="4"/>
  </r>
  <r>
    <n v="3"/>
    <s v="บริหารธุรกิจ"/>
    <s v="บริหารธุรกิจ"/>
    <m/>
    <m/>
    <m/>
    <x v="0"/>
    <x v="1"/>
    <m/>
    <x v="0"/>
    <x v="0"/>
    <m/>
    <n v="1"/>
    <n v="4"/>
    <n v="4"/>
    <n v="4"/>
    <n v="5"/>
    <n v="5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สถาปัตยกรรมศาสตร์"/>
    <s v="สถาปัตยกรรมศาสตร์"/>
    <m/>
    <m/>
    <m/>
    <x v="0"/>
    <x v="0"/>
    <m/>
    <x v="0"/>
    <x v="0"/>
    <m/>
    <m/>
    <n v="4"/>
    <n v="4"/>
    <n v="3"/>
    <n v="5"/>
    <n v="5"/>
    <n v="4"/>
    <n v="3"/>
    <n v="4"/>
    <n v="4"/>
    <n v="4"/>
    <n v="5"/>
    <m/>
    <m/>
    <m/>
    <n v="4"/>
    <n v="4"/>
    <n v="4"/>
    <n v="4"/>
    <n v="4"/>
    <n v="4"/>
    <n v="4"/>
    <n v="3"/>
    <n v="2"/>
    <n v="3"/>
  </r>
  <r>
    <n v="3"/>
    <s v="มนุษยศาสตร์"/>
    <s v="ภาษาไทย"/>
    <m/>
    <n v="1"/>
    <m/>
    <x v="0"/>
    <x v="1"/>
    <m/>
    <x v="0"/>
    <x v="0"/>
    <m/>
    <m/>
    <n v="5"/>
    <n v="5"/>
    <n v="5"/>
    <n v="5"/>
    <n v="5"/>
    <n v="4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"/>
    <s v="บริหารธุรกิจ"/>
    <m/>
    <n v="1"/>
    <m/>
    <x v="0"/>
    <x v="1"/>
    <m/>
    <x v="0"/>
    <x v="0"/>
    <m/>
    <m/>
    <n v="4"/>
    <n v="4"/>
    <n v="4"/>
    <n v="5"/>
    <n v="5"/>
    <n v="4"/>
    <n v="3"/>
    <n v="4"/>
    <n v="3"/>
    <n v="3"/>
    <n v="4"/>
    <n v="2"/>
    <n v="2"/>
    <n v="2"/>
    <n v="4"/>
    <n v="4"/>
    <n v="4"/>
    <n v="4"/>
    <n v="4"/>
    <n v="5"/>
    <n v="5"/>
    <n v="4"/>
    <n v="4"/>
    <n v="4"/>
  </r>
  <r>
    <n v="3"/>
    <s v="วิทยาศาสตร์"/>
    <s v="เคมี"/>
    <m/>
    <n v="1"/>
    <m/>
    <x v="0"/>
    <x v="1"/>
    <n v="1"/>
    <x v="0"/>
    <x v="0"/>
    <m/>
    <m/>
    <n v="5"/>
    <n v="5"/>
    <n v="4"/>
    <n v="5"/>
    <n v="5"/>
    <n v="4"/>
    <n v="4"/>
    <n v="4"/>
    <n v="4"/>
    <n v="5"/>
    <n v="2"/>
    <n v="2"/>
    <n v="2"/>
    <n v="2"/>
    <n v="4"/>
    <n v="4"/>
    <n v="4"/>
    <n v="4"/>
    <n v="5"/>
    <n v="5"/>
    <n v="5"/>
    <n v="5"/>
    <n v="4"/>
    <n v="5"/>
  </r>
  <r>
    <n v="3"/>
    <s v="พลังงานทดแทน"/>
    <s v="พลังงานทดแทน"/>
    <m/>
    <m/>
    <n v="1"/>
    <x v="0"/>
    <x v="1"/>
    <m/>
    <x v="0"/>
    <x v="0"/>
    <m/>
    <m/>
    <n v="4"/>
    <n v="2"/>
    <n v="2"/>
    <n v="4"/>
    <n v="4"/>
    <n v="2"/>
    <n v="3"/>
    <n v="4"/>
    <n v="3"/>
    <n v="5"/>
    <n v="5"/>
    <n v="4"/>
    <n v="4"/>
    <n v="4"/>
    <n v="5"/>
    <n v="5"/>
    <n v="5"/>
    <n v="4"/>
    <n v="5"/>
    <n v="5"/>
    <n v="5"/>
    <n v="3"/>
    <n v="3"/>
    <n v="4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3"/>
    <n v="4"/>
    <n v="3"/>
    <n v="4"/>
    <n v="4"/>
    <n v="5"/>
    <n v="2"/>
    <n v="5"/>
    <n v="4"/>
    <n v="5"/>
    <n v="3"/>
    <n v="1"/>
    <n v="2"/>
    <n v="3"/>
    <n v="5"/>
    <n v="3"/>
    <n v="5"/>
    <n v="3"/>
    <n v="4"/>
    <n v="4"/>
    <n v="5"/>
    <n v="3"/>
    <n v="4"/>
    <n v="4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4"/>
    <n v="4"/>
    <n v="4"/>
    <n v="3"/>
    <n v="2"/>
    <n v="3"/>
    <n v="4"/>
    <n v="4"/>
    <n v="3"/>
    <n v="3"/>
    <n v="4"/>
    <n v="4"/>
    <n v="4"/>
    <n v="4"/>
    <n v="4"/>
    <n v="4"/>
    <n v="5"/>
    <n v="5"/>
    <n v="4"/>
    <n v="4"/>
    <n v="4"/>
    <n v="4"/>
  </r>
  <r>
    <n v="2"/>
    <s v="วิศวกรรมศาสตร์"/>
    <s v="วิศวกรรมไฟฟ้า"/>
    <m/>
    <m/>
    <n v="1"/>
    <x v="0"/>
    <x v="1"/>
    <m/>
    <x v="0"/>
    <x v="0"/>
    <m/>
    <m/>
    <n v="5"/>
    <n v="3"/>
    <n v="3"/>
    <n v="4"/>
    <n v="4"/>
    <n v="4"/>
    <n v="3"/>
    <n v="4"/>
    <n v="4"/>
    <n v="4"/>
    <n v="3"/>
    <n v="1"/>
    <n v="3"/>
    <n v="3"/>
    <n v="4"/>
    <n v="4"/>
    <n v="4"/>
    <n v="4"/>
    <n v="4"/>
    <n v="4"/>
    <n v="4"/>
    <n v="5"/>
    <n v="4"/>
    <n v="4"/>
  </r>
  <r>
    <n v="2"/>
    <s v="วิศวกรรมศาสตร์"/>
    <s v="วิศวกรรมไฟฟ้า"/>
    <m/>
    <m/>
    <m/>
    <x v="1"/>
    <x v="1"/>
    <m/>
    <x v="0"/>
    <x v="0"/>
    <m/>
    <m/>
    <n v="4"/>
    <n v="4"/>
    <n v="4"/>
    <n v="4"/>
    <n v="4"/>
    <n v="4"/>
    <n v="2"/>
    <n v="4"/>
    <n v="4"/>
    <n v="4"/>
    <n v="3"/>
    <n v="1"/>
    <n v="3"/>
    <n v="3"/>
    <n v="4"/>
    <n v="4"/>
    <n v="4"/>
    <n v="4"/>
    <n v="4"/>
    <n v="4"/>
    <n v="5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3"/>
    <n v="5"/>
    <n v="5"/>
    <n v="5"/>
    <n v="3"/>
    <n v="3"/>
    <n v="5"/>
    <n v="5"/>
    <n v="1"/>
    <n v="1"/>
    <n v="1"/>
    <n v="1"/>
    <n v="4"/>
    <n v="4"/>
    <n v="4"/>
    <n v="4"/>
    <n v="4"/>
    <n v="4"/>
    <n v="5"/>
    <n v="4"/>
    <n v="4"/>
    <n v="5"/>
  </r>
  <r>
    <n v="2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4"/>
    <n v="4"/>
    <n v="4"/>
    <n v="5"/>
    <n v="4"/>
    <n v="5"/>
    <n v="4"/>
    <n v="5"/>
    <n v="5"/>
    <n v="5"/>
    <n v="5"/>
    <n v="5"/>
    <n v="5"/>
    <n v="5"/>
    <n v="5"/>
    <n v="5"/>
    <n v="5"/>
  </r>
  <r>
    <n v="3"/>
    <s v="เกษตรศาสตร์ ทรัพยากรธรรมชาติและสิ่งแวดล้อม"/>
    <s v="เทคโนโลยีชีวภาพทางการเกษตร"/>
    <m/>
    <n v="1"/>
    <m/>
    <x v="1"/>
    <x v="1"/>
    <m/>
    <x v="0"/>
    <x v="0"/>
    <m/>
    <m/>
    <n v="5"/>
    <n v="4"/>
    <n v="5"/>
    <n v="4"/>
    <n v="5"/>
    <n v="5"/>
    <n v="4"/>
    <n v="4"/>
    <n v="4"/>
    <n v="4"/>
    <n v="3"/>
    <n v="3"/>
    <n v="3"/>
    <n v="3"/>
    <n v="5"/>
    <n v="4"/>
    <n v="4"/>
    <n v="4"/>
    <n v="4"/>
    <n v="4"/>
    <n v="4"/>
    <n v="4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  <n v="5"/>
    <n v="5"/>
  </r>
  <r>
    <n v="3"/>
    <s v="สถาปัตยกรรมศาสตร์"/>
    <s v="สถาปัตยกรรมศาสตร์"/>
    <m/>
    <n v="1"/>
    <m/>
    <x v="0"/>
    <x v="0"/>
    <m/>
    <x v="0"/>
    <x v="0"/>
    <m/>
    <m/>
    <n v="5"/>
    <n v="4"/>
    <n v="3"/>
    <n v="3"/>
    <n v="3"/>
    <n v="5"/>
    <n v="2"/>
    <n v="4"/>
    <n v="5"/>
    <n v="4"/>
    <n v="3"/>
    <n v="3"/>
    <n v="3"/>
    <n v="3"/>
    <n v="4"/>
    <n v="4"/>
    <n v="5"/>
    <n v="5"/>
    <n v="4"/>
    <n v="5"/>
    <n v="5"/>
    <n v="3"/>
    <n v="3"/>
    <n v="3"/>
  </r>
  <r>
    <n v="3"/>
    <s v="เภสัชศาสตร์"/>
    <s v="เภสัชศาสตร์"/>
    <m/>
    <n v="1"/>
    <n v="1"/>
    <x v="0"/>
    <x v="1"/>
    <m/>
    <x v="0"/>
    <x v="0"/>
    <m/>
    <n v="1"/>
    <n v="4"/>
    <n v="3"/>
    <n v="3"/>
    <n v="4"/>
    <n v="4"/>
    <n v="2"/>
    <n v="3"/>
    <n v="3"/>
    <n v="3"/>
    <n v="3"/>
    <n v="3"/>
    <n v="3"/>
    <n v="3"/>
    <n v="3"/>
    <n v="4"/>
    <n v="4"/>
    <n v="4"/>
    <n v="4"/>
    <n v="4"/>
    <n v="4"/>
    <n v="4"/>
    <n v="4"/>
    <n v="4"/>
    <n v="4"/>
  </r>
  <r>
    <n v="2"/>
    <s v="เภสัชศาสตร์"/>
    <s v="เภสัชวิทยา"/>
    <m/>
    <m/>
    <n v="1"/>
    <x v="0"/>
    <x v="1"/>
    <m/>
    <x v="0"/>
    <x v="0"/>
    <m/>
    <m/>
    <n v="4"/>
    <n v="4"/>
    <n v="4"/>
    <n v="4"/>
    <n v="5"/>
    <n v="3"/>
    <n v="3"/>
    <n v="4"/>
    <n v="4"/>
    <n v="5"/>
    <n v="3"/>
    <n v="3"/>
    <n v="2"/>
    <n v="2"/>
    <n v="4"/>
    <n v="4"/>
    <n v="5"/>
    <n v="4"/>
    <n v="4"/>
    <n v="5"/>
    <n v="5"/>
    <n v="5"/>
    <n v="4"/>
    <n v="5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5"/>
    <n v="4"/>
    <n v="4"/>
    <n v="4"/>
    <n v="5"/>
    <n v="5"/>
    <n v="4"/>
    <n v="4"/>
    <n v="5"/>
    <n v="4"/>
    <n v="4"/>
    <n v="4"/>
    <n v="4"/>
    <n v="5"/>
    <n v="5"/>
    <n v="5"/>
    <n v="4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5"/>
    <n v="5"/>
    <n v="5"/>
    <n v="5"/>
    <n v="4"/>
    <n v="4"/>
    <n v="5"/>
    <n v="4"/>
    <n v="4"/>
    <n v="3"/>
    <n v="3"/>
    <n v="3"/>
    <n v="3"/>
    <n v="3"/>
    <n v="5"/>
    <n v="5"/>
    <n v="5"/>
    <n v="5"/>
    <n v="5"/>
    <n v="5"/>
    <n v="5"/>
    <n v="4"/>
    <n v="4"/>
    <n v="5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4"/>
    <n v="5"/>
    <n v="4"/>
    <n v="4"/>
    <n v="4"/>
    <n v="3"/>
    <n v="3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n v="1"/>
    <x v="0"/>
    <x v="1"/>
    <n v="1"/>
    <x v="0"/>
    <x v="0"/>
    <m/>
    <m/>
    <n v="4"/>
    <n v="3"/>
    <n v="3"/>
    <n v="4"/>
    <n v="4"/>
    <n v="4"/>
    <n v="3"/>
    <n v="3"/>
    <n v="4"/>
    <n v="4"/>
    <n v="4"/>
    <n v="4"/>
    <n v="4"/>
    <n v="4"/>
    <n v="4"/>
    <n v="4"/>
    <n v="4"/>
    <n v="4"/>
    <n v="4"/>
    <n v="4"/>
    <n v="4"/>
    <n v="5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1"/>
    <x v="1"/>
    <m/>
    <x v="0"/>
    <x v="0"/>
    <m/>
    <m/>
    <n v="4"/>
    <n v="4"/>
    <n v="3"/>
    <n v="4"/>
    <n v="4"/>
    <n v="4"/>
    <n v="3"/>
    <n v="3"/>
    <n v="3"/>
    <n v="4"/>
    <n v="2"/>
    <n v="1"/>
    <n v="1"/>
    <n v="1"/>
    <n v="4"/>
    <n v="4"/>
    <n v="4"/>
    <n v="3"/>
    <n v="4"/>
    <n v="4"/>
    <n v="5"/>
    <n v="4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4"/>
    <n v="4"/>
    <n v="4"/>
    <n v="4"/>
    <n v="4"/>
    <n v="4"/>
    <n v="3"/>
    <n v="4"/>
    <n v="4"/>
    <n v="4"/>
    <n v="3"/>
    <n v="3"/>
    <n v="4"/>
    <n v="4"/>
    <n v="3"/>
    <n v="3"/>
    <n v="4"/>
    <n v="4"/>
    <n v="4"/>
    <n v="4"/>
    <n v="3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4"/>
    <n v="3"/>
    <n v="4"/>
    <n v="4"/>
    <n v="5"/>
    <n v="5"/>
    <n v="5"/>
    <n v="5"/>
    <n v="5"/>
    <n v="5"/>
    <n v="5"/>
    <n v="5"/>
    <n v="5"/>
    <n v="5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สิ่่งแวดล้อม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4"/>
    <n v="4"/>
    <n v="3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m/>
    <m/>
    <x v="0"/>
    <x v="0"/>
    <m/>
    <x v="1"/>
    <x v="0"/>
    <m/>
    <m/>
    <n v="4"/>
    <n v="5"/>
    <n v="4"/>
    <n v="4"/>
    <n v="4"/>
    <n v="5"/>
    <n v="3"/>
    <n v="5"/>
    <n v="5"/>
    <n v="5"/>
    <n v="3"/>
    <n v="3"/>
    <n v="3"/>
    <n v="4"/>
    <n v="5"/>
    <n v="5"/>
    <n v="5"/>
    <n v="5"/>
    <n v="4"/>
    <n v="5"/>
    <n v="5"/>
    <n v="4"/>
    <n v="5"/>
    <n v="4"/>
  </r>
  <r>
    <n v="1"/>
    <s v="สหเวชศาสตร์"/>
    <m/>
    <m/>
    <n v="1"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1"/>
    <s v="วิทยาศาสตร์"/>
    <m/>
    <m/>
    <m/>
    <m/>
    <x v="0"/>
    <x v="0"/>
    <m/>
    <x v="0"/>
    <x v="0"/>
    <m/>
    <m/>
    <n v="5"/>
    <n v="5"/>
    <n v="5"/>
    <n v="5"/>
    <n v="5"/>
    <n v="4"/>
    <n v="4"/>
    <n v="5"/>
    <n v="5"/>
    <n v="5"/>
    <n v="3"/>
    <n v="3"/>
    <n v="3"/>
    <n v="3"/>
    <n v="5"/>
    <n v="5"/>
    <n v="5"/>
    <n v="5"/>
    <n v="5"/>
    <n v="5"/>
    <n v="5"/>
    <n v="5"/>
    <n v="4"/>
    <n v="5"/>
  </r>
  <r>
    <n v="1"/>
    <s v="สาธารณสุขศาสตร์"/>
    <m/>
    <m/>
    <m/>
    <m/>
    <x v="0"/>
    <x v="1"/>
    <m/>
    <x v="1"/>
    <x v="0"/>
    <m/>
    <m/>
    <n v="5"/>
    <n v="5"/>
    <n v="5"/>
    <n v="5"/>
    <n v="5"/>
    <n v="5"/>
    <n v="4"/>
    <n v="4"/>
    <n v="5"/>
    <n v="5"/>
    <n v="3"/>
    <n v="3"/>
    <n v="3"/>
    <n v="3"/>
    <n v="4"/>
    <n v="4"/>
    <n v="4"/>
    <n v="4"/>
    <n v="4"/>
    <n v="5"/>
    <n v="5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3"/>
    <n v="4"/>
    <n v="5"/>
    <n v="5"/>
    <n v="5"/>
    <n v="4"/>
    <n v="4"/>
    <n v="5"/>
    <n v="5"/>
    <n v="2"/>
    <n v="2"/>
    <n v="2"/>
    <n v="2"/>
    <n v="5"/>
    <n v="3"/>
    <n v="4"/>
    <n v="5"/>
    <n v="5"/>
    <n v="5"/>
    <n v="5"/>
    <n v="5"/>
    <n v="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37">
    <pivotField showAll="0"/>
    <pivotField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L8" sqref="L8"/>
    </sheetView>
  </sheetViews>
  <sheetFormatPr defaultRowHeight="12.75" x14ac:dyDescent="0.2"/>
  <cols>
    <col min="1" max="1" width="9.28515625" bestFit="1" customWidth="1"/>
    <col min="2" max="2" width="10.85546875" bestFit="1" customWidth="1"/>
    <col min="3" max="4" width="7.140625" customWidth="1"/>
  </cols>
  <sheetData>
    <row r="3" spans="1:3" x14ac:dyDescent="0.2">
      <c r="A3" s="1"/>
      <c r="B3" s="2"/>
      <c r="C3" s="3"/>
    </row>
    <row r="4" spans="1:3" x14ac:dyDescent="0.2">
      <c r="A4" s="4"/>
      <c r="B4" s="5"/>
      <c r="C4" s="6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x14ac:dyDescent="0.2">
      <c r="A7" s="4"/>
      <c r="B7" s="5"/>
      <c r="C7" s="6"/>
    </row>
    <row r="8" spans="1:3" x14ac:dyDescent="0.2">
      <c r="A8" s="4"/>
      <c r="B8" s="5"/>
      <c r="C8" s="6"/>
    </row>
    <row r="9" spans="1:3" x14ac:dyDescent="0.2">
      <c r="A9" s="4"/>
      <c r="B9" s="5"/>
      <c r="C9" s="6"/>
    </row>
    <row r="10" spans="1:3" x14ac:dyDescent="0.2">
      <c r="A10" s="4"/>
      <c r="B10" s="5"/>
      <c r="C10" s="6"/>
    </row>
    <row r="11" spans="1:3" x14ac:dyDescent="0.2">
      <c r="A11" s="4"/>
      <c r="B11" s="5"/>
      <c r="C11" s="6"/>
    </row>
    <row r="12" spans="1:3" x14ac:dyDescent="0.2">
      <c r="A12" s="4"/>
      <c r="B12" s="5"/>
      <c r="C12" s="6"/>
    </row>
    <row r="13" spans="1:3" x14ac:dyDescent="0.2">
      <c r="A13" s="4"/>
      <c r="B13" s="5"/>
      <c r="C13" s="6"/>
    </row>
    <row r="14" spans="1:3" x14ac:dyDescent="0.2">
      <c r="A14" s="4"/>
      <c r="B14" s="5"/>
      <c r="C14" s="6"/>
    </row>
    <row r="15" spans="1:3" x14ac:dyDescent="0.2">
      <c r="A15" s="4"/>
      <c r="B15" s="5"/>
      <c r="C15" s="6"/>
    </row>
    <row r="16" spans="1:3" x14ac:dyDescent="0.2">
      <c r="A16" s="4"/>
      <c r="B16" s="5"/>
      <c r="C16" s="6"/>
    </row>
    <row r="17" spans="1:3" x14ac:dyDescent="0.2">
      <c r="A17" s="4"/>
      <c r="B17" s="5"/>
      <c r="C17" s="6"/>
    </row>
    <row r="18" spans="1:3" x14ac:dyDescent="0.2">
      <c r="A18" s="4"/>
      <c r="B18" s="5"/>
      <c r="C18" s="6"/>
    </row>
    <row r="19" spans="1:3" x14ac:dyDescent="0.2">
      <c r="A19" s="4"/>
      <c r="B19" s="5"/>
      <c r="C19" s="6"/>
    </row>
    <row r="20" spans="1:3" x14ac:dyDescent="0.2">
      <c r="A20" s="7"/>
      <c r="B20" s="8"/>
      <c r="C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topLeftCell="Q1" zoomScale="140" zoomScaleNormal="140" workbookViewId="0">
      <pane ySplit="1" topLeftCell="A28" activePane="bottomLeft" state="frozen"/>
      <selection pane="bottomLeft" activeCell="L42" sqref="L42"/>
    </sheetView>
  </sheetViews>
  <sheetFormatPr defaultColWidth="17.140625" defaultRowHeight="12.75" customHeight="1" x14ac:dyDescent="0.5"/>
  <cols>
    <col min="1" max="1" width="7.42578125" style="26" customWidth="1"/>
    <col min="2" max="2" width="5.5703125" style="19" bestFit="1" customWidth="1"/>
    <col min="3" max="3" width="33.140625" style="19" customWidth="1"/>
    <col min="4" max="4" width="5" style="19" customWidth="1"/>
    <col min="5" max="5" width="6.7109375" style="19" bestFit="1" customWidth="1"/>
    <col min="6" max="6" width="5" style="19" bestFit="1" customWidth="1"/>
    <col min="7" max="7" width="7.5703125" style="19" bestFit="1" customWidth="1"/>
    <col min="8" max="8" width="4.42578125" style="19" bestFit="1" customWidth="1"/>
    <col min="9" max="9" width="6.7109375" style="19" bestFit="1" customWidth="1"/>
    <col min="10" max="10" width="9.85546875" style="19" bestFit="1" customWidth="1"/>
    <col min="11" max="20" width="7.7109375" style="19" customWidth="1"/>
    <col min="21" max="28" width="5.140625" style="19" bestFit="1" customWidth="1"/>
    <col min="29" max="34" width="7.5703125" style="19" customWidth="1"/>
    <col min="35" max="16384" width="17.140625" style="18"/>
  </cols>
  <sheetData>
    <row r="1" spans="1:34" s="10" customFormat="1" ht="27.75" customHeight="1" x14ac:dyDescent="0.45">
      <c r="A1" s="26" t="s">
        <v>30</v>
      </c>
      <c r="B1" s="11" t="s">
        <v>29</v>
      </c>
      <c r="C1" s="11" t="s">
        <v>1</v>
      </c>
      <c r="D1" s="11" t="s">
        <v>2</v>
      </c>
      <c r="E1" s="11" t="s">
        <v>6</v>
      </c>
      <c r="F1" s="11" t="s">
        <v>0</v>
      </c>
      <c r="G1" s="11" t="s">
        <v>3</v>
      </c>
      <c r="H1" s="11" t="s">
        <v>4</v>
      </c>
      <c r="I1" s="11" t="s">
        <v>5</v>
      </c>
      <c r="J1" s="11" t="s">
        <v>36</v>
      </c>
      <c r="K1" s="12">
        <v>1.1000000000000001</v>
      </c>
      <c r="L1" s="12">
        <v>1.2</v>
      </c>
      <c r="M1" s="12">
        <v>1.3</v>
      </c>
      <c r="N1" s="13">
        <v>2.1</v>
      </c>
      <c r="O1" s="13">
        <v>2.2000000000000002</v>
      </c>
      <c r="P1" s="14">
        <v>3.1</v>
      </c>
      <c r="Q1" s="14">
        <v>3.2</v>
      </c>
      <c r="R1" s="14">
        <v>3.3</v>
      </c>
      <c r="S1" s="14">
        <v>3.4</v>
      </c>
      <c r="T1" s="14">
        <v>3.5</v>
      </c>
      <c r="U1" s="15" t="s">
        <v>7</v>
      </c>
      <c r="V1" s="15" t="s">
        <v>8</v>
      </c>
      <c r="W1" s="15" t="s">
        <v>9</v>
      </c>
      <c r="X1" s="15" t="s">
        <v>10</v>
      </c>
      <c r="Y1" s="16" t="s">
        <v>11</v>
      </c>
      <c r="Z1" s="16" t="s">
        <v>12</v>
      </c>
      <c r="AA1" s="16" t="s">
        <v>13</v>
      </c>
      <c r="AB1" s="16" t="s">
        <v>14</v>
      </c>
      <c r="AC1" s="11">
        <v>4.3</v>
      </c>
      <c r="AD1" s="11">
        <v>4.4000000000000004</v>
      </c>
      <c r="AE1" s="11">
        <v>4.5</v>
      </c>
      <c r="AF1" s="17">
        <v>5.0999999999999996</v>
      </c>
      <c r="AG1" s="17">
        <v>5.2</v>
      </c>
      <c r="AH1" s="17">
        <v>5.3</v>
      </c>
    </row>
    <row r="2" spans="1:34" ht="21.75" x14ac:dyDescent="0.5">
      <c r="A2" s="26">
        <v>1</v>
      </c>
      <c r="B2" s="19">
        <v>1</v>
      </c>
      <c r="C2" s="19" t="s">
        <v>27</v>
      </c>
      <c r="D2" s="19">
        <v>1</v>
      </c>
      <c r="E2" s="19">
        <v>0</v>
      </c>
      <c r="F2" s="19">
        <v>1</v>
      </c>
      <c r="G2" s="19">
        <v>0</v>
      </c>
      <c r="H2" s="19">
        <v>0</v>
      </c>
      <c r="I2" s="19">
        <v>0</v>
      </c>
      <c r="J2" s="19">
        <v>0</v>
      </c>
      <c r="K2" s="20">
        <v>4</v>
      </c>
      <c r="L2" s="20">
        <v>4</v>
      </c>
      <c r="M2" s="20">
        <v>4</v>
      </c>
      <c r="N2" s="21">
        <v>4</v>
      </c>
      <c r="O2" s="21">
        <v>4</v>
      </c>
      <c r="P2" s="22">
        <v>3</v>
      </c>
      <c r="Q2" s="22">
        <v>4</v>
      </c>
      <c r="R2" s="22">
        <v>3</v>
      </c>
      <c r="S2" s="22">
        <v>4</v>
      </c>
      <c r="T2" s="22">
        <v>3</v>
      </c>
      <c r="U2" s="23">
        <v>4</v>
      </c>
      <c r="V2" s="23">
        <v>4</v>
      </c>
      <c r="W2" s="23">
        <v>4</v>
      </c>
      <c r="X2" s="23">
        <v>4</v>
      </c>
      <c r="Y2" s="24">
        <v>4</v>
      </c>
      <c r="Z2" s="24">
        <v>4</v>
      </c>
      <c r="AA2" s="24">
        <v>4</v>
      </c>
      <c r="AB2" s="24">
        <v>4</v>
      </c>
      <c r="AC2" s="19">
        <v>4</v>
      </c>
      <c r="AD2" s="19">
        <v>4</v>
      </c>
      <c r="AE2" s="19">
        <v>4</v>
      </c>
      <c r="AF2" s="25">
        <v>4</v>
      </c>
      <c r="AG2" s="25">
        <v>4</v>
      </c>
      <c r="AH2" s="25">
        <v>4</v>
      </c>
    </row>
    <row r="3" spans="1:34" ht="21.75" x14ac:dyDescent="0.5">
      <c r="A3" s="26">
        <v>2</v>
      </c>
      <c r="B3" s="19">
        <v>1</v>
      </c>
      <c r="C3" s="19" t="s">
        <v>18</v>
      </c>
      <c r="D3" s="19">
        <v>0</v>
      </c>
      <c r="E3" s="19">
        <v>1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20">
        <v>5</v>
      </c>
      <c r="L3" s="20">
        <v>5</v>
      </c>
      <c r="M3" s="20">
        <v>5</v>
      </c>
      <c r="N3" s="21">
        <v>5</v>
      </c>
      <c r="O3" s="21">
        <v>5</v>
      </c>
      <c r="P3" s="22">
        <v>5</v>
      </c>
      <c r="Q3" s="22">
        <v>5</v>
      </c>
      <c r="R3" s="22">
        <v>5</v>
      </c>
      <c r="S3" s="22">
        <v>5</v>
      </c>
      <c r="T3" s="22">
        <v>5</v>
      </c>
      <c r="U3" s="23">
        <v>3</v>
      </c>
      <c r="V3" s="23">
        <v>3</v>
      </c>
      <c r="W3" s="23">
        <v>3</v>
      </c>
      <c r="X3" s="23">
        <v>3</v>
      </c>
      <c r="Y3" s="24">
        <v>4</v>
      </c>
      <c r="Z3" s="24">
        <v>4</v>
      </c>
      <c r="AA3" s="24">
        <v>4</v>
      </c>
      <c r="AB3" s="24">
        <v>4</v>
      </c>
      <c r="AC3" s="19">
        <v>5</v>
      </c>
      <c r="AD3" s="19">
        <v>5</v>
      </c>
      <c r="AE3" s="19">
        <v>5</v>
      </c>
      <c r="AF3" s="25">
        <v>5</v>
      </c>
      <c r="AG3" s="25">
        <v>5</v>
      </c>
      <c r="AH3" s="25">
        <v>5</v>
      </c>
    </row>
    <row r="4" spans="1:34" ht="21.75" x14ac:dyDescent="0.5">
      <c r="A4" s="26">
        <v>3</v>
      </c>
      <c r="B4" s="19">
        <v>1</v>
      </c>
      <c r="C4" s="19" t="s">
        <v>31</v>
      </c>
      <c r="D4" s="19">
        <v>1</v>
      </c>
      <c r="E4" s="19">
        <v>1</v>
      </c>
      <c r="F4" s="19">
        <v>0</v>
      </c>
      <c r="G4" s="19">
        <v>0</v>
      </c>
      <c r="H4" s="19">
        <v>0</v>
      </c>
      <c r="I4" s="19">
        <v>0</v>
      </c>
      <c r="J4" s="19">
        <v>1</v>
      </c>
      <c r="K4" s="20">
        <v>5</v>
      </c>
      <c r="L4" s="20">
        <v>5</v>
      </c>
      <c r="M4" s="20">
        <v>3</v>
      </c>
      <c r="N4" s="21">
        <v>5</v>
      </c>
      <c r="O4" s="21">
        <v>5</v>
      </c>
      <c r="P4" s="22">
        <v>3</v>
      </c>
      <c r="Q4" s="22">
        <v>1</v>
      </c>
      <c r="R4" s="22">
        <v>4</v>
      </c>
      <c r="S4" s="22">
        <v>3</v>
      </c>
      <c r="T4" s="22">
        <v>4</v>
      </c>
      <c r="U4" s="23">
        <v>5</v>
      </c>
      <c r="V4" s="23">
        <v>3</v>
      </c>
      <c r="W4" s="23">
        <v>3</v>
      </c>
      <c r="X4" s="23">
        <v>2</v>
      </c>
      <c r="Y4" s="24">
        <v>2</v>
      </c>
      <c r="Z4" s="24">
        <v>3</v>
      </c>
      <c r="AA4" s="24">
        <v>4</v>
      </c>
      <c r="AB4" s="24">
        <v>3</v>
      </c>
      <c r="AC4" s="19">
        <v>3</v>
      </c>
      <c r="AD4" s="19">
        <v>4</v>
      </c>
      <c r="AE4" s="19">
        <v>5</v>
      </c>
      <c r="AF4" s="25">
        <v>5</v>
      </c>
      <c r="AG4" s="25">
        <v>4</v>
      </c>
      <c r="AH4" s="25">
        <v>5</v>
      </c>
    </row>
    <row r="5" spans="1:34" ht="21.75" x14ac:dyDescent="0.5">
      <c r="A5" s="26">
        <v>4</v>
      </c>
      <c r="B5" s="19">
        <v>1</v>
      </c>
      <c r="C5" s="19" t="s">
        <v>31</v>
      </c>
      <c r="D5" s="19">
        <v>1</v>
      </c>
      <c r="E5" s="19">
        <v>1</v>
      </c>
      <c r="F5" s="19">
        <v>0</v>
      </c>
      <c r="G5" s="19">
        <v>0</v>
      </c>
      <c r="H5" s="19">
        <v>0</v>
      </c>
      <c r="I5" s="19">
        <v>0</v>
      </c>
      <c r="J5" s="19">
        <v>1</v>
      </c>
      <c r="K5" s="20">
        <v>4</v>
      </c>
      <c r="L5" s="20">
        <v>5</v>
      </c>
      <c r="M5" s="20">
        <v>3</v>
      </c>
      <c r="N5" s="21">
        <v>5</v>
      </c>
      <c r="O5" s="21">
        <v>4</v>
      </c>
      <c r="P5" s="22">
        <v>5</v>
      </c>
      <c r="Q5" s="22">
        <v>3</v>
      </c>
      <c r="R5" s="22">
        <v>5</v>
      </c>
      <c r="S5" s="22">
        <v>4</v>
      </c>
      <c r="T5" s="22">
        <v>4</v>
      </c>
      <c r="U5" s="23">
        <v>3</v>
      </c>
      <c r="V5" s="23">
        <v>3</v>
      </c>
      <c r="W5" s="23">
        <v>2</v>
      </c>
      <c r="X5" s="23">
        <v>2</v>
      </c>
      <c r="Y5" s="24">
        <v>3</v>
      </c>
      <c r="Z5" s="24">
        <v>4</v>
      </c>
      <c r="AA5" s="24">
        <v>3</v>
      </c>
      <c r="AB5" s="24">
        <v>3</v>
      </c>
      <c r="AC5" s="19">
        <v>4</v>
      </c>
      <c r="AD5" s="19">
        <v>4</v>
      </c>
      <c r="AE5" s="19">
        <v>4</v>
      </c>
      <c r="AF5" s="25">
        <v>4</v>
      </c>
      <c r="AG5" s="25">
        <v>4</v>
      </c>
      <c r="AH5" s="25">
        <v>4</v>
      </c>
    </row>
    <row r="6" spans="1:34" ht="21.75" x14ac:dyDescent="0.5">
      <c r="A6" s="26">
        <v>5</v>
      </c>
      <c r="B6" s="19">
        <v>1</v>
      </c>
      <c r="C6" s="19" t="s">
        <v>20</v>
      </c>
      <c r="D6" s="19">
        <v>1</v>
      </c>
      <c r="E6" s="19">
        <v>1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20">
        <v>4</v>
      </c>
      <c r="L6" s="20">
        <v>4</v>
      </c>
      <c r="M6" s="20">
        <v>4</v>
      </c>
      <c r="N6" s="21">
        <v>4</v>
      </c>
      <c r="O6" s="21">
        <v>4</v>
      </c>
      <c r="P6" s="22">
        <v>4</v>
      </c>
      <c r="Q6" s="22">
        <v>4</v>
      </c>
      <c r="R6" s="22">
        <v>4</v>
      </c>
      <c r="S6" s="22">
        <v>4</v>
      </c>
      <c r="T6" s="22">
        <v>4</v>
      </c>
      <c r="U6" s="23">
        <v>4</v>
      </c>
      <c r="V6" s="23">
        <v>4</v>
      </c>
      <c r="W6" s="23">
        <v>4</v>
      </c>
      <c r="X6" s="23">
        <v>4</v>
      </c>
      <c r="Y6" s="24">
        <v>5</v>
      </c>
      <c r="Z6" s="24">
        <v>4</v>
      </c>
      <c r="AA6" s="24">
        <v>5</v>
      </c>
      <c r="AB6" s="24">
        <v>5</v>
      </c>
      <c r="AC6" s="19">
        <v>5</v>
      </c>
      <c r="AD6" s="19">
        <v>5</v>
      </c>
      <c r="AE6" s="19">
        <v>5</v>
      </c>
      <c r="AF6" s="25">
        <v>5</v>
      </c>
      <c r="AG6" s="25">
        <v>5</v>
      </c>
      <c r="AH6" s="25">
        <v>5</v>
      </c>
    </row>
    <row r="7" spans="1:34" ht="21.75" x14ac:dyDescent="0.5">
      <c r="A7" s="26">
        <v>6</v>
      </c>
      <c r="B7" s="19">
        <v>2</v>
      </c>
      <c r="C7" s="19" t="s">
        <v>16</v>
      </c>
      <c r="D7" s="19">
        <v>0</v>
      </c>
      <c r="E7" s="19">
        <v>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20">
        <v>4</v>
      </c>
      <c r="L7" s="20">
        <v>4</v>
      </c>
      <c r="M7" s="20">
        <v>4</v>
      </c>
      <c r="N7" s="21">
        <v>4</v>
      </c>
      <c r="O7" s="21">
        <v>4</v>
      </c>
      <c r="P7" s="22">
        <v>4</v>
      </c>
      <c r="Q7" s="22">
        <v>4</v>
      </c>
      <c r="R7" s="22">
        <v>3</v>
      </c>
      <c r="S7" s="22">
        <v>4</v>
      </c>
      <c r="T7" s="22">
        <v>4</v>
      </c>
      <c r="U7" s="23">
        <v>3</v>
      </c>
      <c r="V7" s="23">
        <v>3</v>
      </c>
      <c r="W7" s="23">
        <v>3</v>
      </c>
      <c r="X7" s="23">
        <v>3</v>
      </c>
      <c r="Y7" s="24">
        <v>4</v>
      </c>
      <c r="Z7" s="24">
        <v>4</v>
      </c>
      <c r="AA7" s="24">
        <v>4</v>
      </c>
      <c r="AB7" s="24">
        <v>4</v>
      </c>
      <c r="AC7" s="19">
        <v>4</v>
      </c>
      <c r="AD7" s="19">
        <v>4</v>
      </c>
      <c r="AE7" s="19">
        <v>4</v>
      </c>
      <c r="AF7" s="25">
        <v>4</v>
      </c>
      <c r="AG7" s="25">
        <v>4</v>
      </c>
      <c r="AH7" s="25">
        <v>4</v>
      </c>
    </row>
    <row r="8" spans="1:34" ht="21.75" x14ac:dyDescent="0.5">
      <c r="A8" s="26">
        <v>7</v>
      </c>
      <c r="B8" s="19">
        <v>3</v>
      </c>
      <c r="C8" s="19" t="s">
        <v>32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1</v>
      </c>
      <c r="K8" s="20">
        <v>4</v>
      </c>
      <c r="L8" s="20">
        <v>4</v>
      </c>
      <c r="M8" s="20">
        <v>3</v>
      </c>
      <c r="N8" s="21">
        <v>4</v>
      </c>
      <c r="O8" s="21">
        <v>4</v>
      </c>
      <c r="P8" s="22">
        <v>4</v>
      </c>
      <c r="Q8" s="22">
        <v>3</v>
      </c>
      <c r="R8" s="22">
        <v>2</v>
      </c>
      <c r="S8" s="22">
        <v>4</v>
      </c>
      <c r="T8" s="22">
        <v>4</v>
      </c>
      <c r="U8" s="23">
        <v>2</v>
      </c>
      <c r="V8" s="23">
        <v>2</v>
      </c>
      <c r="W8" s="23">
        <v>2</v>
      </c>
      <c r="X8" s="23">
        <v>2</v>
      </c>
      <c r="Y8" s="24">
        <v>3</v>
      </c>
      <c r="Z8" s="24">
        <v>3</v>
      </c>
      <c r="AA8" s="24">
        <v>3</v>
      </c>
      <c r="AB8" s="24">
        <v>3</v>
      </c>
      <c r="AC8" s="19">
        <v>5</v>
      </c>
      <c r="AD8" s="19">
        <v>5</v>
      </c>
      <c r="AE8" s="19">
        <v>3</v>
      </c>
      <c r="AF8" s="25">
        <v>4</v>
      </c>
      <c r="AG8" s="25">
        <v>4</v>
      </c>
      <c r="AH8" s="25">
        <v>4</v>
      </c>
    </row>
    <row r="9" spans="1:34" ht="21.75" x14ac:dyDescent="0.5">
      <c r="A9" s="26">
        <v>8</v>
      </c>
      <c r="B9" s="19">
        <v>2</v>
      </c>
      <c r="C9" s="19" t="s">
        <v>24</v>
      </c>
      <c r="D9" s="19">
        <v>0</v>
      </c>
      <c r="E9" s="19">
        <v>1</v>
      </c>
      <c r="F9" s="19">
        <v>1</v>
      </c>
      <c r="G9" s="19">
        <v>0</v>
      </c>
      <c r="H9" s="19">
        <v>0</v>
      </c>
      <c r="I9" s="19">
        <v>0</v>
      </c>
      <c r="J9" s="19">
        <v>0</v>
      </c>
      <c r="K9" s="20">
        <v>4</v>
      </c>
      <c r="L9" s="20">
        <v>4</v>
      </c>
      <c r="M9" s="20">
        <v>4</v>
      </c>
      <c r="N9" s="21">
        <v>4</v>
      </c>
      <c r="O9" s="21">
        <v>4</v>
      </c>
      <c r="P9" s="22">
        <v>4</v>
      </c>
      <c r="Q9" s="22">
        <v>3</v>
      </c>
      <c r="R9" s="22">
        <v>3</v>
      </c>
      <c r="S9" s="22">
        <v>4</v>
      </c>
      <c r="T9" s="22">
        <v>4</v>
      </c>
      <c r="U9" s="23">
        <v>4</v>
      </c>
      <c r="V9" s="23">
        <v>4</v>
      </c>
      <c r="W9" s="23">
        <v>4</v>
      </c>
      <c r="X9" s="23">
        <v>4</v>
      </c>
      <c r="Y9" s="24">
        <v>4</v>
      </c>
      <c r="Z9" s="24">
        <v>4</v>
      </c>
      <c r="AA9" s="24">
        <v>4</v>
      </c>
      <c r="AB9" s="24">
        <v>4</v>
      </c>
      <c r="AC9" s="19">
        <v>4</v>
      </c>
      <c r="AD9" s="19">
        <v>4</v>
      </c>
      <c r="AE9" s="19">
        <v>4</v>
      </c>
      <c r="AF9" s="25">
        <v>4</v>
      </c>
      <c r="AG9" s="25">
        <v>4</v>
      </c>
      <c r="AH9" s="25">
        <v>4</v>
      </c>
    </row>
    <row r="10" spans="1:34" ht="21.75" x14ac:dyDescent="0.5">
      <c r="A10" s="26">
        <v>9</v>
      </c>
      <c r="B10" s="19">
        <v>1</v>
      </c>
      <c r="C10" s="19" t="s">
        <v>34</v>
      </c>
      <c r="D10" s="19">
        <v>1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20">
        <v>4</v>
      </c>
      <c r="L10" s="20">
        <v>4</v>
      </c>
      <c r="M10" s="20">
        <v>4</v>
      </c>
      <c r="N10" s="21">
        <v>4</v>
      </c>
      <c r="O10" s="21">
        <v>2</v>
      </c>
      <c r="P10" s="22">
        <v>4</v>
      </c>
      <c r="Q10" s="22">
        <v>2</v>
      </c>
      <c r="R10" s="22">
        <v>3</v>
      </c>
      <c r="S10" s="22">
        <v>3</v>
      </c>
      <c r="T10" s="22">
        <v>3</v>
      </c>
      <c r="U10" s="23">
        <v>2</v>
      </c>
      <c r="V10" s="23">
        <v>2</v>
      </c>
      <c r="W10" s="23">
        <v>2</v>
      </c>
      <c r="X10" s="23">
        <v>2</v>
      </c>
      <c r="Y10" s="24">
        <v>3</v>
      </c>
      <c r="Z10" s="24">
        <v>3</v>
      </c>
      <c r="AA10" s="24">
        <v>3</v>
      </c>
      <c r="AB10" s="24">
        <v>5</v>
      </c>
      <c r="AC10" s="19">
        <v>5</v>
      </c>
      <c r="AD10" s="19">
        <v>4</v>
      </c>
      <c r="AE10" s="19">
        <v>4</v>
      </c>
      <c r="AF10" s="25">
        <v>4</v>
      </c>
      <c r="AG10" s="25">
        <v>4</v>
      </c>
      <c r="AH10" s="25">
        <v>4</v>
      </c>
    </row>
    <row r="11" spans="1:34" ht="21.75" x14ac:dyDescent="0.5">
      <c r="A11" s="26">
        <v>10</v>
      </c>
      <c r="B11" s="19">
        <v>1</v>
      </c>
      <c r="C11" s="19" t="s">
        <v>34</v>
      </c>
      <c r="D11" s="19">
        <v>0</v>
      </c>
      <c r="E11" s="19">
        <v>1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0">
        <v>4</v>
      </c>
      <c r="L11" s="20">
        <v>4</v>
      </c>
      <c r="M11" s="20">
        <v>4</v>
      </c>
      <c r="N11" s="21">
        <v>5</v>
      </c>
      <c r="O11" s="21">
        <v>5</v>
      </c>
      <c r="P11" s="22">
        <v>4</v>
      </c>
      <c r="Q11" s="22">
        <v>2</v>
      </c>
      <c r="R11" s="22">
        <v>3</v>
      </c>
      <c r="S11" s="22">
        <v>3</v>
      </c>
      <c r="T11" s="22">
        <v>4</v>
      </c>
      <c r="U11" s="23">
        <v>4</v>
      </c>
      <c r="V11" s="23">
        <v>4</v>
      </c>
      <c r="W11" s="23">
        <v>4</v>
      </c>
      <c r="X11" s="23">
        <v>4</v>
      </c>
      <c r="Y11" s="24">
        <v>4</v>
      </c>
      <c r="Z11" s="24">
        <v>4</v>
      </c>
      <c r="AA11" s="24">
        <v>4</v>
      </c>
      <c r="AB11" s="24">
        <v>4</v>
      </c>
      <c r="AC11" s="19">
        <v>4</v>
      </c>
      <c r="AD11" s="19">
        <v>4</v>
      </c>
      <c r="AE11" s="19">
        <v>4</v>
      </c>
      <c r="AF11" s="25">
        <v>4</v>
      </c>
      <c r="AG11" s="25">
        <v>4</v>
      </c>
      <c r="AH11" s="25">
        <v>4</v>
      </c>
    </row>
    <row r="12" spans="1:34" ht="21.75" x14ac:dyDescent="0.5">
      <c r="A12" s="26">
        <v>11</v>
      </c>
      <c r="B12" s="19">
        <v>1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1</v>
      </c>
      <c r="K12" s="20">
        <v>4</v>
      </c>
      <c r="L12" s="20">
        <v>5</v>
      </c>
      <c r="M12" s="20">
        <v>5</v>
      </c>
      <c r="N12" s="21">
        <v>5</v>
      </c>
      <c r="O12" s="21">
        <v>4</v>
      </c>
      <c r="P12" s="22">
        <v>5</v>
      </c>
      <c r="Q12" s="22">
        <v>2</v>
      </c>
      <c r="R12" s="22">
        <v>5</v>
      </c>
      <c r="S12" s="22">
        <v>5</v>
      </c>
      <c r="T12" s="22">
        <v>5</v>
      </c>
      <c r="U12" s="23">
        <v>5</v>
      </c>
      <c r="V12" s="23">
        <v>5</v>
      </c>
      <c r="W12" s="23">
        <v>5</v>
      </c>
      <c r="X12" s="23">
        <v>5</v>
      </c>
      <c r="Y12" s="24">
        <v>5</v>
      </c>
      <c r="Z12" s="24">
        <v>5</v>
      </c>
      <c r="AA12" s="24">
        <v>5</v>
      </c>
      <c r="AB12" s="24">
        <v>5</v>
      </c>
      <c r="AC12" s="19">
        <v>5</v>
      </c>
      <c r="AD12" s="19">
        <v>5</v>
      </c>
      <c r="AE12" s="19">
        <v>3</v>
      </c>
      <c r="AF12" s="25">
        <v>5</v>
      </c>
      <c r="AG12" s="25">
        <v>5</v>
      </c>
      <c r="AH12" s="25">
        <v>5</v>
      </c>
    </row>
    <row r="13" spans="1:34" ht="21.75" x14ac:dyDescent="0.5">
      <c r="A13" s="26">
        <v>12</v>
      </c>
      <c r="B13" s="19">
        <v>2</v>
      </c>
      <c r="C13" s="19" t="s">
        <v>23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1</v>
      </c>
      <c r="K13" s="20">
        <v>4</v>
      </c>
      <c r="L13" s="20">
        <v>3</v>
      </c>
      <c r="M13" s="20">
        <v>3</v>
      </c>
      <c r="N13" s="21">
        <v>5</v>
      </c>
      <c r="O13" s="21">
        <v>5</v>
      </c>
      <c r="P13" s="22">
        <v>4</v>
      </c>
      <c r="Q13" s="22">
        <v>3</v>
      </c>
      <c r="R13" s="22">
        <v>3</v>
      </c>
      <c r="S13" s="22">
        <v>4</v>
      </c>
      <c r="T13" s="22">
        <v>1</v>
      </c>
      <c r="U13" s="23">
        <v>1</v>
      </c>
      <c r="V13" s="23">
        <v>1</v>
      </c>
      <c r="W13" s="23">
        <v>1</v>
      </c>
      <c r="X13" s="23">
        <v>2</v>
      </c>
      <c r="Y13" s="24">
        <v>2</v>
      </c>
      <c r="Z13" s="24">
        <v>2</v>
      </c>
      <c r="AA13" s="24">
        <v>2</v>
      </c>
      <c r="AB13" s="24">
        <v>4</v>
      </c>
      <c r="AC13" s="19">
        <v>4</v>
      </c>
      <c r="AD13" s="19">
        <v>3</v>
      </c>
      <c r="AE13" s="19">
        <v>4</v>
      </c>
      <c r="AF13" s="25">
        <v>4</v>
      </c>
      <c r="AG13" s="25">
        <v>4</v>
      </c>
      <c r="AH13" s="25">
        <v>4</v>
      </c>
    </row>
    <row r="14" spans="1:34" ht="21.75" x14ac:dyDescent="0.5">
      <c r="A14" s="26">
        <v>13</v>
      </c>
      <c r="B14" s="19">
        <v>2</v>
      </c>
      <c r="C14" s="19" t="s">
        <v>17</v>
      </c>
      <c r="D14" s="19">
        <v>0</v>
      </c>
      <c r="E14" s="19">
        <v>1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0">
        <v>5</v>
      </c>
      <c r="L14" s="20">
        <v>5</v>
      </c>
      <c r="M14" s="20">
        <v>5</v>
      </c>
      <c r="N14" s="21">
        <v>5</v>
      </c>
      <c r="O14" s="21">
        <v>5</v>
      </c>
      <c r="P14" s="22">
        <v>5</v>
      </c>
      <c r="Q14" s="22">
        <v>3</v>
      </c>
      <c r="R14" s="22">
        <v>5</v>
      </c>
      <c r="S14" s="22">
        <v>4</v>
      </c>
      <c r="T14" s="22">
        <v>5</v>
      </c>
      <c r="U14" s="23">
        <v>2</v>
      </c>
      <c r="V14" s="23">
        <v>3</v>
      </c>
      <c r="W14" s="23">
        <v>3</v>
      </c>
      <c r="X14" s="23">
        <v>2</v>
      </c>
      <c r="Y14" s="24">
        <v>4</v>
      </c>
      <c r="Z14" s="24">
        <v>4</v>
      </c>
      <c r="AA14" s="24">
        <v>4</v>
      </c>
      <c r="AB14" s="24"/>
      <c r="AC14" s="19">
        <v>5</v>
      </c>
      <c r="AD14" s="19">
        <v>5</v>
      </c>
      <c r="AE14" s="19">
        <v>5</v>
      </c>
      <c r="AF14" s="25">
        <v>5</v>
      </c>
      <c r="AG14" s="25">
        <v>5</v>
      </c>
      <c r="AH14" s="25">
        <v>5</v>
      </c>
    </row>
    <row r="15" spans="1:34" ht="21.75" x14ac:dyDescent="0.5">
      <c r="A15" s="26">
        <v>14</v>
      </c>
      <c r="B15" s="19">
        <v>2</v>
      </c>
      <c r="C15" s="19" t="s">
        <v>35</v>
      </c>
      <c r="D15" s="19">
        <v>0</v>
      </c>
      <c r="E15" s="19">
        <v>1</v>
      </c>
      <c r="F15" s="19">
        <v>0</v>
      </c>
      <c r="G15" s="19">
        <v>0</v>
      </c>
      <c r="H15" s="19">
        <v>0</v>
      </c>
      <c r="I15" s="19">
        <v>0</v>
      </c>
      <c r="J15" s="19">
        <v>1</v>
      </c>
      <c r="K15" s="20">
        <v>5</v>
      </c>
      <c r="L15" s="20">
        <v>5</v>
      </c>
      <c r="M15" s="20">
        <v>5</v>
      </c>
      <c r="N15" s="21">
        <v>5</v>
      </c>
      <c r="O15" s="21">
        <v>5</v>
      </c>
      <c r="P15" s="22">
        <v>5</v>
      </c>
      <c r="Q15" s="22">
        <v>5</v>
      </c>
      <c r="R15" s="22">
        <v>5</v>
      </c>
      <c r="S15" s="22">
        <v>5</v>
      </c>
      <c r="T15" s="22">
        <v>5</v>
      </c>
      <c r="U15" s="23">
        <v>3</v>
      </c>
      <c r="V15" s="23">
        <v>3</v>
      </c>
      <c r="W15" s="23">
        <v>3</v>
      </c>
      <c r="X15" s="23">
        <v>3</v>
      </c>
      <c r="Y15" s="24">
        <v>4</v>
      </c>
      <c r="Z15" s="24">
        <v>4</v>
      </c>
      <c r="AA15" s="24">
        <v>5</v>
      </c>
      <c r="AB15" s="24">
        <v>4</v>
      </c>
      <c r="AC15" s="19">
        <v>5</v>
      </c>
      <c r="AD15" s="19">
        <v>5</v>
      </c>
      <c r="AE15" s="19">
        <v>4</v>
      </c>
      <c r="AF15" s="25">
        <v>4</v>
      </c>
      <c r="AG15" s="25">
        <v>4</v>
      </c>
      <c r="AH15" s="25">
        <v>5</v>
      </c>
    </row>
    <row r="16" spans="1:34" ht="21.75" x14ac:dyDescent="0.5">
      <c r="A16" s="26">
        <v>15</v>
      </c>
      <c r="B16" s="19">
        <v>1</v>
      </c>
      <c r="C16" s="19" t="s">
        <v>17</v>
      </c>
      <c r="D16" s="19">
        <v>0</v>
      </c>
      <c r="E16" s="19">
        <v>0</v>
      </c>
      <c r="F16" s="19">
        <v>1</v>
      </c>
      <c r="G16" s="19">
        <v>0</v>
      </c>
      <c r="H16" s="19">
        <v>0</v>
      </c>
      <c r="I16" s="19">
        <v>0</v>
      </c>
      <c r="J16" s="19">
        <v>0</v>
      </c>
      <c r="K16" s="20">
        <v>4</v>
      </c>
      <c r="L16" s="20">
        <v>4</v>
      </c>
      <c r="M16" s="20">
        <v>4</v>
      </c>
      <c r="N16" s="21">
        <v>4</v>
      </c>
      <c r="O16" s="21">
        <v>4</v>
      </c>
      <c r="P16" s="22">
        <v>4</v>
      </c>
      <c r="Q16" s="22">
        <v>3</v>
      </c>
      <c r="R16" s="22">
        <v>4</v>
      </c>
      <c r="S16" s="22">
        <v>4</v>
      </c>
      <c r="T16" s="22">
        <v>4</v>
      </c>
      <c r="U16" s="23">
        <v>3</v>
      </c>
      <c r="V16" s="23">
        <v>3</v>
      </c>
      <c r="W16" s="23">
        <v>3</v>
      </c>
      <c r="X16" s="23">
        <v>3</v>
      </c>
      <c r="Y16" s="24">
        <v>4</v>
      </c>
      <c r="Z16" s="24">
        <v>4</v>
      </c>
      <c r="AA16" s="24">
        <v>4</v>
      </c>
      <c r="AB16" s="24">
        <v>4</v>
      </c>
      <c r="AC16" s="19">
        <v>5</v>
      </c>
      <c r="AD16" s="19">
        <v>5</v>
      </c>
      <c r="AE16" s="19">
        <v>5</v>
      </c>
      <c r="AF16" s="25">
        <v>5</v>
      </c>
      <c r="AG16" s="25">
        <v>4</v>
      </c>
      <c r="AH16" s="25">
        <v>4</v>
      </c>
    </row>
    <row r="17" spans="1:34" ht="21.75" x14ac:dyDescent="0.5">
      <c r="A17" s="26">
        <v>16</v>
      </c>
      <c r="B17" s="19">
        <v>2</v>
      </c>
      <c r="C17" s="19" t="s">
        <v>21</v>
      </c>
      <c r="D17" s="19">
        <v>1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0">
        <v>4</v>
      </c>
      <c r="L17" s="20">
        <v>3</v>
      </c>
      <c r="M17" s="20">
        <v>4</v>
      </c>
      <c r="N17" s="21">
        <v>4</v>
      </c>
      <c r="O17" s="21">
        <v>4</v>
      </c>
      <c r="P17" s="22">
        <v>3</v>
      </c>
      <c r="Q17" s="22">
        <v>3</v>
      </c>
      <c r="R17" s="22">
        <v>4</v>
      </c>
      <c r="S17" s="22">
        <v>4</v>
      </c>
      <c r="T17" s="22">
        <v>4</v>
      </c>
      <c r="U17" s="23">
        <v>3</v>
      </c>
      <c r="V17" s="23">
        <v>2</v>
      </c>
      <c r="W17" s="23">
        <v>2</v>
      </c>
      <c r="X17" s="23">
        <v>2</v>
      </c>
      <c r="Y17" s="24">
        <v>4</v>
      </c>
      <c r="Z17" s="24">
        <v>3</v>
      </c>
      <c r="AA17" s="24">
        <v>3</v>
      </c>
      <c r="AB17" s="24">
        <v>3</v>
      </c>
      <c r="AC17" s="19">
        <v>4</v>
      </c>
      <c r="AD17" s="19">
        <v>5</v>
      </c>
      <c r="AE17" s="19">
        <v>4</v>
      </c>
      <c r="AF17" s="25">
        <v>4</v>
      </c>
      <c r="AG17" s="25">
        <v>4</v>
      </c>
      <c r="AH17" s="25">
        <v>4</v>
      </c>
    </row>
    <row r="18" spans="1:34" ht="21.75" x14ac:dyDescent="0.5">
      <c r="A18" s="26">
        <v>17</v>
      </c>
      <c r="B18" s="19">
        <v>1</v>
      </c>
      <c r="C18" s="19" t="s">
        <v>27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1</v>
      </c>
      <c r="K18" s="20">
        <v>4</v>
      </c>
      <c r="L18" s="20">
        <v>4</v>
      </c>
      <c r="M18" s="20">
        <v>4</v>
      </c>
      <c r="N18" s="21">
        <v>4</v>
      </c>
      <c r="O18" s="21">
        <v>4</v>
      </c>
      <c r="P18" s="22">
        <v>3</v>
      </c>
      <c r="Q18" s="22">
        <v>2</v>
      </c>
      <c r="R18" s="22">
        <v>3</v>
      </c>
      <c r="S18" s="22">
        <v>4</v>
      </c>
      <c r="T18" s="22">
        <v>4</v>
      </c>
      <c r="U18" s="23">
        <v>3</v>
      </c>
      <c r="V18" s="23">
        <v>3</v>
      </c>
      <c r="W18" s="23">
        <v>3</v>
      </c>
      <c r="X18" s="23">
        <v>3</v>
      </c>
      <c r="Y18" s="24">
        <v>4</v>
      </c>
      <c r="Z18" s="24">
        <v>4</v>
      </c>
      <c r="AA18" s="24">
        <v>4</v>
      </c>
      <c r="AB18" s="24">
        <v>4</v>
      </c>
      <c r="AC18" s="19">
        <v>4</v>
      </c>
      <c r="AD18" s="19">
        <v>4</v>
      </c>
      <c r="AE18" s="19">
        <v>4</v>
      </c>
      <c r="AF18" s="25">
        <v>4</v>
      </c>
      <c r="AG18" s="25">
        <v>4</v>
      </c>
      <c r="AH18" s="25">
        <v>4</v>
      </c>
    </row>
    <row r="19" spans="1:34" ht="21.75" x14ac:dyDescent="0.5">
      <c r="A19" s="26">
        <v>18</v>
      </c>
      <c r="B19" s="19">
        <v>1</v>
      </c>
      <c r="C19" s="19" t="s">
        <v>27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1</v>
      </c>
      <c r="K19" s="20">
        <v>4</v>
      </c>
      <c r="L19" s="20">
        <v>4</v>
      </c>
      <c r="M19" s="20">
        <v>3</v>
      </c>
      <c r="N19" s="21">
        <v>5</v>
      </c>
      <c r="O19" s="21">
        <v>5</v>
      </c>
      <c r="P19" s="22">
        <v>4</v>
      </c>
      <c r="Q19" s="22">
        <v>2</v>
      </c>
      <c r="R19" s="22">
        <v>4</v>
      </c>
      <c r="S19" s="22">
        <v>3</v>
      </c>
      <c r="T19" s="22">
        <v>4</v>
      </c>
      <c r="U19" s="23">
        <v>2</v>
      </c>
      <c r="V19" s="23">
        <v>2</v>
      </c>
      <c r="W19" s="23">
        <v>2</v>
      </c>
      <c r="X19" s="23">
        <v>2</v>
      </c>
      <c r="Y19" s="24">
        <v>3</v>
      </c>
      <c r="Z19" s="24">
        <v>3</v>
      </c>
      <c r="AA19" s="24">
        <v>3</v>
      </c>
      <c r="AB19" s="24">
        <v>3</v>
      </c>
      <c r="AC19" s="19">
        <v>4</v>
      </c>
      <c r="AD19" s="19">
        <v>5</v>
      </c>
      <c r="AE19" s="19">
        <v>4</v>
      </c>
      <c r="AF19" s="25">
        <v>3</v>
      </c>
      <c r="AG19" s="25">
        <v>3</v>
      </c>
      <c r="AH19" s="25">
        <v>3</v>
      </c>
    </row>
    <row r="20" spans="1:34" ht="21.75" x14ac:dyDescent="0.5">
      <c r="A20" s="26">
        <v>19</v>
      </c>
      <c r="B20" s="19">
        <v>2</v>
      </c>
      <c r="C20" s="19" t="s">
        <v>26</v>
      </c>
      <c r="D20" s="19">
        <v>0</v>
      </c>
      <c r="E20" s="19">
        <v>0</v>
      </c>
      <c r="F20" s="19">
        <v>1</v>
      </c>
      <c r="G20" s="19">
        <v>0</v>
      </c>
      <c r="H20" s="19">
        <v>0</v>
      </c>
      <c r="I20" s="19">
        <v>0</v>
      </c>
      <c r="J20" s="19">
        <v>1</v>
      </c>
      <c r="K20" s="20">
        <v>4</v>
      </c>
      <c r="L20" s="20">
        <v>4</v>
      </c>
      <c r="M20" s="20">
        <v>3</v>
      </c>
      <c r="N20" s="21">
        <v>5</v>
      </c>
      <c r="O20" s="21">
        <v>5</v>
      </c>
      <c r="P20" s="22">
        <v>4</v>
      </c>
      <c r="Q20" s="22">
        <v>3</v>
      </c>
      <c r="R20" s="22">
        <v>3</v>
      </c>
      <c r="S20" s="22">
        <v>4</v>
      </c>
      <c r="T20" s="22">
        <v>4</v>
      </c>
      <c r="U20" s="23">
        <v>2</v>
      </c>
      <c r="V20" s="23">
        <v>2</v>
      </c>
      <c r="W20" s="23">
        <v>2</v>
      </c>
      <c r="X20" s="23">
        <v>2</v>
      </c>
      <c r="Y20" s="24">
        <v>3</v>
      </c>
      <c r="Z20" s="24">
        <v>3</v>
      </c>
      <c r="AA20" s="24">
        <v>3</v>
      </c>
      <c r="AB20" s="24">
        <v>3</v>
      </c>
      <c r="AC20" s="19">
        <v>4</v>
      </c>
      <c r="AD20" s="19">
        <v>4</v>
      </c>
      <c r="AE20" s="19">
        <v>3</v>
      </c>
      <c r="AF20" s="25">
        <v>4</v>
      </c>
      <c r="AG20" s="25">
        <v>4</v>
      </c>
      <c r="AH20" s="25">
        <v>4</v>
      </c>
    </row>
    <row r="21" spans="1:34" ht="21.75" x14ac:dyDescent="0.5">
      <c r="A21" s="26">
        <v>20</v>
      </c>
      <c r="B21" s="19">
        <v>2</v>
      </c>
      <c r="C21" s="19" t="s">
        <v>35</v>
      </c>
      <c r="D21" s="19">
        <v>1</v>
      </c>
      <c r="E21" s="19">
        <v>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0">
        <v>4</v>
      </c>
      <c r="L21" s="20">
        <v>4</v>
      </c>
      <c r="M21" s="20">
        <v>4</v>
      </c>
      <c r="N21" s="21">
        <v>4</v>
      </c>
      <c r="O21" s="21">
        <v>4</v>
      </c>
      <c r="P21" s="22">
        <v>4</v>
      </c>
      <c r="Q21" s="22">
        <v>4</v>
      </c>
      <c r="R21" s="22">
        <v>4</v>
      </c>
      <c r="S21" s="22">
        <v>4</v>
      </c>
      <c r="T21" s="22">
        <v>4</v>
      </c>
      <c r="U21" s="23">
        <v>4</v>
      </c>
      <c r="V21" s="23">
        <v>4</v>
      </c>
      <c r="W21" s="23">
        <v>4</v>
      </c>
      <c r="X21" s="23">
        <v>4</v>
      </c>
      <c r="Y21" s="24">
        <v>4</v>
      </c>
      <c r="Z21" s="24">
        <v>4</v>
      </c>
      <c r="AA21" s="24">
        <v>4</v>
      </c>
      <c r="AB21" s="24">
        <v>4</v>
      </c>
      <c r="AC21" s="19">
        <v>5</v>
      </c>
      <c r="AD21" s="19">
        <v>5</v>
      </c>
      <c r="AE21" s="19">
        <v>5</v>
      </c>
      <c r="AF21" s="25">
        <v>4</v>
      </c>
      <c r="AG21" s="25">
        <v>4</v>
      </c>
      <c r="AH21" s="25">
        <v>4</v>
      </c>
    </row>
    <row r="22" spans="1:34" ht="21.75" x14ac:dyDescent="0.5">
      <c r="A22" s="26">
        <v>21</v>
      </c>
      <c r="B22" s="19">
        <v>1</v>
      </c>
      <c r="C22" s="19" t="s">
        <v>27</v>
      </c>
      <c r="D22" s="19">
        <v>0</v>
      </c>
      <c r="E22" s="19">
        <v>0</v>
      </c>
      <c r="F22" s="19">
        <v>1</v>
      </c>
      <c r="G22" s="19">
        <v>0</v>
      </c>
      <c r="H22" s="19">
        <v>0</v>
      </c>
      <c r="I22" s="19">
        <v>0</v>
      </c>
      <c r="J22" s="19">
        <v>0</v>
      </c>
      <c r="K22" s="20">
        <v>4</v>
      </c>
      <c r="L22" s="20">
        <v>4</v>
      </c>
      <c r="M22" s="20">
        <v>3</v>
      </c>
      <c r="N22" s="21">
        <v>4</v>
      </c>
      <c r="O22" s="21">
        <v>4</v>
      </c>
      <c r="P22" s="22">
        <v>3</v>
      </c>
      <c r="Q22" s="22">
        <v>2</v>
      </c>
      <c r="R22" s="22">
        <v>3</v>
      </c>
      <c r="S22" s="22">
        <v>3</v>
      </c>
      <c r="T22" s="22">
        <v>4</v>
      </c>
      <c r="U22" s="23">
        <v>4</v>
      </c>
      <c r="V22" s="23">
        <v>4</v>
      </c>
      <c r="W22" s="23">
        <v>4</v>
      </c>
      <c r="X22" s="23">
        <v>3</v>
      </c>
      <c r="Y22" s="24">
        <v>3</v>
      </c>
      <c r="Z22" s="24">
        <v>3</v>
      </c>
      <c r="AA22" s="24">
        <v>3</v>
      </c>
      <c r="AB22" s="24">
        <v>3</v>
      </c>
      <c r="AC22" s="19">
        <v>3</v>
      </c>
      <c r="AD22" s="19">
        <v>3</v>
      </c>
      <c r="AE22" s="19">
        <v>3</v>
      </c>
      <c r="AF22" s="25">
        <v>3</v>
      </c>
      <c r="AG22" s="25">
        <v>3</v>
      </c>
      <c r="AH22" s="25">
        <v>3</v>
      </c>
    </row>
    <row r="23" spans="1:34" ht="21.75" x14ac:dyDescent="0.5">
      <c r="A23" s="26">
        <v>22</v>
      </c>
      <c r="B23" s="19">
        <v>2</v>
      </c>
      <c r="C23" s="19" t="s">
        <v>25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1</v>
      </c>
      <c r="K23" s="20">
        <v>5</v>
      </c>
      <c r="L23" s="20">
        <v>4</v>
      </c>
      <c r="M23" s="20">
        <v>4</v>
      </c>
      <c r="N23" s="21">
        <v>5</v>
      </c>
      <c r="O23" s="21">
        <v>5</v>
      </c>
      <c r="P23" s="22">
        <v>3</v>
      </c>
      <c r="Q23" s="22">
        <v>2</v>
      </c>
      <c r="R23" s="22">
        <v>4</v>
      </c>
      <c r="S23" s="22">
        <v>4</v>
      </c>
      <c r="T23" s="22">
        <v>3</v>
      </c>
      <c r="U23" s="23">
        <v>3</v>
      </c>
      <c r="V23" s="23">
        <v>3</v>
      </c>
      <c r="W23" s="23">
        <v>2</v>
      </c>
      <c r="X23" s="23">
        <v>3</v>
      </c>
      <c r="Y23" s="24">
        <v>3</v>
      </c>
      <c r="Z23" s="24">
        <v>3</v>
      </c>
      <c r="AA23" s="24">
        <v>2</v>
      </c>
      <c r="AB23" s="24">
        <v>3</v>
      </c>
      <c r="AC23" s="19">
        <v>4</v>
      </c>
      <c r="AD23" s="19">
        <v>4</v>
      </c>
      <c r="AE23" s="19">
        <v>3</v>
      </c>
      <c r="AF23" s="25">
        <v>4</v>
      </c>
      <c r="AG23" s="25">
        <v>3</v>
      </c>
      <c r="AH23" s="25">
        <v>4</v>
      </c>
    </row>
    <row r="24" spans="1:34" ht="21.75" x14ac:dyDescent="0.5">
      <c r="A24" s="26">
        <v>23</v>
      </c>
      <c r="B24" s="19">
        <v>2</v>
      </c>
      <c r="C24" s="19" t="s">
        <v>15</v>
      </c>
      <c r="D24" s="19">
        <v>0</v>
      </c>
      <c r="E24" s="19">
        <v>0</v>
      </c>
      <c r="F24" s="19">
        <v>1</v>
      </c>
      <c r="G24" s="19">
        <v>0</v>
      </c>
      <c r="H24" s="19">
        <v>0</v>
      </c>
      <c r="I24" s="19">
        <v>0</v>
      </c>
      <c r="J24" s="19">
        <v>1</v>
      </c>
      <c r="K24" s="20">
        <v>5</v>
      </c>
      <c r="L24" s="20">
        <v>4</v>
      </c>
      <c r="M24" s="20">
        <v>4</v>
      </c>
      <c r="N24" s="21">
        <v>5</v>
      </c>
      <c r="O24" s="21">
        <v>4</v>
      </c>
      <c r="P24" s="22">
        <v>5</v>
      </c>
      <c r="Q24" s="22">
        <v>3</v>
      </c>
      <c r="R24" s="22">
        <v>4</v>
      </c>
      <c r="S24" s="22">
        <v>4</v>
      </c>
      <c r="T24" s="22">
        <v>4</v>
      </c>
      <c r="U24" s="23">
        <v>3</v>
      </c>
      <c r="V24" s="23">
        <v>3</v>
      </c>
      <c r="W24" s="23">
        <v>2</v>
      </c>
      <c r="X24" s="23">
        <v>2</v>
      </c>
      <c r="Y24" s="24">
        <v>4</v>
      </c>
      <c r="Z24" s="24">
        <v>4</v>
      </c>
      <c r="AA24" s="24">
        <v>3</v>
      </c>
      <c r="AB24" s="24">
        <v>3</v>
      </c>
      <c r="AC24" s="19">
        <v>4</v>
      </c>
      <c r="AD24" s="19">
        <v>4</v>
      </c>
      <c r="AE24" s="19">
        <v>5</v>
      </c>
      <c r="AF24" s="25">
        <v>5</v>
      </c>
      <c r="AG24" s="25">
        <v>5</v>
      </c>
      <c r="AH24" s="25">
        <v>5</v>
      </c>
    </row>
    <row r="25" spans="1:34" ht="21.75" x14ac:dyDescent="0.5">
      <c r="A25" s="26">
        <v>24</v>
      </c>
      <c r="B25" s="19">
        <v>1</v>
      </c>
      <c r="C25" s="19" t="s">
        <v>20</v>
      </c>
      <c r="D25" s="19">
        <v>0</v>
      </c>
      <c r="E25" s="19">
        <v>1</v>
      </c>
      <c r="F25" s="19">
        <v>0</v>
      </c>
      <c r="G25" s="19">
        <v>0</v>
      </c>
      <c r="H25" s="19">
        <v>0</v>
      </c>
      <c r="I25" s="19">
        <v>0</v>
      </c>
      <c r="J25" s="19">
        <v>1</v>
      </c>
      <c r="K25" s="20">
        <v>4</v>
      </c>
      <c r="L25" s="20">
        <v>4</v>
      </c>
      <c r="M25" s="20">
        <v>5</v>
      </c>
      <c r="N25" s="21">
        <v>4</v>
      </c>
      <c r="O25" s="21">
        <v>5</v>
      </c>
      <c r="P25" s="22">
        <v>3</v>
      </c>
      <c r="Q25" s="22">
        <v>3</v>
      </c>
      <c r="R25" s="22">
        <v>4</v>
      </c>
      <c r="S25" s="22">
        <v>4</v>
      </c>
      <c r="T25" s="22">
        <v>4</v>
      </c>
      <c r="U25" s="23">
        <v>3</v>
      </c>
      <c r="V25" s="23">
        <v>3</v>
      </c>
      <c r="W25" s="23">
        <v>3</v>
      </c>
      <c r="X25" s="23">
        <v>3</v>
      </c>
      <c r="Y25" s="24">
        <v>5</v>
      </c>
      <c r="Z25" s="24">
        <v>5</v>
      </c>
      <c r="AA25" s="24">
        <v>4</v>
      </c>
      <c r="AB25" s="24">
        <v>4</v>
      </c>
      <c r="AC25" s="19">
        <v>5</v>
      </c>
      <c r="AD25" s="19">
        <v>5</v>
      </c>
      <c r="AE25" s="19">
        <v>5</v>
      </c>
      <c r="AF25" s="25">
        <v>4</v>
      </c>
      <c r="AG25" s="25">
        <v>5</v>
      </c>
      <c r="AH25" s="25">
        <v>5</v>
      </c>
    </row>
    <row r="26" spans="1:34" ht="21.75" x14ac:dyDescent="0.5">
      <c r="A26" s="26">
        <v>25</v>
      </c>
      <c r="B26" s="19">
        <v>2</v>
      </c>
      <c r="C26" s="19" t="s">
        <v>25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1</v>
      </c>
      <c r="K26" s="20">
        <v>5</v>
      </c>
      <c r="L26" s="20">
        <v>5</v>
      </c>
      <c r="M26" s="20">
        <v>5</v>
      </c>
      <c r="N26" s="21">
        <v>5</v>
      </c>
      <c r="O26" s="21">
        <v>5</v>
      </c>
      <c r="P26" s="22">
        <v>5</v>
      </c>
      <c r="Q26" s="22">
        <v>3</v>
      </c>
      <c r="R26" s="22">
        <v>5</v>
      </c>
      <c r="S26" s="22">
        <v>5</v>
      </c>
      <c r="T26" s="22">
        <v>5</v>
      </c>
      <c r="U26" s="23">
        <v>3</v>
      </c>
      <c r="V26" s="23">
        <v>3</v>
      </c>
      <c r="W26" s="23">
        <v>3</v>
      </c>
      <c r="X26" s="23">
        <v>3</v>
      </c>
      <c r="Y26" s="24">
        <v>3</v>
      </c>
      <c r="Z26" s="24">
        <v>3</v>
      </c>
      <c r="AA26" s="24">
        <v>3</v>
      </c>
      <c r="AB26" s="24">
        <v>3</v>
      </c>
      <c r="AC26" s="19">
        <v>3</v>
      </c>
      <c r="AD26" s="19">
        <v>3</v>
      </c>
      <c r="AE26" s="19">
        <v>3</v>
      </c>
      <c r="AF26" s="25">
        <v>4</v>
      </c>
      <c r="AG26" s="25">
        <v>4</v>
      </c>
      <c r="AH26" s="25">
        <v>4</v>
      </c>
    </row>
    <row r="27" spans="1:34" ht="21.75" x14ac:dyDescent="0.5">
      <c r="A27" s="26">
        <v>26</v>
      </c>
      <c r="B27" s="19">
        <v>2</v>
      </c>
      <c r="C27" s="19" t="s">
        <v>16</v>
      </c>
      <c r="D27" s="19">
        <v>0</v>
      </c>
      <c r="E27" s="19">
        <v>1</v>
      </c>
      <c r="F27" s="19">
        <v>0</v>
      </c>
      <c r="G27" s="19">
        <v>0</v>
      </c>
      <c r="H27" s="19">
        <v>0</v>
      </c>
      <c r="I27" s="19">
        <v>0</v>
      </c>
      <c r="J27" s="19">
        <v>1</v>
      </c>
      <c r="K27" s="20">
        <v>5</v>
      </c>
      <c r="L27" s="20">
        <v>5</v>
      </c>
      <c r="M27" s="20">
        <v>5</v>
      </c>
      <c r="N27" s="21">
        <v>5</v>
      </c>
      <c r="O27" s="21">
        <v>4</v>
      </c>
      <c r="P27" s="22">
        <v>3</v>
      </c>
      <c r="Q27" s="22">
        <v>2</v>
      </c>
      <c r="R27" s="22">
        <v>4</v>
      </c>
      <c r="S27" s="22">
        <v>4</v>
      </c>
      <c r="T27" s="22">
        <v>4</v>
      </c>
      <c r="U27" s="23">
        <v>4</v>
      </c>
      <c r="V27" s="23">
        <v>4</v>
      </c>
      <c r="W27" s="23">
        <v>4</v>
      </c>
      <c r="X27" s="23">
        <v>5</v>
      </c>
      <c r="Y27" s="24">
        <v>5</v>
      </c>
      <c r="Z27" s="24">
        <v>5</v>
      </c>
      <c r="AA27" s="24">
        <v>5</v>
      </c>
      <c r="AB27" s="24">
        <v>5</v>
      </c>
      <c r="AC27" s="19">
        <v>5</v>
      </c>
      <c r="AD27" s="19">
        <v>5</v>
      </c>
      <c r="AE27" s="19">
        <v>4</v>
      </c>
      <c r="AF27" s="25">
        <v>5</v>
      </c>
      <c r="AG27" s="25">
        <v>5</v>
      </c>
      <c r="AH27" s="25">
        <v>5</v>
      </c>
    </row>
    <row r="28" spans="1:34" ht="21.75" x14ac:dyDescent="0.5">
      <c r="A28" s="26">
        <v>27</v>
      </c>
      <c r="B28" s="19">
        <v>2</v>
      </c>
      <c r="C28" s="19" t="s">
        <v>16</v>
      </c>
      <c r="D28" s="19">
        <v>0</v>
      </c>
      <c r="E28" s="19">
        <v>1</v>
      </c>
      <c r="F28" s="19">
        <v>0</v>
      </c>
      <c r="G28" s="19">
        <v>0</v>
      </c>
      <c r="H28" s="19">
        <v>0</v>
      </c>
      <c r="I28" s="19">
        <v>0</v>
      </c>
      <c r="J28" s="19">
        <v>1</v>
      </c>
      <c r="K28" s="20">
        <v>5</v>
      </c>
      <c r="L28" s="20">
        <v>5</v>
      </c>
      <c r="M28" s="20">
        <v>5</v>
      </c>
      <c r="N28" s="21">
        <v>5</v>
      </c>
      <c r="O28" s="21">
        <v>5</v>
      </c>
      <c r="P28" s="22">
        <v>4</v>
      </c>
      <c r="Q28" s="22">
        <v>3</v>
      </c>
      <c r="R28" s="22">
        <v>4</v>
      </c>
      <c r="S28" s="22">
        <v>4</v>
      </c>
      <c r="T28" s="22">
        <v>4</v>
      </c>
      <c r="U28" s="23">
        <v>2</v>
      </c>
      <c r="V28" s="23">
        <v>2</v>
      </c>
      <c r="W28" s="23">
        <v>2</v>
      </c>
      <c r="X28" s="23">
        <v>1</v>
      </c>
      <c r="Y28" s="24">
        <v>4</v>
      </c>
      <c r="Z28" s="24">
        <v>3</v>
      </c>
      <c r="AA28" s="24">
        <v>3</v>
      </c>
      <c r="AB28" s="24">
        <v>4</v>
      </c>
      <c r="AC28" s="19">
        <v>5</v>
      </c>
      <c r="AD28" s="19">
        <v>5</v>
      </c>
      <c r="AE28" s="19">
        <v>5</v>
      </c>
      <c r="AF28" s="25">
        <v>4</v>
      </c>
      <c r="AG28" s="25">
        <v>4</v>
      </c>
      <c r="AH28" s="25">
        <v>4</v>
      </c>
    </row>
    <row r="29" spans="1:34" ht="21.75" x14ac:dyDescent="0.5">
      <c r="A29" s="26">
        <v>28</v>
      </c>
      <c r="B29" s="19">
        <v>2</v>
      </c>
      <c r="C29" s="19" t="s">
        <v>35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1</v>
      </c>
      <c r="K29" s="20">
        <v>4</v>
      </c>
      <c r="L29" s="20">
        <v>5</v>
      </c>
      <c r="M29" s="20">
        <v>4</v>
      </c>
      <c r="N29" s="21">
        <v>4</v>
      </c>
      <c r="O29" s="21">
        <v>4</v>
      </c>
      <c r="P29" s="22">
        <v>4</v>
      </c>
      <c r="Q29" s="22">
        <v>3</v>
      </c>
      <c r="R29" s="22">
        <v>4</v>
      </c>
      <c r="S29" s="22">
        <v>4</v>
      </c>
      <c r="T29" s="22">
        <v>4</v>
      </c>
      <c r="U29" s="23">
        <v>5</v>
      </c>
      <c r="V29" s="23">
        <v>5</v>
      </c>
      <c r="W29" s="23">
        <v>5</v>
      </c>
      <c r="X29" s="23">
        <v>5</v>
      </c>
      <c r="Y29" s="24">
        <v>4</v>
      </c>
      <c r="Z29" s="24">
        <v>4</v>
      </c>
      <c r="AA29" s="24">
        <v>4</v>
      </c>
      <c r="AB29" s="24">
        <v>4</v>
      </c>
      <c r="AC29" s="19">
        <v>5</v>
      </c>
      <c r="AD29" s="19">
        <v>5</v>
      </c>
      <c r="AE29" s="19">
        <v>5</v>
      </c>
      <c r="AF29" s="25">
        <v>5</v>
      </c>
      <c r="AG29" s="25">
        <v>5</v>
      </c>
      <c r="AH29" s="25">
        <v>5</v>
      </c>
    </row>
    <row r="30" spans="1:34" ht="21.75" x14ac:dyDescent="0.5">
      <c r="A30" s="26">
        <v>29</v>
      </c>
      <c r="B30" s="19">
        <v>1</v>
      </c>
      <c r="C30" s="19" t="s">
        <v>37</v>
      </c>
      <c r="D30" s="19">
        <v>0</v>
      </c>
      <c r="E30" s="19">
        <v>0</v>
      </c>
      <c r="F30" s="19">
        <v>1</v>
      </c>
      <c r="G30" s="19">
        <v>0</v>
      </c>
      <c r="H30" s="19">
        <v>0</v>
      </c>
      <c r="I30" s="19">
        <v>0</v>
      </c>
      <c r="J30" s="19">
        <v>0</v>
      </c>
      <c r="K30" s="20">
        <v>4</v>
      </c>
      <c r="L30" s="20">
        <v>3</v>
      </c>
      <c r="M30" s="20">
        <v>3</v>
      </c>
      <c r="N30" s="21">
        <v>4</v>
      </c>
      <c r="O30" s="21">
        <v>4</v>
      </c>
      <c r="P30" s="22">
        <v>4</v>
      </c>
      <c r="Q30" s="22">
        <v>2</v>
      </c>
      <c r="R30" s="22">
        <v>3</v>
      </c>
      <c r="S30" s="22">
        <v>4</v>
      </c>
      <c r="T30" s="22">
        <v>4</v>
      </c>
      <c r="U30" s="23">
        <v>4</v>
      </c>
      <c r="V30" s="23">
        <v>4</v>
      </c>
      <c r="W30" s="23">
        <v>4</v>
      </c>
      <c r="X30" s="23">
        <v>4</v>
      </c>
      <c r="Y30" s="24">
        <v>4</v>
      </c>
      <c r="Z30" s="24">
        <v>4</v>
      </c>
      <c r="AA30" s="24">
        <v>4</v>
      </c>
      <c r="AB30" s="24">
        <v>4</v>
      </c>
      <c r="AC30" s="19">
        <v>5</v>
      </c>
      <c r="AD30" s="19">
        <v>5</v>
      </c>
      <c r="AE30" s="19">
        <v>3</v>
      </c>
      <c r="AF30" s="25">
        <v>3</v>
      </c>
      <c r="AG30" s="25">
        <v>3</v>
      </c>
      <c r="AH30" s="25">
        <v>3</v>
      </c>
    </row>
    <row r="31" spans="1:34" ht="21.75" x14ac:dyDescent="0.5">
      <c r="A31" s="26">
        <v>30</v>
      </c>
      <c r="B31" s="19">
        <v>2</v>
      </c>
      <c r="C31" s="19" t="s">
        <v>38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</v>
      </c>
      <c r="K31" s="20">
        <v>4</v>
      </c>
      <c r="L31" s="20">
        <v>4</v>
      </c>
      <c r="M31" s="20">
        <v>4</v>
      </c>
      <c r="N31" s="21">
        <v>4</v>
      </c>
      <c r="O31" s="21">
        <v>4</v>
      </c>
      <c r="P31" s="22">
        <v>3</v>
      </c>
      <c r="Q31" s="22">
        <v>2</v>
      </c>
      <c r="R31" s="22">
        <v>3</v>
      </c>
      <c r="S31" s="22">
        <v>3</v>
      </c>
      <c r="T31" s="22">
        <v>3</v>
      </c>
      <c r="U31" s="23">
        <v>3</v>
      </c>
      <c r="V31" s="23">
        <v>3</v>
      </c>
      <c r="W31" s="23">
        <v>3</v>
      </c>
      <c r="X31" s="23">
        <v>3</v>
      </c>
      <c r="Y31" s="24">
        <v>4</v>
      </c>
      <c r="Z31" s="24">
        <v>4</v>
      </c>
      <c r="AA31" s="24">
        <v>4</v>
      </c>
      <c r="AB31" s="24">
        <v>4</v>
      </c>
      <c r="AC31" s="19">
        <v>4</v>
      </c>
      <c r="AD31" s="19">
        <v>4</v>
      </c>
      <c r="AE31" s="19">
        <v>4</v>
      </c>
      <c r="AF31" s="25">
        <v>4</v>
      </c>
      <c r="AG31" s="25">
        <v>4</v>
      </c>
      <c r="AH31" s="25">
        <v>4</v>
      </c>
    </row>
    <row r="32" spans="1:34" ht="21.75" x14ac:dyDescent="0.5">
      <c r="A32" s="26">
        <v>31</v>
      </c>
      <c r="B32" s="19">
        <v>3</v>
      </c>
      <c r="C32" s="27" t="s">
        <v>39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1</v>
      </c>
      <c r="K32" s="20">
        <v>4</v>
      </c>
      <c r="L32" s="20">
        <v>4</v>
      </c>
      <c r="M32" s="20">
        <v>3</v>
      </c>
      <c r="N32" s="21">
        <v>5</v>
      </c>
      <c r="O32" s="21">
        <v>4</v>
      </c>
      <c r="P32" s="22">
        <v>3</v>
      </c>
      <c r="Q32" s="22">
        <v>1</v>
      </c>
      <c r="R32" s="22">
        <v>4</v>
      </c>
      <c r="S32" s="22">
        <v>4</v>
      </c>
      <c r="T32" s="22">
        <v>3</v>
      </c>
      <c r="U32" s="23">
        <v>2</v>
      </c>
      <c r="V32" s="23">
        <v>2</v>
      </c>
      <c r="W32" s="23">
        <v>2</v>
      </c>
      <c r="X32" s="23">
        <v>2</v>
      </c>
      <c r="Y32" s="24">
        <v>3</v>
      </c>
      <c r="Z32" s="24">
        <v>4</v>
      </c>
      <c r="AA32" s="24">
        <v>3</v>
      </c>
      <c r="AB32" s="24">
        <v>4</v>
      </c>
      <c r="AC32" s="19">
        <v>5</v>
      </c>
      <c r="AD32" s="19">
        <v>5</v>
      </c>
      <c r="AE32" s="19">
        <v>5</v>
      </c>
      <c r="AF32" s="25">
        <v>4</v>
      </c>
      <c r="AG32" s="25">
        <v>4</v>
      </c>
      <c r="AH32" s="25">
        <v>4</v>
      </c>
    </row>
    <row r="33" spans="1:34" ht="21.75" x14ac:dyDescent="0.5">
      <c r="A33" s="26">
        <v>32</v>
      </c>
      <c r="B33" s="19">
        <v>1</v>
      </c>
      <c r="C33" s="19" t="s">
        <v>38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</v>
      </c>
      <c r="K33" s="20">
        <v>4</v>
      </c>
      <c r="L33" s="20">
        <v>5</v>
      </c>
      <c r="M33" s="20">
        <v>3</v>
      </c>
      <c r="N33" s="21">
        <v>5</v>
      </c>
      <c r="O33" s="21">
        <v>5</v>
      </c>
      <c r="P33" s="22">
        <v>4</v>
      </c>
      <c r="Q33" s="22">
        <v>3</v>
      </c>
      <c r="R33" s="22">
        <v>4</v>
      </c>
      <c r="S33" s="22">
        <v>4</v>
      </c>
      <c r="T33" s="22">
        <v>5</v>
      </c>
      <c r="U33" s="23">
        <v>3</v>
      </c>
      <c r="V33" s="23">
        <v>3</v>
      </c>
      <c r="W33" s="23">
        <v>2</v>
      </c>
      <c r="X33" s="23">
        <v>2</v>
      </c>
      <c r="Y33" s="24">
        <v>4</v>
      </c>
      <c r="Z33" s="24">
        <v>4</v>
      </c>
      <c r="AA33" s="24">
        <v>3</v>
      </c>
      <c r="AB33" s="24">
        <v>3</v>
      </c>
      <c r="AC33" s="19">
        <v>5</v>
      </c>
      <c r="AD33" s="19">
        <v>5</v>
      </c>
      <c r="AE33" s="19">
        <v>4</v>
      </c>
      <c r="AF33" s="25">
        <v>4</v>
      </c>
      <c r="AG33" s="25">
        <v>4</v>
      </c>
      <c r="AH33" s="25">
        <v>4</v>
      </c>
    </row>
    <row r="34" spans="1:34" ht="21.75" x14ac:dyDescent="0.5">
      <c r="A34" s="26">
        <v>33</v>
      </c>
      <c r="B34" s="19">
        <v>1</v>
      </c>
      <c r="C34" s="19" t="s">
        <v>22</v>
      </c>
      <c r="D34" s="19">
        <v>1</v>
      </c>
      <c r="E34" s="19">
        <v>1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0">
        <v>4</v>
      </c>
      <c r="L34" s="20">
        <v>3</v>
      </c>
      <c r="M34" s="20">
        <v>3</v>
      </c>
      <c r="N34" s="21">
        <v>4</v>
      </c>
      <c r="O34" s="21">
        <v>4</v>
      </c>
      <c r="P34" s="22">
        <v>3</v>
      </c>
      <c r="Q34" s="22">
        <v>2</v>
      </c>
      <c r="R34" s="22">
        <v>3</v>
      </c>
      <c r="S34" s="22">
        <v>3</v>
      </c>
      <c r="T34" s="22">
        <v>3</v>
      </c>
      <c r="U34" s="23">
        <v>3</v>
      </c>
      <c r="V34" s="23">
        <v>3</v>
      </c>
      <c r="W34" s="23">
        <v>3</v>
      </c>
      <c r="X34" s="23">
        <v>3</v>
      </c>
      <c r="Y34" s="24">
        <v>3</v>
      </c>
      <c r="Z34" s="24">
        <v>3</v>
      </c>
      <c r="AA34" s="24">
        <v>3</v>
      </c>
      <c r="AB34" s="24">
        <v>3</v>
      </c>
      <c r="AC34" s="19">
        <v>4</v>
      </c>
      <c r="AD34" s="19">
        <v>4</v>
      </c>
      <c r="AE34" s="19">
        <v>4</v>
      </c>
      <c r="AF34" s="25">
        <v>3</v>
      </c>
      <c r="AG34" s="25">
        <v>4</v>
      </c>
      <c r="AH34" s="25">
        <v>4</v>
      </c>
    </row>
    <row r="35" spans="1:34" ht="21.75" x14ac:dyDescent="0.5">
      <c r="A35" s="26">
        <v>34</v>
      </c>
      <c r="B35" s="19">
        <v>1</v>
      </c>
      <c r="C35" s="19" t="s">
        <v>31</v>
      </c>
      <c r="D35" s="19">
        <v>0</v>
      </c>
      <c r="E35" s="19">
        <v>1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0">
        <v>4</v>
      </c>
      <c r="L35" s="20">
        <v>4</v>
      </c>
      <c r="M35" s="20">
        <v>4</v>
      </c>
      <c r="N35" s="21">
        <v>5</v>
      </c>
      <c r="O35" s="21">
        <v>4</v>
      </c>
      <c r="P35" s="22">
        <v>4</v>
      </c>
      <c r="Q35" s="22">
        <v>3</v>
      </c>
      <c r="R35" s="22">
        <v>3</v>
      </c>
      <c r="S35" s="22">
        <v>3</v>
      </c>
      <c r="T35" s="22">
        <v>4</v>
      </c>
      <c r="U35" s="23">
        <v>3</v>
      </c>
      <c r="V35" s="23">
        <v>3</v>
      </c>
      <c r="W35" s="23">
        <v>3</v>
      </c>
      <c r="X35" s="23">
        <v>3</v>
      </c>
      <c r="Y35" s="24">
        <v>4</v>
      </c>
      <c r="Z35" s="24">
        <v>4</v>
      </c>
      <c r="AA35" s="24">
        <v>4</v>
      </c>
      <c r="AB35" s="24">
        <v>4</v>
      </c>
      <c r="AC35" s="19">
        <v>4</v>
      </c>
      <c r="AD35" s="19">
        <v>5</v>
      </c>
      <c r="AE35" s="19">
        <v>4</v>
      </c>
      <c r="AF35" s="25">
        <v>4</v>
      </c>
      <c r="AG35" s="25">
        <v>4</v>
      </c>
      <c r="AH35" s="25">
        <v>5</v>
      </c>
    </row>
    <row r="36" spans="1:34" ht="21.75" x14ac:dyDescent="0.5">
      <c r="A36" s="26">
        <v>35</v>
      </c>
      <c r="B36" s="19">
        <v>2</v>
      </c>
      <c r="C36" s="19" t="s">
        <v>19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1</v>
      </c>
      <c r="K36" s="20">
        <v>4</v>
      </c>
      <c r="L36" s="20">
        <v>4</v>
      </c>
      <c r="M36" s="20">
        <v>4</v>
      </c>
      <c r="N36" s="21">
        <v>5</v>
      </c>
      <c r="O36" s="21">
        <v>5</v>
      </c>
      <c r="P36" s="22">
        <v>4</v>
      </c>
      <c r="Q36" s="22">
        <v>4</v>
      </c>
      <c r="R36" s="22">
        <v>4</v>
      </c>
      <c r="S36" s="22">
        <v>4</v>
      </c>
      <c r="T36" s="22">
        <v>5</v>
      </c>
      <c r="U36" s="23">
        <v>3</v>
      </c>
      <c r="V36" s="23">
        <v>3</v>
      </c>
      <c r="W36" s="23">
        <v>2</v>
      </c>
      <c r="X36" s="23">
        <v>2</v>
      </c>
      <c r="Y36" s="24">
        <v>4</v>
      </c>
      <c r="Z36" s="24">
        <v>4</v>
      </c>
      <c r="AA36" s="24">
        <v>4</v>
      </c>
      <c r="AB36" s="24">
        <v>4</v>
      </c>
      <c r="AC36" s="19">
        <v>5</v>
      </c>
      <c r="AD36" s="19">
        <v>5</v>
      </c>
      <c r="AE36" s="19">
        <v>5</v>
      </c>
      <c r="AF36" s="25">
        <v>4</v>
      </c>
      <c r="AG36" s="25">
        <v>4</v>
      </c>
      <c r="AH36" s="25">
        <v>4</v>
      </c>
    </row>
    <row r="37" spans="1:34" ht="21.75" x14ac:dyDescent="0.5">
      <c r="K37" s="28">
        <f>AVERAGE(K2:K36)</f>
        <v>4.2571428571428571</v>
      </c>
      <c r="L37" s="28">
        <f t="shared" ref="L37:AH37" si="0">AVERAGE(L2:L36)</f>
        <v>4.2</v>
      </c>
      <c r="M37" s="28">
        <f t="shared" si="0"/>
        <v>3.9142857142857141</v>
      </c>
      <c r="N37" s="28">
        <f t="shared" si="0"/>
        <v>4.5428571428571427</v>
      </c>
      <c r="O37" s="28">
        <f t="shared" si="0"/>
        <v>4.3428571428571425</v>
      </c>
      <c r="P37" s="28">
        <f t="shared" si="0"/>
        <v>3.8857142857142857</v>
      </c>
      <c r="Q37" s="28">
        <f t="shared" si="0"/>
        <v>2.8285714285714287</v>
      </c>
      <c r="R37" s="28">
        <f t="shared" si="0"/>
        <v>3.7428571428571429</v>
      </c>
      <c r="S37" s="28">
        <f t="shared" si="0"/>
        <v>3.8857142857142857</v>
      </c>
      <c r="T37" s="28">
        <f t="shared" si="0"/>
        <v>3.9428571428571431</v>
      </c>
      <c r="U37" s="28">
        <f t="shared" si="0"/>
        <v>3.1428571428571428</v>
      </c>
      <c r="V37" s="28">
        <f t="shared" si="0"/>
        <v>3.0857142857142859</v>
      </c>
      <c r="W37" s="28">
        <f t="shared" si="0"/>
        <v>2.9428571428571431</v>
      </c>
      <c r="X37" s="28">
        <f t="shared" si="0"/>
        <v>2.9142857142857141</v>
      </c>
      <c r="Y37" s="28">
        <f t="shared" si="0"/>
        <v>3.7142857142857144</v>
      </c>
      <c r="Z37" s="28">
        <f t="shared" si="0"/>
        <v>3.7142857142857144</v>
      </c>
      <c r="AA37" s="28">
        <f t="shared" si="0"/>
        <v>3.6285714285714286</v>
      </c>
      <c r="AB37" s="28">
        <f t="shared" si="0"/>
        <v>3.7647058823529411</v>
      </c>
      <c r="AC37" s="28">
        <f t="shared" si="0"/>
        <v>4.4000000000000004</v>
      </c>
      <c r="AD37" s="28">
        <f t="shared" si="0"/>
        <v>4.4571428571428573</v>
      </c>
      <c r="AE37" s="28">
        <f t="shared" si="0"/>
        <v>4.1428571428571432</v>
      </c>
      <c r="AF37" s="28">
        <f t="shared" si="0"/>
        <v>4.1428571428571432</v>
      </c>
      <c r="AG37" s="28">
        <f t="shared" si="0"/>
        <v>4.1142857142857139</v>
      </c>
      <c r="AH37" s="28">
        <f t="shared" si="0"/>
        <v>4.2285714285714286</v>
      </c>
    </row>
    <row r="38" spans="1:34" ht="21.75" x14ac:dyDescent="0.5">
      <c r="K38" s="28">
        <f>STDEVA(K2:K36)</f>
        <v>0.44343957363116077</v>
      </c>
      <c r="L38" s="28">
        <f t="shared" ref="L38:AH38" si="1">STDEVA(L2:L36)</f>
        <v>0.63245553203367644</v>
      </c>
      <c r="M38" s="28">
        <f t="shared" si="1"/>
        <v>0.74246919410954715</v>
      </c>
      <c r="N38" s="28">
        <f t="shared" si="1"/>
        <v>0.50543267096018862</v>
      </c>
      <c r="O38" s="28">
        <f t="shared" si="1"/>
        <v>0.63906444224705272</v>
      </c>
      <c r="P38" s="28">
        <f t="shared" si="1"/>
        <v>0.71830800256896776</v>
      </c>
      <c r="Q38" s="28">
        <f t="shared" si="1"/>
        <v>0.9544235798364894</v>
      </c>
      <c r="R38" s="28">
        <f t="shared" si="1"/>
        <v>0.7800021547050614</v>
      </c>
      <c r="S38" s="28">
        <f t="shared" si="1"/>
        <v>0.58266267970355379</v>
      </c>
      <c r="T38" s="28">
        <f t="shared" si="1"/>
        <v>0.80230759624447989</v>
      </c>
      <c r="U38" s="28">
        <f t="shared" si="1"/>
        <v>0.94379886762011334</v>
      </c>
      <c r="V38" s="28">
        <f t="shared" si="1"/>
        <v>0.88687914726231964</v>
      </c>
      <c r="W38" s="28">
        <f t="shared" si="1"/>
        <v>0.96840855327202713</v>
      </c>
      <c r="X38" s="28">
        <f t="shared" si="1"/>
        <v>1.0108653419203757</v>
      </c>
      <c r="Y38" s="28">
        <f t="shared" si="1"/>
        <v>0.75035005836211821</v>
      </c>
      <c r="Z38" s="28">
        <f t="shared" si="1"/>
        <v>0.66736657937036736</v>
      </c>
      <c r="AA38" s="28">
        <f t="shared" si="1"/>
        <v>0.77024496812661492</v>
      </c>
      <c r="AB38" s="28">
        <f t="shared" si="1"/>
        <v>0.65406994016772879</v>
      </c>
      <c r="AC38" s="28">
        <f t="shared" si="1"/>
        <v>0.65079137345596805</v>
      </c>
      <c r="AD38" s="28">
        <f t="shared" si="1"/>
        <v>0.65721592578789845</v>
      </c>
      <c r="AE38" s="28">
        <f t="shared" si="1"/>
        <v>0.73335879762257006</v>
      </c>
      <c r="AF38" s="28">
        <f t="shared" si="1"/>
        <v>0.60111940395825481</v>
      </c>
      <c r="AG38" s="28">
        <f t="shared" si="1"/>
        <v>0.58266267970355379</v>
      </c>
      <c r="AH38" s="28">
        <f t="shared" si="1"/>
        <v>0.59831696723167649</v>
      </c>
    </row>
    <row r="39" spans="1:34" ht="21.75" x14ac:dyDescent="0.5">
      <c r="K39" s="20"/>
      <c r="L39" s="20"/>
      <c r="M39" s="20"/>
      <c r="O39" s="21"/>
      <c r="P39" s="22"/>
      <c r="Q39" s="22"/>
      <c r="R39" s="22"/>
      <c r="S39" s="22"/>
      <c r="T39" s="22"/>
      <c r="U39" s="23"/>
      <c r="V39" s="23"/>
      <c r="W39" s="23"/>
      <c r="X39" s="23"/>
      <c r="Y39" s="24"/>
      <c r="Z39" s="24"/>
      <c r="AA39" s="24"/>
      <c r="AB39" s="24"/>
      <c r="AF39" s="25"/>
      <c r="AG39" s="25"/>
      <c r="AH39" s="25"/>
    </row>
    <row r="40" spans="1:34" ht="21.75" x14ac:dyDescent="0.5">
      <c r="A40" s="26" t="s">
        <v>75</v>
      </c>
      <c r="B40" s="19">
        <f>COUNTIF(B2:B36,1)</f>
        <v>17</v>
      </c>
      <c r="K40" s="28">
        <f>AVERAGE(K37:M37)</f>
        <v>4.1238095238095243</v>
      </c>
      <c r="L40" s="20"/>
      <c r="M40" s="20"/>
      <c r="N40" s="21"/>
      <c r="O40" s="21"/>
      <c r="P40" s="22"/>
      <c r="Q40" s="22"/>
      <c r="R40" s="22"/>
      <c r="S40" s="22"/>
      <c r="T40" s="22"/>
      <c r="U40" s="23"/>
      <c r="V40" s="23"/>
      <c r="W40" s="23"/>
      <c r="X40" s="23"/>
      <c r="Y40" s="24"/>
      <c r="Z40" s="24"/>
      <c r="AA40" s="24"/>
      <c r="AB40" s="24"/>
      <c r="AF40" s="25"/>
      <c r="AG40" s="25"/>
      <c r="AH40" s="25"/>
    </row>
    <row r="41" spans="1:34" ht="21.75" x14ac:dyDescent="0.5">
      <c r="A41" s="26" t="s">
        <v>74</v>
      </c>
      <c r="B41" s="19">
        <f>COUNTIF(B2:B36,2)</f>
        <v>16</v>
      </c>
      <c r="K41" s="120">
        <f>STDEVA(K2:M36)</f>
        <v>0.6308607992143338</v>
      </c>
      <c r="L41" s="20"/>
      <c r="M41" s="20"/>
      <c r="N41" s="21"/>
      <c r="O41" s="21"/>
      <c r="P41" s="22"/>
      <c r="Q41" s="22"/>
      <c r="R41" s="22"/>
      <c r="S41" s="22"/>
      <c r="T41" s="22"/>
      <c r="U41" s="23"/>
      <c r="V41" s="23"/>
      <c r="W41" s="23"/>
      <c r="X41" s="23"/>
      <c r="Y41" s="24"/>
      <c r="Z41" s="24"/>
      <c r="AA41" s="24"/>
      <c r="AB41" s="24"/>
      <c r="AF41" s="25"/>
      <c r="AG41" s="25"/>
      <c r="AH41" s="25"/>
    </row>
    <row r="42" spans="1:34" ht="21.75" x14ac:dyDescent="0.5">
      <c r="A42" s="26" t="s">
        <v>76</v>
      </c>
      <c r="B42" s="19">
        <f>COUNTIF(B2:B36,3)</f>
        <v>2</v>
      </c>
      <c r="C42" s="19" t="s">
        <v>77</v>
      </c>
      <c r="K42" s="28">
        <f>AVERAGE(K38:M38)</f>
        <v>0.60612143325812806</v>
      </c>
      <c r="L42" s="20"/>
      <c r="M42" s="20"/>
      <c r="N42" s="21"/>
      <c r="O42" s="21"/>
      <c r="P42" s="22"/>
      <c r="Q42" s="22"/>
      <c r="R42" s="22"/>
      <c r="S42" s="22"/>
      <c r="T42" s="22"/>
      <c r="U42" s="23"/>
      <c r="V42" s="23"/>
      <c r="W42" s="23"/>
      <c r="X42" s="23"/>
      <c r="Y42" s="24"/>
      <c r="Z42" s="24"/>
      <c r="AA42" s="24"/>
      <c r="AB42" s="24"/>
      <c r="AF42" s="25"/>
      <c r="AG42" s="25"/>
      <c r="AH42" s="25"/>
    </row>
    <row r="43" spans="1:34" ht="21.75" x14ac:dyDescent="0.5">
      <c r="C43" s="19" t="s">
        <v>32</v>
      </c>
      <c r="K43" s="20"/>
      <c r="L43" s="20"/>
      <c r="M43" s="20"/>
      <c r="N43" s="21"/>
      <c r="O43" s="21"/>
      <c r="P43" s="22"/>
      <c r="Q43" s="22"/>
      <c r="R43" s="22"/>
      <c r="S43" s="22"/>
      <c r="T43" s="22"/>
      <c r="U43" s="23"/>
      <c r="V43" s="23"/>
      <c r="W43" s="23"/>
      <c r="X43" s="23"/>
      <c r="Y43" s="24"/>
      <c r="Z43" s="24"/>
      <c r="AA43" s="24"/>
      <c r="AB43" s="24"/>
      <c r="AF43" s="25"/>
      <c r="AG43" s="25"/>
      <c r="AH43" s="25"/>
    </row>
    <row r="44" spans="1:34" ht="21.75" x14ac:dyDescent="0.5">
      <c r="A44" s="62" t="s">
        <v>2</v>
      </c>
      <c r="B44" s="19">
        <f>COUNTIF(D2:D36,1)</f>
        <v>8</v>
      </c>
      <c r="K44" s="20"/>
      <c r="L44" s="20"/>
      <c r="M44" s="20"/>
      <c r="N44" s="21"/>
      <c r="O44" s="21"/>
      <c r="P44" s="22"/>
      <c r="Q44" s="22"/>
      <c r="R44" s="22"/>
      <c r="S44" s="22"/>
      <c r="T44" s="22"/>
      <c r="U44" s="23"/>
      <c r="V44" s="23"/>
      <c r="W44" s="23"/>
      <c r="X44" s="23"/>
      <c r="Y44" s="24"/>
      <c r="Z44" s="24"/>
      <c r="AA44" s="24"/>
      <c r="AB44" s="24"/>
      <c r="AF44" s="25"/>
      <c r="AG44" s="25"/>
      <c r="AH44" s="25"/>
    </row>
    <row r="45" spans="1:34" ht="21.75" x14ac:dyDescent="0.5">
      <c r="A45" s="62" t="s">
        <v>6</v>
      </c>
      <c r="B45" s="19">
        <f>COUNTIF(E2:E36,1)</f>
        <v>16</v>
      </c>
      <c r="K45" s="20"/>
      <c r="L45" s="20"/>
      <c r="M45" s="20"/>
      <c r="N45" s="21"/>
      <c r="O45" s="21"/>
      <c r="P45" s="22"/>
      <c r="Q45" s="22"/>
      <c r="R45" s="22"/>
      <c r="S45" s="22"/>
      <c r="T45" s="22"/>
      <c r="U45" s="23"/>
      <c r="V45" s="23"/>
      <c r="W45" s="23"/>
      <c r="X45" s="23"/>
      <c r="Y45" s="24"/>
      <c r="Z45" s="24"/>
      <c r="AA45" s="24"/>
      <c r="AB45" s="24"/>
      <c r="AF45" s="25"/>
      <c r="AG45" s="25"/>
      <c r="AH45" s="25"/>
    </row>
    <row r="46" spans="1:34" ht="21.75" x14ac:dyDescent="0.5">
      <c r="A46" s="62" t="s">
        <v>0</v>
      </c>
      <c r="B46" s="19">
        <f>COUNTIF(F2:F36,1)</f>
        <v>8</v>
      </c>
      <c r="K46" s="20"/>
      <c r="L46" s="20"/>
      <c r="M46" s="20"/>
      <c r="N46" s="21"/>
      <c r="O46" s="21"/>
      <c r="P46" s="22"/>
      <c r="Q46" s="22"/>
      <c r="R46" s="22"/>
      <c r="S46" s="22"/>
      <c r="T46" s="22"/>
      <c r="U46" s="23"/>
      <c r="V46" s="23"/>
      <c r="W46" s="23"/>
      <c r="X46" s="23"/>
      <c r="Y46" s="24"/>
      <c r="Z46" s="24"/>
      <c r="AA46" s="24"/>
      <c r="AB46" s="24"/>
      <c r="AF46" s="25"/>
      <c r="AG46" s="25"/>
      <c r="AH46" s="25"/>
    </row>
    <row r="47" spans="1:34" ht="21.75" x14ac:dyDescent="0.5">
      <c r="A47" s="62" t="s">
        <v>3</v>
      </c>
      <c r="B47" s="19">
        <f>COUNTIF(G2:G36,1)</f>
        <v>1</v>
      </c>
      <c r="K47" s="20"/>
      <c r="L47" s="20"/>
      <c r="M47" s="20"/>
      <c r="N47" s="21"/>
      <c r="O47" s="21"/>
      <c r="P47" s="22"/>
      <c r="Q47" s="22"/>
      <c r="R47" s="22"/>
      <c r="S47" s="22"/>
      <c r="T47" s="22"/>
      <c r="U47" s="23"/>
      <c r="V47" s="23"/>
      <c r="W47" s="23"/>
      <c r="X47" s="23"/>
      <c r="Y47" s="24"/>
      <c r="Z47" s="24"/>
      <c r="AA47" s="24"/>
      <c r="AB47" s="24"/>
      <c r="AF47" s="25"/>
      <c r="AG47" s="25"/>
      <c r="AH47" s="25"/>
    </row>
    <row r="48" spans="1:34" ht="21.75" x14ac:dyDescent="0.5">
      <c r="A48" s="62" t="s">
        <v>4</v>
      </c>
      <c r="B48" s="19">
        <f>COUNTIF(H2:H36,1)</f>
        <v>0</v>
      </c>
      <c r="K48" s="20"/>
      <c r="L48" s="20"/>
      <c r="M48" s="20"/>
      <c r="N48" s="21"/>
      <c r="O48" s="21"/>
      <c r="P48" s="22"/>
      <c r="Q48" s="22"/>
      <c r="R48" s="22"/>
      <c r="S48" s="22"/>
      <c r="T48" s="22"/>
      <c r="U48" s="23"/>
      <c r="V48" s="23"/>
      <c r="W48" s="23"/>
      <c r="X48" s="23"/>
      <c r="Y48" s="24"/>
      <c r="Z48" s="24"/>
      <c r="AA48" s="24"/>
      <c r="AB48" s="24"/>
      <c r="AF48" s="25"/>
      <c r="AG48" s="25"/>
      <c r="AH48" s="25"/>
    </row>
    <row r="49" spans="1:34" ht="21.75" x14ac:dyDescent="0.5">
      <c r="A49" s="62" t="s">
        <v>5</v>
      </c>
      <c r="B49" s="19">
        <f>COUNTIF(I2:I36,1)</f>
        <v>0</v>
      </c>
      <c r="K49" s="20"/>
      <c r="L49" s="20"/>
      <c r="M49" s="20"/>
      <c r="N49" s="21"/>
      <c r="O49" s="21"/>
      <c r="P49" s="22"/>
      <c r="Q49" s="22"/>
      <c r="R49" s="22"/>
      <c r="S49" s="22"/>
      <c r="T49" s="22"/>
      <c r="U49" s="23"/>
      <c r="V49" s="23"/>
      <c r="W49" s="23"/>
      <c r="X49" s="23"/>
      <c r="Y49" s="24"/>
      <c r="Z49" s="24"/>
      <c r="AA49" s="24"/>
      <c r="AB49" s="24"/>
      <c r="AF49" s="25"/>
      <c r="AG49" s="25"/>
      <c r="AH49" s="25"/>
    </row>
    <row r="50" spans="1:34" ht="37.5" x14ac:dyDescent="0.5">
      <c r="A50" s="62" t="s">
        <v>36</v>
      </c>
      <c r="B50" s="19">
        <f>COUNTIF(J2:J36,0)</f>
        <v>15</v>
      </c>
      <c r="K50" s="20"/>
      <c r="L50" s="20"/>
      <c r="M50" s="20"/>
      <c r="N50" s="21"/>
      <c r="O50" s="21"/>
      <c r="P50" s="22"/>
      <c r="Q50" s="22"/>
      <c r="R50" s="22"/>
      <c r="S50" s="22"/>
      <c r="T50" s="22"/>
      <c r="U50" s="23"/>
      <c r="V50" s="23"/>
      <c r="W50" s="23"/>
      <c r="X50" s="23"/>
      <c r="Y50" s="24"/>
      <c r="Z50" s="24"/>
      <c r="AA50" s="24"/>
      <c r="AB50" s="24"/>
      <c r="AF50" s="25"/>
      <c r="AG50" s="25"/>
      <c r="AH50" s="25"/>
    </row>
    <row r="51" spans="1:34" ht="21.75" x14ac:dyDescent="0.5">
      <c r="K51" s="20"/>
      <c r="L51" s="20"/>
      <c r="M51" s="20"/>
      <c r="N51" s="21"/>
      <c r="O51" s="21"/>
      <c r="P51" s="22"/>
      <c r="Q51" s="22"/>
      <c r="R51" s="22"/>
      <c r="S51" s="22"/>
      <c r="T51" s="22"/>
      <c r="U51" s="23"/>
      <c r="V51" s="23"/>
      <c r="W51" s="23"/>
      <c r="X51" s="23"/>
      <c r="Y51" s="24"/>
      <c r="Z51" s="24"/>
      <c r="AA51" s="24"/>
      <c r="AB51" s="24"/>
      <c r="AF51" s="25"/>
      <c r="AG51" s="25"/>
      <c r="AH51" s="25"/>
    </row>
    <row r="52" spans="1:34" ht="21.75" x14ac:dyDescent="0.5">
      <c r="K52" s="20"/>
      <c r="L52" s="20"/>
      <c r="M52" s="20"/>
      <c r="N52" s="21"/>
      <c r="O52" s="21"/>
      <c r="P52" s="22"/>
      <c r="Q52" s="22"/>
      <c r="R52" s="22"/>
      <c r="S52" s="22"/>
      <c r="T52" s="22"/>
      <c r="U52" s="23"/>
      <c r="V52" s="23"/>
      <c r="W52" s="23"/>
      <c r="X52" s="23"/>
      <c r="Y52" s="24"/>
      <c r="Z52" s="24"/>
      <c r="AA52" s="24"/>
      <c r="AB52" s="24"/>
      <c r="AF52" s="25"/>
      <c r="AG52" s="25"/>
      <c r="AH52" s="25"/>
    </row>
    <row r="53" spans="1:34" ht="21.75" x14ac:dyDescent="0.5">
      <c r="K53" s="20"/>
      <c r="L53" s="20"/>
      <c r="M53" s="20"/>
      <c r="N53" s="21"/>
      <c r="O53" s="21"/>
      <c r="P53" s="22"/>
      <c r="Q53" s="22"/>
      <c r="R53" s="22"/>
      <c r="S53" s="22"/>
      <c r="T53" s="22"/>
      <c r="U53" s="23"/>
      <c r="V53" s="23"/>
      <c r="W53" s="23"/>
      <c r="X53" s="23"/>
      <c r="Y53" s="24"/>
      <c r="Z53" s="24"/>
      <c r="AA53" s="24"/>
      <c r="AB53" s="24"/>
      <c r="AF53" s="25"/>
      <c r="AG53" s="25"/>
      <c r="AH53" s="25"/>
    </row>
    <row r="54" spans="1:34" ht="21.75" x14ac:dyDescent="0.5">
      <c r="K54" s="20"/>
      <c r="L54" s="20"/>
      <c r="M54" s="20"/>
      <c r="N54" s="21"/>
      <c r="O54" s="21"/>
      <c r="P54" s="22"/>
      <c r="Q54" s="22"/>
      <c r="R54" s="22"/>
      <c r="S54" s="22"/>
      <c r="T54" s="22"/>
      <c r="U54" s="23"/>
      <c r="V54" s="23"/>
      <c r="W54" s="23"/>
      <c r="X54" s="23"/>
      <c r="Y54" s="24"/>
      <c r="Z54" s="24"/>
      <c r="AA54" s="24"/>
      <c r="AB54" s="24"/>
      <c r="AF54" s="25"/>
      <c r="AG54" s="25"/>
      <c r="AH54" s="25"/>
    </row>
    <row r="55" spans="1:34" ht="21.75" x14ac:dyDescent="0.5">
      <c r="K55" s="20"/>
      <c r="L55" s="20"/>
      <c r="M55" s="20"/>
      <c r="N55" s="21"/>
      <c r="O55" s="21"/>
      <c r="P55" s="22"/>
      <c r="Q55" s="22"/>
      <c r="R55" s="22"/>
      <c r="S55" s="22"/>
      <c r="T55" s="22"/>
      <c r="U55" s="23"/>
      <c r="V55" s="23"/>
      <c r="W55" s="23"/>
      <c r="X55" s="23"/>
      <c r="Y55" s="24"/>
      <c r="Z55" s="24"/>
      <c r="AA55" s="24"/>
      <c r="AB55" s="24"/>
      <c r="AF55" s="25"/>
      <c r="AG55" s="25"/>
      <c r="AH55" s="25"/>
    </row>
    <row r="56" spans="1:34" ht="21.75" x14ac:dyDescent="0.5">
      <c r="K56" s="20"/>
      <c r="L56" s="20"/>
      <c r="M56" s="20"/>
      <c r="N56" s="21"/>
      <c r="O56" s="21"/>
      <c r="P56" s="22"/>
      <c r="Q56" s="22"/>
      <c r="R56" s="22"/>
      <c r="S56" s="22"/>
      <c r="T56" s="22"/>
      <c r="U56" s="23"/>
      <c r="V56" s="23"/>
      <c r="W56" s="23"/>
      <c r="X56" s="23"/>
      <c r="Y56" s="24"/>
      <c r="Z56" s="24"/>
      <c r="AA56" s="24"/>
      <c r="AB56" s="24"/>
      <c r="AF56" s="25"/>
      <c r="AG56" s="25"/>
      <c r="AH56" s="25"/>
    </row>
    <row r="57" spans="1:34" ht="21.75" x14ac:dyDescent="0.5">
      <c r="K57" s="20"/>
      <c r="L57" s="20"/>
      <c r="M57" s="20"/>
      <c r="N57" s="21"/>
      <c r="O57" s="21"/>
      <c r="P57" s="22"/>
      <c r="Q57" s="22"/>
      <c r="R57" s="22"/>
      <c r="S57" s="22"/>
      <c r="T57" s="22"/>
      <c r="U57" s="23"/>
      <c r="V57" s="23"/>
      <c r="W57" s="23"/>
      <c r="X57" s="23"/>
      <c r="Y57" s="24"/>
      <c r="Z57" s="24"/>
      <c r="AA57" s="24"/>
      <c r="AB57" s="24"/>
      <c r="AF57" s="25"/>
      <c r="AG57" s="25"/>
      <c r="AH57" s="25"/>
    </row>
    <row r="58" spans="1:34" ht="21.75" x14ac:dyDescent="0.5">
      <c r="K58" s="20"/>
      <c r="L58" s="20"/>
      <c r="M58" s="20"/>
      <c r="N58" s="21"/>
      <c r="O58" s="21"/>
      <c r="P58" s="22"/>
      <c r="Q58" s="22"/>
      <c r="R58" s="22"/>
      <c r="S58" s="22"/>
      <c r="T58" s="22"/>
      <c r="U58" s="23"/>
      <c r="V58" s="23"/>
      <c r="W58" s="23"/>
      <c r="X58" s="23"/>
      <c r="Y58" s="24"/>
      <c r="Z58" s="24"/>
      <c r="AA58" s="24"/>
      <c r="AB58" s="24"/>
      <c r="AF58" s="25"/>
      <c r="AG58" s="25"/>
      <c r="AH58" s="25"/>
    </row>
    <row r="59" spans="1:34" ht="21.75" x14ac:dyDescent="0.5">
      <c r="K59" s="20"/>
      <c r="L59" s="20"/>
      <c r="M59" s="20"/>
      <c r="N59" s="21"/>
      <c r="O59" s="21"/>
      <c r="P59" s="22"/>
      <c r="Q59" s="22"/>
      <c r="R59" s="22"/>
      <c r="S59" s="22"/>
      <c r="T59" s="22"/>
      <c r="U59" s="23"/>
      <c r="V59" s="23"/>
      <c r="W59" s="23"/>
      <c r="X59" s="23"/>
      <c r="Y59" s="24"/>
      <c r="Z59" s="24"/>
      <c r="AA59" s="24"/>
      <c r="AB59" s="24"/>
      <c r="AF59" s="25"/>
      <c r="AG59" s="25"/>
      <c r="AH59" s="25"/>
    </row>
    <row r="60" spans="1:34" ht="21.75" x14ac:dyDescent="0.5">
      <c r="K60" s="20"/>
      <c r="L60" s="20"/>
      <c r="M60" s="20"/>
      <c r="N60" s="21"/>
      <c r="O60" s="21"/>
      <c r="P60" s="22"/>
      <c r="Q60" s="22"/>
      <c r="R60" s="22"/>
      <c r="S60" s="22"/>
      <c r="T60" s="22"/>
      <c r="U60" s="23"/>
      <c r="V60" s="23"/>
      <c r="W60" s="23"/>
      <c r="X60" s="23"/>
      <c r="Y60" s="24"/>
      <c r="Z60" s="24"/>
      <c r="AA60" s="24"/>
      <c r="AB60" s="24"/>
      <c r="AF60" s="25"/>
      <c r="AG60" s="25"/>
      <c r="AH60" s="25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A2" sqref="A2:XFD11"/>
    </sheetView>
  </sheetViews>
  <sheetFormatPr defaultColWidth="17.140625" defaultRowHeight="12.75" customHeight="1" x14ac:dyDescent="0.35"/>
  <cols>
    <col min="1" max="1" width="8.85546875" style="127" customWidth="1"/>
    <col min="2" max="2" width="62.7109375" style="126" customWidth="1"/>
    <col min="3" max="3" width="8.5703125" style="127" customWidth="1"/>
    <col min="4" max="4" width="9" style="126" customWidth="1"/>
    <col min="5" max="16384" width="17.140625" style="126"/>
  </cols>
  <sheetData>
    <row r="1" spans="1:6" ht="21" x14ac:dyDescent="0.35">
      <c r="A1" s="131" t="s">
        <v>141</v>
      </c>
      <c r="B1" s="131"/>
      <c r="C1" s="131"/>
      <c r="D1" s="131"/>
      <c r="E1" s="64"/>
      <c r="F1" s="64"/>
    </row>
    <row r="12" spans="1:6" ht="21" x14ac:dyDescent="0.35"/>
    <row r="13" spans="1:6" ht="21" x14ac:dyDescent="0.35"/>
    <row r="14" spans="1:6" ht="21" x14ac:dyDescent="0.35"/>
    <row r="15" spans="1:6" ht="21" x14ac:dyDescent="0.35"/>
    <row r="16" spans="1:6" ht="21" x14ac:dyDescent="0.35"/>
    <row r="17" ht="21" x14ac:dyDescent="0.35"/>
    <row r="18" ht="21" x14ac:dyDescent="0.35"/>
    <row r="19" ht="21" x14ac:dyDescent="0.35"/>
    <row r="20" ht="21" x14ac:dyDescent="0.35"/>
    <row r="21" ht="21" x14ac:dyDescent="0.35"/>
    <row r="22" ht="21" x14ac:dyDescent="0.35"/>
    <row r="23" ht="21" x14ac:dyDescent="0.35"/>
    <row r="24" ht="21" x14ac:dyDescent="0.35"/>
    <row r="25" ht="21" x14ac:dyDescent="0.35"/>
    <row r="26" ht="21" x14ac:dyDescent="0.35"/>
    <row r="27" ht="21" x14ac:dyDescent="0.35"/>
    <row r="41" spans="1:2" ht="21" x14ac:dyDescent="0.35">
      <c r="A41" s="130"/>
      <c r="B41" s="130"/>
    </row>
  </sheetData>
  <mergeCells count="2">
    <mergeCell ref="A41:B41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19" zoomScale="140" zoomScaleNormal="140" workbookViewId="0">
      <selection activeCell="D29" sqref="D29"/>
    </sheetView>
  </sheetViews>
  <sheetFormatPr defaultRowHeight="18.75" x14ac:dyDescent="0.3"/>
  <cols>
    <col min="1" max="1" width="5.42578125" style="29" customWidth="1"/>
    <col min="2" max="2" width="5.7109375" style="29" customWidth="1"/>
    <col min="3" max="10" width="7.140625" style="29" customWidth="1"/>
    <col min="11" max="12" width="9.140625" style="29"/>
    <col min="13" max="13" width="10.85546875" style="29" customWidth="1"/>
    <col min="14" max="256" width="9.140625" style="29"/>
    <col min="257" max="257" width="7.140625" style="29" customWidth="1"/>
    <col min="258" max="258" width="3.85546875" style="29" customWidth="1"/>
    <col min="259" max="266" width="7.140625" style="29" customWidth="1"/>
    <col min="267" max="512" width="9.140625" style="29"/>
    <col min="513" max="513" width="7.140625" style="29" customWidth="1"/>
    <col min="514" max="514" width="3.85546875" style="29" customWidth="1"/>
    <col min="515" max="522" width="7.140625" style="29" customWidth="1"/>
    <col min="523" max="768" width="9.140625" style="29"/>
    <col min="769" max="769" width="7.140625" style="29" customWidth="1"/>
    <col min="770" max="770" width="3.85546875" style="29" customWidth="1"/>
    <col min="771" max="778" width="7.140625" style="29" customWidth="1"/>
    <col min="779" max="1024" width="9.140625" style="29"/>
    <col min="1025" max="1025" width="7.140625" style="29" customWidth="1"/>
    <col min="1026" max="1026" width="3.85546875" style="29" customWidth="1"/>
    <col min="1027" max="1034" width="7.140625" style="29" customWidth="1"/>
    <col min="1035" max="1280" width="9.140625" style="29"/>
    <col min="1281" max="1281" width="7.140625" style="29" customWidth="1"/>
    <col min="1282" max="1282" width="3.85546875" style="29" customWidth="1"/>
    <col min="1283" max="1290" width="7.140625" style="29" customWidth="1"/>
    <col min="1291" max="1536" width="9.140625" style="29"/>
    <col min="1537" max="1537" width="7.140625" style="29" customWidth="1"/>
    <col min="1538" max="1538" width="3.85546875" style="29" customWidth="1"/>
    <col min="1539" max="1546" width="7.140625" style="29" customWidth="1"/>
    <col min="1547" max="1792" width="9.140625" style="29"/>
    <col min="1793" max="1793" width="7.140625" style="29" customWidth="1"/>
    <col min="1794" max="1794" width="3.85546875" style="29" customWidth="1"/>
    <col min="1795" max="1802" width="7.140625" style="29" customWidth="1"/>
    <col min="1803" max="2048" width="9.140625" style="29"/>
    <col min="2049" max="2049" width="7.140625" style="29" customWidth="1"/>
    <col min="2050" max="2050" width="3.85546875" style="29" customWidth="1"/>
    <col min="2051" max="2058" width="7.140625" style="29" customWidth="1"/>
    <col min="2059" max="2304" width="9.140625" style="29"/>
    <col min="2305" max="2305" width="7.140625" style="29" customWidth="1"/>
    <col min="2306" max="2306" width="3.85546875" style="29" customWidth="1"/>
    <col min="2307" max="2314" width="7.140625" style="29" customWidth="1"/>
    <col min="2315" max="2560" width="9.140625" style="29"/>
    <col min="2561" max="2561" width="7.140625" style="29" customWidth="1"/>
    <col min="2562" max="2562" width="3.85546875" style="29" customWidth="1"/>
    <col min="2563" max="2570" width="7.140625" style="29" customWidth="1"/>
    <col min="2571" max="2816" width="9.140625" style="29"/>
    <col min="2817" max="2817" width="7.140625" style="29" customWidth="1"/>
    <col min="2818" max="2818" width="3.85546875" style="29" customWidth="1"/>
    <col min="2819" max="2826" width="7.140625" style="29" customWidth="1"/>
    <col min="2827" max="3072" width="9.140625" style="29"/>
    <col min="3073" max="3073" width="7.140625" style="29" customWidth="1"/>
    <col min="3074" max="3074" width="3.85546875" style="29" customWidth="1"/>
    <col min="3075" max="3082" width="7.140625" style="29" customWidth="1"/>
    <col min="3083" max="3328" width="9.140625" style="29"/>
    <col min="3329" max="3329" width="7.140625" style="29" customWidth="1"/>
    <col min="3330" max="3330" width="3.85546875" style="29" customWidth="1"/>
    <col min="3331" max="3338" width="7.140625" style="29" customWidth="1"/>
    <col min="3339" max="3584" width="9.140625" style="29"/>
    <col min="3585" max="3585" width="7.140625" style="29" customWidth="1"/>
    <col min="3586" max="3586" width="3.85546875" style="29" customWidth="1"/>
    <col min="3587" max="3594" width="7.140625" style="29" customWidth="1"/>
    <col min="3595" max="3840" width="9.140625" style="29"/>
    <col min="3841" max="3841" width="7.140625" style="29" customWidth="1"/>
    <col min="3842" max="3842" width="3.85546875" style="29" customWidth="1"/>
    <col min="3843" max="3850" width="7.140625" style="29" customWidth="1"/>
    <col min="3851" max="4096" width="9.140625" style="29"/>
    <col min="4097" max="4097" width="7.140625" style="29" customWidth="1"/>
    <col min="4098" max="4098" width="3.85546875" style="29" customWidth="1"/>
    <col min="4099" max="4106" width="7.140625" style="29" customWidth="1"/>
    <col min="4107" max="4352" width="9.140625" style="29"/>
    <col min="4353" max="4353" width="7.140625" style="29" customWidth="1"/>
    <col min="4354" max="4354" width="3.85546875" style="29" customWidth="1"/>
    <col min="4355" max="4362" width="7.140625" style="29" customWidth="1"/>
    <col min="4363" max="4608" width="9.140625" style="29"/>
    <col min="4609" max="4609" width="7.140625" style="29" customWidth="1"/>
    <col min="4610" max="4610" width="3.85546875" style="29" customWidth="1"/>
    <col min="4611" max="4618" width="7.140625" style="29" customWidth="1"/>
    <col min="4619" max="4864" width="9.140625" style="29"/>
    <col min="4865" max="4865" width="7.140625" style="29" customWidth="1"/>
    <col min="4866" max="4866" width="3.85546875" style="29" customWidth="1"/>
    <col min="4867" max="4874" width="7.140625" style="29" customWidth="1"/>
    <col min="4875" max="5120" width="9.140625" style="29"/>
    <col min="5121" max="5121" width="7.140625" style="29" customWidth="1"/>
    <col min="5122" max="5122" width="3.85546875" style="29" customWidth="1"/>
    <col min="5123" max="5130" width="7.140625" style="29" customWidth="1"/>
    <col min="5131" max="5376" width="9.140625" style="29"/>
    <col min="5377" max="5377" width="7.140625" style="29" customWidth="1"/>
    <col min="5378" max="5378" width="3.85546875" style="29" customWidth="1"/>
    <col min="5379" max="5386" width="7.140625" style="29" customWidth="1"/>
    <col min="5387" max="5632" width="9.140625" style="29"/>
    <col min="5633" max="5633" width="7.140625" style="29" customWidth="1"/>
    <col min="5634" max="5634" width="3.85546875" style="29" customWidth="1"/>
    <col min="5635" max="5642" width="7.140625" style="29" customWidth="1"/>
    <col min="5643" max="5888" width="9.140625" style="29"/>
    <col min="5889" max="5889" width="7.140625" style="29" customWidth="1"/>
    <col min="5890" max="5890" width="3.85546875" style="29" customWidth="1"/>
    <col min="5891" max="5898" width="7.140625" style="29" customWidth="1"/>
    <col min="5899" max="6144" width="9.140625" style="29"/>
    <col min="6145" max="6145" width="7.140625" style="29" customWidth="1"/>
    <col min="6146" max="6146" width="3.85546875" style="29" customWidth="1"/>
    <col min="6147" max="6154" width="7.140625" style="29" customWidth="1"/>
    <col min="6155" max="6400" width="9.140625" style="29"/>
    <col min="6401" max="6401" width="7.140625" style="29" customWidth="1"/>
    <col min="6402" max="6402" width="3.85546875" style="29" customWidth="1"/>
    <col min="6403" max="6410" width="7.140625" style="29" customWidth="1"/>
    <col min="6411" max="6656" width="9.140625" style="29"/>
    <col min="6657" max="6657" width="7.140625" style="29" customWidth="1"/>
    <col min="6658" max="6658" width="3.85546875" style="29" customWidth="1"/>
    <col min="6659" max="6666" width="7.140625" style="29" customWidth="1"/>
    <col min="6667" max="6912" width="9.140625" style="29"/>
    <col min="6913" max="6913" width="7.140625" style="29" customWidth="1"/>
    <col min="6914" max="6914" width="3.85546875" style="29" customWidth="1"/>
    <col min="6915" max="6922" width="7.140625" style="29" customWidth="1"/>
    <col min="6923" max="7168" width="9.140625" style="29"/>
    <col min="7169" max="7169" width="7.140625" style="29" customWidth="1"/>
    <col min="7170" max="7170" width="3.85546875" style="29" customWidth="1"/>
    <col min="7171" max="7178" width="7.140625" style="29" customWidth="1"/>
    <col min="7179" max="7424" width="9.140625" style="29"/>
    <col min="7425" max="7425" width="7.140625" style="29" customWidth="1"/>
    <col min="7426" max="7426" width="3.85546875" style="29" customWidth="1"/>
    <col min="7427" max="7434" width="7.140625" style="29" customWidth="1"/>
    <col min="7435" max="7680" width="9.140625" style="29"/>
    <col min="7681" max="7681" width="7.140625" style="29" customWidth="1"/>
    <col min="7682" max="7682" width="3.85546875" style="29" customWidth="1"/>
    <col min="7683" max="7690" width="7.140625" style="29" customWidth="1"/>
    <col min="7691" max="7936" width="9.140625" style="29"/>
    <col min="7937" max="7937" width="7.140625" style="29" customWidth="1"/>
    <col min="7938" max="7938" width="3.85546875" style="29" customWidth="1"/>
    <col min="7939" max="7946" width="7.140625" style="29" customWidth="1"/>
    <col min="7947" max="8192" width="9.140625" style="29"/>
    <col min="8193" max="8193" width="7.140625" style="29" customWidth="1"/>
    <col min="8194" max="8194" width="3.85546875" style="29" customWidth="1"/>
    <col min="8195" max="8202" width="7.140625" style="29" customWidth="1"/>
    <col min="8203" max="8448" width="9.140625" style="29"/>
    <col min="8449" max="8449" width="7.140625" style="29" customWidth="1"/>
    <col min="8450" max="8450" width="3.85546875" style="29" customWidth="1"/>
    <col min="8451" max="8458" width="7.140625" style="29" customWidth="1"/>
    <col min="8459" max="8704" width="9.140625" style="29"/>
    <col min="8705" max="8705" width="7.140625" style="29" customWidth="1"/>
    <col min="8706" max="8706" width="3.85546875" style="29" customWidth="1"/>
    <col min="8707" max="8714" width="7.140625" style="29" customWidth="1"/>
    <col min="8715" max="8960" width="9.140625" style="29"/>
    <col min="8961" max="8961" width="7.140625" style="29" customWidth="1"/>
    <col min="8962" max="8962" width="3.85546875" style="29" customWidth="1"/>
    <col min="8963" max="8970" width="7.140625" style="29" customWidth="1"/>
    <col min="8971" max="9216" width="9.140625" style="29"/>
    <col min="9217" max="9217" width="7.140625" style="29" customWidth="1"/>
    <col min="9218" max="9218" width="3.85546875" style="29" customWidth="1"/>
    <col min="9219" max="9226" width="7.140625" style="29" customWidth="1"/>
    <col min="9227" max="9472" width="9.140625" style="29"/>
    <col min="9473" max="9473" width="7.140625" style="29" customWidth="1"/>
    <col min="9474" max="9474" width="3.85546875" style="29" customWidth="1"/>
    <col min="9475" max="9482" width="7.140625" style="29" customWidth="1"/>
    <col min="9483" max="9728" width="9.140625" style="29"/>
    <col min="9729" max="9729" width="7.140625" style="29" customWidth="1"/>
    <col min="9730" max="9730" width="3.85546875" style="29" customWidth="1"/>
    <col min="9731" max="9738" width="7.140625" style="29" customWidth="1"/>
    <col min="9739" max="9984" width="9.140625" style="29"/>
    <col min="9985" max="9985" width="7.140625" style="29" customWidth="1"/>
    <col min="9986" max="9986" width="3.85546875" style="29" customWidth="1"/>
    <col min="9987" max="9994" width="7.140625" style="29" customWidth="1"/>
    <col min="9995" max="10240" width="9.140625" style="29"/>
    <col min="10241" max="10241" width="7.140625" style="29" customWidth="1"/>
    <col min="10242" max="10242" width="3.85546875" style="29" customWidth="1"/>
    <col min="10243" max="10250" width="7.140625" style="29" customWidth="1"/>
    <col min="10251" max="10496" width="9.140625" style="29"/>
    <col min="10497" max="10497" width="7.140625" style="29" customWidth="1"/>
    <col min="10498" max="10498" width="3.85546875" style="29" customWidth="1"/>
    <col min="10499" max="10506" width="7.140625" style="29" customWidth="1"/>
    <col min="10507" max="10752" width="9.140625" style="29"/>
    <col min="10753" max="10753" width="7.140625" style="29" customWidth="1"/>
    <col min="10754" max="10754" width="3.85546875" style="29" customWidth="1"/>
    <col min="10755" max="10762" width="7.140625" style="29" customWidth="1"/>
    <col min="10763" max="11008" width="9.140625" style="29"/>
    <col min="11009" max="11009" width="7.140625" style="29" customWidth="1"/>
    <col min="11010" max="11010" width="3.85546875" style="29" customWidth="1"/>
    <col min="11011" max="11018" width="7.140625" style="29" customWidth="1"/>
    <col min="11019" max="11264" width="9.140625" style="29"/>
    <col min="11265" max="11265" width="7.140625" style="29" customWidth="1"/>
    <col min="11266" max="11266" width="3.85546875" style="29" customWidth="1"/>
    <col min="11267" max="11274" width="7.140625" style="29" customWidth="1"/>
    <col min="11275" max="11520" width="9.140625" style="29"/>
    <col min="11521" max="11521" width="7.140625" style="29" customWidth="1"/>
    <col min="11522" max="11522" width="3.85546875" style="29" customWidth="1"/>
    <col min="11523" max="11530" width="7.140625" style="29" customWidth="1"/>
    <col min="11531" max="11776" width="9.140625" style="29"/>
    <col min="11777" max="11777" width="7.140625" style="29" customWidth="1"/>
    <col min="11778" max="11778" width="3.85546875" style="29" customWidth="1"/>
    <col min="11779" max="11786" width="7.140625" style="29" customWidth="1"/>
    <col min="11787" max="12032" width="9.140625" style="29"/>
    <col min="12033" max="12033" width="7.140625" style="29" customWidth="1"/>
    <col min="12034" max="12034" width="3.85546875" style="29" customWidth="1"/>
    <col min="12035" max="12042" width="7.140625" style="29" customWidth="1"/>
    <col min="12043" max="12288" width="9.140625" style="29"/>
    <col min="12289" max="12289" width="7.140625" style="29" customWidth="1"/>
    <col min="12290" max="12290" width="3.85546875" style="29" customWidth="1"/>
    <col min="12291" max="12298" width="7.140625" style="29" customWidth="1"/>
    <col min="12299" max="12544" width="9.140625" style="29"/>
    <col min="12545" max="12545" width="7.140625" style="29" customWidth="1"/>
    <col min="12546" max="12546" width="3.85546875" style="29" customWidth="1"/>
    <col min="12547" max="12554" width="7.140625" style="29" customWidth="1"/>
    <col min="12555" max="12800" width="9.140625" style="29"/>
    <col min="12801" max="12801" width="7.140625" style="29" customWidth="1"/>
    <col min="12802" max="12802" width="3.85546875" style="29" customWidth="1"/>
    <col min="12803" max="12810" width="7.140625" style="29" customWidth="1"/>
    <col min="12811" max="13056" width="9.140625" style="29"/>
    <col min="13057" max="13057" width="7.140625" style="29" customWidth="1"/>
    <col min="13058" max="13058" width="3.85546875" style="29" customWidth="1"/>
    <col min="13059" max="13066" width="7.140625" style="29" customWidth="1"/>
    <col min="13067" max="13312" width="9.140625" style="29"/>
    <col min="13313" max="13313" width="7.140625" style="29" customWidth="1"/>
    <col min="13314" max="13314" width="3.85546875" style="29" customWidth="1"/>
    <col min="13315" max="13322" width="7.140625" style="29" customWidth="1"/>
    <col min="13323" max="13568" width="9.140625" style="29"/>
    <col min="13569" max="13569" width="7.140625" style="29" customWidth="1"/>
    <col min="13570" max="13570" width="3.85546875" style="29" customWidth="1"/>
    <col min="13571" max="13578" width="7.140625" style="29" customWidth="1"/>
    <col min="13579" max="13824" width="9.140625" style="29"/>
    <col min="13825" max="13825" width="7.140625" style="29" customWidth="1"/>
    <col min="13826" max="13826" width="3.85546875" style="29" customWidth="1"/>
    <col min="13827" max="13834" width="7.140625" style="29" customWidth="1"/>
    <col min="13835" max="14080" width="9.140625" style="29"/>
    <col min="14081" max="14081" width="7.140625" style="29" customWidth="1"/>
    <col min="14082" max="14082" width="3.85546875" style="29" customWidth="1"/>
    <col min="14083" max="14090" width="7.140625" style="29" customWidth="1"/>
    <col min="14091" max="14336" width="9.140625" style="29"/>
    <col min="14337" max="14337" width="7.140625" style="29" customWidth="1"/>
    <col min="14338" max="14338" width="3.85546875" style="29" customWidth="1"/>
    <col min="14339" max="14346" width="7.140625" style="29" customWidth="1"/>
    <col min="14347" max="14592" width="9.140625" style="29"/>
    <col min="14593" max="14593" width="7.140625" style="29" customWidth="1"/>
    <col min="14594" max="14594" width="3.85546875" style="29" customWidth="1"/>
    <col min="14595" max="14602" width="7.140625" style="29" customWidth="1"/>
    <col min="14603" max="14848" width="9.140625" style="29"/>
    <col min="14849" max="14849" width="7.140625" style="29" customWidth="1"/>
    <col min="14850" max="14850" width="3.85546875" style="29" customWidth="1"/>
    <col min="14851" max="14858" width="7.140625" style="29" customWidth="1"/>
    <col min="14859" max="15104" width="9.140625" style="29"/>
    <col min="15105" max="15105" width="7.140625" style="29" customWidth="1"/>
    <col min="15106" max="15106" width="3.85546875" style="29" customWidth="1"/>
    <col min="15107" max="15114" width="7.140625" style="29" customWidth="1"/>
    <col min="15115" max="15360" width="9.140625" style="29"/>
    <col min="15361" max="15361" width="7.140625" style="29" customWidth="1"/>
    <col min="15362" max="15362" width="3.85546875" style="29" customWidth="1"/>
    <col min="15363" max="15370" width="7.140625" style="29" customWidth="1"/>
    <col min="15371" max="15616" width="9.140625" style="29"/>
    <col min="15617" max="15617" width="7.140625" style="29" customWidth="1"/>
    <col min="15618" max="15618" width="3.85546875" style="29" customWidth="1"/>
    <col min="15619" max="15626" width="7.140625" style="29" customWidth="1"/>
    <col min="15627" max="15872" width="9.140625" style="29"/>
    <col min="15873" max="15873" width="7.140625" style="29" customWidth="1"/>
    <col min="15874" max="15874" width="3.85546875" style="29" customWidth="1"/>
    <col min="15875" max="15882" width="7.140625" style="29" customWidth="1"/>
    <col min="15883" max="16128" width="9.140625" style="29"/>
    <col min="16129" max="16129" width="7.140625" style="29" customWidth="1"/>
    <col min="16130" max="16130" width="3.85546875" style="29" customWidth="1"/>
    <col min="16131" max="16138" width="7.140625" style="29" customWidth="1"/>
    <col min="16139" max="16384" width="9.140625" style="29"/>
  </cols>
  <sheetData>
    <row r="1" spans="1:13" ht="26.25" x14ac:dyDescent="0.4">
      <c r="A1" s="132" t="s">
        <v>40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s="30" customFormat="1" ht="23.25" x14ac:dyDescent="0.35">
      <c r="A2" s="133" t="s">
        <v>144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s="30" customFormat="1" ht="23.25" x14ac:dyDescent="0.35">
      <c r="A3" s="133" t="s">
        <v>145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30" customFormat="1" ht="23.25" x14ac:dyDescent="0.35">
      <c r="A4" s="133" t="s">
        <v>146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x14ac:dyDescent="0.3">
      <c r="B5" s="31"/>
    </row>
    <row r="6" spans="1:13" s="30" customFormat="1" ht="21" x14ac:dyDescent="0.35">
      <c r="B6" s="30" t="s">
        <v>147</v>
      </c>
    </row>
    <row r="7" spans="1:13" s="30" customFormat="1" ht="21" x14ac:dyDescent="0.35">
      <c r="A7" s="30" t="s">
        <v>150</v>
      </c>
    </row>
    <row r="8" spans="1:13" s="30" customFormat="1" ht="21" x14ac:dyDescent="0.35">
      <c r="A8" s="30" t="s">
        <v>151</v>
      </c>
    </row>
    <row r="9" spans="1:13" s="30" customFormat="1" ht="21" x14ac:dyDescent="0.35">
      <c r="B9" s="30" t="s">
        <v>152</v>
      </c>
    </row>
    <row r="10" spans="1:13" s="30" customFormat="1" ht="21" x14ac:dyDescent="0.35">
      <c r="A10" s="30" t="s">
        <v>153</v>
      </c>
    </row>
    <row r="11" spans="1:13" s="30" customFormat="1" ht="21" x14ac:dyDescent="0.35">
      <c r="A11" s="30" t="s">
        <v>154</v>
      </c>
    </row>
    <row r="12" spans="1:13" s="30" customFormat="1" ht="21" x14ac:dyDescent="0.35">
      <c r="B12" s="30" t="s">
        <v>155</v>
      </c>
    </row>
    <row r="13" spans="1:13" s="30" customFormat="1" ht="21" x14ac:dyDescent="0.35">
      <c r="A13" s="30" t="s">
        <v>156</v>
      </c>
    </row>
    <row r="14" spans="1:13" s="30" customFormat="1" ht="21" x14ac:dyDescent="0.35">
      <c r="B14" s="30" t="s">
        <v>157</v>
      </c>
    </row>
    <row r="15" spans="1:13" s="30" customFormat="1" ht="21" x14ac:dyDescent="0.35">
      <c r="A15" s="30" t="s">
        <v>162</v>
      </c>
    </row>
    <row r="16" spans="1:13" s="30" customFormat="1" ht="21" x14ac:dyDescent="0.35">
      <c r="A16" s="32" t="s">
        <v>158</v>
      </c>
      <c r="B16" s="32"/>
    </row>
    <row r="17" spans="1:2" s="30" customFormat="1" ht="21" x14ac:dyDescent="0.35">
      <c r="A17" s="32" t="s">
        <v>159</v>
      </c>
      <c r="B17" s="32"/>
    </row>
    <row r="18" spans="1:2" s="30" customFormat="1" ht="21" x14ac:dyDescent="0.35">
      <c r="A18" s="32"/>
      <c r="B18" s="32"/>
    </row>
    <row r="19" spans="1:2" s="30" customFormat="1" ht="21" x14ac:dyDescent="0.35">
      <c r="A19" s="33" t="s">
        <v>160</v>
      </c>
    </row>
    <row r="20" spans="1:2" s="30" customFormat="1" ht="21" x14ac:dyDescent="0.35">
      <c r="B20" s="30" t="s">
        <v>33</v>
      </c>
    </row>
    <row r="22" spans="1:2" x14ac:dyDescent="0.3">
      <c r="A22" s="100" t="s">
        <v>177</v>
      </c>
    </row>
    <row r="23" spans="1:2" ht="21" x14ac:dyDescent="0.35">
      <c r="A23" s="30"/>
      <c r="B23" s="30" t="s">
        <v>178</v>
      </c>
    </row>
    <row r="24" spans="1:2" ht="21" x14ac:dyDescent="0.35">
      <c r="A24" s="30" t="s">
        <v>179</v>
      </c>
      <c r="B24" s="30"/>
    </row>
    <row r="25" spans="1:2" ht="21" x14ac:dyDescent="0.35">
      <c r="A25" s="30" t="s">
        <v>180</v>
      </c>
      <c r="B25" s="30"/>
    </row>
    <row r="26" spans="1:2" ht="21" x14ac:dyDescent="0.35">
      <c r="A26" s="30" t="s">
        <v>181</v>
      </c>
      <c r="B26" s="30"/>
    </row>
  </sheetData>
  <mergeCells count="4">
    <mergeCell ref="A1:M1"/>
    <mergeCell ref="A2:M2"/>
    <mergeCell ref="A3:M3"/>
    <mergeCell ref="A4:M4"/>
  </mergeCells>
  <pageMargins left="0.51181102362204722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30" zoomScaleNormal="130" workbookViewId="0">
      <selection activeCell="E20" sqref="E20"/>
    </sheetView>
  </sheetViews>
  <sheetFormatPr defaultRowHeight="21" x14ac:dyDescent="0.35"/>
  <cols>
    <col min="1" max="1" width="9.140625" style="30"/>
    <col min="2" max="2" width="20.140625" style="30" customWidth="1"/>
    <col min="3" max="4" width="18" style="36" customWidth="1"/>
    <col min="5" max="5" width="10" style="30" customWidth="1"/>
    <col min="6" max="257" width="9.140625" style="30"/>
    <col min="258" max="258" width="19.28515625" style="30" customWidth="1"/>
    <col min="259" max="260" width="18" style="30" customWidth="1"/>
    <col min="261" max="261" width="10" style="30" customWidth="1"/>
    <col min="262" max="513" width="9.140625" style="30"/>
    <col min="514" max="514" width="19.28515625" style="30" customWidth="1"/>
    <col min="515" max="516" width="18" style="30" customWidth="1"/>
    <col min="517" max="517" width="10" style="30" customWidth="1"/>
    <col min="518" max="769" width="9.140625" style="30"/>
    <col min="770" max="770" width="19.28515625" style="30" customWidth="1"/>
    <col min="771" max="772" width="18" style="30" customWidth="1"/>
    <col min="773" max="773" width="10" style="30" customWidth="1"/>
    <col min="774" max="1025" width="9.140625" style="30"/>
    <col min="1026" max="1026" width="19.28515625" style="30" customWidth="1"/>
    <col min="1027" max="1028" width="18" style="30" customWidth="1"/>
    <col min="1029" max="1029" width="10" style="30" customWidth="1"/>
    <col min="1030" max="1281" width="9.140625" style="30"/>
    <col min="1282" max="1282" width="19.28515625" style="30" customWidth="1"/>
    <col min="1283" max="1284" width="18" style="30" customWidth="1"/>
    <col min="1285" max="1285" width="10" style="30" customWidth="1"/>
    <col min="1286" max="1537" width="9.140625" style="30"/>
    <col min="1538" max="1538" width="19.28515625" style="30" customWidth="1"/>
    <col min="1539" max="1540" width="18" style="30" customWidth="1"/>
    <col min="1541" max="1541" width="10" style="30" customWidth="1"/>
    <col min="1542" max="1793" width="9.140625" style="30"/>
    <col min="1794" max="1794" width="19.28515625" style="30" customWidth="1"/>
    <col min="1795" max="1796" width="18" style="30" customWidth="1"/>
    <col min="1797" max="1797" width="10" style="30" customWidth="1"/>
    <col min="1798" max="2049" width="9.140625" style="30"/>
    <col min="2050" max="2050" width="19.28515625" style="30" customWidth="1"/>
    <col min="2051" max="2052" width="18" style="30" customWidth="1"/>
    <col min="2053" max="2053" width="10" style="30" customWidth="1"/>
    <col min="2054" max="2305" width="9.140625" style="30"/>
    <col min="2306" max="2306" width="19.28515625" style="30" customWidth="1"/>
    <col min="2307" max="2308" width="18" style="30" customWidth="1"/>
    <col min="2309" max="2309" width="10" style="30" customWidth="1"/>
    <col min="2310" max="2561" width="9.140625" style="30"/>
    <col min="2562" max="2562" width="19.28515625" style="30" customWidth="1"/>
    <col min="2563" max="2564" width="18" style="30" customWidth="1"/>
    <col min="2565" max="2565" width="10" style="30" customWidth="1"/>
    <col min="2566" max="2817" width="9.140625" style="30"/>
    <col min="2818" max="2818" width="19.28515625" style="30" customWidth="1"/>
    <col min="2819" max="2820" width="18" style="30" customWidth="1"/>
    <col min="2821" max="2821" width="10" style="30" customWidth="1"/>
    <col min="2822" max="3073" width="9.140625" style="30"/>
    <col min="3074" max="3074" width="19.28515625" style="30" customWidth="1"/>
    <col min="3075" max="3076" width="18" style="30" customWidth="1"/>
    <col min="3077" max="3077" width="10" style="30" customWidth="1"/>
    <col min="3078" max="3329" width="9.140625" style="30"/>
    <col min="3330" max="3330" width="19.28515625" style="30" customWidth="1"/>
    <col min="3331" max="3332" width="18" style="30" customWidth="1"/>
    <col min="3333" max="3333" width="10" style="30" customWidth="1"/>
    <col min="3334" max="3585" width="9.140625" style="30"/>
    <col min="3586" max="3586" width="19.28515625" style="30" customWidth="1"/>
    <col min="3587" max="3588" width="18" style="30" customWidth="1"/>
    <col min="3589" max="3589" width="10" style="30" customWidth="1"/>
    <col min="3590" max="3841" width="9.140625" style="30"/>
    <col min="3842" max="3842" width="19.28515625" style="30" customWidth="1"/>
    <col min="3843" max="3844" width="18" style="30" customWidth="1"/>
    <col min="3845" max="3845" width="10" style="30" customWidth="1"/>
    <col min="3846" max="4097" width="9.140625" style="30"/>
    <col min="4098" max="4098" width="19.28515625" style="30" customWidth="1"/>
    <col min="4099" max="4100" width="18" style="30" customWidth="1"/>
    <col min="4101" max="4101" width="10" style="30" customWidth="1"/>
    <col min="4102" max="4353" width="9.140625" style="30"/>
    <col min="4354" max="4354" width="19.28515625" style="30" customWidth="1"/>
    <col min="4355" max="4356" width="18" style="30" customWidth="1"/>
    <col min="4357" max="4357" width="10" style="30" customWidth="1"/>
    <col min="4358" max="4609" width="9.140625" style="30"/>
    <col min="4610" max="4610" width="19.28515625" style="30" customWidth="1"/>
    <col min="4611" max="4612" width="18" style="30" customWidth="1"/>
    <col min="4613" max="4613" width="10" style="30" customWidth="1"/>
    <col min="4614" max="4865" width="9.140625" style="30"/>
    <col min="4866" max="4866" width="19.28515625" style="30" customWidth="1"/>
    <col min="4867" max="4868" width="18" style="30" customWidth="1"/>
    <col min="4869" max="4869" width="10" style="30" customWidth="1"/>
    <col min="4870" max="5121" width="9.140625" style="30"/>
    <col min="5122" max="5122" width="19.28515625" style="30" customWidth="1"/>
    <col min="5123" max="5124" width="18" style="30" customWidth="1"/>
    <col min="5125" max="5125" width="10" style="30" customWidth="1"/>
    <col min="5126" max="5377" width="9.140625" style="30"/>
    <col min="5378" max="5378" width="19.28515625" style="30" customWidth="1"/>
    <col min="5379" max="5380" width="18" style="30" customWidth="1"/>
    <col min="5381" max="5381" width="10" style="30" customWidth="1"/>
    <col min="5382" max="5633" width="9.140625" style="30"/>
    <col min="5634" max="5634" width="19.28515625" style="30" customWidth="1"/>
    <col min="5635" max="5636" width="18" style="30" customWidth="1"/>
    <col min="5637" max="5637" width="10" style="30" customWidth="1"/>
    <col min="5638" max="5889" width="9.140625" style="30"/>
    <col min="5890" max="5890" width="19.28515625" style="30" customWidth="1"/>
    <col min="5891" max="5892" width="18" style="30" customWidth="1"/>
    <col min="5893" max="5893" width="10" style="30" customWidth="1"/>
    <col min="5894" max="6145" width="9.140625" style="30"/>
    <col min="6146" max="6146" width="19.28515625" style="30" customWidth="1"/>
    <col min="6147" max="6148" width="18" style="30" customWidth="1"/>
    <col min="6149" max="6149" width="10" style="30" customWidth="1"/>
    <col min="6150" max="6401" width="9.140625" style="30"/>
    <col min="6402" max="6402" width="19.28515625" style="30" customWidth="1"/>
    <col min="6403" max="6404" width="18" style="30" customWidth="1"/>
    <col min="6405" max="6405" width="10" style="30" customWidth="1"/>
    <col min="6406" max="6657" width="9.140625" style="30"/>
    <col min="6658" max="6658" width="19.28515625" style="30" customWidth="1"/>
    <col min="6659" max="6660" width="18" style="30" customWidth="1"/>
    <col min="6661" max="6661" width="10" style="30" customWidth="1"/>
    <col min="6662" max="6913" width="9.140625" style="30"/>
    <col min="6914" max="6914" width="19.28515625" style="30" customWidth="1"/>
    <col min="6915" max="6916" width="18" style="30" customWidth="1"/>
    <col min="6917" max="6917" width="10" style="30" customWidth="1"/>
    <col min="6918" max="7169" width="9.140625" style="30"/>
    <col min="7170" max="7170" width="19.28515625" style="30" customWidth="1"/>
    <col min="7171" max="7172" width="18" style="30" customWidth="1"/>
    <col min="7173" max="7173" width="10" style="30" customWidth="1"/>
    <col min="7174" max="7425" width="9.140625" style="30"/>
    <col min="7426" max="7426" width="19.28515625" style="30" customWidth="1"/>
    <col min="7427" max="7428" width="18" style="30" customWidth="1"/>
    <col min="7429" max="7429" width="10" style="30" customWidth="1"/>
    <col min="7430" max="7681" width="9.140625" style="30"/>
    <col min="7682" max="7682" width="19.28515625" style="30" customWidth="1"/>
    <col min="7683" max="7684" width="18" style="30" customWidth="1"/>
    <col min="7685" max="7685" width="10" style="30" customWidth="1"/>
    <col min="7686" max="7937" width="9.140625" style="30"/>
    <col min="7938" max="7938" width="19.28515625" style="30" customWidth="1"/>
    <col min="7939" max="7940" width="18" style="30" customWidth="1"/>
    <col min="7941" max="7941" width="10" style="30" customWidth="1"/>
    <col min="7942" max="8193" width="9.140625" style="30"/>
    <col min="8194" max="8194" width="19.28515625" style="30" customWidth="1"/>
    <col min="8195" max="8196" width="18" style="30" customWidth="1"/>
    <col min="8197" max="8197" width="10" style="30" customWidth="1"/>
    <col min="8198" max="8449" width="9.140625" style="30"/>
    <col min="8450" max="8450" width="19.28515625" style="30" customWidth="1"/>
    <col min="8451" max="8452" width="18" style="30" customWidth="1"/>
    <col min="8453" max="8453" width="10" style="30" customWidth="1"/>
    <col min="8454" max="8705" width="9.140625" style="30"/>
    <col min="8706" max="8706" width="19.28515625" style="30" customWidth="1"/>
    <col min="8707" max="8708" width="18" style="30" customWidth="1"/>
    <col min="8709" max="8709" width="10" style="30" customWidth="1"/>
    <col min="8710" max="8961" width="9.140625" style="30"/>
    <col min="8962" max="8962" width="19.28515625" style="30" customWidth="1"/>
    <col min="8963" max="8964" width="18" style="30" customWidth="1"/>
    <col min="8965" max="8965" width="10" style="30" customWidth="1"/>
    <col min="8966" max="9217" width="9.140625" style="30"/>
    <col min="9218" max="9218" width="19.28515625" style="30" customWidth="1"/>
    <col min="9219" max="9220" width="18" style="30" customWidth="1"/>
    <col min="9221" max="9221" width="10" style="30" customWidth="1"/>
    <col min="9222" max="9473" width="9.140625" style="30"/>
    <col min="9474" max="9474" width="19.28515625" style="30" customWidth="1"/>
    <col min="9475" max="9476" width="18" style="30" customWidth="1"/>
    <col min="9477" max="9477" width="10" style="30" customWidth="1"/>
    <col min="9478" max="9729" width="9.140625" style="30"/>
    <col min="9730" max="9730" width="19.28515625" style="30" customWidth="1"/>
    <col min="9731" max="9732" width="18" style="30" customWidth="1"/>
    <col min="9733" max="9733" width="10" style="30" customWidth="1"/>
    <col min="9734" max="9985" width="9.140625" style="30"/>
    <col min="9986" max="9986" width="19.28515625" style="30" customWidth="1"/>
    <col min="9987" max="9988" width="18" style="30" customWidth="1"/>
    <col min="9989" max="9989" width="10" style="30" customWidth="1"/>
    <col min="9990" max="10241" width="9.140625" style="30"/>
    <col min="10242" max="10242" width="19.28515625" style="30" customWidth="1"/>
    <col min="10243" max="10244" width="18" style="30" customWidth="1"/>
    <col min="10245" max="10245" width="10" style="30" customWidth="1"/>
    <col min="10246" max="10497" width="9.140625" style="30"/>
    <col min="10498" max="10498" width="19.28515625" style="30" customWidth="1"/>
    <col min="10499" max="10500" width="18" style="30" customWidth="1"/>
    <col min="10501" max="10501" width="10" style="30" customWidth="1"/>
    <col min="10502" max="10753" width="9.140625" style="30"/>
    <col min="10754" max="10754" width="19.28515625" style="30" customWidth="1"/>
    <col min="10755" max="10756" width="18" style="30" customWidth="1"/>
    <col min="10757" max="10757" width="10" style="30" customWidth="1"/>
    <col min="10758" max="11009" width="9.140625" style="30"/>
    <col min="11010" max="11010" width="19.28515625" style="30" customWidth="1"/>
    <col min="11011" max="11012" width="18" style="30" customWidth="1"/>
    <col min="11013" max="11013" width="10" style="30" customWidth="1"/>
    <col min="11014" max="11265" width="9.140625" style="30"/>
    <col min="11266" max="11266" width="19.28515625" style="30" customWidth="1"/>
    <col min="11267" max="11268" width="18" style="30" customWidth="1"/>
    <col min="11269" max="11269" width="10" style="30" customWidth="1"/>
    <col min="11270" max="11521" width="9.140625" style="30"/>
    <col min="11522" max="11522" width="19.28515625" style="30" customWidth="1"/>
    <col min="11523" max="11524" width="18" style="30" customWidth="1"/>
    <col min="11525" max="11525" width="10" style="30" customWidth="1"/>
    <col min="11526" max="11777" width="9.140625" style="30"/>
    <col min="11778" max="11778" width="19.28515625" style="30" customWidth="1"/>
    <col min="11779" max="11780" width="18" style="30" customWidth="1"/>
    <col min="11781" max="11781" width="10" style="30" customWidth="1"/>
    <col min="11782" max="12033" width="9.140625" style="30"/>
    <col min="12034" max="12034" width="19.28515625" style="30" customWidth="1"/>
    <col min="12035" max="12036" width="18" style="30" customWidth="1"/>
    <col min="12037" max="12037" width="10" style="30" customWidth="1"/>
    <col min="12038" max="12289" width="9.140625" style="30"/>
    <col min="12290" max="12290" width="19.28515625" style="30" customWidth="1"/>
    <col min="12291" max="12292" width="18" style="30" customWidth="1"/>
    <col min="12293" max="12293" width="10" style="30" customWidth="1"/>
    <col min="12294" max="12545" width="9.140625" style="30"/>
    <col min="12546" max="12546" width="19.28515625" style="30" customWidth="1"/>
    <col min="12547" max="12548" width="18" style="30" customWidth="1"/>
    <col min="12549" max="12549" width="10" style="30" customWidth="1"/>
    <col min="12550" max="12801" width="9.140625" style="30"/>
    <col min="12802" max="12802" width="19.28515625" style="30" customWidth="1"/>
    <col min="12803" max="12804" width="18" style="30" customWidth="1"/>
    <col min="12805" max="12805" width="10" style="30" customWidth="1"/>
    <col min="12806" max="13057" width="9.140625" style="30"/>
    <col min="13058" max="13058" width="19.28515625" style="30" customWidth="1"/>
    <col min="13059" max="13060" width="18" style="30" customWidth="1"/>
    <col min="13061" max="13061" width="10" style="30" customWidth="1"/>
    <col min="13062" max="13313" width="9.140625" style="30"/>
    <col min="13314" max="13314" width="19.28515625" style="30" customWidth="1"/>
    <col min="13315" max="13316" width="18" style="30" customWidth="1"/>
    <col min="13317" max="13317" width="10" style="30" customWidth="1"/>
    <col min="13318" max="13569" width="9.140625" style="30"/>
    <col min="13570" max="13570" width="19.28515625" style="30" customWidth="1"/>
    <col min="13571" max="13572" width="18" style="30" customWidth="1"/>
    <col min="13573" max="13573" width="10" style="30" customWidth="1"/>
    <col min="13574" max="13825" width="9.140625" style="30"/>
    <col min="13826" max="13826" width="19.28515625" style="30" customWidth="1"/>
    <col min="13827" max="13828" width="18" style="30" customWidth="1"/>
    <col min="13829" max="13829" width="10" style="30" customWidth="1"/>
    <col min="13830" max="14081" width="9.140625" style="30"/>
    <col min="14082" max="14082" width="19.28515625" style="30" customWidth="1"/>
    <col min="14083" max="14084" width="18" style="30" customWidth="1"/>
    <col min="14085" max="14085" width="10" style="30" customWidth="1"/>
    <col min="14086" max="14337" width="9.140625" style="30"/>
    <col min="14338" max="14338" width="19.28515625" style="30" customWidth="1"/>
    <col min="14339" max="14340" width="18" style="30" customWidth="1"/>
    <col min="14341" max="14341" width="10" style="30" customWidth="1"/>
    <col min="14342" max="14593" width="9.140625" style="30"/>
    <col min="14594" max="14594" width="19.28515625" style="30" customWidth="1"/>
    <col min="14595" max="14596" width="18" style="30" customWidth="1"/>
    <col min="14597" max="14597" width="10" style="30" customWidth="1"/>
    <col min="14598" max="14849" width="9.140625" style="30"/>
    <col min="14850" max="14850" width="19.28515625" style="30" customWidth="1"/>
    <col min="14851" max="14852" width="18" style="30" customWidth="1"/>
    <col min="14853" max="14853" width="10" style="30" customWidth="1"/>
    <col min="14854" max="15105" width="9.140625" style="30"/>
    <col min="15106" max="15106" width="19.28515625" style="30" customWidth="1"/>
    <col min="15107" max="15108" width="18" style="30" customWidth="1"/>
    <col min="15109" max="15109" width="10" style="30" customWidth="1"/>
    <col min="15110" max="15361" width="9.140625" style="30"/>
    <col min="15362" max="15362" width="19.28515625" style="30" customWidth="1"/>
    <col min="15363" max="15364" width="18" style="30" customWidth="1"/>
    <col min="15365" max="15365" width="10" style="30" customWidth="1"/>
    <col min="15366" max="15617" width="9.140625" style="30"/>
    <col min="15618" max="15618" width="19.28515625" style="30" customWidth="1"/>
    <col min="15619" max="15620" width="18" style="30" customWidth="1"/>
    <col min="15621" max="15621" width="10" style="30" customWidth="1"/>
    <col min="15622" max="15873" width="9.140625" style="30"/>
    <col min="15874" max="15874" width="19.28515625" style="30" customWidth="1"/>
    <col min="15875" max="15876" width="18" style="30" customWidth="1"/>
    <col min="15877" max="15877" width="10" style="30" customWidth="1"/>
    <col min="15878" max="16129" width="9.140625" style="30"/>
    <col min="16130" max="16130" width="19.28515625" style="30" customWidth="1"/>
    <col min="16131" max="16132" width="18" style="30" customWidth="1"/>
    <col min="16133" max="16133" width="10" style="30" customWidth="1"/>
    <col min="16134" max="16384" width="9.140625" style="30"/>
  </cols>
  <sheetData>
    <row r="1" spans="1:9" x14ac:dyDescent="0.35">
      <c r="A1" s="131" t="s">
        <v>89</v>
      </c>
      <c r="B1" s="131"/>
      <c r="C1" s="131"/>
      <c r="D1" s="131"/>
      <c r="E1" s="131"/>
      <c r="F1" s="131"/>
      <c r="G1" s="64"/>
      <c r="H1" s="64"/>
      <c r="I1" s="64"/>
    </row>
    <row r="2" spans="1:9" ht="23.25" x14ac:dyDescent="0.35">
      <c r="A2" s="133" t="s">
        <v>68</v>
      </c>
      <c r="B2" s="133"/>
      <c r="C2" s="133"/>
      <c r="D2" s="133"/>
      <c r="E2" s="133"/>
      <c r="F2" s="133"/>
      <c r="G2" s="65"/>
      <c r="H2" s="65"/>
      <c r="I2" s="65"/>
    </row>
    <row r="3" spans="1:9" ht="23.25" x14ac:dyDescent="0.35">
      <c r="A3" s="133" t="s">
        <v>69</v>
      </c>
      <c r="B3" s="133"/>
      <c r="C3" s="133"/>
      <c r="D3" s="133"/>
      <c r="E3" s="133"/>
      <c r="F3" s="133"/>
      <c r="G3" s="65"/>
      <c r="H3" s="65"/>
      <c r="I3" s="65"/>
    </row>
    <row r="4" spans="1:9" ht="23.25" x14ac:dyDescent="0.35">
      <c r="A4" s="133" t="s">
        <v>70</v>
      </c>
      <c r="B4" s="133"/>
      <c r="C4" s="133"/>
      <c r="D4" s="133"/>
      <c r="E4" s="133"/>
      <c r="F4" s="133"/>
      <c r="G4" s="65"/>
      <c r="H4" s="65"/>
      <c r="I4" s="65"/>
    </row>
    <row r="5" spans="1:9" x14ac:dyDescent="0.35">
      <c r="B5" s="35"/>
      <c r="C5" s="35"/>
      <c r="D5" s="35"/>
      <c r="E5" s="35"/>
    </row>
    <row r="6" spans="1:9" x14ac:dyDescent="0.35">
      <c r="B6" s="30" t="s">
        <v>93</v>
      </c>
    </row>
    <row r="7" spans="1:9" x14ac:dyDescent="0.35">
      <c r="A7" s="30" t="s">
        <v>163</v>
      </c>
    </row>
    <row r="8" spans="1:9" x14ac:dyDescent="0.35">
      <c r="A8" s="30" t="s">
        <v>94</v>
      </c>
    </row>
    <row r="9" spans="1:9" x14ac:dyDescent="0.35">
      <c r="A9" s="30" t="s">
        <v>161</v>
      </c>
    </row>
    <row r="10" spans="1:9" x14ac:dyDescent="0.35">
      <c r="A10" s="30" t="s">
        <v>71</v>
      </c>
    </row>
    <row r="12" spans="1:9" x14ac:dyDescent="0.35">
      <c r="A12" s="34" t="s">
        <v>79</v>
      </c>
    </row>
    <row r="13" spans="1:9" x14ac:dyDescent="0.35">
      <c r="B13" s="34"/>
    </row>
    <row r="14" spans="1:9" x14ac:dyDescent="0.35">
      <c r="A14" s="34" t="s">
        <v>96</v>
      </c>
    </row>
    <row r="16" spans="1:9" s="37" customFormat="1" x14ac:dyDescent="0.2">
      <c r="B16" s="134" t="s">
        <v>78</v>
      </c>
      <c r="C16" s="134" t="s">
        <v>46</v>
      </c>
      <c r="D16" s="134" t="s">
        <v>47</v>
      </c>
    </row>
    <row r="17" spans="1:4" x14ac:dyDescent="0.35">
      <c r="B17" s="134"/>
      <c r="C17" s="134"/>
      <c r="D17" s="134"/>
    </row>
    <row r="18" spans="1:4" x14ac:dyDescent="0.35">
      <c r="B18" s="39" t="s">
        <v>72</v>
      </c>
      <c r="C18" s="40">
        <f>คีย์!B40</f>
        <v>17</v>
      </c>
      <c r="D18" s="41">
        <f>C18*100/$C$22</f>
        <v>48.571428571428569</v>
      </c>
    </row>
    <row r="19" spans="1:4" x14ac:dyDescent="0.35">
      <c r="B19" s="39" t="s">
        <v>73</v>
      </c>
      <c r="C19" s="40">
        <f>คีย์!B41</f>
        <v>16</v>
      </c>
      <c r="D19" s="41">
        <f>C19*100/$C$22</f>
        <v>45.714285714285715</v>
      </c>
    </row>
    <row r="20" spans="1:4" x14ac:dyDescent="0.35">
      <c r="B20" s="39" t="s">
        <v>32</v>
      </c>
      <c r="C20" s="40">
        <v>1</v>
      </c>
      <c r="D20" s="41">
        <f>C20*100/$C$22</f>
        <v>2.8571428571428572</v>
      </c>
    </row>
    <row r="21" spans="1:4" x14ac:dyDescent="0.35">
      <c r="B21" s="39" t="s">
        <v>77</v>
      </c>
      <c r="C21" s="40">
        <v>1</v>
      </c>
      <c r="D21" s="41">
        <f>C21*100/$C$22</f>
        <v>2.8571428571428572</v>
      </c>
    </row>
    <row r="22" spans="1:4" x14ac:dyDescent="0.35">
      <c r="B22" s="42" t="s">
        <v>45</v>
      </c>
      <c r="C22" s="42">
        <f>SUM(C18:C21)</f>
        <v>35</v>
      </c>
      <c r="D22" s="47">
        <f>C22*100/$C$22</f>
        <v>100</v>
      </c>
    </row>
    <row r="24" spans="1:4" x14ac:dyDescent="0.35">
      <c r="A24" s="32" t="s">
        <v>90</v>
      </c>
      <c r="B24" s="30" t="s">
        <v>91</v>
      </c>
    </row>
    <row r="25" spans="1:4" x14ac:dyDescent="0.35">
      <c r="A25" s="32" t="s">
        <v>92</v>
      </c>
    </row>
    <row r="26" spans="1:4" x14ac:dyDescent="0.35">
      <c r="B26" s="32"/>
    </row>
  </sheetData>
  <mergeCells count="7">
    <mergeCell ref="A1:F1"/>
    <mergeCell ref="A2:F2"/>
    <mergeCell ref="A3:F3"/>
    <mergeCell ref="A4:F4"/>
    <mergeCell ref="B16:B17"/>
    <mergeCell ref="C16:C17"/>
    <mergeCell ref="D16:D17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="140" zoomScaleNormal="140" workbookViewId="0">
      <selection activeCell="A20" sqref="A20"/>
    </sheetView>
  </sheetViews>
  <sheetFormatPr defaultColWidth="6.42578125" defaultRowHeight="21" x14ac:dyDescent="0.35"/>
  <cols>
    <col min="1" max="1" width="25" style="30" customWidth="1"/>
    <col min="2" max="3" width="29.28515625" style="36" customWidth="1"/>
    <col min="4" max="6" width="6.42578125" style="30"/>
    <col min="7" max="7" width="6.42578125" style="30" customWidth="1"/>
    <col min="8" max="250" width="6.42578125" style="30"/>
    <col min="251" max="251" width="19.7109375" style="30" customWidth="1"/>
    <col min="252" max="259" width="10" style="30" customWidth="1"/>
    <col min="260" max="506" width="6.42578125" style="30"/>
    <col min="507" max="507" width="19.7109375" style="30" customWidth="1"/>
    <col min="508" max="515" width="10" style="30" customWidth="1"/>
    <col min="516" max="762" width="6.42578125" style="30"/>
    <col min="763" max="763" width="19.7109375" style="30" customWidth="1"/>
    <col min="764" max="771" width="10" style="30" customWidth="1"/>
    <col min="772" max="1018" width="6.42578125" style="30"/>
    <col min="1019" max="1019" width="19.7109375" style="30" customWidth="1"/>
    <col min="1020" max="1027" width="10" style="30" customWidth="1"/>
    <col min="1028" max="1274" width="6.42578125" style="30"/>
    <col min="1275" max="1275" width="19.7109375" style="30" customWidth="1"/>
    <col min="1276" max="1283" width="10" style="30" customWidth="1"/>
    <col min="1284" max="1530" width="6.42578125" style="30"/>
    <col min="1531" max="1531" width="19.7109375" style="30" customWidth="1"/>
    <col min="1532" max="1539" width="10" style="30" customWidth="1"/>
    <col min="1540" max="1786" width="6.42578125" style="30"/>
    <col min="1787" max="1787" width="19.7109375" style="30" customWidth="1"/>
    <col min="1788" max="1795" width="10" style="30" customWidth="1"/>
    <col min="1796" max="2042" width="6.42578125" style="30"/>
    <col min="2043" max="2043" width="19.7109375" style="30" customWidth="1"/>
    <col min="2044" max="2051" width="10" style="30" customWidth="1"/>
    <col min="2052" max="2298" width="6.42578125" style="30"/>
    <col min="2299" max="2299" width="19.7109375" style="30" customWidth="1"/>
    <col min="2300" max="2307" width="10" style="30" customWidth="1"/>
    <col min="2308" max="2554" width="6.42578125" style="30"/>
    <col min="2555" max="2555" width="19.7109375" style="30" customWidth="1"/>
    <col min="2556" max="2563" width="10" style="30" customWidth="1"/>
    <col min="2564" max="2810" width="6.42578125" style="30"/>
    <col min="2811" max="2811" width="19.7109375" style="30" customWidth="1"/>
    <col min="2812" max="2819" width="10" style="30" customWidth="1"/>
    <col min="2820" max="3066" width="6.42578125" style="30"/>
    <col min="3067" max="3067" width="19.7109375" style="30" customWidth="1"/>
    <col min="3068" max="3075" width="10" style="30" customWidth="1"/>
    <col min="3076" max="3322" width="6.42578125" style="30"/>
    <col min="3323" max="3323" width="19.7109375" style="30" customWidth="1"/>
    <col min="3324" max="3331" width="10" style="30" customWidth="1"/>
    <col min="3332" max="3578" width="6.42578125" style="30"/>
    <col min="3579" max="3579" width="19.7109375" style="30" customWidth="1"/>
    <col min="3580" max="3587" width="10" style="30" customWidth="1"/>
    <col min="3588" max="3834" width="6.42578125" style="30"/>
    <col min="3835" max="3835" width="19.7109375" style="30" customWidth="1"/>
    <col min="3836" max="3843" width="10" style="30" customWidth="1"/>
    <col min="3844" max="4090" width="6.42578125" style="30"/>
    <col min="4091" max="4091" width="19.7109375" style="30" customWidth="1"/>
    <col min="4092" max="4099" width="10" style="30" customWidth="1"/>
    <col min="4100" max="4346" width="6.42578125" style="30"/>
    <col min="4347" max="4347" width="19.7109375" style="30" customWidth="1"/>
    <col min="4348" max="4355" width="10" style="30" customWidth="1"/>
    <col min="4356" max="4602" width="6.42578125" style="30"/>
    <col min="4603" max="4603" width="19.7109375" style="30" customWidth="1"/>
    <col min="4604" max="4611" width="10" style="30" customWidth="1"/>
    <col min="4612" max="4858" width="6.42578125" style="30"/>
    <col min="4859" max="4859" width="19.7109375" style="30" customWidth="1"/>
    <col min="4860" max="4867" width="10" style="30" customWidth="1"/>
    <col min="4868" max="5114" width="6.42578125" style="30"/>
    <col min="5115" max="5115" width="19.7109375" style="30" customWidth="1"/>
    <col min="5116" max="5123" width="10" style="30" customWidth="1"/>
    <col min="5124" max="5370" width="6.42578125" style="30"/>
    <col min="5371" max="5371" width="19.7109375" style="30" customWidth="1"/>
    <col min="5372" max="5379" width="10" style="30" customWidth="1"/>
    <col min="5380" max="5626" width="6.42578125" style="30"/>
    <col min="5627" max="5627" width="19.7109375" style="30" customWidth="1"/>
    <col min="5628" max="5635" width="10" style="30" customWidth="1"/>
    <col min="5636" max="5882" width="6.42578125" style="30"/>
    <col min="5883" max="5883" width="19.7109375" style="30" customWidth="1"/>
    <col min="5884" max="5891" width="10" style="30" customWidth="1"/>
    <col min="5892" max="6138" width="6.42578125" style="30"/>
    <col min="6139" max="6139" width="19.7109375" style="30" customWidth="1"/>
    <col min="6140" max="6147" width="10" style="30" customWidth="1"/>
    <col min="6148" max="6394" width="6.42578125" style="30"/>
    <col min="6395" max="6395" width="19.7109375" style="30" customWidth="1"/>
    <col min="6396" max="6403" width="10" style="30" customWidth="1"/>
    <col min="6404" max="6650" width="6.42578125" style="30"/>
    <col min="6651" max="6651" width="19.7109375" style="30" customWidth="1"/>
    <col min="6652" max="6659" width="10" style="30" customWidth="1"/>
    <col min="6660" max="6906" width="6.42578125" style="30"/>
    <col min="6907" max="6907" width="19.7109375" style="30" customWidth="1"/>
    <col min="6908" max="6915" width="10" style="30" customWidth="1"/>
    <col min="6916" max="7162" width="6.42578125" style="30"/>
    <col min="7163" max="7163" width="19.7109375" style="30" customWidth="1"/>
    <col min="7164" max="7171" width="10" style="30" customWidth="1"/>
    <col min="7172" max="7418" width="6.42578125" style="30"/>
    <col min="7419" max="7419" width="19.7109375" style="30" customWidth="1"/>
    <col min="7420" max="7427" width="10" style="30" customWidth="1"/>
    <col min="7428" max="7674" width="6.42578125" style="30"/>
    <col min="7675" max="7675" width="19.7109375" style="30" customWidth="1"/>
    <col min="7676" max="7683" width="10" style="30" customWidth="1"/>
    <col min="7684" max="7930" width="6.42578125" style="30"/>
    <col min="7931" max="7931" width="19.7109375" style="30" customWidth="1"/>
    <col min="7932" max="7939" width="10" style="30" customWidth="1"/>
    <col min="7940" max="8186" width="6.42578125" style="30"/>
    <col min="8187" max="8187" width="19.7109375" style="30" customWidth="1"/>
    <col min="8188" max="8195" width="10" style="30" customWidth="1"/>
    <col min="8196" max="8442" width="6.42578125" style="30"/>
    <col min="8443" max="8443" width="19.7109375" style="30" customWidth="1"/>
    <col min="8444" max="8451" width="10" style="30" customWidth="1"/>
    <col min="8452" max="8698" width="6.42578125" style="30"/>
    <col min="8699" max="8699" width="19.7109375" style="30" customWidth="1"/>
    <col min="8700" max="8707" width="10" style="30" customWidth="1"/>
    <col min="8708" max="8954" width="6.42578125" style="30"/>
    <col min="8955" max="8955" width="19.7109375" style="30" customWidth="1"/>
    <col min="8956" max="8963" width="10" style="30" customWidth="1"/>
    <col min="8964" max="9210" width="6.42578125" style="30"/>
    <col min="9211" max="9211" width="19.7109375" style="30" customWidth="1"/>
    <col min="9212" max="9219" width="10" style="30" customWidth="1"/>
    <col min="9220" max="9466" width="6.42578125" style="30"/>
    <col min="9467" max="9467" width="19.7109375" style="30" customWidth="1"/>
    <col min="9468" max="9475" width="10" style="30" customWidth="1"/>
    <col min="9476" max="9722" width="6.42578125" style="30"/>
    <col min="9723" max="9723" width="19.7109375" style="30" customWidth="1"/>
    <col min="9724" max="9731" width="10" style="30" customWidth="1"/>
    <col min="9732" max="9978" width="6.42578125" style="30"/>
    <col min="9979" max="9979" width="19.7109375" style="30" customWidth="1"/>
    <col min="9980" max="9987" width="10" style="30" customWidth="1"/>
    <col min="9988" max="10234" width="6.42578125" style="30"/>
    <col min="10235" max="10235" width="19.7109375" style="30" customWidth="1"/>
    <col min="10236" max="10243" width="10" style="30" customWidth="1"/>
    <col min="10244" max="10490" width="6.42578125" style="30"/>
    <col min="10491" max="10491" width="19.7109375" style="30" customWidth="1"/>
    <col min="10492" max="10499" width="10" style="30" customWidth="1"/>
    <col min="10500" max="10746" width="6.42578125" style="30"/>
    <col min="10747" max="10747" width="19.7109375" style="30" customWidth="1"/>
    <col min="10748" max="10755" width="10" style="30" customWidth="1"/>
    <col min="10756" max="11002" width="6.42578125" style="30"/>
    <col min="11003" max="11003" width="19.7109375" style="30" customWidth="1"/>
    <col min="11004" max="11011" width="10" style="30" customWidth="1"/>
    <col min="11012" max="11258" width="6.42578125" style="30"/>
    <col min="11259" max="11259" width="19.7109375" style="30" customWidth="1"/>
    <col min="11260" max="11267" width="10" style="30" customWidth="1"/>
    <col min="11268" max="11514" width="6.42578125" style="30"/>
    <col min="11515" max="11515" width="19.7109375" style="30" customWidth="1"/>
    <col min="11516" max="11523" width="10" style="30" customWidth="1"/>
    <col min="11524" max="11770" width="6.42578125" style="30"/>
    <col min="11771" max="11771" width="19.7109375" style="30" customWidth="1"/>
    <col min="11772" max="11779" width="10" style="30" customWidth="1"/>
    <col min="11780" max="12026" width="6.42578125" style="30"/>
    <col min="12027" max="12027" width="19.7109375" style="30" customWidth="1"/>
    <col min="12028" max="12035" width="10" style="30" customWidth="1"/>
    <col min="12036" max="12282" width="6.42578125" style="30"/>
    <col min="12283" max="12283" width="19.7109375" style="30" customWidth="1"/>
    <col min="12284" max="12291" width="10" style="30" customWidth="1"/>
    <col min="12292" max="12538" width="6.42578125" style="30"/>
    <col min="12539" max="12539" width="19.7109375" style="30" customWidth="1"/>
    <col min="12540" max="12547" width="10" style="30" customWidth="1"/>
    <col min="12548" max="12794" width="6.42578125" style="30"/>
    <col min="12795" max="12795" width="19.7109375" style="30" customWidth="1"/>
    <col min="12796" max="12803" width="10" style="30" customWidth="1"/>
    <col min="12804" max="13050" width="6.42578125" style="30"/>
    <col min="13051" max="13051" width="19.7109375" style="30" customWidth="1"/>
    <col min="13052" max="13059" width="10" style="30" customWidth="1"/>
    <col min="13060" max="13306" width="6.42578125" style="30"/>
    <col min="13307" max="13307" width="19.7109375" style="30" customWidth="1"/>
    <col min="13308" max="13315" width="10" style="30" customWidth="1"/>
    <col min="13316" max="13562" width="6.42578125" style="30"/>
    <col min="13563" max="13563" width="19.7109375" style="30" customWidth="1"/>
    <col min="13564" max="13571" width="10" style="30" customWidth="1"/>
    <col min="13572" max="13818" width="6.42578125" style="30"/>
    <col min="13819" max="13819" width="19.7109375" style="30" customWidth="1"/>
    <col min="13820" max="13827" width="10" style="30" customWidth="1"/>
    <col min="13828" max="14074" width="6.42578125" style="30"/>
    <col min="14075" max="14075" width="19.7109375" style="30" customWidth="1"/>
    <col min="14076" max="14083" width="10" style="30" customWidth="1"/>
    <col min="14084" max="14330" width="6.42578125" style="30"/>
    <col min="14331" max="14331" width="19.7109375" style="30" customWidth="1"/>
    <col min="14332" max="14339" width="10" style="30" customWidth="1"/>
    <col min="14340" max="14586" width="6.42578125" style="30"/>
    <col min="14587" max="14587" width="19.7109375" style="30" customWidth="1"/>
    <col min="14588" max="14595" width="10" style="30" customWidth="1"/>
    <col min="14596" max="14842" width="6.42578125" style="30"/>
    <col min="14843" max="14843" width="19.7109375" style="30" customWidth="1"/>
    <col min="14844" max="14851" width="10" style="30" customWidth="1"/>
    <col min="14852" max="15098" width="6.42578125" style="30"/>
    <col min="15099" max="15099" width="19.7109375" style="30" customWidth="1"/>
    <col min="15100" max="15107" width="10" style="30" customWidth="1"/>
    <col min="15108" max="15354" width="6.42578125" style="30"/>
    <col min="15355" max="15355" width="19.7109375" style="30" customWidth="1"/>
    <col min="15356" max="15363" width="10" style="30" customWidth="1"/>
    <col min="15364" max="15610" width="6.42578125" style="30"/>
    <col min="15611" max="15611" width="19.7109375" style="30" customWidth="1"/>
    <col min="15612" max="15619" width="10" style="30" customWidth="1"/>
    <col min="15620" max="15866" width="6.42578125" style="30"/>
    <col min="15867" max="15867" width="19.7109375" style="30" customWidth="1"/>
    <col min="15868" max="15875" width="10" style="30" customWidth="1"/>
    <col min="15876" max="16122" width="6.42578125" style="30"/>
    <col min="16123" max="16123" width="19.7109375" style="30" customWidth="1"/>
    <col min="16124" max="16131" width="10" style="30" customWidth="1"/>
    <col min="16132" max="16384" width="6.42578125" style="30"/>
  </cols>
  <sheetData>
    <row r="1" spans="1:3" x14ac:dyDescent="0.35">
      <c r="A1" s="135" t="s">
        <v>88</v>
      </c>
      <c r="B1" s="135"/>
      <c r="C1" s="135"/>
    </row>
    <row r="2" spans="1:3" x14ac:dyDescent="0.35">
      <c r="A2" s="34" t="s">
        <v>95</v>
      </c>
    </row>
    <row r="3" spans="1:3" x14ac:dyDescent="0.35">
      <c r="A3" s="34" t="s">
        <v>86</v>
      </c>
    </row>
    <row r="5" spans="1:3" s="37" customFormat="1" x14ac:dyDescent="0.2">
      <c r="A5" s="134" t="s">
        <v>80</v>
      </c>
      <c r="B5" s="136" t="s">
        <v>46</v>
      </c>
      <c r="C5" s="138" t="s">
        <v>47</v>
      </c>
    </row>
    <row r="6" spans="1:3" x14ac:dyDescent="0.35">
      <c r="A6" s="134"/>
      <c r="B6" s="137"/>
      <c r="C6" s="139"/>
    </row>
    <row r="7" spans="1:3" x14ac:dyDescent="0.35">
      <c r="A7" s="63" t="s">
        <v>81</v>
      </c>
      <c r="B7" s="43">
        <f>คีย์!B44</f>
        <v>8</v>
      </c>
      <c r="C7" s="44">
        <f>B7*100/$B$12</f>
        <v>16.666666666666668</v>
      </c>
    </row>
    <row r="8" spans="1:3" x14ac:dyDescent="0.35">
      <c r="A8" s="63" t="s">
        <v>83</v>
      </c>
      <c r="B8" s="43">
        <f>คีย์!B45</f>
        <v>16</v>
      </c>
      <c r="C8" s="44">
        <f t="shared" ref="C8:C13" si="0">B8*100/$B$12</f>
        <v>33.333333333333336</v>
      </c>
    </row>
    <row r="9" spans="1:3" x14ac:dyDescent="0.35">
      <c r="A9" s="63" t="s">
        <v>44</v>
      </c>
      <c r="B9" s="43">
        <f>คีย์!B46</f>
        <v>8</v>
      </c>
      <c r="C9" s="44">
        <f t="shared" si="0"/>
        <v>16.666666666666668</v>
      </c>
    </row>
    <row r="10" spans="1:3" x14ac:dyDescent="0.35">
      <c r="A10" s="63" t="s">
        <v>82</v>
      </c>
      <c r="B10" s="43">
        <f>คีย์!B47</f>
        <v>1</v>
      </c>
      <c r="C10" s="44">
        <f t="shared" si="0"/>
        <v>2.0833333333333335</v>
      </c>
    </row>
    <row r="11" spans="1:3" x14ac:dyDescent="0.35">
      <c r="A11" s="63" t="s">
        <v>36</v>
      </c>
      <c r="B11" s="43">
        <f>คีย์!B50</f>
        <v>15</v>
      </c>
      <c r="C11" s="44">
        <f t="shared" si="0"/>
        <v>31.25</v>
      </c>
    </row>
    <row r="12" spans="1:3" x14ac:dyDescent="0.35">
      <c r="A12" s="46" t="s">
        <v>45</v>
      </c>
      <c r="B12" s="46">
        <f>SUM(B7:B11)</f>
        <v>48</v>
      </c>
      <c r="C12" s="45">
        <f t="shared" si="0"/>
        <v>100</v>
      </c>
    </row>
    <row r="13" spans="1:3" s="37" customFormat="1" hidden="1" x14ac:dyDescent="0.35">
      <c r="A13" s="42" t="s">
        <v>45</v>
      </c>
      <c r="B13" s="42">
        <f>SUM(B12:B12)</f>
        <v>48</v>
      </c>
      <c r="C13" s="44">
        <f t="shared" si="0"/>
        <v>100</v>
      </c>
    </row>
    <row r="15" spans="1:3" x14ac:dyDescent="0.35">
      <c r="A15" s="48" t="s">
        <v>84</v>
      </c>
    </row>
    <row r="17" spans="1:1" x14ac:dyDescent="0.35">
      <c r="A17" s="30" t="s">
        <v>97</v>
      </c>
    </row>
    <row r="18" spans="1:1" x14ac:dyDescent="0.35">
      <c r="A18" s="30" t="s">
        <v>85</v>
      </c>
    </row>
    <row r="19" spans="1:1" x14ac:dyDescent="0.35">
      <c r="A19" s="30" t="s">
        <v>164</v>
      </c>
    </row>
  </sheetData>
  <mergeCells count="4">
    <mergeCell ref="A1:C1"/>
    <mergeCell ref="B5:B6"/>
    <mergeCell ref="C5:C6"/>
    <mergeCell ref="A5:A6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="130" zoomScaleNormal="130" workbookViewId="0">
      <selection activeCell="B4" sqref="B4"/>
    </sheetView>
  </sheetViews>
  <sheetFormatPr defaultRowHeight="19.5" x14ac:dyDescent="0.3"/>
  <cols>
    <col min="1" max="1" width="3.140625" style="53" customWidth="1"/>
    <col min="2" max="2" width="42.140625" style="53" customWidth="1"/>
    <col min="3" max="6" width="6.85546875" style="53" customWidth="1"/>
    <col min="7" max="7" width="8.42578125" style="66" customWidth="1"/>
    <col min="8" max="8" width="8" style="66" customWidth="1"/>
    <col min="9" max="256" width="9.140625" style="53"/>
    <col min="257" max="257" width="3.140625" style="53" customWidth="1"/>
    <col min="258" max="258" width="53.85546875" style="53" customWidth="1"/>
    <col min="259" max="261" width="9.85546875" style="53" customWidth="1"/>
    <col min="262" max="512" width="9.140625" style="53"/>
    <col min="513" max="513" width="3.140625" style="53" customWidth="1"/>
    <col min="514" max="514" width="53.85546875" style="53" customWidth="1"/>
    <col min="515" max="517" width="9.85546875" style="53" customWidth="1"/>
    <col min="518" max="768" width="9.140625" style="53"/>
    <col min="769" max="769" width="3.140625" style="53" customWidth="1"/>
    <col min="770" max="770" width="53.85546875" style="53" customWidth="1"/>
    <col min="771" max="773" width="9.85546875" style="53" customWidth="1"/>
    <col min="774" max="1024" width="9.140625" style="53"/>
    <col min="1025" max="1025" width="3.140625" style="53" customWidth="1"/>
    <col min="1026" max="1026" width="53.85546875" style="53" customWidth="1"/>
    <col min="1027" max="1029" width="9.85546875" style="53" customWidth="1"/>
    <col min="1030" max="1280" width="9.140625" style="53"/>
    <col min="1281" max="1281" width="3.140625" style="53" customWidth="1"/>
    <col min="1282" max="1282" width="53.85546875" style="53" customWidth="1"/>
    <col min="1283" max="1285" width="9.85546875" style="53" customWidth="1"/>
    <col min="1286" max="1536" width="9.140625" style="53"/>
    <col min="1537" max="1537" width="3.140625" style="53" customWidth="1"/>
    <col min="1538" max="1538" width="53.85546875" style="53" customWidth="1"/>
    <col min="1539" max="1541" width="9.85546875" style="53" customWidth="1"/>
    <col min="1542" max="1792" width="9.140625" style="53"/>
    <col min="1793" max="1793" width="3.140625" style="53" customWidth="1"/>
    <col min="1794" max="1794" width="53.85546875" style="53" customWidth="1"/>
    <col min="1795" max="1797" width="9.85546875" style="53" customWidth="1"/>
    <col min="1798" max="2048" width="9.140625" style="53"/>
    <col min="2049" max="2049" width="3.140625" style="53" customWidth="1"/>
    <col min="2050" max="2050" width="53.85546875" style="53" customWidth="1"/>
    <col min="2051" max="2053" width="9.85546875" style="53" customWidth="1"/>
    <col min="2054" max="2304" width="9.140625" style="53"/>
    <col min="2305" max="2305" width="3.140625" style="53" customWidth="1"/>
    <col min="2306" max="2306" width="53.85546875" style="53" customWidth="1"/>
    <col min="2307" max="2309" width="9.85546875" style="53" customWidth="1"/>
    <col min="2310" max="2560" width="9.140625" style="53"/>
    <col min="2561" max="2561" width="3.140625" style="53" customWidth="1"/>
    <col min="2562" max="2562" width="53.85546875" style="53" customWidth="1"/>
    <col min="2563" max="2565" width="9.85546875" style="53" customWidth="1"/>
    <col min="2566" max="2816" width="9.140625" style="53"/>
    <col min="2817" max="2817" width="3.140625" style="53" customWidth="1"/>
    <col min="2818" max="2818" width="53.85546875" style="53" customWidth="1"/>
    <col min="2819" max="2821" width="9.85546875" style="53" customWidth="1"/>
    <col min="2822" max="3072" width="9.140625" style="53"/>
    <col min="3073" max="3073" width="3.140625" style="53" customWidth="1"/>
    <col min="3074" max="3074" width="53.85546875" style="53" customWidth="1"/>
    <col min="3075" max="3077" width="9.85546875" style="53" customWidth="1"/>
    <col min="3078" max="3328" width="9.140625" style="53"/>
    <col min="3329" max="3329" width="3.140625" style="53" customWidth="1"/>
    <col min="3330" max="3330" width="53.85546875" style="53" customWidth="1"/>
    <col min="3331" max="3333" width="9.85546875" style="53" customWidth="1"/>
    <col min="3334" max="3584" width="9.140625" style="53"/>
    <col min="3585" max="3585" width="3.140625" style="53" customWidth="1"/>
    <col min="3586" max="3586" width="53.85546875" style="53" customWidth="1"/>
    <col min="3587" max="3589" width="9.85546875" style="53" customWidth="1"/>
    <col min="3590" max="3840" width="9.140625" style="53"/>
    <col min="3841" max="3841" width="3.140625" style="53" customWidth="1"/>
    <col min="3842" max="3842" width="53.85546875" style="53" customWidth="1"/>
    <col min="3843" max="3845" width="9.85546875" style="53" customWidth="1"/>
    <col min="3846" max="4096" width="9.140625" style="53"/>
    <col min="4097" max="4097" width="3.140625" style="53" customWidth="1"/>
    <col min="4098" max="4098" width="53.85546875" style="53" customWidth="1"/>
    <col min="4099" max="4101" width="9.85546875" style="53" customWidth="1"/>
    <col min="4102" max="4352" width="9.140625" style="53"/>
    <col min="4353" max="4353" width="3.140625" style="53" customWidth="1"/>
    <col min="4354" max="4354" width="53.85546875" style="53" customWidth="1"/>
    <col min="4355" max="4357" width="9.85546875" style="53" customWidth="1"/>
    <col min="4358" max="4608" width="9.140625" style="53"/>
    <col min="4609" max="4609" width="3.140625" style="53" customWidth="1"/>
    <col min="4610" max="4610" width="53.85546875" style="53" customWidth="1"/>
    <col min="4611" max="4613" width="9.85546875" style="53" customWidth="1"/>
    <col min="4614" max="4864" width="9.140625" style="53"/>
    <col min="4865" max="4865" width="3.140625" style="53" customWidth="1"/>
    <col min="4866" max="4866" width="53.85546875" style="53" customWidth="1"/>
    <col min="4867" max="4869" width="9.85546875" style="53" customWidth="1"/>
    <col min="4870" max="5120" width="9.140625" style="53"/>
    <col min="5121" max="5121" width="3.140625" style="53" customWidth="1"/>
    <col min="5122" max="5122" width="53.85546875" style="53" customWidth="1"/>
    <col min="5123" max="5125" width="9.85546875" style="53" customWidth="1"/>
    <col min="5126" max="5376" width="9.140625" style="53"/>
    <col min="5377" max="5377" width="3.140625" style="53" customWidth="1"/>
    <col min="5378" max="5378" width="53.85546875" style="53" customWidth="1"/>
    <col min="5379" max="5381" width="9.85546875" style="53" customWidth="1"/>
    <col min="5382" max="5632" width="9.140625" style="53"/>
    <col min="5633" max="5633" width="3.140625" style="53" customWidth="1"/>
    <col min="5634" max="5634" width="53.85546875" style="53" customWidth="1"/>
    <col min="5635" max="5637" width="9.85546875" style="53" customWidth="1"/>
    <col min="5638" max="5888" width="9.140625" style="53"/>
    <col min="5889" max="5889" width="3.140625" style="53" customWidth="1"/>
    <col min="5890" max="5890" width="53.85546875" style="53" customWidth="1"/>
    <col min="5891" max="5893" width="9.85546875" style="53" customWidth="1"/>
    <col min="5894" max="6144" width="9.140625" style="53"/>
    <col min="6145" max="6145" width="3.140625" style="53" customWidth="1"/>
    <col min="6146" max="6146" width="53.85546875" style="53" customWidth="1"/>
    <col min="6147" max="6149" width="9.85546875" style="53" customWidth="1"/>
    <col min="6150" max="6400" width="9.140625" style="53"/>
    <col min="6401" max="6401" width="3.140625" style="53" customWidth="1"/>
    <col min="6402" max="6402" width="53.85546875" style="53" customWidth="1"/>
    <col min="6403" max="6405" width="9.85546875" style="53" customWidth="1"/>
    <col min="6406" max="6656" width="9.140625" style="53"/>
    <col min="6657" max="6657" width="3.140625" style="53" customWidth="1"/>
    <col min="6658" max="6658" width="53.85546875" style="53" customWidth="1"/>
    <col min="6659" max="6661" width="9.85546875" style="53" customWidth="1"/>
    <col min="6662" max="6912" width="9.140625" style="53"/>
    <col min="6913" max="6913" width="3.140625" style="53" customWidth="1"/>
    <col min="6914" max="6914" width="53.85546875" style="53" customWidth="1"/>
    <col min="6915" max="6917" width="9.85546875" style="53" customWidth="1"/>
    <col min="6918" max="7168" width="9.140625" style="53"/>
    <col min="7169" max="7169" width="3.140625" style="53" customWidth="1"/>
    <col min="7170" max="7170" width="53.85546875" style="53" customWidth="1"/>
    <col min="7171" max="7173" width="9.85546875" style="53" customWidth="1"/>
    <col min="7174" max="7424" width="9.140625" style="53"/>
    <col min="7425" max="7425" width="3.140625" style="53" customWidth="1"/>
    <col min="7426" max="7426" width="53.85546875" style="53" customWidth="1"/>
    <col min="7427" max="7429" width="9.85546875" style="53" customWidth="1"/>
    <col min="7430" max="7680" width="9.140625" style="53"/>
    <col min="7681" max="7681" width="3.140625" style="53" customWidth="1"/>
    <col min="7682" max="7682" width="53.85546875" style="53" customWidth="1"/>
    <col min="7683" max="7685" width="9.85546875" style="53" customWidth="1"/>
    <col min="7686" max="7936" width="9.140625" style="53"/>
    <col min="7937" max="7937" width="3.140625" style="53" customWidth="1"/>
    <col min="7938" max="7938" width="53.85546875" style="53" customWidth="1"/>
    <col min="7939" max="7941" width="9.85546875" style="53" customWidth="1"/>
    <col min="7942" max="8192" width="9.140625" style="53"/>
    <col min="8193" max="8193" width="3.140625" style="53" customWidth="1"/>
    <col min="8194" max="8194" width="53.85546875" style="53" customWidth="1"/>
    <col min="8195" max="8197" width="9.85546875" style="53" customWidth="1"/>
    <col min="8198" max="8448" width="9.140625" style="53"/>
    <col min="8449" max="8449" width="3.140625" style="53" customWidth="1"/>
    <col min="8450" max="8450" width="53.85546875" style="53" customWidth="1"/>
    <col min="8451" max="8453" width="9.85546875" style="53" customWidth="1"/>
    <col min="8454" max="8704" width="9.140625" style="53"/>
    <col min="8705" max="8705" width="3.140625" style="53" customWidth="1"/>
    <col min="8706" max="8706" width="53.85546875" style="53" customWidth="1"/>
    <col min="8707" max="8709" width="9.85546875" style="53" customWidth="1"/>
    <col min="8710" max="8960" width="9.140625" style="53"/>
    <col min="8961" max="8961" width="3.140625" style="53" customWidth="1"/>
    <col min="8962" max="8962" width="53.85546875" style="53" customWidth="1"/>
    <col min="8963" max="8965" width="9.85546875" style="53" customWidth="1"/>
    <col min="8966" max="9216" width="9.140625" style="53"/>
    <col min="9217" max="9217" width="3.140625" style="53" customWidth="1"/>
    <col min="9218" max="9218" width="53.85546875" style="53" customWidth="1"/>
    <col min="9219" max="9221" width="9.85546875" style="53" customWidth="1"/>
    <col min="9222" max="9472" width="9.140625" style="53"/>
    <col min="9473" max="9473" width="3.140625" style="53" customWidth="1"/>
    <col min="9474" max="9474" width="53.85546875" style="53" customWidth="1"/>
    <col min="9475" max="9477" width="9.85546875" style="53" customWidth="1"/>
    <col min="9478" max="9728" width="9.140625" style="53"/>
    <col min="9729" max="9729" width="3.140625" style="53" customWidth="1"/>
    <col min="9730" max="9730" width="53.85546875" style="53" customWidth="1"/>
    <col min="9731" max="9733" width="9.85546875" style="53" customWidth="1"/>
    <col min="9734" max="9984" width="9.140625" style="53"/>
    <col min="9985" max="9985" width="3.140625" style="53" customWidth="1"/>
    <col min="9986" max="9986" width="53.85546875" style="53" customWidth="1"/>
    <col min="9987" max="9989" width="9.85546875" style="53" customWidth="1"/>
    <col min="9990" max="10240" width="9.140625" style="53"/>
    <col min="10241" max="10241" width="3.140625" style="53" customWidth="1"/>
    <col min="10242" max="10242" width="53.85546875" style="53" customWidth="1"/>
    <col min="10243" max="10245" width="9.85546875" style="53" customWidth="1"/>
    <col min="10246" max="10496" width="9.140625" style="53"/>
    <col min="10497" max="10497" width="3.140625" style="53" customWidth="1"/>
    <col min="10498" max="10498" width="53.85546875" style="53" customWidth="1"/>
    <col min="10499" max="10501" width="9.85546875" style="53" customWidth="1"/>
    <col min="10502" max="10752" width="9.140625" style="53"/>
    <col min="10753" max="10753" width="3.140625" style="53" customWidth="1"/>
    <col min="10754" max="10754" width="53.85546875" style="53" customWidth="1"/>
    <col min="10755" max="10757" width="9.85546875" style="53" customWidth="1"/>
    <col min="10758" max="11008" width="9.140625" style="53"/>
    <col min="11009" max="11009" width="3.140625" style="53" customWidth="1"/>
    <col min="11010" max="11010" width="53.85546875" style="53" customWidth="1"/>
    <col min="11011" max="11013" width="9.85546875" style="53" customWidth="1"/>
    <col min="11014" max="11264" width="9.140625" style="53"/>
    <col min="11265" max="11265" width="3.140625" style="53" customWidth="1"/>
    <col min="11266" max="11266" width="53.85546875" style="53" customWidth="1"/>
    <col min="11267" max="11269" width="9.85546875" style="53" customWidth="1"/>
    <col min="11270" max="11520" width="9.140625" style="53"/>
    <col min="11521" max="11521" width="3.140625" style="53" customWidth="1"/>
    <col min="11522" max="11522" width="53.85546875" style="53" customWidth="1"/>
    <col min="11523" max="11525" width="9.85546875" style="53" customWidth="1"/>
    <col min="11526" max="11776" width="9.140625" style="53"/>
    <col min="11777" max="11777" width="3.140625" style="53" customWidth="1"/>
    <col min="11778" max="11778" width="53.85546875" style="53" customWidth="1"/>
    <col min="11779" max="11781" width="9.85546875" style="53" customWidth="1"/>
    <col min="11782" max="12032" width="9.140625" style="53"/>
    <col min="12033" max="12033" width="3.140625" style="53" customWidth="1"/>
    <col min="12034" max="12034" width="53.85546875" style="53" customWidth="1"/>
    <col min="12035" max="12037" width="9.85546875" style="53" customWidth="1"/>
    <col min="12038" max="12288" width="9.140625" style="53"/>
    <col min="12289" max="12289" width="3.140625" style="53" customWidth="1"/>
    <col min="12290" max="12290" width="53.85546875" style="53" customWidth="1"/>
    <col min="12291" max="12293" width="9.85546875" style="53" customWidth="1"/>
    <col min="12294" max="12544" width="9.140625" style="53"/>
    <col min="12545" max="12545" width="3.140625" style="53" customWidth="1"/>
    <col min="12546" max="12546" width="53.85546875" style="53" customWidth="1"/>
    <col min="12547" max="12549" width="9.85546875" style="53" customWidth="1"/>
    <col min="12550" max="12800" width="9.140625" style="53"/>
    <col min="12801" max="12801" width="3.140625" style="53" customWidth="1"/>
    <col min="12802" max="12802" width="53.85546875" style="53" customWidth="1"/>
    <col min="12803" max="12805" width="9.85546875" style="53" customWidth="1"/>
    <col min="12806" max="13056" width="9.140625" style="53"/>
    <col min="13057" max="13057" width="3.140625" style="53" customWidth="1"/>
    <col min="13058" max="13058" width="53.85546875" style="53" customWidth="1"/>
    <col min="13059" max="13061" width="9.85546875" style="53" customWidth="1"/>
    <col min="13062" max="13312" width="9.140625" style="53"/>
    <col min="13313" max="13313" width="3.140625" style="53" customWidth="1"/>
    <col min="13314" max="13314" width="53.85546875" style="53" customWidth="1"/>
    <col min="13315" max="13317" width="9.85546875" style="53" customWidth="1"/>
    <col min="13318" max="13568" width="9.140625" style="53"/>
    <col min="13569" max="13569" width="3.140625" style="53" customWidth="1"/>
    <col min="13570" max="13570" width="53.85546875" style="53" customWidth="1"/>
    <col min="13571" max="13573" width="9.85546875" style="53" customWidth="1"/>
    <col min="13574" max="13824" width="9.140625" style="53"/>
    <col min="13825" max="13825" width="3.140625" style="53" customWidth="1"/>
    <col min="13826" max="13826" width="53.85546875" style="53" customWidth="1"/>
    <col min="13827" max="13829" width="9.85546875" style="53" customWidth="1"/>
    <col min="13830" max="14080" width="9.140625" style="53"/>
    <col min="14081" max="14081" width="3.140625" style="53" customWidth="1"/>
    <col min="14082" max="14082" width="53.85546875" style="53" customWidth="1"/>
    <col min="14083" max="14085" width="9.85546875" style="53" customWidth="1"/>
    <col min="14086" max="14336" width="9.140625" style="53"/>
    <col min="14337" max="14337" width="3.140625" style="53" customWidth="1"/>
    <col min="14338" max="14338" width="53.85546875" style="53" customWidth="1"/>
    <col min="14339" max="14341" width="9.85546875" style="53" customWidth="1"/>
    <col min="14342" max="14592" width="9.140625" style="53"/>
    <col min="14593" max="14593" width="3.140625" style="53" customWidth="1"/>
    <col min="14594" max="14594" width="53.85546875" style="53" customWidth="1"/>
    <col min="14595" max="14597" width="9.85546875" style="53" customWidth="1"/>
    <col min="14598" max="14848" width="9.140625" style="53"/>
    <col min="14849" max="14849" width="3.140625" style="53" customWidth="1"/>
    <col min="14850" max="14850" width="53.85546875" style="53" customWidth="1"/>
    <col min="14851" max="14853" width="9.85546875" style="53" customWidth="1"/>
    <col min="14854" max="15104" width="9.140625" style="53"/>
    <col min="15105" max="15105" width="3.140625" style="53" customWidth="1"/>
    <col min="15106" max="15106" width="53.85546875" style="53" customWidth="1"/>
    <col min="15107" max="15109" width="9.85546875" style="53" customWidth="1"/>
    <col min="15110" max="15360" width="9.140625" style="53"/>
    <col min="15361" max="15361" width="3.140625" style="53" customWidth="1"/>
    <col min="15362" max="15362" width="53.85546875" style="53" customWidth="1"/>
    <col min="15363" max="15365" width="9.85546875" style="53" customWidth="1"/>
    <col min="15366" max="15616" width="9.140625" style="53"/>
    <col min="15617" max="15617" width="3.140625" style="53" customWidth="1"/>
    <col min="15618" max="15618" width="53.85546875" style="53" customWidth="1"/>
    <col min="15619" max="15621" width="9.85546875" style="53" customWidth="1"/>
    <col min="15622" max="15872" width="9.140625" style="53"/>
    <col min="15873" max="15873" width="3.140625" style="53" customWidth="1"/>
    <col min="15874" max="15874" width="53.85546875" style="53" customWidth="1"/>
    <col min="15875" max="15877" width="9.85546875" style="53" customWidth="1"/>
    <col min="15878" max="16128" width="9.140625" style="53"/>
    <col min="16129" max="16129" width="3.140625" style="53" customWidth="1"/>
    <col min="16130" max="16130" width="53.85546875" style="53" customWidth="1"/>
    <col min="16131" max="16133" width="9.85546875" style="53" customWidth="1"/>
    <col min="16134" max="16384" width="9.140625" style="53"/>
  </cols>
  <sheetData>
    <row r="1" spans="1:8" s="30" customFormat="1" ht="21" x14ac:dyDescent="0.35">
      <c r="A1" s="135" t="s">
        <v>139</v>
      </c>
      <c r="B1" s="135"/>
      <c r="C1" s="135"/>
      <c r="D1" s="135"/>
      <c r="E1" s="135"/>
      <c r="F1" s="135"/>
      <c r="G1" s="135"/>
      <c r="H1" s="135"/>
    </row>
    <row r="2" spans="1:8" x14ac:dyDescent="0.3">
      <c r="A2" s="52" t="s">
        <v>87</v>
      </c>
    </row>
    <row r="3" spans="1:8" x14ac:dyDescent="0.3">
      <c r="A3" s="52"/>
    </row>
    <row r="4" spans="1:8" x14ac:dyDescent="0.3">
      <c r="A4" s="52" t="s">
        <v>169</v>
      </c>
    </row>
    <row r="5" spans="1:8" ht="20.25" thickBot="1" x14ac:dyDescent="0.35">
      <c r="A5" s="52"/>
    </row>
    <row r="6" spans="1:8" x14ac:dyDescent="0.3">
      <c r="A6" s="146" t="s">
        <v>28</v>
      </c>
      <c r="B6" s="147"/>
      <c r="C6" s="152" t="s">
        <v>100</v>
      </c>
      <c r="D6" s="147"/>
      <c r="E6" s="152" t="s">
        <v>101</v>
      </c>
      <c r="F6" s="147"/>
      <c r="G6" s="140" t="s">
        <v>106</v>
      </c>
      <c r="H6" s="143" t="s">
        <v>107</v>
      </c>
    </row>
    <row r="7" spans="1:8" x14ac:dyDescent="0.3">
      <c r="A7" s="148"/>
      <c r="B7" s="149"/>
      <c r="C7" s="153"/>
      <c r="D7" s="151"/>
      <c r="E7" s="153"/>
      <c r="F7" s="151"/>
      <c r="G7" s="141"/>
      <c r="H7" s="144"/>
    </row>
    <row r="8" spans="1:8" x14ac:dyDescent="0.3">
      <c r="A8" s="150"/>
      <c r="B8" s="151"/>
      <c r="C8" s="67"/>
      <c r="D8" s="68" t="s">
        <v>48</v>
      </c>
      <c r="E8" s="67"/>
      <c r="F8" s="68" t="s">
        <v>48</v>
      </c>
      <c r="G8" s="142"/>
      <c r="H8" s="145"/>
    </row>
    <row r="9" spans="1:8" x14ac:dyDescent="0.3">
      <c r="A9" s="69">
        <v>1</v>
      </c>
      <c r="B9" s="70" t="s">
        <v>99</v>
      </c>
      <c r="C9" s="71"/>
      <c r="D9" s="71"/>
      <c r="E9" s="71"/>
      <c r="F9" s="71"/>
      <c r="G9" s="72"/>
      <c r="H9" s="73"/>
    </row>
    <row r="10" spans="1:8" x14ac:dyDescent="0.3">
      <c r="A10" s="74"/>
      <c r="B10" s="75" t="s">
        <v>102</v>
      </c>
      <c r="C10" s="76">
        <f>คีย์!U37</f>
        <v>3.1428571428571428</v>
      </c>
      <c r="D10" s="76">
        <f>คีย์!U38</f>
        <v>0.94379886762011334</v>
      </c>
      <c r="E10" s="76">
        <f>คีย์!Y37</f>
        <v>3.7142857142857144</v>
      </c>
      <c r="F10" s="76">
        <f>คีย์!Y38</f>
        <v>0.75035005836211821</v>
      </c>
      <c r="G10" s="77" t="s">
        <v>109</v>
      </c>
      <c r="H10" s="78">
        <v>1E-3</v>
      </c>
    </row>
    <row r="11" spans="1:8" x14ac:dyDescent="0.3">
      <c r="A11" s="74"/>
      <c r="B11" s="75" t="s">
        <v>103</v>
      </c>
      <c r="C11" s="76">
        <f>คีย์!V37</f>
        <v>3.0857142857142859</v>
      </c>
      <c r="D11" s="76">
        <f>คีย์!V38</f>
        <v>0.88687914726231964</v>
      </c>
      <c r="E11" s="76">
        <f>คีย์!Z37</f>
        <v>3.7142857142857144</v>
      </c>
      <c r="F11" s="76">
        <f>คีย์!Z38</f>
        <v>0.66736657937036736</v>
      </c>
      <c r="G11" s="77" t="s">
        <v>110</v>
      </c>
      <c r="H11" s="78">
        <v>0</v>
      </c>
    </row>
    <row r="12" spans="1:8" x14ac:dyDescent="0.3">
      <c r="A12" s="74"/>
      <c r="B12" s="75" t="s">
        <v>104</v>
      </c>
      <c r="C12" s="76">
        <f>คีย์!W37</f>
        <v>2.9428571428571431</v>
      </c>
      <c r="D12" s="76">
        <f>คีย์!W38</f>
        <v>0.96840855327202713</v>
      </c>
      <c r="E12" s="76">
        <f>คีย์!AA37</f>
        <v>3.6285714285714286</v>
      </c>
      <c r="F12" s="76">
        <f>คีย์!AA38</f>
        <v>0.77024496812661492</v>
      </c>
      <c r="G12" s="77" t="s">
        <v>113</v>
      </c>
      <c r="H12" s="78">
        <v>0</v>
      </c>
    </row>
    <row r="13" spans="1:8" x14ac:dyDescent="0.3">
      <c r="A13" s="74"/>
      <c r="B13" s="75" t="s">
        <v>105</v>
      </c>
      <c r="C13" s="79">
        <f>คีย์!X37</f>
        <v>2.9142857142857141</v>
      </c>
      <c r="D13" s="79">
        <f>คีย์!X38</f>
        <v>1.0108653419203757</v>
      </c>
      <c r="E13" s="79">
        <f>คีย์!AB37</f>
        <v>3.7647058823529411</v>
      </c>
      <c r="F13" s="79">
        <f>คีย์!AB38</f>
        <v>0.65406994016772879</v>
      </c>
      <c r="G13" s="80" t="s">
        <v>114</v>
      </c>
      <c r="H13" s="81">
        <v>0</v>
      </c>
    </row>
    <row r="14" spans="1:8" ht="20.25" thickBot="1" x14ac:dyDescent="0.35">
      <c r="A14" s="82"/>
      <c r="B14" s="83" t="s">
        <v>51</v>
      </c>
      <c r="C14" s="84">
        <f>AVERAGE(C10:C13)</f>
        <v>3.0214285714285714</v>
      </c>
      <c r="D14" s="84">
        <f>STDEVA(คีย์!U2:X36)</f>
        <v>0.94806017129000508</v>
      </c>
      <c r="E14" s="84">
        <f>AVERAGE(E10:E13)</f>
        <v>3.7054621848739497</v>
      </c>
      <c r="F14" s="84">
        <f>STDEVA(คีย์!Y2:AB36)</f>
        <v>0.70662739920370321</v>
      </c>
      <c r="G14" s="85" t="s">
        <v>115</v>
      </c>
      <c r="H14" s="86">
        <v>0</v>
      </c>
    </row>
    <row r="15" spans="1:8" x14ac:dyDescent="0.3">
      <c r="A15" s="87"/>
      <c r="B15" s="88"/>
      <c r="C15" s="89"/>
      <c r="D15" s="89"/>
      <c r="E15" s="89"/>
      <c r="F15" s="89"/>
      <c r="G15" s="90"/>
      <c r="H15" s="91"/>
    </row>
    <row r="16" spans="1:8" x14ac:dyDescent="0.3">
      <c r="A16" s="87" t="s">
        <v>108</v>
      </c>
      <c r="B16" s="92" t="s">
        <v>116</v>
      </c>
      <c r="C16" s="89"/>
      <c r="D16" s="89"/>
      <c r="E16" s="89"/>
      <c r="F16" s="89"/>
      <c r="G16" s="90"/>
      <c r="H16" s="91"/>
    </row>
    <row r="17" spans="1:2" x14ac:dyDescent="0.3">
      <c r="A17" s="52"/>
    </row>
    <row r="18" spans="1:2" x14ac:dyDescent="0.3">
      <c r="A18" s="52"/>
      <c r="B18" s="53" t="s">
        <v>149</v>
      </c>
    </row>
    <row r="19" spans="1:2" x14ac:dyDescent="0.3">
      <c r="A19" s="53" t="s">
        <v>111</v>
      </c>
    </row>
    <row r="20" spans="1:2" x14ac:dyDescent="0.3">
      <c r="A20" s="53" t="s">
        <v>112</v>
      </c>
    </row>
    <row r="21" spans="1:2" x14ac:dyDescent="0.3">
      <c r="A21" s="52"/>
    </row>
    <row r="61" ht="12" customHeight="1" x14ac:dyDescent="0.3"/>
  </sheetData>
  <mergeCells count="6">
    <mergeCell ref="A1:H1"/>
    <mergeCell ref="G6:G8"/>
    <mergeCell ref="H6:H8"/>
    <mergeCell ref="A6:B8"/>
    <mergeCell ref="C6:D7"/>
    <mergeCell ref="E6:F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opLeftCell="A10" zoomScale="130" zoomScaleNormal="130" workbookViewId="0">
      <selection activeCell="A2" sqref="A2:E2"/>
    </sheetView>
  </sheetViews>
  <sheetFormatPr defaultRowHeight="12.75" x14ac:dyDescent="0.2"/>
  <cols>
    <col min="1" max="1" width="4.140625" customWidth="1"/>
    <col min="2" max="2" width="54.7109375" bestFit="1" customWidth="1"/>
    <col min="3" max="4" width="8.5703125" customWidth="1"/>
    <col min="5" max="5" width="11.28515625" style="118" bestFit="1" customWidth="1"/>
  </cols>
  <sheetData>
    <row r="1" spans="1:8" s="122" customFormat="1" ht="21" x14ac:dyDescent="0.35">
      <c r="A1" s="135" t="s">
        <v>140</v>
      </c>
      <c r="B1" s="135"/>
      <c r="C1" s="135"/>
      <c r="D1" s="135"/>
      <c r="E1" s="135"/>
      <c r="F1" s="125"/>
      <c r="G1" s="125"/>
      <c r="H1" s="125"/>
    </row>
    <row r="2" spans="1:8" s="54" customFormat="1" ht="19.5" x14ac:dyDescent="0.3">
      <c r="A2" s="159" t="s">
        <v>117</v>
      </c>
      <c r="B2" s="159"/>
      <c r="C2" s="159"/>
      <c r="D2" s="159"/>
      <c r="E2" s="159"/>
      <c r="G2" s="66"/>
      <c r="H2" s="66"/>
    </row>
    <row r="3" spans="1:8" s="54" customFormat="1" ht="9" customHeight="1" thickBot="1" x14ac:dyDescent="0.35">
      <c r="A3" s="93"/>
      <c r="B3" s="94"/>
      <c r="C3" s="95"/>
      <c r="D3" s="95"/>
      <c r="E3" s="119"/>
      <c r="G3" s="66"/>
      <c r="H3" s="66"/>
    </row>
    <row r="4" spans="1:8" s="53" customFormat="1" ht="23.25" customHeight="1" x14ac:dyDescent="0.3">
      <c r="A4" s="160" t="s">
        <v>28</v>
      </c>
      <c r="B4" s="161"/>
      <c r="C4" s="162" t="s">
        <v>98</v>
      </c>
      <c r="D4" s="162"/>
      <c r="E4" s="157" t="s">
        <v>118</v>
      </c>
      <c r="F4" s="116"/>
      <c r="G4" s="66"/>
      <c r="H4" s="66"/>
    </row>
    <row r="5" spans="1:8" s="53" customFormat="1" ht="19.5" x14ac:dyDescent="0.3">
      <c r="A5" s="96"/>
      <c r="B5" s="97"/>
      <c r="C5" s="49"/>
      <c r="D5" s="98" t="s">
        <v>48</v>
      </c>
      <c r="E5" s="158"/>
      <c r="F5" s="116"/>
      <c r="G5" s="66"/>
      <c r="H5" s="66"/>
    </row>
    <row r="6" spans="1:8" s="53" customFormat="1" ht="19.5" x14ac:dyDescent="0.3">
      <c r="A6" s="99">
        <v>1</v>
      </c>
      <c r="B6" s="100" t="s">
        <v>49</v>
      </c>
      <c r="C6" s="101"/>
      <c r="D6" s="102"/>
      <c r="E6" s="111"/>
      <c r="F6" s="29"/>
      <c r="G6" s="66"/>
      <c r="H6" s="66"/>
    </row>
    <row r="7" spans="1:8" s="53" customFormat="1" ht="19.5" x14ac:dyDescent="0.3">
      <c r="A7" s="103"/>
      <c r="B7" s="29" t="s">
        <v>50</v>
      </c>
      <c r="C7" s="104">
        <f>คีย์!K37</f>
        <v>4.2571428571428571</v>
      </c>
      <c r="D7" s="104">
        <f>คีย์!K38</f>
        <v>0.44343957363116077</v>
      </c>
      <c r="E7" s="112" t="str">
        <f>IF(C7&gt;4.5,"มากที่สุด",IF(C7&gt;3.5,"มาก",IF(C7&gt;2.5,"ปานกลาง",IF(C7&gt;1.5,"น้อย",IF(C7&lt;=1.5,"น้อยที่สุด")))))</f>
        <v>มาก</v>
      </c>
      <c r="F7" s="117"/>
      <c r="G7" s="66"/>
      <c r="H7" s="66"/>
    </row>
    <row r="8" spans="1:8" s="53" customFormat="1" ht="19.5" x14ac:dyDescent="0.3">
      <c r="A8" s="103"/>
      <c r="B8" s="29" t="s">
        <v>165</v>
      </c>
      <c r="C8" s="104">
        <f>คีย์!L37</f>
        <v>4.2</v>
      </c>
      <c r="D8" s="104">
        <f>คีย์!L38</f>
        <v>0.63245553203367644</v>
      </c>
      <c r="E8" s="112" t="str">
        <f>IF(C8&gt;4.5,"มากที่สุด",IF(C8&gt;3.5,"มาก",IF(C8&gt;2.5,"ปานกลาง",IF(C8&gt;1.5,"น้อย",IF(C8&lt;=1.5,"น้อยที่สุด")))))</f>
        <v>มาก</v>
      </c>
      <c r="F8" s="117"/>
      <c r="G8" s="66"/>
      <c r="H8" s="66"/>
    </row>
    <row r="9" spans="1:8" s="53" customFormat="1" ht="19.5" x14ac:dyDescent="0.3">
      <c r="A9" s="105"/>
      <c r="B9" s="106" t="s">
        <v>119</v>
      </c>
      <c r="C9" s="107">
        <f>คีย์!M37</f>
        <v>3.9142857142857141</v>
      </c>
      <c r="D9" s="107">
        <f>คีย์!M38</f>
        <v>0.74246919410954715</v>
      </c>
      <c r="E9" s="112" t="str">
        <f>IF(C9&gt;4.5,"มากที่สุด",IF(C9&gt;3.5,"มาก",IF(C9&gt;2.5,"ปานกลาง",IF(C9&gt;1.5,"น้อย",IF(C9&lt;=1.5,"น้อยที่สุด")))))</f>
        <v>มาก</v>
      </c>
      <c r="F9" s="117"/>
      <c r="G9" s="66"/>
      <c r="H9" s="66"/>
    </row>
    <row r="10" spans="1:8" s="53" customFormat="1" ht="19.5" x14ac:dyDescent="0.3">
      <c r="A10" s="108"/>
      <c r="B10" s="121" t="s">
        <v>136</v>
      </c>
      <c r="C10" s="51">
        <f>AVERAGE(C7:C9)</f>
        <v>4.1238095238095243</v>
      </c>
      <c r="D10" s="51">
        <f>STDEVA(คีย์!K2:M36)</f>
        <v>0.6308607992143338</v>
      </c>
      <c r="E10" s="50" t="str">
        <f>IF(C10&gt;4.5,"มากที่สุด",IF(C10&gt;3.5,"มาก",IF(C10&gt;2.5,"ปานกลาง",IF(C10&gt;1.5,"น้อย",IF(C10&lt;=1.5,"น้อยที่สุด")))))</f>
        <v>มาก</v>
      </c>
      <c r="F10" s="117"/>
      <c r="G10" s="66"/>
      <c r="H10" s="66"/>
    </row>
    <row r="11" spans="1:8" s="53" customFormat="1" ht="19.5" x14ac:dyDescent="0.3">
      <c r="A11" s="109">
        <v>2</v>
      </c>
      <c r="B11" s="100" t="s">
        <v>52</v>
      </c>
      <c r="C11" s="110"/>
      <c r="D11" s="110"/>
      <c r="E11" s="111"/>
      <c r="F11" s="29"/>
      <c r="G11" s="66"/>
      <c r="H11" s="66"/>
    </row>
    <row r="12" spans="1:8" s="53" customFormat="1" ht="19.5" x14ac:dyDescent="0.3">
      <c r="A12" s="103"/>
      <c r="B12" s="31" t="s">
        <v>53</v>
      </c>
      <c r="C12" s="104">
        <f>คีย์!N37</f>
        <v>4.5428571428571427</v>
      </c>
      <c r="D12" s="104">
        <f>คีย์!N38</f>
        <v>0.50543267096018862</v>
      </c>
      <c r="E12" s="112" t="str">
        <f>IF(C12&gt;4.5,"มากที่สุด",IF(C12&gt;3.5,"มาก",IF(C12&gt;2.5,"ปานกลาง",IF(C12&gt;1.5,"น้อย",IF(C12&lt;=1.5,"น้อยที่สุด")))))</f>
        <v>มากที่สุด</v>
      </c>
      <c r="F12" s="117"/>
      <c r="G12" s="66"/>
      <c r="H12" s="66"/>
    </row>
    <row r="13" spans="1:8" s="53" customFormat="1" ht="19.5" x14ac:dyDescent="0.3">
      <c r="A13" s="103"/>
      <c r="B13" s="29" t="s">
        <v>54</v>
      </c>
      <c r="C13" s="104">
        <f>คีย์!O37</f>
        <v>4.3428571428571425</v>
      </c>
      <c r="D13" s="104">
        <f>คีย์!O38</f>
        <v>0.63906444224705272</v>
      </c>
      <c r="E13" s="112" t="str">
        <f>IF(C13&gt;4.5,"มากที่สุด",IF(C13&gt;3.5,"มาก",IF(C13&gt;2.5,"ปานกลาง",IF(C13&gt;1.5,"น้อย",IF(C13&lt;=1.5,"น้อยที่สุด")))))</f>
        <v>มาก</v>
      </c>
      <c r="F13" s="117"/>
      <c r="G13" s="66"/>
      <c r="H13" s="66"/>
    </row>
    <row r="14" spans="1:8" s="53" customFormat="1" ht="19.5" x14ac:dyDescent="0.3">
      <c r="A14" s="108"/>
      <c r="B14" s="121" t="s">
        <v>166</v>
      </c>
      <c r="C14" s="51">
        <f>AVERAGE(C12:C13)</f>
        <v>4.4428571428571431</v>
      </c>
      <c r="D14" s="51">
        <f>STDEVA(คีย์!N2:O36)</f>
        <v>0.58074700235587995</v>
      </c>
      <c r="E14" s="50" t="str">
        <f>IF(C14&gt;4.5,"มากที่สุด",IF(C14&gt;3.5,"มาก",IF(C14&gt;2.5,"ปานกลาง",IF(C14&gt;1.5,"น้อย",IF(C14&lt;=1.5,"น้อยที่สุด")))))</f>
        <v>มาก</v>
      </c>
      <c r="F14" s="117"/>
      <c r="G14" s="66"/>
      <c r="H14" s="66"/>
    </row>
    <row r="15" spans="1:8" s="53" customFormat="1" ht="19.5" x14ac:dyDescent="0.3">
      <c r="A15" s="109">
        <v>3</v>
      </c>
      <c r="B15" s="100" t="s">
        <v>55</v>
      </c>
      <c r="C15" s="110"/>
      <c r="D15" s="110"/>
      <c r="E15" s="112"/>
      <c r="F15" s="29"/>
      <c r="G15" s="66"/>
      <c r="H15" s="66"/>
    </row>
    <row r="16" spans="1:8" s="53" customFormat="1" ht="19.5" x14ac:dyDescent="0.3">
      <c r="A16" s="103"/>
      <c r="B16" s="29" t="s">
        <v>120</v>
      </c>
      <c r="C16" s="104">
        <f>คีย์!P37</f>
        <v>3.8857142857142857</v>
      </c>
      <c r="D16" s="104">
        <f>คีย์!P38</f>
        <v>0.71830800256896776</v>
      </c>
      <c r="E16" s="112" t="str">
        <f t="shared" ref="E16:E21" si="0">IF(C16&gt;4.5,"มากที่สุด",IF(C16&gt;3.5,"มาก",IF(C16&gt;2.5,"ปานกลาง",IF(C16&gt;1.5,"น้อย",IF(C16&lt;=1.5,"น้อยที่สุด")))))</f>
        <v>มาก</v>
      </c>
      <c r="F16" s="117"/>
      <c r="G16" s="66"/>
      <c r="H16" s="66"/>
    </row>
    <row r="17" spans="1:8" s="53" customFormat="1" ht="19.5" x14ac:dyDescent="0.3">
      <c r="A17" s="103"/>
      <c r="B17" s="29" t="s">
        <v>56</v>
      </c>
      <c r="C17" s="104">
        <f>คีย์!Q37</f>
        <v>2.8285714285714287</v>
      </c>
      <c r="D17" s="104">
        <f>คีย์!Q38</f>
        <v>0.9544235798364894</v>
      </c>
      <c r="E17" s="112" t="str">
        <f t="shared" si="0"/>
        <v>ปานกลาง</v>
      </c>
      <c r="F17" s="117"/>
      <c r="G17" s="66"/>
      <c r="H17" s="66"/>
    </row>
    <row r="18" spans="1:8" s="53" customFormat="1" ht="19.5" x14ac:dyDescent="0.3">
      <c r="A18" s="103"/>
      <c r="B18" s="29" t="s">
        <v>121</v>
      </c>
      <c r="C18" s="104">
        <f>คีย์!R37</f>
        <v>3.7428571428571429</v>
      </c>
      <c r="D18" s="104">
        <f>คีย์!R38</f>
        <v>0.7800021547050614</v>
      </c>
      <c r="E18" s="112" t="str">
        <f t="shared" si="0"/>
        <v>มาก</v>
      </c>
      <c r="F18" s="117"/>
      <c r="G18" s="66"/>
      <c r="H18" s="66"/>
    </row>
    <row r="19" spans="1:8" s="53" customFormat="1" ht="19.5" x14ac:dyDescent="0.3">
      <c r="A19" s="103"/>
      <c r="B19" s="29" t="s">
        <v>122</v>
      </c>
      <c r="C19" s="104">
        <f>คีย์!S37</f>
        <v>3.8857142857142857</v>
      </c>
      <c r="D19" s="104">
        <f>คีย์!S38</f>
        <v>0.58266267970355379</v>
      </c>
      <c r="E19" s="112" t="str">
        <f t="shared" si="0"/>
        <v>มาก</v>
      </c>
      <c r="F19" s="117"/>
      <c r="G19" s="66"/>
      <c r="H19" s="66"/>
    </row>
    <row r="20" spans="1:8" s="53" customFormat="1" ht="19.5" x14ac:dyDescent="0.3">
      <c r="A20" s="103"/>
      <c r="B20" s="29" t="s">
        <v>123</v>
      </c>
      <c r="C20" s="104">
        <f>คีย์!T37</f>
        <v>3.9428571428571431</v>
      </c>
      <c r="D20" s="104">
        <f>คีย์!T38</f>
        <v>0.80230759624447989</v>
      </c>
      <c r="E20" s="112" t="str">
        <f t="shared" si="0"/>
        <v>มาก</v>
      </c>
      <c r="F20" s="117"/>
      <c r="G20" s="66"/>
      <c r="H20" s="66"/>
    </row>
    <row r="21" spans="1:8" s="53" customFormat="1" ht="19.5" x14ac:dyDescent="0.3">
      <c r="A21" s="108"/>
      <c r="B21" s="121" t="s">
        <v>135</v>
      </c>
      <c r="C21" s="51">
        <f>AVERAGE(C16:C20)</f>
        <v>3.657142857142857</v>
      </c>
      <c r="D21" s="51">
        <f>STDEVA(คีย์!P2:T36)</f>
        <v>0.87568879762113372</v>
      </c>
      <c r="E21" s="50" t="str">
        <f t="shared" si="0"/>
        <v>มาก</v>
      </c>
      <c r="F21" s="117"/>
      <c r="G21" s="66"/>
      <c r="H21" s="66"/>
    </row>
    <row r="22" spans="1:8" s="53" customFormat="1" ht="19.5" x14ac:dyDescent="0.3">
      <c r="A22" s="109">
        <v>4</v>
      </c>
      <c r="B22" s="100" t="s">
        <v>124</v>
      </c>
      <c r="C22" s="110"/>
      <c r="D22" s="110"/>
      <c r="E22" s="112"/>
      <c r="F22" s="29"/>
      <c r="G22" s="66"/>
      <c r="H22" s="66"/>
    </row>
    <row r="23" spans="1:8" s="53" customFormat="1" ht="19.5" x14ac:dyDescent="0.3">
      <c r="A23" s="103"/>
      <c r="B23" s="29" t="s">
        <v>125</v>
      </c>
      <c r="C23" s="104"/>
      <c r="D23" s="104"/>
      <c r="E23" s="112"/>
      <c r="F23" s="29"/>
      <c r="G23" s="66"/>
      <c r="H23" s="66"/>
    </row>
    <row r="24" spans="1:8" s="53" customFormat="1" ht="19.5" x14ac:dyDescent="0.3">
      <c r="A24" s="103"/>
      <c r="B24" s="29" t="s">
        <v>126</v>
      </c>
      <c r="C24" s="104">
        <f>คีย์!AC37</f>
        <v>4.4000000000000004</v>
      </c>
      <c r="D24" s="104">
        <f>คีย์!AC38</f>
        <v>0.65079137345596805</v>
      </c>
      <c r="E24" s="112" t="str">
        <f>IF(C24&gt;4.5,"มากที่สุด",IF(C24&gt;3.5,"มาก",IF(C24&gt;2.5,"ปานกลาง",IF(C24&gt;1.5,"น้อย",IF(C24&lt;=1.5,"น้อยที่สุด")))))</f>
        <v>มาก</v>
      </c>
      <c r="F24" s="29"/>
      <c r="G24" s="66"/>
      <c r="H24" s="66"/>
    </row>
    <row r="25" spans="1:8" s="53" customFormat="1" ht="19.5" x14ac:dyDescent="0.3">
      <c r="A25" s="103"/>
      <c r="B25" s="29" t="s">
        <v>127</v>
      </c>
      <c r="C25" s="104"/>
      <c r="D25" s="104"/>
      <c r="E25" s="112"/>
      <c r="F25" s="29"/>
      <c r="G25" s="66"/>
      <c r="H25" s="66"/>
    </row>
    <row r="26" spans="1:8" s="53" customFormat="1" ht="19.5" x14ac:dyDescent="0.3">
      <c r="A26" s="103"/>
      <c r="B26" s="31" t="s">
        <v>128</v>
      </c>
      <c r="C26" s="104">
        <f>คีย์!AD37</f>
        <v>4.4571428571428573</v>
      </c>
      <c r="D26" s="104">
        <f>คีย์!AD38</f>
        <v>0.65721592578789845</v>
      </c>
      <c r="E26" s="112" t="str">
        <f>IF(C26&gt;4.5,"มากที่สุด",IF(C26&gt;3.5,"มาก",IF(C26&gt;2.5,"ปานกลาง",IF(C26&gt;1.5,"น้อย",IF(C26&lt;=1.5,"น้อยที่สุด")))))</f>
        <v>มาก</v>
      </c>
      <c r="F26" s="29"/>
      <c r="G26" s="66"/>
      <c r="H26" s="66"/>
    </row>
    <row r="27" spans="1:8" s="53" customFormat="1" ht="37.5" x14ac:dyDescent="0.3">
      <c r="A27" s="103"/>
      <c r="B27" s="31" t="s">
        <v>129</v>
      </c>
      <c r="C27" s="104">
        <f>คีย์!AE37</f>
        <v>4.1428571428571432</v>
      </c>
      <c r="D27" s="104">
        <f>คีย์!AE38</f>
        <v>0.73335879762257006</v>
      </c>
      <c r="E27" s="112" t="str">
        <f>IF(C27&gt;4.5,"มากที่สุด",IF(C27&gt;3.5,"มาก",IF(C27&gt;2.5,"ปานกลาง",IF(C27&gt;1.5,"น้อย",IF(C27&lt;=1.5,"น้อยที่สุด")))))</f>
        <v>มาก</v>
      </c>
      <c r="F27" s="29"/>
      <c r="G27" s="66"/>
      <c r="H27" s="66"/>
    </row>
    <row r="28" spans="1:8" s="53" customFormat="1" ht="19.5" x14ac:dyDescent="0.3">
      <c r="A28" s="113"/>
      <c r="B28" s="121" t="s">
        <v>137</v>
      </c>
      <c r="C28" s="51">
        <f>AVERAGE(C23:C27)</f>
        <v>4.333333333333333</v>
      </c>
      <c r="D28" s="51">
        <f>STDEVA(คีย์!AC2:AE36)</f>
        <v>0.68873723172119394</v>
      </c>
      <c r="E28" s="50" t="str">
        <f>IF(C28&gt;4.5,"มากที่สุด",IF(C28&gt;3.5,"มาก",IF(C28&gt;2.5,"ปานกลาง",IF(C28&gt;1.5,"น้อย",IF(C28&lt;=1.5,"น้อยที่สุด")))))</f>
        <v>มาก</v>
      </c>
      <c r="F28" s="29"/>
      <c r="G28" s="66"/>
      <c r="H28" s="66"/>
    </row>
    <row r="29" spans="1:8" s="53" customFormat="1" ht="19.5" x14ac:dyDescent="0.3">
      <c r="A29" s="109">
        <v>5</v>
      </c>
      <c r="B29" s="100" t="s">
        <v>130</v>
      </c>
      <c r="C29" s="104"/>
      <c r="D29" s="104"/>
      <c r="E29" s="112"/>
      <c r="F29" s="29"/>
      <c r="G29" s="66"/>
      <c r="H29" s="66"/>
    </row>
    <row r="30" spans="1:8" s="53" customFormat="1" ht="19.5" x14ac:dyDescent="0.3">
      <c r="A30" s="103"/>
      <c r="B30" s="29" t="s">
        <v>131</v>
      </c>
      <c r="C30" s="104">
        <f>คีย์!AF37</f>
        <v>4.1428571428571432</v>
      </c>
      <c r="D30" s="104">
        <f>[1]data!AH10</f>
        <v>0.51639777949432131</v>
      </c>
      <c r="E30" s="112" t="str">
        <f>IF(C30&gt;4.5,"มากที่สุด",IF(C30&gt;3.5,"มาก",IF(C30&gt;2.5,"ปานกลาง",IF(C30&gt;1.5,"น้อย",IF(C30&lt;=1.5,"น้อยที่สุด")))))</f>
        <v>มาก</v>
      </c>
      <c r="F30" s="29"/>
      <c r="G30" s="66"/>
      <c r="H30" s="66"/>
    </row>
    <row r="31" spans="1:8" s="53" customFormat="1" ht="19.5" x14ac:dyDescent="0.3">
      <c r="A31" s="103"/>
      <c r="B31" s="29" t="s">
        <v>132</v>
      </c>
      <c r="C31" s="104">
        <f>คีย์!AG37</f>
        <v>4.1142857142857139</v>
      </c>
      <c r="D31" s="104">
        <f>คีย์!AG38</f>
        <v>0.58266267970355379</v>
      </c>
      <c r="E31" s="112" t="str">
        <f>IF(C31&gt;4.5,"มากที่สุด",IF(C31&gt;3.5,"มาก",IF(C31&gt;2.5,"ปานกลาง",IF(C31&gt;1.5,"น้อย",IF(C31&lt;=1.5,"น้อยที่สุด")))))</f>
        <v>มาก</v>
      </c>
      <c r="F31" s="29"/>
      <c r="G31" s="66"/>
      <c r="H31" s="66"/>
    </row>
    <row r="32" spans="1:8" s="53" customFormat="1" ht="19.5" x14ac:dyDescent="0.3">
      <c r="A32" s="103"/>
      <c r="B32" s="29" t="s">
        <v>133</v>
      </c>
      <c r="C32" s="104">
        <f>คีย์!AH37</f>
        <v>4.2285714285714286</v>
      </c>
      <c r="D32" s="104">
        <f>[1]data!AH10</f>
        <v>0.51639777949432131</v>
      </c>
      <c r="E32" s="112" t="str">
        <f>IF(C32&gt;4.5,"มากที่สุด",IF(C32&gt;3.5,"มาก",IF(C32&gt;2.5,"ปานกลาง",IF(C32&gt;1.5,"น้อย",IF(C32&lt;=1.5,"น้อยที่สุด")))))</f>
        <v>มาก</v>
      </c>
      <c r="F32" s="29"/>
      <c r="G32" s="66"/>
      <c r="H32" s="66"/>
    </row>
    <row r="33" spans="1:8" s="53" customFormat="1" ht="19.5" x14ac:dyDescent="0.3">
      <c r="A33" s="113"/>
      <c r="B33" s="121" t="s">
        <v>138</v>
      </c>
      <c r="C33" s="51">
        <f>AVERAGE(C30:C32)</f>
        <v>4.1619047619047613</v>
      </c>
      <c r="D33" s="51">
        <f>STDEVA(คีย์!AF2:AH36)</f>
        <v>0.59036835834485479</v>
      </c>
      <c r="E33" s="50" t="str">
        <f>IF(C33&gt;4.5,"มากที่สุด",IF(C33&gt;3.5,"มาก",IF(C33&gt;2.5,"ปานกลาง",IF(C33&gt;1.5,"น้อย",IF(C33&lt;=1.5,"น้อยที่สุด")))))</f>
        <v>มาก</v>
      </c>
      <c r="F33" s="29"/>
      <c r="G33" s="66"/>
      <c r="H33" s="66"/>
    </row>
    <row r="34" spans="1:8" s="53" customFormat="1" ht="20.25" thickBot="1" x14ac:dyDescent="0.35">
      <c r="A34" s="155" t="s">
        <v>57</v>
      </c>
      <c r="B34" s="156"/>
      <c r="C34" s="114">
        <f>AVERAGE(C10,C14,C21,C28,C33)</f>
        <v>4.1438095238095238</v>
      </c>
      <c r="D34" s="114">
        <f>STDEVA(คีย์!K2:T36,คีย์!AC2:AH36)</f>
        <v>0.77029571057326618</v>
      </c>
      <c r="E34" s="115" t="str">
        <f>IF(C34&gt;4.5,"มากที่สุด",IF(C34&gt;3.5,"มาก",IF(C34&gt;2.5,"ปานกลาง",IF(C34&gt;1.5,"น้อย",IF(C34&lt;=1.5,"น้อยที่สุด")))))</f>
        <v>มาก</v>
      </c>
      <c r="F34" s="29"/>
      <c r="G34" s="66"/>
      <c r="H34" s="66"/>
    </row>
    <row r="35" spans="1:8" s="122" customFormat="1" ht="21.75" thickTop="1" x14ac:dyDescent="0.35">
      <c r="A35" s="135" t="s">
        <v>141</v>
      </c>
      <c r="B35" s="135"/>
      <c r="C35" s="135"/>
      <c r="D35" s="135"/>
      <c r="E35" s="135"/>
    </row>
    <row r="36" spans="1:8" s="122" customFormat="1" ht="19.5" x14ac:dyDescent="0.3">
      <c r="B36" s="124" t="s">
        <v>167</v>
      </c>
      <c r="E36" s="123"/>
    </row>
    <row r="37" spans="1:8" s="122" customFormat="1" ht="23.25" customHeight="1" x14ac:dyDescent="0.3">
      <c r="A37" s="124" t="s">
        <v>134</v>
      </c>
      <c r="B37" s="124"/>
      <c r="E37" s="123"/>
    </row>
    <row r="38" spans="1:8" s="122" customFormat="1" ht="19.5" x14ac:dyDescent="0.3">
      <c r="A38" s="124"/>
      <c r="B38" s="124" t="s">
        <v>142</v>
      </c>
      <c r="E38" s="123"/>
    </row>
    <row r="39" spans="1:8" s="122" customFormat="1" ht="19.5" x14ac:dyDescent="0.3">
      <c r="A39" s="124" t="s">
        <v>168</v>
      </c>
      <c r="B39" s="124"/>
      <c r="E39" s="123"/>
    </row>
    <row r="40" spans="1:8" s="122" customFormat="1" ht="19.5" x14ac:dyDescent="0.3">
      <c r="A40" s="124" t="s">
        <v>143</v>
      </c>
      <c r="E40" s="123"/>
    </row>
    <row r="41" spans="1:8" s="122" customFormat="1" ht="19.5" x14ac:dyDescent="0.3">
      <c r="A41" s="124"/>
      <c r="B41" s="124"/>
      <c r="E41" s="123"/>
    </row>
    <row r="42" spans="1:8" s="126" customFormat="1" ht="21" x14ac:dyDescent="0.35">
      <c r="A42" s="154" t="s">
        <v>148</v>
      </c>
      <c r="B42" s="154"/>
      <c r="C42" s="127"/>
    </row>
    <row r="43" spans="1:8" s="126" customFormat="1" ht="21" x14ac:dyDescent="0.35">
      <c r="A43" s="127"/>
      <c r="B43" s="129" t="s">
        <v>170</v>
      </c>
      <c r="C43" s="127"/>
    </row>
    <row r="44" spans="1:8" s="128" customFormat="1" ht="21" x14ac:dyDescent="0.35">
      <c r="A44" s="129" t="s">
        <v>174</v>
      </c>
      <c r="C44" s="127"/>
    </row>
    <row r="45" spans="1:8" s="128" customFormat="1" ht="21" x14ac:dyDescent="0.35">
      <c r="A45" s="129" t="s">
        <v>175</v>
      </c>
      <c r="C45" s="127"/>
    </row>
    <row r="46" spans="1:8" s="128" customFormat="1" ht="21" x14ac:dyDescent="0.35">
      <c r="A46" s="127"/>
      <c r="B46" s="129" t="s">
        <v>171</v>
      </c>
      <c r="C46" s="127"/>
    </row>
    <row r="47" spans="1:8" s="128" customFormat="1" ht="21" x14ac:dyDescent="0.35">
      <c r="A47" s="129" t="s">
        <v>172</v>
      </c>
      <c r="C47" s="127"/>
    </row>
    <row r="48" spans="1:8" s="128" customFormat="1" ht="21" x14ac:dyDescent="0.35">
      <c r="A48" s="129" t="s">
        <v>173</v>
      </c>
      <c r="C48" s="127"/>
    </row>
    <row r="49" spans="1:3" s="128" customFormat="1" ht="21" x14ac:dyDescent="0.35">
      <c r="A49" s="129" t="s">
        <v>176</v>
      </c>
      <c r="C49" s="127"/>
    </row>
    <row r="50" spans="1:3" s="128" customFormat="1" ht="21" x14ac:dyDescent="0.35">
      <c r="A50" s="127"/>
      <c r="C50" s="127"/>
    </row>
    <row r="51" spans="1:3" s="128" customFormat="1" ht="21" x14ac:dyDescent="0.35">
      <c r="A51" s="127"/>
      <c r="C51" s="127"/>
    </row>
    <row r="52" spans="1:3" s="128" customFormat="1" ht="21" x14ac:dyDescent="0.35">
      <c r="A52" s="127"/>
      <c r="C52" s="127"/>
    </row>
    <row r="53" spans="1:3" s="128" customFormat="1" ht="21" x14ac:dyDescent="0.35">
      <c r="A53" s="127"/>
      <c r="C53" s="127"/>
    </row>
    <row r="54" spans="1:3" s="128" customFormat="1" ht="21" x14ac:dyDescent="0.35">
      <c r="A54" s="127"/>
      <c r="C54" s="127"/>
    </row>
    <row r="55" spans="1:3" s="128" customFormat="1" ht="21" x14ac:dyDescent="0.35">
      <c r="A55" s="127"/>
      <c r="C55" s="127"/>
    </row>
    <row r="56" spans="1:3" s="128" customFormat="1" ht="21" x14ac:dyDescent="0.35">
      <c r="A56" s="127"/>
      <c r="C56" s="127"/>
    </row>
    <row r="57" spans="1:3" s="128" customFormat="1" ht="21" x14ac:dyDescent="0.35">
      <c r="A57" s="127"/>
      <c r="C57" s="127"/>
    </row>
    <row r="58" spans="1:3" s="128" customFormat="1" ht="21" x14ac:dyDescent="0.35">
      <c r="A58" s="127"/>
      <c r="C58" s="127"/>
    </row>
    <row r="59" spans="1:3" s="128" customFormat="1" ht="21" x14ac:dyDescent="0.35">
      <c r="A59" s="127"/>
      <c r="C59" s="127"/>
    </row>
    <row r="60" spans="1:3" s="128" customFormat="1" ht="21" x14ac:dyDescent="0.35">
      <c r="A60" s="127"/>
      <c r="C60" s="127"/>
    </row>
    <row r="61" spans="1:3" s="128" customFormat="1" ht="21" x14ac:dyDescent="0.35">
      <c r="A61" s="127"/>
      <c r="C61" s="127"/>
    </row>
    <row r="62" spans="1:3" s="128" customFormat="1" ht="21" x14ac:dyDescent="0.35">
      <c r="A62" s="127"/>
      <c r="C62" s="127"/>
    </row>
    <row r="63" spans="1:3" s="128" customFormat="1" ht="21" x14ac:dyDescent="0.35">
      <c r="A63" s="127"/>
      <c r="C63" s="127"/>
    </row>
    <row r="64" spans="1:3" s="128" customFormat="1" ht="21" x14ac:dyDescent="0.35">
      <c r="A64" s="127"/>
      <c r="C64" s="127"/>
    </row>
    <row r="65" spans="1:5" s="128" customFormat="1" ht="21" x14ac:dyDescent="0.35">
      <c r="A65" s="127"/>
      <c r="C65" s="127"/>
    </row>
    <row r="66" spans="1:5" s="128" customFormat="1" ht="21" x14ac:dyDescent="0.35">
      <c r="A66" s="127"/>
      <c r="C66" s="127"/>
    </row>
    <row r="67" spans="1:5" s="128" customFormat="1" ht="21" x14ac:dyDescent="0.35">
      <c r="A67" s="127"/>
      <c r="C67" s="127"/>
    </row>
    <row r="68" spans="1:5" s="122" customFormat="1" ht="19.5" x14ac:dyDescent="0.3">
      <c r="E68" s="123"/>
    </row>
    <row r="69" spans="1:5" s="122" customFormat="1" ht="19.5" x14ac:dyDescent="0.3">
      <c r="E69" s="123"/>
    </row>
    <row r="70" spans="1:5" s="122" customFormat="1" ht="19.5" x14ac:dyDescent="0.3">
      <c r="E70" s="123"/>
    </row>
    <row r="71" spans="1:5" s="122" customFormat="1" ht="19.5" x14ac:dyDescent="0.3">
      <c r="E71" s="123"/>
    </row>
    <row r="72" spans="1:5" s="122" customFormat="1" ht="19.5" x14ac:dyDescent="0.3">
      <c r="E72" s="123"/>
    </row>
    <row r="73" spans="1:5" s="122" customFormat="1" ht="19.5" x14ac:dyDescent="0.3">
      <c r="E73" s="123"/>
    </row>
    <row r="74" spans="1:5" s="122" customFormat="1" ht="19.5" x14ac:dyDescent="0.3">
      <c r="E74" s="123"/>
    </row>
    <row r="75" spans="1:5" s="122" customFormat="1" ht="19.5" x14ac:dyDescent="0.3">
      <c r="E75" s="123"/>
    </row>
    <row r="76" spans="1:5" s="122" customFormat="1" ht="19.5" x14ac:dyDescent="0.3">
      <c r="E76" s="123"/>
    </row>
    <row r="77" spans="1:5" s="122" customFormat="1" ht="19.5" x14ac:dyDescent="0.3">
      <c r="E77" s="123"/>
    </row>
    <row r="78" spans="1:5" s="122" customFormat="1" ht="19.5" x14ac:dyDescent="0.3">
      <c r="E78" s="123"/>
    </row>
    <row r="79" spans="1:5" s="122" customFormat="1" ht="19.5" x14ac:dyDescent="0.3">
      <c r="E79" s="123"/>
    </row>
    <row r="80" spans="1:5" s="122" customFormat="1" ht="19.5" x14ac:dyDescent="0.3">
      <c r="E80" s="123"/>
    </row>
    <row r="81" spans="5:5" s="122" customFormat="1" ht="19.5" x14ac:dyDescent="0.3">
      <c r="E81" s="123"/>
    </row>
    <row r="82" spans="5:5" s="122" customFormat="1" ht="19.5" x14ac:dyDescent="0.3">
      <c r="E82" s="123"/>
    </row>
    <row r="83" spans="5:5" s="122" customFormat="1" ht="19.5" x14ac:dyDescent="0.3">
      <c r="E83" s="123"/>
    </row>
    <row r="84" spans="5:5" s="122" customFormat="1" ht="19.5" x14ac:dyDescent="0.3">
      <c r="E84" s="123"/>
    </row>
    <row r="85" spans="5:5" s="122" customFormat="1" ht="19.5" x14ac:dyDescent="0.3">
      <c r="E85" s="123"/>
    </row>
    <row r="86" spans="5:5" s="122" customFormat="1" ht="19.5" x14ac:dyDescent="0.3">
      <c r="E86" s="123"/>
    </row>
    <row r="87" spans="5:5" s="122" customFormat="1" ht="19.5" x14ac:dyDescent="0.3">
      <c r="E87" s="123"/>
    </row>
    <row r="88" spans="5:5" s="122" customFormat="1" ht="19.5" x14ac:dyDescent="0.3">
      <c r="E88" s="123"/>
    </row>
    <row r="89" spans="5:5" s="122" customFormat="1" ht="19.5" x14ac:dyDescent="0.3">
      <c r="E89" s="123"/>
    </row>
    <row r="90" spans="5:5" s="122" customFormat="1" ht="19.5" x14ac:dyDescent="0.3">
      <c r="E90" s="123"/>
    </row>
    <row r="91" spans="5:5" s="122" customFormat="1" ht="19.5" x14ac:dyDescent="0.3">
      <c r="E91" s="123"/>
    </row>
    <row r="92" spans="5:5" s="122" customFormat="1" ht="19.5" x14ac:dyDescent="0.3">
      <c r="E92" s="123"/>
    </row>
    <row r="93" spans="5:5" s="122" customFormat="1" ht="19.5" x14ac:dyDescent="0.3">
      <c r="E93" s="123"/>
    </row>
    <row r="94" spans="5:5" s="122" customFormat="1" ht="19.5" x14ac:dyDescent="0.3">
      <c r="E94" s="123"/>
    </row>
    <row r="95" spans="5:5" s="122" customFormat="1" ht="19.5" x14ac:dyDescent="0.3">
      <c r="E95" s="123"/>
    </row>
    <row r="96" spans="5:5" s="122" customFormat="1" ht="19.5" x14ac:dyDescent="0.3">
      <c r="E96" s="123"/>
    </row>
    <row r="97" spans="5:5" s="122" customFormat="1" ht="19.5" x14ac:dyDescent="0.3">
      <c r="E97" s="123"/>
    </row>
    <row r="98" spans="5:5" s="122" customFormat="1" ht="19.5" x14ac:dyDescent="0.3">
      <c r="E98" s="123"/>
    </row>
    <row r="99" spans="5:5" s="122" customFormat="1" ht="19.5" x14ac:dyDescent="0.3">
      <c r="E99" s="123"/>
    </row>
    <row r="100" spans="5:5" s="122" customFormat="1" ht="19.5" x14ac:dyDescent="0.3">
      <c r="E100" s="123"/>
    </row>
    <row r="101" spans="5:5" s="122" customFormat="1" ht="19.5" x14ac:dyDescent="0.3">
      <c r="E101" s="123"/>
    </row>
    <row r="102" spans="5:5" s="122" customFormat="1" ht="19.5" x14ac:dyDescent="0.3">
      <c r="E102" s="123"/>
    </row>
    <row r="103" spans="5:5" s="122" customFormat="1" ht="19.5" x14ac:dyDescent="0.3">
      <c r="E103" s="123"/>
    </row>
    <row r="104" spans="5:5" s="122" customFormat="1" ht="19.5" x14ac:dyDescent="0.3">
      <c r="E104" s="123"/>
    </row>
    <row r="105" spans="5:5" s="122" customFormat="1" ht="19.5" x14ac:dyDescent="0.3">
      <c r="E105" s="123"/>
    </row>
    <row r="106" spans="5:5" s="122" customFormat="1" ht="19.5" x14ac:dyDescent="0.3">
      <c r="E106" s="123"/>
    </row>
    <row r="107" spans="5:5" s="122" customFormat="1" ht="19.5" x14ac:dyDescent="0.3">
      <c r="E107" s="123"/>
    </row>
    <row r="108" spans="5:5" s="122" customFormat="1" ht="19.5" x14ac:dyDescent="0.3">
      <c r="E108" s="123"/>
    </row>
    <row r="109" spans="5:5" s="122" customFormat="1" ht="19.5" x14ac:dyDescent="0.3">
      <c r="E109" s="123"/>
    </row>
    <row r="110" spans="5:5" s="122" customFormat="1" ht="19.5" x14ac:dyDescent="0.3">
      <c r="E110" s="123"/>
    </row>
    <row r="111" spans="5:5" s="122" customFormat="1" ht="19.5" x14ac:dyDescent="0.3">
      <c r="E111" s="123"/>
    </row>
    <row r="112" spans="5:5" s="122" customFormat="1" ht="19.5" x14ac:dyDescent="0.3">
      <c r="E112" s="123"/>
    </row>
    <row r="113" spans="5:5" s="122" customFormat="1" ht="19.5" x14ac:dyDescent="0.3">
      <c r="E113" s="123"/>
    </row>
    <row r="114" spans="5:5" s="122" customFormat="1" ht="19.5" x14ac:dyDescent="0.3">
      <c r="E114" s="123"/>
    </row>
    <row r="115" spans="5:5" s="122" customFormat="1" ht="19.5" x14ac:dyDescent="0.3">
      <c r="E115" s="123"/>
    </row>
    <row r="116" spans="5:5" s="122" customFormat="1" ht="19.5" x14ac:dyDescent="0.3">
      <c r="E116" s="123"/>
    </row>
    <row r="117" spans="5:5" s="122" customFormat="1" ht="19.5" x14ac:dyDescent="0.3">
      <c r="E117" s="123"/>
    </row>
    <row r="118" spans="5:5" s="122" customFormat="1" ht="19.5" x14ac:dyDescent="0.3">
      <c r="E118" s="123"/>
    </row>
    <row r="119" spans="5:5" s="122" customFormat="1" ht="19.5" x14ac:dyDescent="0.3">
      <c r="E119" s="123"/>
    </row>
    <row r="120" spans="5:5" s="122" customFormat="1" ht="19.5" x14ac:dyDescent="0.3">
      <c r="E120" s="123"/>
    </row>
    <row r="121" spans="5:5" s="122" customFormat="1" ht="19.5" x14ac:dyDescent="0.3">
      <c r="E121" s="123"/>
    </row>
    <row r="122" spans="5:5" s="122" customFormat="1" ht="19.5" x14ac:dyDescent="0.3">
      <c r="E122" s="123"/>
    </row>
    <row r="123" spans="5:5" s="122" customFormat="1" ht="19.5" x14ac:dyDescent="0.3">
      <c r="E123" s="123"/>
    </row>
    <row r="124" spans="5:5" s="122" customFormat="1" ht="19.5" x14ac:dyDescent="0.3">
      <c r="E124" s="123"/>
    </row>
    <row r="125" spans="5:5" s="122" customFormat="1" ht="19.5" x14ac:dyDescent="0.3">
      <c r="E125" s="123"/>
    </row>
    <row r="126" spans="5:5" s="122" customFormat="1" ht="19.5" x14ac:dyDescent="0.3">
      <c r="E126" s="123"/>
    </row>
  </sheetData>
  <mergeCells count="8">
    <mergeCell ref="A42:B42"/>
    <mergeCell ref="A34:B34"/>
    <mergeCell ref="E4:E5"/>
    <mergeCell ref="A1:E1"/>
    <mergeCell ref="A35:E35"/>
    <mergeCell ref="A2:E2"/>
    <mergeCell ref="A4:B4"/>
    <mergeCell ref="C4:D4"/>
  </mergeCells>
  <pageMargins left="0.70866141732283472" right="0.70866141732283472" top="0.55118110236220474" bottom="0.35433070866141736" header="0.31496062992125984" footer="0.31496062992125984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6" zoomScale="120" zoomScaleNormal="120" workbookViewId="0">
      <selection activeCell="D13" sqref="D13"/>
    </sheetView>
  </sheetViews>
  <sheetFormatPr defaultRowHeight="18.75" x14ac:dyDescent="0.3"/>
  <cols>
    <col min="1" max="1" width="5.28515625" style="29" customWidth="1"/>
    <col min="2" max="2" width="5.42578125" style="29" customWidth="1"/>
    <col min="3" max="3" width="52.42578125" style="29" customWidth="1"/>
    <col min="4" max="256" width="9.140625" style="29"/>
    <col min="257" max="257" width="5.28515625" style="29" customWidth="1"/>
    <col min="258" max="258" width="5.42578125" style="29" customWidth="1"/>
    <col min="259" max="259" width="52.42578125" style="29" customWidth="1"/>
    <col min="260" max="512" width="9.140625" style="29"/>
    <col min="513" max="513" width="5.28515625" style="29" customWidth="1"/>
    <col min="514" max="514" width="5.42578125" style="29" customWidth="1"/>
    <col min="515" max="515" width="52.42578125" style="29" customWidth="1"/>
    <col min="516" max="768" width="9.140625" style="29"/>
    <col min="769" max="769" width="5.28515625" style="29" customWidth="1"/>
    <col min="770" max="770" width="5.42578125" style="29" customWidth="1"/>
    <col min="771" max="771" width="52.42578125" style="29" customWidth="1"/>
    <col min="772" max="1024" width="9.140625" style="29"/>
    <col min="1025" max="1025" width="5.28515625" style="29" customWidth="1"/>
    <col min="1026" max="1026" width="5.42578125" style="29" customWidth="1"/>
    <col min="1027" max="1027" width="52.42578125" style="29" customWidth="1"/>
    <col min="1028" max="1280" width="9.140625" style="29"/>
    <col min="1281" max="1281" width="5.28515625" style="29" customWidth="1"/>
    <col min="1282" max="1282" width="5.42578125" style="29" customWidth="1"/>
    <col min="1283" max="1283" width="52.42578125" style="29" customWidth="1"/>
    <col min="1284" max="1536" width="9.140625" style="29"/>
    <col min="1537" max="1537" width="5.28515625" style="29" customWidth="1"/>
    <col min="1538" max="1538" width="5.42578125" style="29" customWidth="1"/>
    <col min="1539" max="1539" width="52.42578125" style="29" customWidth="1"/>
    <col min="1540" max="1792" width="9.140625" style="29"/>
    <col min="1793" max="1793" width="5.28515625" style="29" customWidth="1"/>
    <col min="1794" max="1794" width="5.42578125" style="29" customWidth="1"/>
    <col min="1795" max="1795" width="52.42578125" style="29" customWidth="1"/>
    <col min="1796" max="2048" width="9.140625" style="29"/>
    <col min="2049" max="2049" width="5.28515625" style="29" customWidth="1"/>
    <col min="2050" max="2050" width="5.42578125" style="29" customWidth="1"/>
    <col min="2051" max="2051" width="52.42578125" style="29" customWidth="1"/>
    <col min="2052" max="2304" width="9.140625" style="29"/>
    <col min="2305" max="2305" width="5.28515625" style="29" customWidth="1"/>
    <col min="2306" max="2306" width="5.42578125" style="29" customWidth="1"/>
    <col min="2307" max="2307" width="52.42578125" style="29" customWidth="1"/>
    <col min="2308" max="2560" width="9.140625" style="29"/>
    <col min="2561" max="2561" width="5.28515625" style="29" customWidth="1"/>
    <col min="2562" max="2562" width="5.42578125" style="29" customWidth="1"/>
    <col min="2563" max="2563" width="52.42578125" style="29" customWidth="1"/>
    <col min="2564" max="2816" width="9.140625" style="29"/>
    <col min="2817" max="2817" width="5.28515625" style="29" customWidth="1"/>
    <col min="2818" max="2818" width="5.42578125" style="29" customWidth="1"/>
    <col min="2819" max="2819" width="52.42578125" style="29" customWidth="1"/>
    <col min="2820" max="3072" width="9.140625" style="29"/>
    <col min="3073" max="3073" width="5.28515625" style="29" customWidth="1"/>
    <col min="3074" max="3074" width="5.42578125" style="29" customWidth="1"/>
    <col min="3075" max="3075" width="52.42578125" style="29" customWidth="1"/>
    <col min="3076" max="3328" width="9.140625" style="29"/>
    <col min="3329" max="3329" width="5.28515625" style="29" customWidth="1"/>
    <col min="3330" max="3330" width="5.42578125" style="29" customWidth="1"/>
    <col min="3331" max="3331" width="52.42578125" style="29" customWidth="1"/>
    <col min="3332" max="3584" width="9.140625" style="29"/>
    <col min="3585" max="3585" width="5.28515625" style="29" customWidth="1"/>
    <col min="3586" max="3586" width="5.42578125" style="29" customWidth="1"/>
    <col min="3587" max="3587" width="52.42578125" style="29" customWidth="1"/>
    <col min="3588" max="3840" width="9.140625" style="29"/>
    <col min="3841" max="3841" width="5.28515625" style="29" customWidth="1"/>
    <col min="3842" max="3842" width="5.42578125" style="29" customWidth="1"/>
    <col min="3843" max="3843" width="52.42578125" style="29" customWidth="1"/>
    <col min="3844" max="4096" width="9.140625" style="29"/>
    <col min="4097" max="4097" width="5.28515625" style="29" customWidth="1"/>
    <col min="4098" max="4098" width="5.42578125" style="29" customWidth="1"/>
    <col min="4099" max="4099" width="52.42578125" style="29" customWidth="1"/>
    <col min="4100" max="4352" width="9.140625" style="29"/>
    <col min="4353" max="4353" width="5.28515625" style="29" customWidth="1"/>
    <col min="4354" max="4354" width="5.42578125" style="29" customWidth="1"/>
    <col min="4355" max="4355" width="52.42578125" style="29" customWidth="1"/>
    <col min="4356" max="4608" width="9.140625" style="29"/>
    <col min="4609" max="4609" width="5.28515625" style="29" customWidth="1"/>
    <col min="4610" max="4610" width="5.42578125" style="29" customWidth="1"/>
    <col min="4611" max="4611" width="52.42578125" style="29" customWidth="1"/>
    <col min="4612" max="4864" width="9.140625" style="29"/>
    <col min="4865" max="4865" width="5.28515625" style="29" customWidth="1"/>
    <col min="4866" max="4866" width="5.42578125" style="29" customWidth="1"/>
    <col min="4867" max="4867" width="52.42578125" style="29" customWidth="1"/>
    <col min="4868" max="5120" width="9.140625" style="29"/>
    <col min="5121" max="5121" width="5.28515625" style="29" customWidth="1"/>
    <col min="5122" max="5122" width="5.42578125" style="29" customWidth="1"/>
    <col min="5123" max="5123" width="52.42578125" style="29" customWidth="1"/>
    <col min="5124" max="5376" width="9.140625" style="29"/>
    <col min="5377" max="5377" width="5.28515625" style="29" customWidth="1"/>
    <col min="5378" max="5378" width="5.42578125" style="29" customWidth="1"/>
    <col min="5379" max="5379" width="52.42578125" style="29" customWidth="1"/>
    <col min="5380" max="5632" width="9.140625" style="29"/>
    <col min="5633" max="5633" width="5.28515625" style="29" customWidth="1"/>
    <col min="5634" max="5634" width="5.42578125" style="29" customWidth="1"/>
    <col min="5635" max="5635" width="52.42578125" style="29" customWidth="1"/>
    <col min="5636" max="5888" width="9.140625" style="29"/>
    <col min="5889" max="5889" width="5.28515625" style="29" customWidth="1"/>
    <col min="5890" max="5890" width="5.42578125" style="29" customWidth="1"/>
    <col min="5891" max="5891" width="52.42578125" style="29" customWidth="1"/>
    <col min="5892" max="6144" width="9.140625" style="29"/>
    <col min="6145" max="6145" width="5.28515625" style="29" customWidth="1"/>
    <col min="6146" max="6146" width="5.42578125" style="29" customWidth="1"/>
    <col min="6147" max="6147" width="52.42578125" style="29" customWidth="1"/>
    <col min="6148" max="6400" width="9.140625" style="29"/>
    <col min="6401" max="6401" width="5.28515625" style="29" customWidth="1"/>
    <col min="6402" max="6402" width="5.42578125" style="29" customWidth="1"/>
    <col min="6403" max="6403" width="52.42578125" style="29" customWidth="1"/>
    <col min="6404" max="6656" width="9.140625" style="29"/>
    <col min="6657" max="6657" width="5.28515625" style="29" customWidth="1"/>
    <col min="6658" max="6658" width="5.42578125" style="29" customWidth="1"/>
    <col min="6659" max="6659" width="52.42578125" style="29" customWidth="1"/>
    <col min="6660" max="6912" width="9.140625" style="29"/>
    <col min="6913" max="6913" width="5.28515625" style="29" customWidth="1"/>
    <col min="6914" max="6914" width="5.42578125" style="29" customWidth="1"/>
    <col min="6915" max="6915" width="52.42578125" style="29" customWidth="1"/>
    <col min="6916" max="7168" width="9.140625" style="29"/>
    <col min="7169" max="7169" width="5.28515625" style="29" customWidth="1"/>
    <col min="7170" max="7170" width="5.42578125" style="29" customWidth="1"/>
    <col min="7171" max="7171" width="52.42578125" style="29" customWidth="1"/>
    <col min="7172" max="7424" width="9.140625" style="29"/>
    <col min="7425" max="7425" width="5.28515625" style="29" customWidth="1"/>
    <col min="7426" max="7426" width="5.42578125" style="29" customWidth="1"/>
    <col min="7427" max="7427" width="52.42578125" style="29" customWidth="1"/>
    <col min="7428" max="7680" width="9.140625" style="29"/>
    <col min="7681" max="7681" width="5.28515625" style="29" customWidth="1"/>
    <col min="7682" max="7682" width="5.42578125" style="29" customWidth="1"/>
    <col min="7683" max="7683" width="52.42578125" style="29" customWidth="1"/>
    <col min="7684" max="7936" width="9.140625" style="29"/>
    <col min="7937" max="7937" width="5.28515625" style="29" customWidth="1"/>
    <col min="7938" max="7938" width="5.42578125" style="29" customWidth="1"/>
    <col min="7939" max="7939" width="52.42578125" style="29" customWidth="1"/>
    <col min="7940" max="8192" width="9.140625" style="29"/>
    <col min="8193" max="8193" width="5.28515625" style="29" customWidth="1"/>
    <col min="8194" max="8194" width="5.42578125" style="29" customWidth="1"/>
    <col min="8195" max="8195" width="52.42578125" style="29" customWidth="1"/>
    <col min="8196" max="8448" width="9.140625" style="29"/>
    <col min="8449" max="8449" width="5.28515625" style="29" customWidth="1"/>
    <col min="8450" max="8450" width="5.42578125" style="29" customWidth="1"/>
    <col min="8451" max="8451" width="52.42578125" style="29" customWidth="1"/>
    <col min="8452" max="8704" width="9.140625" style="29"/>
    <col min="8705" max="8705" width="5.28515625" style="29" customWidth="1"/>
    <col min="8706" max="8706" width="5.42578125" style="29" customWidth="1"/>
    <col min="8707" max="8707" width="52.42578125" style="29" customWidth="1"/>
    <col min="8708" max="8960" width="9.140625" style="29"/>
    <col min="8961" max="8961" width="5.28515625" style="29" customWidth="1"/>
    <col min="8962" max="8962" width="5.42578125" style="29" customWidth="1"/>
    <col min="8963" max="8963" width="52.42578125" style="29" customWidth="1"/>
    <col min="8964" max="9216" width="9.140625" style="29"/>
    <col min="9217" max="9217" width="5.28515625" style="29" customWidth="1"/>
    <col min="9218" max="9218" width="5.42578125" style="29" customWidth="1"/>
    <col min="9219" max="9219" width="52.42578125" style="29" customWidth="1"/>
    <col min="9220" max="9472" width="9.140625" style="29"/>
    <col min="9473" max="9473" width="5.28515625" style="29" customWidth="1"/>
    <col min="9474" max="9474" width="5.42578125" style="29" customWidth="1"/>
    <col min="9475" max="9475" width="52.42578125" style="29" customWidth="1"/>
    <col min="9476" max="9728" width="9.140625" style="29"/>
    <col min="9729" max="9729" width="5.28515625" style="29" customWidth="1"/>
    <col min="9730" max="9730" width="5.42578125" style="29" customWidth="1"/>
    <col min="9731" max="9731" width="52.42578125" style="29" customWidth="1"/>
    <col min="9732" max="9984" width="9.140625" style="29"/>
    <col min="9985" max="9985" width="5.28515625" style="29" customWidth="1"/>
    <col min="9986" max="9986" width="5.42578125" style="29" customWidth="1"/>
    <col min="9987" max="9987" width="52.42578125" style="29" customWidth="1"/>
    <col min="9988" max="10240" width="9.140625" style="29"/>
    <col min="10241" max="10241" width="5.28515625" style="29" customWidth="1"/>
    <col min="10242" max="10242" width="5.42578125" style="29" customWidth="1"/>
    <col min="10243" max="10243" width="52.42578125" style="29" customWidth="1"/>
    <col min="10244" max="10496" width="9.140625" style="29"/>
    <col min="10497" max="10497" width="5.28515625" style="29" customWidth="1"/>
    <col min="10498" max="10498" width="5.42578125" style="29" customWidth="1"/>
    <col min="10499" max="10499" width="52.42578125" style="29" customWidth="1"/>
    <col min="10500" max="10752" width="9.140625" style="29"/>
    <col min="10753" max="10753" width="5.28515625" style="29" customWidth="1"/>
    <col min="10754" max="10754" width="5.42578125" style="29" customWidth="1"/>
    <col min="10755" max="10755" width="52.42578125" style="29" customWidth="1"/>
    <col min="10756" max="11008" width="9.140625" style="29"/>
    <col min="11009" max="11009" width="5.28515625" style="29" customWidth="1"/>
    <col min="11010" max="11010" width="5.42578125" style="29" customWidth="1"/>
    <col min="11011" max="11011" width="52.42578125" style="29" customWidth="1"/>
    <col min="11012" max="11264" width="9.140625" style="29"/>
    <col min="11265" max="11265" width="5.28515625" style="29" customWidth="1"/>
    <col min="11266" max="11266" width="5.42578125" style="29" customWidth="1"/>
    <col min="11267" max="11267" width="52.42578125" style="29" customWidth="1"/>
    <col min="11268" max="11520" width="9.140625" style="29"/>
    <col min="11521" max="11521" width="5.28515625" style="29" customWidth="1"/>
    <col min="11522" max="11522" width="5.42578125" style="29" customWidth="1"/>
    <col min="11523" max="11523" width="52.42578125" style="29" customWidth="1"/>
    <col min="11524" max="11776" width="9.140625" style="29"/>
    <col min="11777" max="11777" width="5.28515625" style="29" customWidth="1"/>
    <col min="11778" max="11778" width="5.42578125" style="29" customWidth="1"/>
    <col min="11779" max="11779" width="52.42578125" style="29" customWidth="1"/>
    <col min="11780" max="12032" width="9.140625" style="29"/>
    <col min="12033" max="12033" width="5.28515625" style="29" customWidth="1"/>
    <col min="12034" max="12034" width="5.42578125" style="29" customWidth="1"/>
    <col min="12035" max="12035" width="52.42578125" style="29" customWidth="1"/>
    <col min="12036" max="12288" width="9.140625" style="29"/>
    <col min="12289" max="12289" width="5.28515625" style="29" customWidth="1"/>
    <col min="12290" max="12290" width="5.42578125" style="29" customWidth="1"/>
    <col min="12291" max="12291" width="52.42578125" style="29" customWidth="1"/>
    <col min="12292" max="12544" width="9.140625" style="29"/>
    <col min="12545" max="12545" width="5.28515625" style="29" customWidth="1"/>
    <col min="12546" max="12546" width="5.42578125" style="29" customWidth="1"/>
    <col min="12547" max="12547" width="52.42578125" style="29" customWidth="1"/>
    <col min="12548" max="12800" width="9.140625" style="29"/>
    <col min="12801" max="12801" width="5.28515625" style="29" customWidth="1"/>
    <col min="12802" max="12802" width="5.42578125" style="29" customWidth="1"/>
    <col min="12803" max="12803" width="52.42578125" style="29" customWidth="1"/>
    <col min="12804" max="13056" width="9.140625" style="29"/>
    <col min="13057" max="13057" width="5.28515625" style="29" customWidth="1"/>
    <col min="13058" max="13058" width="5.42578125" style="29" customWidth="1"/>
    <col min="13059" max="13059" width="52.42578125" style="29" customWidth="1"/>
    <col min="13060" max="13312" width="9.140625" style="29"/>
    <col min="13313" max="13313" width="5.28515625" style="29" customWidth="1"/>
    <col min="13314" max="13314" width="5.42578125" style="29" customWidth="1"/>
    <col min="13315" max="13315" width="52.42578125" style="29" customWidth="1"/>
    <col min="13316" max="13568" width="9.140625" style="29"/>
    <col min="13569" max="13569" width="5.28515625" style="29" customWidth="1"/>
    <col min="13570" max="13570" width="5.42578125" style="29" customWidth="1"/>
    <col min="13571" max="13571" width="52.42578125" style="29" customWidth="1"/>
    <col min="13572" max="13824" width="9.140625" style="29"/>
    <col min="13825" max="13825" width="5.28515625" style="29" customWidth="1"/>
    <col min="13826" max="13826" width="5.42578125" style="29" customWidth="1"/>
    <col min="13827" max="13827" width="52.42578125" style="29" customWidth="1"/>
    <col min="13828" max="14080" width="9.140625" style="29"/>
    <col min="14081" max="14081" width="5.28515625" style="29" customWidth="1"/>
    <col min="14082" max="14082" width="5.42578125" style="29" customWidth="1"/>
    <col min="14083" max="14083" width="52.42578125" style="29" customWidth="1"/>
    <col min="14084" max="14336" width="9.140625" style="29"/>
    <col min="14337" max="14337" width="5.28515625" style="29" customWidth="1"/>
    <col min="14338" max="14338" width="5.42578125" style="29" customWidth="1"/>
    <col min="14339" max="14339" width="52.42578125" style="29" customWidth="1"/>
    <col min="14340" max="14592" width="9.140625" style="29"/>
    <col min="14593" max="14593" width="5.28515625" style="29" customWidth="1"/>
    <col min="14594" max="14594" width="5.42578125" style="29" customWidth="1"/>
    <col min="14595" max="14595" width="52.42578125" style="29" customWidth="1"/>
    <col min="14596" max="14848" width="9.140625" style="29"/>
    <col min="14849" max="14849" width="5.28515625" style="29" customWidth="1"/>
    <col min="14850" max="14850" width="5.42578125" style="29" customWidth="1"/>
    <col min="14851" max="14851" width="52.42578125" style="29" customWidth="1"/>
    <col min="14852" max="15104" width="9.140625" style="29"/>
    <col min="15105" max="15105" width="5.28515625" style="29" customWidth="1"/>
    <col min="15106" max="15106" width="5.42578125" style="29" customWidth="1"/>
    <col min="15107" max="15107" width="52.42578125" style="29" customWidth="1"/>
    <col min="15108" max="15360" width="9.140625" style="29"/>
    <col min="15361" max="15361" width="5.28515625" style="29" customWidth="1"/>
    <col min="15362" max="15362" width="5.42578125" style="29" customWidth="1"/>
    <col min="15363" max="15363" width="52.42578125" style="29" customWidth="1"/>
    <col min="15364" max="15616" width="9.140625" style="29"/>
    <col min="15617" max="15617" width="5.28515625" style="29" customWidth="1"/>
    <col min="15618" max="15618" width="5.42578125" style="29" customWidth="1"/>
    <col min="15619" max="15619" width="52.42578125" style="29" customWidth="1"/>
    <col min="15620" max="15872" width="9.140625" style="29"/>
    <col min="15873" max="15873" width="5.28515625" style="29" customWidth="1"/>
    <col min="15874" max="15874" width="5.42578125" style="29" customWidth="1"/>
    <col min="15875" max="15875" width="52.42578125" style="29" customWidth="1"/>
    <col min="15876" max="16128" width="9.140625" style="29"/>
    <col min="16129" max="16129" width="5.28515625" style="29" customWidth="1"/>
    <col min="16130" max="16130" width="5.42578125" style="29" customWidth="1"/>
    <col min="16131" max="16131" width="52.42578125" style="29" customWidth="1"/>
    <col min="16132" max="16384" width="9.140625" style="29"/>
  </cols>
  <sheetData>
    <row r="1" spans="1:5" s="30" customFormat="1" ht="21" x14ac:dyDescent="0.35">
      <c r="A1" s="32"/>
      <c r="B1" s="32" t="s">
        <v>58</v>
      </c>
    </row>
    <row r="2" spans="1:5" s="30" customFormat="1" ht="21" x14ac:dyDescent="0.35">
      <c r="A2" s="32" t="s">
        <v>59</v>
      </c>
      <c r="B2" s="32"/>
    </row>
    <row r="3" spans="1:5" s="30" customFormat="1" ht="21" x14ac:dyDescent="0.35">
      <c r="A3" s="32" t="s">
        <v>60</v>
      </c>
      <c r="B3" s="32"/>
    </row>
    <row r="4" spans="1:5" s="30" customFormat="1" ht="21" x14ac:dyDescent="0.35">
      <c r="A4" s="32" t="s">
        <v>61</v>
      </c>
      <c r="B4" s="32"/>
    </row>
    <row r="5" spans="1:5" s="30" customFormat="1" ht="21" x14ac:dyDescent="0.35">
      <c r="A5" s="32" t="s">
        <v>62</v>
      </c>
    </row>
    <row r="6" spans="1:5" s="30" customFormat="1" ht="21" x14ac:dyDescent="0.35">
      <c r="A6" s="32" t="s">
        <v>63</v>
      </c>
      <c r="B6" s="32"/>
    </row>
    <row r="7" spans="1:5" s="30" customFormat="1" ht="21" x14ac:dyDescent="0.35">
      <c r="A7" s="32"/>
      <c r="B7" s="32"/>
    </row>
    <row r="8" spans="1:5" s="30" customFormat="1" ht="21" x14ac:dyDescent="0.35">
      <c r="A8" s="55" t="s">
        <v>64</v>
      </c>
      <c r="B8" s="32"/>
    </row>
    <row r="9" spans="1:5" s="30" customFormat="1" ht="21" x14ac:dyDescent="0.35">
      <c r="A9" s="56">
        <v>5.0999999999999996</v>
      </c>
      <c r="B9" s="163" t="s">
        <v>65</v>
      </c>
      <c r="C9" s="163"/>
    </row>
    <row r="10" spans="1:5" s="30" customFormat="1" ht="21" x14ac:dyDescent="0.35">
      <c r="A10" s="37"/>
      <c r="B10" s="163" t="s">
        <v>66</v>
      </c>
      <c r="C10" s="163"/>
    </row>
    <row r="11" spans="1:5" s="30" customFormat="1" ht="21" x14ac:dyDescent="0.35">
      <c r="A11" s="37"/>
      <c r="B11" s="57"/>
      <c r="C11" s="38" t="s">
        <v>28</v>
      </c>
      <c r="D11" s="38" t="s">
        <v>46</v>
      </c>
      <c r="E11" s="36"/>
    </row>
    <row r="12" spans="1:5" s="30" customFormat="1" ht="42" x14ac:dyDescent="0.35">
      <c r="B12" s="58"/>
      <c r="C12" s="59" t="s">
        <v>41</v>
      </c>
      <c r="D12" s="38">
        <v>2</v>
      </c>
      <c r="E12" s="60"/>
    </row>
    <row r="13" spans="1:5" s="30" customFormat="1" ht="21" x14ac:dyDescent="0.35">
      <c r="B13" s="58"/>
    </row>
    <row r="14" spans="1:5" s="30" customFormat="1" ht="21" x14ac:dyDescent="0.35">
      <c r="A14" s="34">
        <v>5.2</v>
      </c>
      <c r="B14" s="57" t="s">
        <v>42</v>
      </c>
      <c r="C14" s="57"/>
    </row>
    <row r="15" spans="1:5" s="30" customFormat="1" ht="21" x14ac:dyDescent="0.35">
      <c r="B15" s="163" t="s">
        <v>43</v>
      </c>
      <c r="C15" s="163"/>
    </row>
    <row r="16" spans="1:5" s="30" customFormat="1" ht="21" x14ac:dyDescent="0.35">
      <c r="B16" s="57"/>
      <c r="C16" s="57"/>
    </row>
    <row r="17" spans="1:5" s="30" customFormat="1" ht="21" x14ac:dyDescent="0.35">
      <c r="A17" s="37"/>
      <c r="B17" s="57"/>
      <c r="C17" s="38" t="s">
        <v>28</v>
      </c>
      <c r="D17" s="38" t="s">
        <v>46</v>
      </c>
      <c r="E17" s="36"/>
    </row>
    <row r="18" spans="1:5" s="30" customFormat="1" ht="42" x14ac:dyDescent="0.35">
      <c r="B18" s="58"/>
      <c r="C18" s="59" t="s">
        <v>67</v>
      </c>
      <c r="D18" s="38">
        <v>1</v>
      </c>
      <c r="E18" s="60"/>
    </row>
    <row r="19" spans="1:5" s="30" customFormat="1" ht="21" x14ac:dyDescent="0.35">
      <c r="B19" s="57"/>
      <c r="C19" s="57"/>
    </row>
    <row r="20" spans="1:5" s="30" customFormat="1" ht="21" x14ac:dyDescent="0.35">
      <c r="B20" s="58"/>
    </row>
    <row r="21" spans="1:5" x14ac:dyDescent="0.3">
      <c r="B21" s="61"/>
    </row>
  </sheetData>
  <mergeCells count="3">
    <mergeCell ref="B9:C9"/>
    <mergeCell ref="B10:C10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Sheet4</vt:lpstr>
      <vt:lpstr>คีย์</vt:lpstr>
      <vt:lpstr>Sheet2</vt:lpstr>
      <vt:lpstr>บทสรุป</vt:lpstr>
      <vt:lpstr>ตาราง 1</vt:lpstr>
      <vt:lpstr>ตาราง  2</vt:lpstr>
      <vt:lpstr>ตาราง  3</vt:lpstr>
      <vt:lpstr>ตาราง  4</vt:lpstr>
      <vt:lpstr>Sheet8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Saipin Menkoed</cp:lastModifiedBy>
  <cp:lastPrinted>2014-11-19T07:57:24Z</cp:lastPrinted>
  <dcterms:created xsi:type="dcterms:W3CDTF">2014-05-28T07:43:40Z</dcterms:created>
  <dcterms:modified xsi:type="dcterms:W3CDTF">2014-11-19T07:57:41Z</dcterms:modified>
</cp:coreProperties>
</file>