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drawings/drawing2.xml" ContentType="application/vnd.openxmlformats-officedocument.drawing+xml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drawings/drawing3.xml" ContentType="application/vnd.openxmlformats-officedocument.drawing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_Tui62\ดึงจากไดรฟ์ D\ประเมินผล\โครงการ\ปี 62\"/>
    </mc:Choice>
  </mc:AlternateContent>
  <bookViews>
    <workbookView xWindow="0" yWindow="0" windowWidth="28800" windowHeight="11940" activeTab="1"/>
  </bookViews>
  <sheets>
    <sheet name="บทสรุปผู้บริหาร" sheetId="15" r:id="rId1"/>
    <sheet name="ข้อเสนอแนะ" sheetId="12" r:id="rId2"/>
    <sheet name="ประเมินผลรวม" sheetId="14" r:id="rId3"/>
    <sheet name="report (starter2)" sheetId="11" r:id="rId4"/>
    <sheet name="starter2" sheetId="9" r:id="rId5"/>
    <sheet name="report (upper-intermediate)" sheetId="10" r:id="rId6"/>
    <sheet name="upper-intermediate" sheetId="8" r:id="rId7"/>
    <sheet name="analysis" sheetId="2" r:id="rId8"/>
    <sheet name="Sheet1" sheetId="5" r:id="rId9"/>
    <sheet name="Sheet3" sheetId="4" r:id="rId10"/>
    <sheet name="report" sheetId="3" r:id="rId11"/>
    <sheet name="Sheet2" sheetId="7" r:id="rId12"/>
  </sheets>
  <externalReferences>
    <externalReference r:id="rId13"/>
  </externalReferences>
  <definedNames>
    <definedName name="_xlnm._FilterDatabase" localSheetId="7" hidden="1">analysis!$G$1:$G$93</definedName>
    <definedName name="_xlnm._FilterDatabase" localSheetId="4" hidden="1">starter2!$H$1:$H$21</definedName>
    <definedName name="_xlnm._FilterDatabase" localSheetId="6" hidden="1">'upper-intermediate'!$H$1:$H$15</definedName>
  </definedNames>
  <calcPr calcId="162913"/>
  <pivotCaches>
    <pivotCache cacheId="0" r:id="rId14"/>
    <pivotCache cacheId="1" r:id="rId15"/>
    <pivotCache cacheId="2" r:id="rId16"/>
  </pivotCaches>
</workbook>
</file>

<file path=xl/calcChain.xml><?xml version="1.0" encoding="utf-8"?>
<calcChain xmlns="http://schemas.openxmlformats.org/spreadsheetml/2006/main">
  <c r="C303" i="14" l="1"/>
  <c r="C304" i="14" s="1"/>
  <c r="B303" i="14"/>
  <c r="B304" i="14" s="1"/>
  <c r="C300" i="14"/>
  <c r="C301" i="14" s="1"/>
  <c r="B300" i="14"/>
  <c r="B301" i="14" s="1"/>
  <c r="D301" i="14" l="1"/>
  <c r="D300" i="14"/>
  <c r="D313" i="14"/>
  <c r="D314" i="14"/>
  <c r="D315" i="14"/>
  <c r="D316" i="14"/>
  <c r="D317" i="14"/>
  <c r="D318" i="14"/>
  <c r="D319" i="14"/>
  <c r="D320" i="14"/>
  <c r="D326" i="14"/>
  <c r="D327" i="14"/>
  <c r="D328" i="14"/>
  <c r="D329" i="14"/>
  <c r="D330" i="14"/>
  <c r="B331" i="14"/>
  <c r="D331" i="14" s="1"/>
  <c r="C331" i="14"/>
  <c r="C284" i="14"/>
  <c r="B271" i="14"/>
  <c r="D271" i="14" s="1"/>
  <c r="C271" i="14"/>
  <c r="B272" i="14"/>
  <c r="D272" i="14" s="1"/>
  <c r="C272" i="14"/>
  <c r="B273" i="14"/>
  <c r="D273" i="14" s="1"/>
  <c r="C273" i="14"/>
  <c r="B274" i="14"/>
  <c r="D274" i="14" s="1"/>
  <c r="C274" i="14"/>
  <c r="C260" i="14"/>
  <c r="B260" i="14"/>
  <c r="B261" i="14" s="1"/>
  <c r="C257" i="14"/>
  <c r="C258" i="14" s="1"/>
  <c r="B257" i="14"/>
  <c r="D257" i="14" s="1"/>
  <c r="C261" i="14"/>
  <c r="B157" i="14"/>
  <c r="C153" i="14" s="1"/>
  <c r="C35" i="14"/>
  <c r="C34" i="14"/>
  <c r="C27" i="14"/>
  <c r="C26" i="14"/>
  <c r="C24" i="14"/>
  <c r="C23" i="14"/>
  <c r="C21" i="14"/>
  <c r="C20" i="14"/>
  <c r="C18" i="14"/>
  <c r="C17" i="14"/>
  <c r="C418" i="14"/>
  <c r="B418" i="14"/>
  <c r="D418" i="14" s="1"/>
  <c r="C417" i="14"/>
  <c r="B417" i="14"/>
  <c r="D417" i="14" s="1"/>
  <c r="C416" i="14"/>
  <c r="B416" i="14"/>
  <c r="D416" i="14" s="1"/>
  <c r="C415" i="14"/>
  <c r="B415" i="14"/>
  <c r="D415" i="14" s="1"/>
  <c r="C407" i="14"/>
  <c r="B407" i="14"/>
  <c r="D407" i="14" s="1"/>
  <c r="C406" i="14"/>
  <c r="B406" i="14"/>
  <c r="D406" i="14" s="1"/>
  <c r="C405" i="14"/>
  <c r="B405" i="14"/>
  <c r="D405" i="14" s="1"/>
  <c r="C404" i="14"/>
  <c r="B404" i="14"/>
  <c r="D404" i="14" s="1"/>
  <c r="C403" i="14"/>
  <c r="B403" i="14"/>
  <c r="D403" i="14" s="1"/>
  <c r="C402" i="14"/>
  <c r="B402" i="14"/>
  <c r="D402" i="14" s="1"/>
  <c r="C401" i="14"/>
  <c r="B401" i="14"/>
  <c r="D401" i="14" s="1"/>
  <c r="C400" i="14"/>
  <c r="B400" i="14"/>
  <c r="D400" i="14" s="1"/>
  <c r="C399" i="14"/>
  <c r="B399" i="14"/>
  <c r="C389" i="14"/>
  <c r="C390" i="14" s="1"/>
  <c r="B389" i="14"/>
  <c r="B390" i="14" s="1"/>
  <c r="C386" i="14"/>
  <c r="C387" i="14" s="1"/>
  <c r="B386" i="14"/>
  <c r="B387" i="14" s="1"/>
  <c r="B245" i="14"/>
  <c r="C244" i="14" s="1"/>
  <c r="B98" i="14"/>
  <c r="B97" i="14"/>
  <c r="B66" i="14"/>
  <c r="B65" i="14"/>
  <c r="B64" i="14"/>
  <c r="B36" i="14"/>
  <c r="B258" i="14" l="1"/>
  <c r="B284" i="14"/>
  <c r="D284" i="14" s="1"/>
  <c r="C170" i="14"/>
  <c r="C181" i="14"/>
  <c r="C185" i="14"/>
  <c r="C189" i="14"/>
  <c r="C193" i="14"/>
  <c r="C198" i="14"/>
  <c r="C202" i="14"/>
  <c r="C212" i="14"/>
  <c r="C217" i="14"/>
  <c r="C221" i="14"/>
  <c r="C225" i="14"/>
  <c r="C229" i="14"/>
  <c r="C241" i="14"/>
  <c r="C167" i="14"/>
  <c r="C172" i="14"/>
  <c r="C182" i="14"/>
  <c r="C186" i="14"/>
  <c r="C190" i="14"/>
  <c r="C194" i="14"/>
  <c r="C199" i="14"/>
  <c r="C209" i="14"/>
  <c r="C213" i="14"/>
  <c r="C218" i="14"/>
  <c r="C222" i="14"/>
  <c r="C226" i="14"/>
  <c r="C238" i="14"/>
  <c r="C242" i="14"/>
  <c r="C168" i="14"/>
  <c r="C171" i="14"/>
  <c r="C183" i="14"/>
  <c r="C187" i="14"/>
  <c r="C191" i="14"/>
  <c r="C196" i="14"/>
  <c r="C200" i="14"/>
  <c r="C210" i="14"/>
  <c r="C214" i="14"/>
  <c r="C219" i="14"/>
  <c r="C223" i="14"/>
  <c r="C227" i="14"/>
  <c r="C239" i="14"/>
  <c r="C243" i="14"/>
  <c r="C169" i="14"/>
  <c r="C173" i="14"/>
  <c r="C184" i="14"/>
  <c r="C188" i="14"/>
  <c r="C192" i="14"/>
  <c r="C197" i="14"/>
  <c r="C201" i="14"/>
  <c r="C211" i="14"/>
  <c r="C216" i="14"/>
  <c r="C220" i="14"/>
  <c r="C224" i="14"/>
  <c r="C228" i="14"/>
  <c r="C240" i="14"/>
  <c r="C114" i="14"/>
  <c r="C125" i="14"/>
  <c r="C129" i="14"/>
  <c r="C134" i="14"/>
  <c r="C139" i="14"/>
  <c r="C143" i="14"/>
  <c r="C154" i="14"/>
  <c r="C111" i="14"/>
  <c r="C115" i="14"/>
  <c r="C126" i="14"/>
  <c r="C130" i="14"/>
  <c r="C135" i="14"/>
  <c r="C140" i="14"/>
  <c r="C144" i="14"/>
  <c r="C155" i="14"/>
  <c r="C112" i="14"/>
  <c r="C123" i="14"/>
  <c r="C127" i="14"/>
  <c r="C132" i="14"/>
  <c r="C136" i="14"/>
  <c r="C141" i="14"/>
  <c r="C152" i="14"/>
  <c r="C156" i="14"/>
  <c r="C113" i="14"/>
  <c r="C124" i="14"/>
  <c r="C128" i="14"/>
  <c r="C133" i="14"/>
  <c r="C137" i="14"/>
  <c r="C142" i="14"/>
  <c r="C36" i="14"/>
  <c r="B72" i="14"/>
  <c r="C66" i="14" s="1"/>
  <c r="B102" i="14"/>
  <c r="B419" i="14"/>
  <c r="D419" i="14" s="1"/>
  <c r="C419" i="14"/>
  <c r="D399" i="14"/>
  <c r="C245" i="14" l="1"/>
  <c r="C157" i="14"/>
  <c r="C101" i="14"/>
  <c r="C95" i="14"/>
  <c r="C82" i="14"/>
  <c r="C84" i="14"/>
  <c r="C100" i="14"/>
  <c r="C94" i="14"/>
  <c r="C81" i="14"/>
  <c r="C97" i="14"/>
  <c r="C85" i="14"/>
  <c r="C98" i="14"/>
  <c r="C65" i="14"/>
  <c r="C71" i="14"/>
  <c r="C69" i="14"/>
  <c r="C68" i="14"/>
  <c r="C70" i="14"/>
  <c r="C64" i="14"/>
  <c r="C257" i="10" l="1"/>
  <c r="C258" i="10"/>
  <c r="C259" i="10"/>
  <c r="C260" i="10"/>
  <c r="C261" i="10"/>
  <c r="C262" i="10"/>
  <c r="C256" i="10"/>
  <c r="C155" i="10"/>
  <c r="C154" i="10"/>
  <c r="C153" i="10"/>
  <c r="C152" i="10"/>
  <c r="C151" i="10"/>
  <c r="B101" i="10"/>
  <c r="C101" i="10" s="1"/>
  <c r="B100" i="10"/>
  <c r="B69" i="10"/>
  <c r="B68" i="10"/>
  <c r="B67" i="10"/>
  <c r="B66" i="10"/>
  <c r="B33" i="10"/>
  <c r="B32" i="10"/>
  <c r="C247" i="11"/>
  <c r="C246" i="11"/>
  <c r="C245" i="11"/>
  <c r="C244" i="11"/>
  <c r="C243" i="11"/>
  <c r="C242" i="11"/>
  <c r="C241" i="11"/>
  <c r="C148" i="11"/>
  <c r="B92" i="11"/>
  <c r="B93" i="11"/>
  <c r="C93" i="11" s="1"/>
  <c r="B62" i="11"/>
  <c r="B61" i="11"/>
  <c r="C61" i="11" s="1"/>
  <c r="B60" i="11"/>
  <c r="C60" i="11" s="1"/>
  <c r="C560" i="10"/>
  <c r="C559" i="10"/>
  <c r="C558" i="10"/>
  <c r="C557" i="10"/>
  <c r="C556" i="10"/>
  <c r="C555" i="10"/>
  <c r="C554" i="10"/>
  <c r="C553" i="10"/>
  <c r="C552" i="10"/>
  <c r="C551" i="10"/>
  <c r="C550" i="10"/>
  <c r="C549" i="10"/>
  <c r="C548" i="10"/>
  <c r="C547" i="10"/>
  <c r="B559" i="10"/>
  <c r="D559" i="10" s="1"/>
  <c r="B558" i="10"/>
  <c r="D558" i="10" s="1"/>
  <c r="B557" i="10"/>
  <c r="D557" i="10" s="1"/>
  <c r="B556" i="10"/>
  <c r="D556" i="10" s="1"/>
  <c r="B555" i="10"/>
  <c r="D555" i="10" s="1"/>
  <c r="B554" i="10"/>
  <c r="D554" i="10" s="1"/>
  <c r="B553" i="10"/>
  <c r="D553" i="10" s="1"/>
  <c r="B552" i="10"/>
  <c r="D552" i="10" s="1"/>
  <c r="B551" i="10"/>
  <c r="D551" i="10" s="1"/>
  <c r="B550" i="10"/>
  <c r="D550" i="10" s="1"/>
  <c r="B549" i="10"/>
  <c r="D549" i="10" s="1"/>
  <c r="B548" i="10"/>
  <c r="D548" i="10" s="1"/>
  <c r="B547" i="10"/>
  <c r="C527" i="10"/>
  <c r="C528" i="10" s="1"/>
  <c r="C524" i="10"/>
  <c r="C525" i="10" s="1"/>
  <c r="B527" i="10"/>
  <c r="D527" i="10" s="1"/>
  <c r="B524" i="10"/>
  <c r="B525" i="10" s="1"/>
  <c r="D525" i="10" s="1"/>
  <c r="C495" i="11"/>
  <c r="C494" i="11"/>
  <c r="C493" i="11"/>
  <c r="C492" i="11"/>
  <c r="C491" i="11"/>
  <c r="C490" i="11"/>
  <c r="C489" i="11"/>
  <c r="C488" i="11"/>
  <c r="C487" i="11"/>
  <c r="C486" i="11"/>
  <c r="C485" i="11"/>
  <c r="C484" i="11"/>
  <c r="C483" i="11"/>
  <c r="B495" i="11"/>
  <c r="D495" i="11" s="1"/>
  <c r="B494" i="11"/>
  <c r="D494" i="11" s="1"/>
  <c r="B493" i="11"/>
  <c r="D493" i="11" s="1"/>
  <c r="B492" i="11"/>
  <c r="B491" i="11"/>
  <c r="D491" i="11" s="1"/>
  <c r="B490" i="11"/>
  <c r="D490" i="11" s="1"/>
  <c r="B489" i="11"/>
  <c r="D489" i="11" s="1"/>
  <c r="B488" i="11"/>
  <c r="B487" i="11"/>
  <c r="D487" i="11" s="1"/>
  <c r="B486" i="11"/>
  <c r="D486" i="11" s="1"/>
  <c r="B485" i="11"/>
  <c r="D485" i="11" s="1"/>
  <c r="B484" i="11"/>
  <c r="D484" i="11" s="1"/>
  <c r="B483" i="11"/>
  <c r="D483" i="11" s="1"/>
  <c r="C473" i="11"/>
  <c r="C474" i="11" s="1"/>
  <c r="B473" i="11"/>
  <c r="B474" i="11" s="1"/>
  <c r="C470" i="11"/>
  <c r="B470" i="11"/>
  <c r="B471" i="11" s="1"/>
  <c r="C276" i="11"/>
  <c r="B276" i="11"/>
  <c r="D276" i="11" s="1"/>
  <c r="C273" i="11"/>
  <c r="B273" i="11"/>
  <c r="B590" i="11"/>
  <c r="C590" i="11" s="1"/>
  <c r="C589" i="11"/>
  <c r="C587" i="11"/>
  <c r="C586" i="11"/>
  <c r="C585" i="11"/>
  <c r="C583" i="11"/>
  <c r="C582" i="11"/>
  <c r="C580" i="11"/>
  <c r="B578" i="11"/>
  <c r="C578" i="11" s="1"/>
  <c r="C577" i="11"/>
  <c r="C576" i="11"/>
  <c r="C575" i="11"/>
  <c r="C574" i="11"/>
  <c r="C572" i="11"/>
  <c r="B572" i="11"/>
  <c r="C571" i="11"/>
  <c r="C570" i="11"/>
  <c r="C569" i="11"/>
  <c r="B567" i="11"/>
  <c r="C567" i="11" s="1"/>
  <c r="C566" i="11"/>
  <c r="B546" i="11"/>
  <c r="D546" i="11" s="1"/>
  <c r="D545" i="11"/>
  <c r="D544" i="11"/>
  <c r="D543" i="11"/>
  <c r="D542" i="11"/>
  <c r="D541" i="11"/>
  <c r="D540" i="11"/>
  <c r="D539" i="11"/>
  <c r="D538" i="11"/>
  <c r="D537" i="11"/>
  <c r="D536" i="11"/>
  <c r="D535" i="11"/>
  <c r="D534" i="11"/>
  <c r="D533" i="11"/>
  <c r="C514" i="11"/>
  <c r="B514" i="11"/>
  <c r="C511" i="11"/>
  <c r="B511" i="11"/>
  <c r="D492" i="11"/>
  <c r="D488" i="11"/>
  <c r="C471" i="11"/>
  <c r="C448" i="11"/>
  <c r="B448" i="11"/>
  <c r="D448" i="11" s="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C416" i="11"/>
  <c r="B416" i="11"/>
  <c r="C413" i="11"/>
  <c r="B413" i="11"/>
  <c r="C398" i="11"/>
  <c r="B398" i="11"/>
  <c r="D398" i="11" s="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C376" i="11"/>
  <c r="B376" i="11"/>
  <c r="C373" i="11"/>
  <c r="B373" i="11"/>
  <c r="C350" i="11"/>
  <c r="B350" i="11"/>
  <c r="D350" i="11" s="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C320" i="11"/>
  <c r="B320" i="11"/>
  <c r="D320" i="11" s="1"/>
  <c r="D319" i="11"/>
  <c r="C317" i="11"/>
  <c r="B317" i="11"/>
  <c r="C300" i="11"/>
  <c r="B300" i="11"/>
  <c r="D300" i="11" s="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C277" i="11"/>
  <c r="C274" i="11"/>
  <c r="B274" i="11"/>
  <c r="B250" i="11"/>
  <c r="C249" i="11"/>
  <c r="C240" i="11"/>
  <c r="C239" i="11"/>
  <c r="C238" i="11"/>
  <c r="C237" i="11"/>
  <c r="C236" i="11"/>
  <c r="C235" i="11"/>
  <c r="C234" i="11"/>
  <c r="C223" i="11"/>
  <c r="C222" i="11"/>
  <c r="C221" i="11"/>
  <c r="C220" i="11"/>
  <c r="C219" i="11"/>
  <c r="C218" i="11"/>
  <c r="C217" i="11"/>
  <c r="C216" i="11"/>
  <c r="C215" i="11"/>
  <c r="C214" i="11"/>
  <c r="C213" i="11"/>
  <c r="C212" i="11"/>
  <c r="C211" i="11"/>
  <c r="C210" i="11"/>
  <c r="C209" i="11"/>
  <c r="C208" i="11"/>
  <c r="C207" i="11"/>
  <c r="C206" i="11"/>
  <c r="C205" i="11"/>
  <c r="C204" i="11"/>
  <c r="C202" i="11"/>
  <c r="C201" i="11"/>
  <c r="C200" i="11"/>
  <c r="C197" i="11"/>
  <c r="C196" i="11"/>
  <c r="C195" i="11"/>
  <c r="C194" i="11"/>
  <c r="C193" i="11"/>
  <c r="C192" i="11"/>
  <c r="C191" i="11"/>
  <c r="C190" i="11"/>
  <c r="C188" i="11"/>
  <c r="C187" i="11"/>
  <c r="C186" i="11"/>
  <c r="C185" i="11"/>
  <c r="C184" i="11"/>
  <c r="C183" i="11"/>
  <c r="C182" i="11"/>
  <c r="C181" i="11"/>
  <c r="C180" i="11"/>
  <c r="C179" i="11"/>
  <c r="C178" i="11"/>
  <c r="C177" i="11"/>
  <c r="C176" i="11"/>
  <c r="C174" i="11"/>
  <c r="C173" i="11"/>
  <c r="C172" i="11"/>
  <c r="C171" i="11"/>
  <c r="C170" i="11"/>
  <c r="B151" i="11"/>
  <c r="C150" i="11"/>
  <c r="C149" i="11"/>
  <c r="C147" i="11"/>
  <c r="C146" i="11"/>
  <c r="C145" i="11"/>
  <c r="C143" i="11"/>
  <c r="C142" i="11"/>
  <c r="C141" i="11"/>
  <c r="C140" i="11"/>
  <c r="C139" i="11"/>
  <c r="C138" i="11"/>
  <c r="C137" i="11"/>
  <c r="C136" i="11"/>
  <c r="C135" i="11"/>
  <c r="C130" i="11"/>
  <c r="C129" i="11"/>
  <c r="C128" i="11"/>
  <c r="C127" i="11"/>
  <c r="C126" i="11"/>
  <c r="C125" i="11"/>
  <c r="C124" i="11"/>
  <c r="C122" i="11"/>
  <c r="C121" i="11"/>
  <c r="C120" i="11"/>
  <c r="C119" i="11"/>
  <c r="C118" i="11"/>
  <c r="C117" i="11"/>
  <c r="C116" i="11"/>
  <c r="C115" i="11"/>
  <c r="C113" i="11"/>
  <c r="C112" i="11"/>
  <c r="C111" i="11"/>
  <c r="C110" i="11"/>
  <c r="C109" i="11"/>
  <c r="B96" i="11"/>
  <c r="C95" i="11"/>
  <c r="C92" i="11"/>
  <c r="C90" i="11"/>
  <c r="C89" i="11"/>
  <c r="C87" i="11"/>
  <c r="C86" i="11"/>
  <c r="C84" i="11"/>
  <c r="C83" i="11"/>
  <c r="C81" i="11"/>
  <c r="C80" i="11"/>
  <c r="C62" i="11"/>
  <c r="C58" i="11"/>
  <c r="C57" i="11"/>
  <c r="C56" i="11"/>
  <c r="C54" i="11"/>
  <c r="C53" i="11"/>
  <c r="C52" i="11"/>
  <c r="C51" i="11"/>
  <c r="C49" i="11"/>
  <c r="C48" i="11"/>
  <c r="C47" i="11"/>
  <c r="C45" i="11"/>
  <c r="C44" i="11"/>
  <c r="C43" i="11"/>
  <c r="B33" i="11"/>
  <c r="C33" i="11" s="1"/>
  <c r="C32" i="11"/>
  <c r="C30" i="11"/>
  <c r="C29" i="11"/>
  <c r="C27" i="11"/>
  <c r="C26" i="11"/>
  <c r="C24" i="11"/>
  <c r="C23" i="11"/>
  <c r="C21" i="11"/>
  <c r="C20" i="11"/>
  <c r="C18" i="11"/>
  <c r="C17" i="11"/>
  <c r="B604" i="10"/>
  <c r="C604" i="10" s="1"/>
  <c r="C603" i="10"/>
  <c r="C601" i="10"/>
  <c r="C600" i="10"/>
  <c r="C599" i="10"/>
  <c r="C597" i="10"/>
  <c r="C596" i="10"/>
  <c r="C594" i="10"/>
  <c r="B592" i="10"/>
  <c r="C592" i="10" s="1"/>
  <c r="C591" i="10"/>
  <c r="C590" i="10"/>
  <c r="C589" i="10"/>
  <c r="C588" i="10"/>
  <c r="B586" i="10"/>
  <c r="C586" i="10" s="1"/>
  <c r="C585" i="10"/>
  <c r="C584" i="10"/>
  <c r="C583" i="10"/>
  <c r="B581" i="10"/>
  <c r="C581" i="10" s="1"/>
  <c r="C580" i="10"/>
  <c r="C510" i="10"/>
  <c r="B510" i="10"/>
  <c r="D510" i="10" s="1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C488" i="10"/>
  <c r="B488" i="10"/>
  <c r="C485" i="10"/>
  <c r="B485" i="10"/>
  <c r="C462" i="10"/>
  <c r="B462" i="10"/>
  <c r="D462" i="10" s="1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C430" i="10"/>
  <c r="B430" i="10"/>
  <c r="C427" i="10"/>
  <c r="B427" i="10"/>
  <c r="C412" i="10"/>
  <c r="B412" i="10"/>
  <c r="D412" i="10" s="1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C390" i="10"/>
  <c r="B390" i="10"/>
  <c r="C387" i="10"/>
  <c r="B387" i="10"/>
  <c r="C364" i="10"/>
  <c r="B364" i="10"/>
  <c r="D364" i="10" s="1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C334" i="10"/>
  <c r="B334" i="10"/>
  <c r="D334" i="10" s="1"/>
  <c r="D333" i="10"/>
  <c r="C331" i="10"/>
  <c r="B331" i="10"/>
  <c r="C314" i="10"/>
  <c r="B314" i="10"/>
  <c r="D314" i="10" s="1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C291" i="10"/>
  <c r="B291" i="10"/>
  <c r="D291" i="10" s="1"/>
  <c r="D290" i="10"/>
  <c r="C288" i="10"/>
  <c r="B288" i="10"/>
  <c r="B264" i="10"/>
  <c r="C254" i="10"/>
  <c r="C253" i="10"/>
  <c r="C252" i="10"/>
  <c r="C251" i="10"/>
  <c r="C250" i="10"/>
  <c r="C249" i="10"/>
  <c r="C248" i="10"/>
  <c r="C247" i="10"/>
  <c r="C246" i="10"/>
  <c r="C24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3" i="10"/>
  <c r="C212" i="10"/>
  <c r="C211" i="10"/>
  <c r="C208" i="10"/>
  <c r="C207" i="10"/>
  <c r="C206" i="10"/>
  <c r="C205" i="10"/>
  <c r="C204" i="10"/>
  <c r="C203" i="10"/>
  <c r="C202" i="10"/>
  <c r="C201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5" i="10"/>
  <c r="C184" i="10"/>
  <c r="C183" i="10"/>
  <c r="C182" i="10"/>
  <c r="C181" i="10"/>
  <c r="B162" i="10"/>
  <c r="C161" i="10"/>
  <c r="C160" i="10"/>
  <c r="C159" i="10"/>
  <c r="C158" i="10"/>
  <c r="C157" i="10"/>
  <c r="C149" i="10"/>
  <c r="C148" i="10"/>
  <c r="C147" i="10"/>
  <c r="C146" i="10"/>
  <c r="C145" i="10"/>
  <c r="C144" i="10"/>
  <c r="C143" i="10"/>
  <c r="C142" i="10"/>
  <c r="C141" i="10"/>
  <c r="C136" i="10"/>
  <c r="C135" i="10"/>
  <c r="C134" i="10"/>
  <c r="C133" i="10"/>
  <c r="C132" i="10"/>
  <c r="C131" i="10"/>
  <c r="C130" i="10"/>
  <c r="C128" i="10"/>
  <c r="C127" i="10"/>
  <c r="C126" i="10"/>
  <c r="C125" i="10"/>
  <c r="C124" i="10"/>
  <c r="C123" i="10"/>
  <c r="C122" i="10"/>
  <c r="C121" i="10"/>
  <c r="C119" i="10"/>
  <c r="C118" i="10"/>
  <c r="C117" i="10"/>
  <c r="C116" i="10"/>
  <c r="C115" i="10"/>
  <c r="C98" i="10"/>
  <c r="C97" i="10"/>
  <c r="C95" i="10"/>
  <c r="C94" i="10"/>
  <c r="C92" i="10"/>
  <c r="C91" i="10"/>
  <c r="C89" i="10"/>
  <c r="C88" i="10"/>
  <c r="C86" i="10"/>
  <c r="C85" i="10"/>
  <c r="C64" i="10"/>
  <c r="C63" i="10"/>
  <c r="C62" i="10"/>
  <c r="C60" i="10"/>
  <c r="C59" i="10"/>
  <c r="C58" i="10"/>
  <c r="C56" i="10"/>
  <c r="C55" i="10"/>
  <c r="C54" i="10"/>
  <c r="C53" i="10"/>
  <c r="C51" i="10"/>
  <c r="C49" i="10"/>
  <c r="C48" i="10"/>
  <c r="C46" i="10"/>
  <c r="C45" i="10"/>
  <c r="C44" i="10"/>
  <c r="C30" i="10"/>
  <c r="C29" i="10"/>
  <c r="C27" i="10"/>
  <c r="C26" i="10"/>
  <c r="C24" i="10"/>
  <c r="C23" i="10"/>
  <c r="C21" i="10"/>
  <c r="C20" i="10"/>
  <c r="C18" i="10"/>
  <c r="C17" i="10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Y18" i="9"/>
  <c r="X18" i="9"/>
  <c r="X20" i="9" s="1"/>
  <c r="W18" i="9"/>
  <c r="W20" i="9" s="1"/>
  <c r="V18" i="9"/>
  <c r="V20" i="9" s="1"/>
  <c r="U18" i="9"/>
  <c r="U20" i="9" s="1"/>
  <c r="T18" i="9"/>
  <c r="T20" i="9" s="1"/>
  <c r="S18" i="9"/>
  <c r="S20" i="9" s="1"/>
  <c r="R18" i="9"/>
  <c r="R20" i="9" s="1"/>
  <c r="Q18" i="9"/>
  <c r="Q20" i="9" s="1"/>
  <c r="P18" i="9"/>
  <c r="P20" i="9" s="1"/>
  <c r="O18" i="9"/>
  <c r="O20" i="9" s="1"/>
  <c r="N18" i="9"/>
  <c r="N20" i="9" s="1"/>
  <c r="M18" i="9"/>
  <c r="M20" i="9" s="1"/>
  <c r="L18" i="9"/>
  <c r="L20" i="9" s="1"/>
  <c r="K18" i="9"/>
  <c r="K20" i="9" s="1"/>
  <c r="J18" i="9"/>
  <c r="J20" i="9" s="1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Y12" i="8"/>
  <c r="X12" i="8"/>
  <c r="X14" i="8" s="1"/>
  <c r="W12" i="8"/>
  <c r="W14" i="8" s="1"/>
  <c r="V12" i="8"/>
  <c r="V14" i="8" s="1"/>
  <c r="U12" i="8"/>
  <c r="U14" i="8" s="1"/>
  <c r="T12" i="8"/>
  <c r="T14" i="8" s="1"/>
  <c r="S12" i="8"/>
  <c r="S14" i="8" s="1"/>
  <c r="R12" i="8"/>
  <c r="R14" i="8" s="1"/>
  <c r="Q12" i="8"/>
  <c r="Q14" i="8" s="1"/>
  <c r="P12" i="8"/>
  <c r="P14" i="8" s="1"/>
  <c r="O12" i="8"/>
  <c r="O14" i="8" s="1"/>
  <c r="N12" i="8"/>
  <c r="N14" i="8" s="1"/>
  <c r="M12" i="8"/>
  <c r="M14" i="8" s="1"/>
  <c r="L12" i="8"/>
  <c r="L14" i="8" s="1"/>
  <c r="K12" i="8"/>
  <c r="K14" i="8" s="1"/>
  <c r="J12" i="8"/>
  <c r="J14" i="8" s="1"/>
  <c r="B34" i="10" l="1"/>
  <c r="C34" i="10" s="1"/>
  <c r="B102" i="10"/>
  <c r="B70" i="10"/>
  <c r="C33" i="10"/>
  <c r="C264" i="10"/>
  <c r="B528" i="10"/>
  <c r="D528" i="10" s="1"/>
  <c r="C162" i="10"/>
  <c r="B560" i="10"/>
  <c r="D560" i="10" s="1"/>
  <c r="C250" i="11"/>
  <c r="B277" i="11"/>
  <c r="D277" i="11" s="1"/>
  <c r="B65" i="11"/>
  <c r="C151" i="11"/>
  <c r="D524" i="10"/>
  <c r="D547" i="10"/>
  <c r="C496" i="11"/>
  <c r="B496" i="11"/>
  <c r="D496" i="11" s="1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X90" i="2"/>
  <c r="J90" i="2"/>
  <c r="J92" i="2" s="1"/>
  <c r="K90" i="2"/>
  <c r="K92" i="2" s="1"/>
  <c r="L90" i="2"/>
  <c r="L92" i="2" s="1"/>
  <c r="M90" i="2"/>
  <c r="M92" i="2" s="1"/>
  <c r="N90" i="2"/>
  <c r="N92" i="2" s="1"/>
  <c r="O90" i="2"/>
  <c r="O92" i="2" s="1"/>
  <c r="P90" i="2"/>
  <c r="P92" i="2" s="1"/>
  <c r="Q90" i="2"/>
  <c r="Q92" i="2" s="1"/>
  <c r="R90" i="2"/>
  <c r="R92" i="2" s="1"/>
  <c r="S90" i="2"/>
  <c r="S92" i="2" s="1"/>
  <c r="T90" i="2"/>
  <c r="T92" i="2" s="1"/>
  <c r="U90" i="2"/>
  <c r="U92" i="2" s="1"/>
  <c r="V90" i="2"/>
  <c r="V92" i="2" s="1"/>
  <c r="W90" i="2"/>
  <c r="W92" i="2" s="1"/>
  <c r="I93" i="2" l="1"/>
  <c r="I91" i="2"/>
  <c r="I90" i="2"/>
  <c r="I92" i="2" s="1"/>
  <c r="B393" i="3" l="1"/>
  <c r="C570" i="3" l="1"/>
  <c r="C571" i="3"/>
  <c r="C572" i="3"/>
  <c r="C569" i="3"/>
  <c r="C565" i="3"/>
  <c r="C566" i="3"/>
  <c r="C564" i="3"/>
  <c r="C561" i="3"/>
  <c r="C584" i="3"/>
  <c r="C581" i="3"/>
  <c r="C582" i="3"/>
  <c r="C580" i="3"/>
  <c r="C578" i="3"/>
  <c r="C577" i="3"/>
  <c r="C575" i="3"/>
  <c r="C509" i="3"/>
  <c r="B509" i="3"/>
  <c r="C506" i="3"/>
  <c r="B506" i="3"/>
  <c r="C469" i="3"/>
  <c r="B469" i="3"/>
  <c r="C466" i="3"/>
  <c r="B466" i="3"/>
  <c r="C411" i="3"/>
  <c r="B411" i="3"/>
  <c r="C408" i="3"/>
  <c r="B408" i="3"/>
  <c r="C371" i="3"/>
  <c r="B371" i="3"/>
  <c r="C368" i="3"/>
  <c r="B368" i="3"/>
  <c r="C315" i="3" l="1"/>
  <c r="B315" i="3"/>
  <c r="D315" i="3" s="1"/>
  <c r="D314" i="3"/>
  <c r="C312" i="3"/>
  <c r="B312" i="3"/>
  <c r="B295" i="3"/>
  <c r="C272" i="3"/>
  <c r="C269" i="3"/>
  <c r="B272" i="3"/>
  <c r="D272" i="3" s="1"/>
  <c r="D282" i="3"/>
  <c r="D283" i="3"/>
  <c r="D284" i="3"/>
  <c r="B269" i="3" l="1"/>
  <c r="D271" i="3"/>
  <c r="C244" i="3" l="1"/>
  <c r="C234" i="3"/>
  <c r="C235" i="3"/>
  <c r="C236" i="3"/>
  <c r="C237" i="3"/>
  <c r="C238" i="3"/>
  <c r="C239" i="3"/>
  <c r="C240" i="3"/>
  <c r="C241" i="3"/>
  <c r="C242" i="3"/>
  <c r="C23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03" i="3"/>
  <c r="C200" i="3"/>
  <c r="C201" i="3"/>
  <c r="C199" i="3"/>
  <c r="C190" i="3"/>
  <c r="C191" i="3"/>
  <c r="C192" i="3"/>
  <c r="C193" i="3"/>
  <c r="C194" i="3"/>
  <c r="C195" i="3"/>
  <c r="C196" i="3"/>
  <c r="C189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75" i="3"/>
  <c r="C170" i="3"/>
  <c r="C171" i="3"/>
  <c r="C172" i="3"/>
  <c r="C173" i="3"/>
  <c r="C169" i="3"/>
  <c r="C146" i="3"/>
  <c r="C147" i="3"/>
  <c r="C148" i="3"/>
  <c r="C149" i="3"/>
  <c r="C145" i="3"/>
  <c r="C143" i="3"/>
  <c r="C136" i="3"/>
  <c r="C137" i="3"/>
  <c r="C138" i="3"/>
  <c r="C139" i="3"/>
  <c r="C140" i="3"/>
  <c r="C141" i="3"/>
  <c r="C142" i="3"/>
  <c r="C135" i="3"/>
  <c r="C125" i="3"/>
  <c r="C126" i="3"/>
  <c r="C127" i="3"/>
  <c r="C128" i="3"/>
  <c r="C129" i="3"/>
  <c r="C130" i="3"/>
  <c r="C124" i="3"/>
  <c r="C116" i="3"/>
  <c r="C117" i="3"/>
  <c r="C118" i="3"/>
  <c r="C119" i="3"/>
  <c r="C120" i="3"/>
  <c r="C121" i="3"/>
  <c r="C122" i="3"/>
  <c r="C115" i="3"/>
  <c r="C110" i="3"/>
  <c r="C111" i="3"/>
  <c r="C112" i="3"/>
  <c r="C113" i="3"/>
  <c r="C109" i="3"/>
  <c r="C95" i="3"/>
  <c r="C93" i="3"/>
  <c r="C92" i="3"/>
  <c r="C90" i="3"/>
  <c r="C89" i="3"/>
  <c r="C87" i="3"/>
  <c r="C86" i="3"/>
  <c r="C84" i="3"/>
  <c r="C83" i="3"/>
  <c r="C81" i="3"/>
  <c r="C80" i="3"/>
  <c r="C61" i="3"/>
  <c r="C62" i="3"/>
  <c r="C60" i="3"/>
  <c r="C57" i="3"/>
  <c r="C58" i="3"/>
  <c r="C56" i="3"/>
  <c r="C52" i="3"/>
  <c r="C53" i="3"/>
  <c r="C54" i="3"/>
  <c r="C51" i="3"/>
  <c r="C48" i="3"/>
  <c r="C49" i="3"/>
  <c r="C47" i="3"/>
  <c r="C44" i="3"/>
  <c r="C45" i="3"/>
  <c r="C43" i="3"/>
  <c r="C21" i="3"/>
  <c r="C23" i="3"/>
  <c r="C24" i="3"/>
  <c r="C26" i="3"/>
  <c r="C27" i="3"/>
  <c r="C29" i="3"/>
  <c r="C30" i="3"/>
  <c r="C32" i="3"/>
  <c r="C20" i="3"/>
  <c r="C18" i="3"/>
  <c r="C17" i="3"/>
  <c r="C245" i="3" l="1"/>
  <c r="C150" i="3"/>
  <c r="B585" i="3" l="1"/>
  <c r="C585" i="3" s="1"/>
  <c r="B573" i="3"/>
  <c r="C573" i="3" s="1"/>
  <c r="B541" i="3" l="1"/>
  <c r="B96" i="3" l="1"/>
  <c r="B65" i="3" l="1"/>
  <c r="B33" i="3" l="1"/>
  <c r="C33" i="3" s="1"/>
  <c r="C491" i="3"/>
  <c r="B491" i="3"/>
  <c r="C443" i="3"/>
  <c r="B443" i="3"/>
  <c r="C393" i="3"/>
  <c r="C345" i="3"/>
  <c r="B345" i="3"/>
  <c r="C295" i="3"/>
  <c r="B567" i="3" l="1"/>
  <c r="C567" i="3" s="1"/>
  <c r="B562" i="3"/>
  <c r="C562" i="3" s="1"/>
  <c r="B245" i="3" l="1"/>
  <c r="B150" i="3" l="1"/>
  <c r="D380" i="3" l="1"/>
  <c r="D332" i="3"/>
  <c r="D541" i="3" l="1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295" i="3" l="1"/>
  <c r="D294" i="3"/>
  <c r="D293" i="3"/>
  <c r="D292" i="3"/>
  <c r="D291" i="3"/>
  <c r="D290" i="3"/>
  <c r="D289" i="3"/>
  <c r="D288" i="3"/>
  <c r="D287" i="3"/>
  <c r="D286" i="3"/>
  <c r="D285" i="3"/>
</calcChain>
</file>

<file path=xl/sharedStrings.xml><?xml version="1.0" encoding="utf-8"?>
<sst xmlns="http://schemas.openxmlformats.org/spreadsheetml/2006/main" count="3326" uniqueCount="585">
  <si>
    <t>ประทับเวลา</t>
  </si>
  <si>
    <t>1. สถานภาพ</t>
  </si>
  <si>
    <t>2. อายุ</t>
  </si>
  <si>
    <t>3. ระดับการศึกษา</t>
  </si>
  <si>
    <t>4. คณะ</t>
  </si>
  <si>
    <t>5. สาขาวิชา</t>
  </si>
  <si>
    <t>6. รายวิชา</t>
  </si>
  <si>
    <t xml:space="preserve">7. ช่วงเวลา </t>
  </si>
  <si>
    <t>1. ท่านได้รับความสะดวกในการสมัครเข้ารับการอบรม</t>
  </si>
  <si>
    <t>2. เจ้าหน้าที่ให้บริการด้วยกิริยาวาจาสุภาพ ยิ้มแย้มแจ่มใส</t>
  </si>
  <si>
    <t>3. เจ้าหน้าที่ให้คำแนะนำ/ข้อมูล ถูกต้อง ชัดเจน</t>
  </si>
  <si>
    <t>4. ความเหมาะสมของระยะเวลาในการจัดการอบรม</t>
  </si>
  <si>
    <t>5. ความเหมาะสมของช่วงเวลาที่ท่านเข้ารับการอบรม</t>
  </si>
  <si>
    <t>6. ความสะดวกของสถานที่อบรม</t>
  </si>
  <si>
    <t>7. ความรู้ก่อนการเข้ารับการอบรมของท่านอยู่ในระดับใด</t>
  </si>
  <si>
    <t>8. ความรู้หลังการเข้ารับการอบรมของท่านอยู่ในระดับใด</t>
  </si>
  <si>
    <t>9. ท่านสามารถนำความรู้ไปประยุกต์ใช้ให้เกิดประโยชน์เพียงใด</t>
  </si>
  <si>
    <t>10. เนื้อหาสาระของการอบรมมีความเหมาะสมเพียงใด</t>
  </si>
  <si>
    <t>11. หนังสือเรียนมีเนื้อหาสาระ ความชัดเจน และเข้าใจง่าย</t>
  </si>
  <si>
    <t>12. อาจารย์อธิบายเนื้อหาวิชาได้อย่างชัดเจนและเข้าใจง่าย</t>
  </si>
  <si>
    <t>13. อาจารย์เข้าสอน – เลิกสอน ตรงเวลา</t>
  </si>
  <si>
    <t>14. อาจารย์ใช้สื่อการสอนได้เหมาะสมกับเนื้อหา และตอบคำถามได้ชัดเจน</t>
  </si>
  <si>
    <t>15. ท่านต้องการให้บัณฑิตวิทยาลัย จัดการอบรมรายวิชานี้ในครั้งต่อไปหรือไม่</t>
  </si>
  <si>
    <t>ข้อคิดเห็นและข้อเสนอแนะอื่นๆ</t>
  </si>
  <si>
    <t>ชาย</t>
  </si>
  <si>
    <t>20-30 ปี</t>
  </si>
  <si>
    <t>ปริญญาโท</t>
  </si>
  <si>
    <t>สังคมศาสตร์</t>
  </si>
  <si>
    <t>รัฐศาสตร์</t>
  </si>
  <si>
    <t>EPE (Starter 2)</t>
  </si>
  <si>
    <t>มาก</t>
  </si>
  <si>
    <t>มากที่สุด</t>
  </si>
  <si>
    <t>หญิง</t>
  </si>
  <si>
    <t>31-40 ปี</t>
  </si>
  <si>
    <t>ศึกษาศาสตร์</t>
  </si>
  <si>
    <t>การจัดการกีฬา</t>
  </si>
  <si>
    <t>41-50 ปี</t>
  </si>
  <si>
    <t>ปริญญาเอก</t>
  </si>
  <si>
    <t>วิทยาศาสตร์การเกษตร</t>
  </si>
  <si>
    <t xml:space="preserve">Agriculture </t>
  </si>
  <si>
    <t>EPE (Elementary 2)</t>
  </si>
  <si>
    <t>วิทยาศาสตร์การแพทย์</t>
  </si>
  <si>
    <t>หลักสูตรและการสอน</t>
  </si>
  <si>
    <t>ชีววิทยาช่องปาก</t>
  </si>
  <si>
    <t>สาธารณสุขศาสตร์</t>
  </si>
  <si>
    <t>51 ปีขึ้นไป</t>
  </si>
  <si>
    <t>มนุษยศาสตร์</t>
  </si>
  <si>
    <t>EPE (Elementary 1)</t>
  </si>
  <si>
    <t>-</t>
  </si>
  <si>
    <t>พัฒนศึกษา</t>
  </si>
  <si>
    <t>BEC</t>
  </si>
  <si>
    <t>เกษตรศาสตร์ฯ</t>
  </si>
  <si>
    <t>วิทยาศาสตร์</t>
  </si>
  <si>
    <t>เคมี</t>
  </si>
  <si>
    <t>วิทยาศาสตร์ศึกษา</t>
  </si>
  <si>
    <t>การบริหารการศึกษา</t>
  </si>
  <si>
    <t>EPE (Upper-Intermediate)</t>
  </si>
  <si>
    <t>บริหารธุรกิจ</t>
  </si>
  <si>
    <t>วิจัยและประเมินผลการศึกษา</t>
  </si>
  <si>
    <t>สาธารณสุขศาสตรมหาบัณฑิต</t>
  </si>
  <si>
    <t>คณิตศาสตร์</t>
  </si>
  <si>
    <t>การสื่อสาร</t>
  </si>
  <si>
    <t>สาธารณสุขศาสตรดุษฎีบัณฑิต</t>
  </si>
  <si>
    <t>บริหารธุรกิจ เศรษฐศาสตร์และการสื่อสาร</t>
  </si>
  <si>
    <t>สถาปัตยกรรมศาสตร์</t>
  </si>
  <si>
    <t>ภาษาไทย</t>
  </si>
  <si>
    <t>เทคโนโลยีชีวภาพ</t>
  </si>
  <si>
    <t>EPE (Intermediate)</t>
  </si>
  <si>
    <t>วิทยาการคอมพิวเตอร์</t>
  </si>
  <si>
    <t>วิศวกรรมศาสตร์</t>
  </si>
  <si>
    <t>วิศวกรรมสิ่งแวดล้อม</t>
  </si>
  <si>
    <t>EPE (Pre-Intermediate)</t>
  </si>
  <si>
    <t>วิทยาศาสตร์และเทคโนโลยีการอาหาร</t>
  </si>
  <si>
    <t>ศิลปะและการออกแบบ</t>
  </si>
  <si>
    <t>วิทยาศาสตร์สิ่งแวดล้อม</t>
  </si>
  <si>
    <t>เทคโนโลยีสารสนเทศ</t>
  </si>
  <si>
    <t>การพยาบาลเวชปฏิบัติชุมชน</t>
  </si>
  <si>
    <t>วิศวกรรมไฟฟ้า</t>
  </si>
  <si>
    <t>วิศวกรรมเครื่องกล</t>
  </si>
  <si>
    <t>ค่าเฉลี่ย</t>
  </si>
  <si>
    <t>รวมเฉลี่ย</t>
  </si>
  <si>
    <t>Row Labels</t>
  </si>
  <si>
    <t>(blank)</t>
  </si>
  <si>
    <t>Grand Total</t>
  </si>
  <si>
    <t>ส่วนเบี่ยงเบน
มาตรฐาน</t>
  </si>
  <si>
    <t>รายการประเมิน</t>
  </si>
  <si>
    <t>ผลการประเมินโครงการภาษาอังกฤษเพื่อยกระดับความรู้นิสิตบัณฑิตศึกษา</t>
  </si>
  <si>
    <t>ปรากฎผลการประเมินดังนี้</t>
  </si>
  <si>
    <t>ตอนที่ 1 ข้อมูลทั่วไปของผู้ตอบแบบสอบถาม</t>
  </si>
  <si>
    <t>จำนวน</t>
  </si>
  <si>
    <t>ร้อยละ</t>
  </si>
  <si>
    <t>รายการ</t>
  </si>
  <si>
    <t>Elementary 1</t>
  </si>
  <si>
    <t xml:space="preserve">   ชาย</t>
  </si>
  <si>
    <t xml:space="preserve">   หญิง</t>
  </si>
  <si>
    <t>Elementary 2</t>
  </si>
  <si>
    <t>Intermediate</t>
  </si>
  <si>
    <t>Pre - Intermediate</t>
  </si>
  <si>
    <t>Starter 2</t>
  </si>
  <si>
    <t>Upper-Intermediate</t>
  </si>
  <si>
    <t>ตาราง 1 แสดงจำนวนผู้เข้ารับการอบรมจำแนกตามเพศ</t>
  </si>
  <si>
    <t>รวม</t>
  </si>
  <si>
    <t>ตาราง 2 แสดงจำนวนผู้เข้ารับการอบรมจำแนกตามอายุ</t>
  </si>
  <si>
    <t xml:space="preserve">   20-30 ปี</t>
  </si>
  <si>
    <t xml:space="preserve">   41-50 ปี</t>
  </si>
  <si>
    <t xml:space="preserve">   51 ปีขึ้นไป</t>
  </si>
  <si>
    <t xml:space="preserve">   31-40 ปี</t>
  </si>
  <si>
    <t xml:space="preserve">   ปริญญาเอก</t>
  </si>
  <si>
    <t xml:space="preserve">   ปริญญาโท</t>
  </si>
  <si>
    <t>ตาราง 3 แสดงจำนวนผู้เข้ารับการอบรมจำแนกตามระดับการศึกษา</t>
  </si>
  <si>
    <t xml:space="preserve">    คณะบริหารธุรกิจ เศรษฐศาสตร์ และการสื่อสาร</t>
  </si>
  <si>
    <t xml:space="preserve">    คณะมนุษยศาสตร์</t>
  </si>
  <si>
    <t xml:space="preserve">    คณะศึกษาศาสตร์</t>
  </si>
  <si>
    <t xml:space="preserve">    คณะสาธารณสุขศาสตร์</t>
  </si>
  <si>
    <t xml:space="preserve">    คณะเกษตรศาสตร์ ทรัพยากรธรรมชาติ และสิ่งแวดล้อม</t>
  </si>
  <si>
    <t xml:space="preserve">    คณะทันตแพทยศาสตร์</t>
  </si>
  <si>
    <t xml:space="preserve">    คณะวิทยาศาสตร์</t>
  </si>
  <si>
    <t xml:space="preserve">    คณะวิทยาศาสตร์การแพทย์</t>
  </si>
  <si>
    <t xml:space="preserve">    คณะวิศวกรรมศาสตร์</t>
  </si>
  <si>
    <t xml:space="preserve">    คณะสถาปัตยกรรมศาสตร์</t>
  </si>
  <si>
    <t xml:space="preserve">    คณะสังคมศาสตร์</t>
  </si>
  <si>
    <t xml:space="preserve">    คณะพยาบาลศาสตร์</t>
  </si>
  <si>
    <t>ตาราง 4 แสดงจำนวนผู้เข้ารับการอบรมจำแนกตามคณะ/วิทยาลัย</t>
  </si>
  <si>
    <t>ตาราง 5 แสดงจำนวนผู้เข้ารับการอบรมจำแนกตามสาขาวิชา</t>
  </si>
  <si>
    <t xml:space="preserve">    การจัดการกีฬา</t>
  </si>
  <si>
    <t xml:space="preserve">    การสื่อสาร</t>
  </si>
  <si>
    <t xml:space="preserve">    ศิลปะและการออกแบบ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</si>
  <si>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</si>
  <si>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 xml:space="preserve">   ผลการประเมินความพึงพอใจในการเข้ารับการอบรมภาษาอังกฤษเพื่อพัฒนาศักยภาพด้านภาษาอังกฤษ</t>
  </si>
  <si>
    <t xml:space="preserve">    ผลการประเมินความพึงพอใจในการเข้ารับการอบรมภาษาอังกฤษเพื่อพัฒนาศักยภาพด้านภาษาอังกฤษ</t>
  </si>
  <si>
    <t xml:space="preserve">  ผลการประเมินความพึงพอใจในการเข้ารับการอบรมภาษาอังกฤษเพื่อพัฒนาศักยภาพด้านภาษาอังกฤษ</t>
  </si>
  <si>
    <t>ข้อเสนอแนะจากผู้เข้ารับการอบรม</t>
  </si>
  <si>
    <t>กลุ่ม Elementary 1</t>
  </si>
  <si>
    <t>กลุ่ม Elementary 2</t>
  </si>
  <si>
    <t>กลุ่ม Intermediate</t>
  </si>
  <si>
    <t>กลุ่ม Pre-Intermediate</t>
  </si>
  <si>
    <t>พัฒนาศึกษา</t>
  </si>
  <si>
    <t>13.00 - 16300 น.</t>
  </si>
  <si>
    <t>ควรจะเปิดสอนตามวันเวลาที่แจ้งไว้ แม้คนจะเรียนน้อย</t>
  </si>
  <si>
    <t>สหเวชศาสตร์</t>
  </si>
  <si>
    <t>ฟิสิกส์การแพทย์</t>
  </si>
  <si>
    <t>09.00 - 12.00 น.</t>
  </si>
  <si>
    <t>ควรให้สัดส่วนของคะแนนในการเข้าเรียนแล้คะแนนของงานให้มากขึ้น ประมาน50:50</t>
  </si>
  <si>
    <t>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</t>
  </si>
  <si>
    <t>การบริหารเทคโนโลยีสารสนเทศเชิงกลยุทย์</t>
  </si>
  <si>
    <t xml:space="preserve">ควรมีการยกตัวอย่างทำข้อสอบ </t>
  </si>
  <si>
    <t>B.E.C.</t>
  </si>
  <si>
    <t>M.B.A.</t>
  </si>
  <si>
    <t xml:space="preserve">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</t>
  </si>
  <si>
    <t>ปริทันตวิทยา</t>
  </si>
  <si>
    <t>ระยะเวลาการอบรมให้น้อยลง จัดรอบการอบรมให้บ่อยขึ้น</t>
  </si>
  <si>
    <t>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</t>
  </si>
  <si>
    <t>เป็นโครงการที่ดีครับ</t>
  </si>
  <si>
    <t>สาธารณสุขศาสตรบัณฑิต</t>
  </si>
  <si>
    <t>mba</t>
  </si>
  <si>
    <t>ควรมีกิจกรรมเสริมความรู้อื่นนอกจากในเอกสาร.</t>
  </si>
  <si>
    <t>ตัวหนังสือขึ้นจอมีขนาดเล็กไป</t>
  </si>
  <si>
    <t>เอเชียตะวันออกเฉียงใต้ศึกษา</t>
  </si>
  <si>
    <t>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</t>
  </si>
  <si>
    <t>วันสอบ น่าจะห่างจากวันสุดท้าย ที่เรียน ประมาณ 2 อาทิตย์ จะได้มีเวลาในการเตรียมตัว สอบ</t>
  </si>
  <si>
    <t xml:space="preserve">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</t>
  </si>
  <si>
    <t>อยากได้ CD เกี่ยวกับ VDO ในบทเรียนมาฟังเพิ่มเติมค่ะ</t>
  </si>
  <si>
    <t>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</t>
  </si>
  <si>
    <t>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</t>
  </si>
  <si>
    <t>บ่ายโมง ถึง บ่ายสาม พอแล้ว</t>
  </si>
  <si>
    <t>อาจารย์ ณิชฎารัศมี สอนได้ดีมาก ๆ อยากเรียนกะท่านอีกครั้ง</t>
  </si>
  <si>
    <t>อาจารยืทุกคนสอนดี คะ</t>
  </si>
  <si>
    <t>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</t>
  </si>
  <si>
    <t>สื่อใช้ตัวอักษรเล็กและเบรอ ขยายมองไม่ชัด</t>
  </si>
  <si>
    <t>ภาษาอังกฤษ</t>
  </si>
  <si>
    <t>คอร์สสนทนาภาษาอังกฤษ คอร์สเขียน abstract</t>
  </si>
  <si>
    <t xml:space="preserve">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</t>
  </si>
  <si>
    <t>ตัวอย่างที่สอน ง่ายกว่า ตัวข้อสอบที่ สมัครสอบ จริงๆ</t>
  </si>
  <si>
    <t>ภูมิศาสตร์</t>
  </si>
  <si>
    <t xml:space="preserve">    วิทยาลัยโลจิสติกส์และโซ่อุปทาน </t>
  </si>
  <si>
    <t xml:space="preserve">    ภาษาไทย</t>
  </si>
  <si>
    <t>EPE (Elementary 1) N = 7</t>
  </si>
  <si>
    <t>EPE (Elementary 2) N=18</t>
  </si>
  <si>
    <t>อยู่ในระดับมาก (ค่าเฉลี่ยเท่ากับ 4.29)</t>
  </si>
  <si>
    <t>ข้อ 10) เนื้อหาสาระของการอบรมมีความเหมาะสมเพียงใด ข้อ 13) อาจารย์เข้าสอน – เลิกสอน ตรงเวลา</t>
  </si>
  <si>
    <t xml:space="preserve">อยู่ในระดับมากที่สุด (ค่าเฉลี่ยเท่ากับ 4.56) รองลงมาคือ ข้อ 14) อาจารย์ใช้สื่อการสอนได้เหมาะสมกับเนื้อหา </t>
  </si>
  <si>
    <t>(ค่าเฉลี่ยเท่ากับ 4.44)</t>
  </si>
  <si>
    <t xml:space="preserve">และตอบคำถามได้ชัดเจน ข้อ 15) ต้องการให้บัณฑิตวิทยาลัย จัดการอบรมรายวิชา อยู่ในระดับมาก </t>
  </si>
  <si>
    <t>จัดการอบรมรายวิชานี้ อยู่ในระดับมากที่สุด (ค่าเฉลี่ยเท่ากับ 4.57) รองลงมาคือ ข้อ 6) ความสะดวกของ</t>
  </si>
  <si>
    <t>สถานที่อบรม อยู่ในระดับมากที่สุด (ค่าเฉลี่ยเท่ากับ 4.53)</t>
  </si>
  <si>
    <t>จัดการอบรมรายวิชานี้อยู่ในระดับมาก (ค่าเฉลี่ยเท่ากับ 4.45) รองลงมาคือ ข้อ 2) เจ้าหน้าที่ให้บริการ</t>
  </si>
  <si>
    <t>(ค่าเฉลี่ยเท่ากับ 4.35)</t>
  </si>
  <si>
    <t xml:space="preserve">ด้วยกิริยาวาจาสุภาพ ยิ้มแย้มแจ่มใส และข้อ 13) อาจารย์เข้าสอน – เลิกสอน ตรงเวลา อยู่ในระดับมาก </t>
  </si>
  <si>
    <t>มีอายุระหว่าง 20 - 30 ปี ร้อยละ 0.99</t>
  </si>
  <si>
    <t>EPE (Intermediate) N = 14</t>
  </si>
  <si>
    <t>EPE (Pre-Intermediate) N = 30</t>
  </si>
  <si>
    <t>Upper-Intermediate N = 1</t>
  </si>
  <si>
    <t xml:space="preserve">(ค่าเฉลี่ยเท่ากับ 5.00) </t>
  </si>
  <si>
    <t>1.เวลาในการเรียนแต่ละอาทิตย์น้อยเกินกว่าเนื้อหาที่อาจารย์สอน</t>
  </si>
  <si>
    <t>2.ควรจะเปิดสอนตามวันเวลาที่แจ้งไว้ แม้คนจะเรียนน้อย</t>
  </si>
  <si>
    <t>3.อยากให้อบรมให้ตรงกับเนื้อหาที่บกพร่องและใช้ได้จริงเกิดประโยชน์</t>
  </si>
  <si>
    <t>2.ควรมีกิจกรรมเสริมความรู้อื่นนอกจากในเอกสาร</t>
  </si>
  <si>
    <t>4.ตัวหนังสือขึ้นจอมีขนาดเล็กไป</t>
  </si>
  <si>
    <t>5.ระยะเวลาการอบรมให้น้อยลง จัดรอบการอบรมให้บ่อยขึ้น</t>
  </si>
  <si>
    <t>7.อยากได้ CD เกี่ยวกับ VDO ในบทเรียนมาฟังเพิ่มเติมค่ะ</t>
  </si>
  <si>
    <t xml:space="preserve"> คณะเกษตรศาสตร์ ทรัพยากรธรรมชาติ และสิ่งแวดล้อม</t>
  </si>
  <si>
    <t xml:space="preserve"> คณะสหเวชศาสตร์</t>
  </si>
  <si>
    <t xml:space="preserve"> คณะสังคมศาสตร์</t>
  </si>
  <si>
    <t xml:space="preserve">    จากตาราง พบว่า กลุ่ม Elementary 1 ส่วนใหญ่เป็นนิสิตสังกัดคณะสถาปัตยกรรมศาสตร์ </t>
  </si>
  <si>
    <t>วิศวกรรมสิ่งแวดเล้อม</t>
  </si>
  <si>
    <t xml:space="preserve">   วิทยาศาสตร์ศึกษา</t>
  </si>
  <si>
    <t xml:space="preserve">  </t>
  </si>
  <si>
    <t xml:space="preserve">3.จัดการอบรมทั้งวันเสาร์และอาทิตย์ เทอมละ 2 หลักสูตร </t>
  </si>
  <si>
    <t xml:space="preserve">   เพื่อให้มีพัฒนาการที่ดีสำหรับนิสิตที่มีความพร้อม</t>
  </si>
  <si>
    <t xml:space="preserve">6.วันสอบ น่าจะห่างจากวันสุดท้าย ที่เรียน ประมาณ 2 อาทิตย์ </t>
  </si>
  <si>
    <t xml:space="preserve">   จะได้มีเวลาในการเตรียมตัวสอบ</t>
  </si>
  <si>
    <t xml:space="preserve">  เนื่องจากนิสิตบางคนมีระยะเวลาไม่มากพอในการเรียน </t>
  </si>
  <si>
    <t>วิชาได้อย่างชัดเจนและเข้าใจง่าย อยู่ในระดับมาก (ค่าเฉลี่ยเท่ากับ  4.43)  รองลงมาคือ ข้อ 2)เจ้าหน้าที่</t>
  </si>
  <si>
    <t>ข้อ 4) ความเหมาะสมของระยะเวลาในการจัดการอบรม ข้อ 6) ความสะดวกของสถานที่อบรม</t>
  </si>
  <si>
    <t xml:space="preserve">ให้บริการด้วยกิริยาวาจาสุภาพ ยิ้มแย้มแจ่มใส  ข้อ 3) เจ้าหน้าที่ให้คำแนะนำ/ข้อมูล ถูกต้อง ชัดเจน </t>
  </si>
  <si>
    <t xml:space="preserve">   4.ปรับปรุงจอโปรเจคเตอร์ด้วยเบลอมาก</t>
  </si>
  <si>
    <t>1.เป็นโครงการที่ดี</t>
  </si>
  <si>
    <t xml:space="preserve">     จากตารางพบว่า กลุ่ม Elementary 1 เป็นเพศหญิง คิดเป็นร้อยละ 5.94 เพศชาย คิดเป็นร้อยละ 0.99</t>
  </si>
  <si>
    <t xml:space="preserve">กลุ่ม Elemenatry 2 เป็นเพศหญิง ร้อยละ 9.90 เพศชาย ร้อยละ 7.92 กลุ่ม Intermediate </t>
  </si>
  <si>
    <t>เป็นเพศหญิง ร้อยละ 7.92 เพศชาย ร้อยละ 5.94 กลุ่ม Pre -Intermediate เป็นเพศชาย และเพศหญิง</t>
  </si>
  <si>
    <t>ร้อยละ 14.85 กลุ่ม Starter 2 เป็นเพศหญิง ร้อยละ 17.82 เพศชาย ร้อยละ 12.87</t>
  </si>
  <si>
    <t>กลุ่ม Upper-Intermediate เป็นเพศหญิง ร้อยละ 0.99</t>
  </si>
  <si>
    <t xml:space="preserve">     จากตารางพบว่า กลุ่ม Elementary 1 ส่วนใหญ่มีอายุระหว่าง 41-50 ปี ร้อยละ 2.97</t>
  </si>
  <si>
    <t>รองลงมาคือ อายุ 20-30 ปี และอายุ 31-40 ปี คิดเป็นร้อยละ 1.98 กลุ่ม Elementary 2 ส่วนใหญ่มีอายุ</t>
  </si>
  <si>
    <t xml:space="preserve">ระหว่าง 20-30 ปี ร้อยละ 11.88 รองลงมาคือ อายุ 31-40 ปี ร้อยละ 3.96 กลุ่ม Intermediate </t>
  </si>
  <si>
    <t>ส่วนใหญ่มีอายุระหว่าง 20-30 ปี และอายุ 31-40 ปี ร้อยละ 5.94 รองลงมาคือ อายุ 41-50 ปี</t>
  </si>
  <si>
    <t xml:space="preserve">และ 51 ปีขึ้นไป ร้อยละ 0.99 กลุ่ม Pre -Intermediate ส่วนใหญ่มีอายุอยู่ระหว่าง 20 - 30 ปี </t>
  </si>
  <si>
    <t xml:space="preserve">ร้อยละ 13.86 และอายุ 41-50 ปี  ร้อยละ 8.91 กลุ่ม Starter 2 ส่วนใหญ่มีอายุอยู่ระหว่าง 20-30 ปี </t>
  </si>
  <si>
    <t xml:space="preserve">ร้อยละ 23.76 รองลงมาคือ อายุระหว่าง 31-40 ปี ร้อยละ 5.94 กลุ่ม Upper-Intermediate </t>
  </si>
  <si>
    <t xml:space="preserve">    จากตาราง พบว่า กลุ่ม Elementary 1 เป็นนิสิตปริญญาเอก ร้อยละ 3.96 นิสิตปริญญาโท ร้อยละ 2.97</t>
  </si>
  <si>
    <t xml:space="preserve">กลุ่ม Elementary 2 เป็นนิสิตปริญญาโท ร้อยละ 12.87  นิสิตปริญญาเอก ร้อยละ 4.95 กลุ่ม Intermediate </t>
  </si>
  <si>
    <t xml:space="preserve">เป็นนิสิตปริญญาเอก ร้อยละ 7.92 นิสิตปริญญาโท ร้อยละ 5.94 กลุ่ม Pre-Intermediate เป็นนิสิตปริญญาโท </t>
  </si>
  <si>
    <t>นิสิตปริญญาเอก ร้อยละ 3.96 กลุ่ม Upper-Intermediate เป็นนิสิตปริญญาเอก ร้อยละ 0.99</t>
  </si>
  <si>
    <t xml:space="preserve">     จากตาราง  พบว่า กลุ่ม Elementary 1 ส่วนใหญ่สาขาวิชาศิลปะและการออกแบบ ร้อยละ 2.97</t>
  </si>
  <si>
    <t>ความรู้ก่อนการอบรม</t>
  </si>
  <si>
    <t>เฉลี่ยรวม</t>
  </si>
  <si>
    <t>ระดับความ</t>
  </si>
  <si>
    <t>คิดเห็น</t>
  </si>
  <si>
    <t>ความรู้หลังการอบรม</t>
  </si>
  <si>
    <t xml:space="preserve">      จากตาราง 6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</si>
  <si>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อยู่ในระดับมาก (ค่าเฉลี่ย 3.86) </t>
  </si>
  <si>
    <t>ตาราง 7 แสดงผลการประเมินโครงการฯ กลุ่ม Elementary 1</t>
  </si>
  <si>
    <t>7.ความรู้ก่อนการเข้ารับการอบรมโครงการ</t>
  </si>
  <si>
    <t>8.ความรู้หลังการเข้ารับการอบรมโครงการ</t>
  </si>
  <si>
    <t>ภาพรวม อยู่ในระดับมาก (ค่าเฉลี่ย 2.71) และหลังเข้ารับการอบรมค่าเฉลี่ยความรู้ ความเข้าใจสูงขึ้น</t>
  </si>
  <si>
    <t>(ค่าเฉลี่ยเท่ากับ 4.17) เมื่อพิจารณารายข้อพบว่า ข้อที่มีค่าเฉลี่ยสูงสุด คือ ข้อ 12) อาจารย์อธิบายเนื้อหา</t>
  </si>
  <si>
    <t xml:space="preserve">อยู่ในระดับมาก (ค่าเฉลี่ย 3.89) </t>
  </si>
  <si>
    <t xml:space="preserve">      จากตาราง 8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</si>
  <si>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9 แสดงผลการประเมินโครงการฯ กลุ่ม Elementary 2</t>
  </si>
  <si>
    <t>(ค่าเฉลี่ยเท่ากับ 4.27) เมื่อพิจารณารายข้อพบว่า ข้อที่มีค่าเฉลี่ยสูงสุด คือ ข้อ 6) ความสะดวกของสถานที่อบรม</t>
  </si>
  <si>
    <t xml:space="preserve">ตาราง 11 แสดงผลการประเมินโครงการฯ กลุ่ม Intermediate </t>
  </si>
  <si>
    <t>ภาพรวม อยู่ในระดับมาก (ค่าเฉลี่ย 2.57)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</si>
  <si>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3.50) </t>
  </si>
  <si>
    <t>ภาพรวม อยู่ในระดับมาก (ค่าเฉลี่ย 3.20)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</si>
  <si>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3.80) </t>
  </si>
  <si>
    <t xml:space="preserve">(ค่าเฉลี่ยเท่ากับ 4.17) เมื่อพิจารณารายข้อพบว่า ข้อที่มีค่าเฉลี่ยสูงสุด คือ ข้อ 15) ต้องการให้บัณฑิตวิทยาลัย </t>
  </si>
  <si>
    <t xml:space="preserve">อยู่ในระดับมาก (ค่าเฉลี่ย 3.58) </t>
  </si>
  <si>
    <t xml:space="preserve">(ค่าเฉลี่ยเท่ากับ 4.14) เมื่อพิจารณารายข้อพบว่า ข้อที่มีค่าเฉลี่ยสูงสุด คือ ข้อ 15) ต้องการให้บัณฑิตวิทยาลัย </t>
  </si>
  <si>
    <t xml:space="preserve">อยู่ในระดับมากที่สุด (ค่าเฉลี่ย 5.00) </t>
  </si>
  <si>
    <t>ภาพรวม อยู่ในระดับมากที่สุด (ค่าเฉลี่ย 5.00) และหลังเข้ารับการอบรมค่าเฉลี่ยความรู้ ความเข้าใจสูงขึ้น</t>
  </si>
  <si>
    <t>ภาพรวม อยู่ในระดับมาก (ค่าเฉลี่ย 2.78) และหลังเข้ารับการอบรมค่าเฉลี่ยความรู้ ความเข้าใจสูงขึ้น</t>
  </si>
  <si>
    <t>ร้อยละ 17.82 นิสิตปริญญาเอก ร้อยละ 11.88 กลุ่ม Starter 2 เป็นนิสิตปริญญาโท ร้อยละ 26.73</t>
  </si>
  <si>
    <t xml:space="preserve">คิดเป็นร้อยละ 2.97 กลุ่ม Elementary 2 ส่วนใหญ่เป็นนิสิตสังกัดคณะศึกษาศาสตร์ </t>
  </si>
  <si>
    <t xml:space="preserve">คิดเป็นร้อยละ 5.94 รองลงมาคือ คณะสังคมศาสตร์ ร้อยละ 4.95 และคณะเกษตรศาสตร์ </t>
  </si>
  <si>
    <t>ทรัพยากรธรรมชาติ และสิ่งแวดล้อม ร้อยละ 1.98 กลุ่ม Intermediate ส่วนใหญ่เป็นนิสิตสังกัด</t>
  </si>
  <si>
    <t xml:space="preserve">คณะศึกษาศาสตร์ คิดเป็นร้อยละ 3.96 รองลงมาคือ คณะบริหารธุรกิจเศรษฐศาสตร์ และการสื่อสาร </t>
  </si>
  <si>
    <t>คณะวิทยาศาสตร์ ร้อยละ 2.97 กลุ่ม Pre-Intermediate ส่วนใหญ่เป็นนิสิตสังกัดคณะบริหารธุรกิจ</t>
  </si>
  <si>
    <t xml:space="preserve">เศรษฐศาสตร์ และการสื่อสาร ร้อยละ 9.90 รองลงมาคือ คณะศึกษาศาสตร์ ร้อยละ 7.92 </t>
  </si>
  <si>
    <t>และคณะเกษตรศาสตร์ ทรัพยากรธรรมชาติ และสิ่งแวดล้อม ร้อยละ 4.95 กลุ่ม Starter 2 ส่วนใหญ่</t>
  </si>
  <si>
    <t xml:space="preserve">นิสิตสังกัดคณะศึกษาศาสตร์ คิดเป็นร้อยละ 16.83 รองลงมาคือ คณะวิศวกรรมศาสตร์ </t>
  </si>
  <si>
    <t>คิดเป็นร้อยละ 5.94  และคณะบริหารธุรกิจ เศรษฐศาสตร์ และการสื่อสาร คณะสังคมศาสตร์</t>
  </si>
  <si>
    <t>ร้อยละ 2.97</t>
  </si>
  <si>
    <t xml:space="preserve">กลุ่ม Elementary 2 ส่วนใหญ่สาขาวิชาเอเซียตะวันออกเฉียงใต้ และสาขาวิชาการบริหารการศึกษา </t>
  </si>
  <si>
    <t>ร้อยละ 2.97 รองลงมาคือ สาขาวิชารัฐศาสตร์ ร้อยละ 1.98 กลุ่ม Intermediate ส่วนใหญ่สาขา</t>
  </si>
  <si>
    <t xml:space="preserve">บริหารธุรกิจ ร้อยละ 2.97 รองลงมาคือ สาขาวิชาการจัดการกีฬา ร้อยละ 1.98 กลุ่ม Pre Intermediate </t>
  </si>
  <si>
    <t>ส่วนใหญ่สาขาวิชาบริหารธุรกิจ ร้อยละ 3.96 รองลงมาคือ  สาขาวิชาการสื่อสาร และสาขาวิชา</t>
  </si>
  <si>
    <t xml:space="preserve">วิทยาศาสตร์และสิ่งแวดล้อม ร้อยละ 2.97 กลุ่ม Starter 2 ส่วนใหญ่สาขาวิชาหลักสูตรและการสอน </t>
  </si>
  <si>
    <t>สาขาวิชาวิทยาศาสตร์ศึกษา ร้อยละ 0.99</t>
  </si>
  <si>
    <t xml:space="preserve">ร้อยละ 6.93 รองลงมาคือ สาขาวิชาวิทยาศาสตร์ศึกษา ร้อยละ 5.94 กลุ่ม Upper-Intermediate </t>
  </si>
  <si>
    <t>สำหรับนิสิตบัณฑิตศึกษา ในกลุ่ม Elementary 1 พบว่า ภาพรวมมีความพึงพอใจอยู่ในระดับมาก</t>
  </si>
  <si>
    <t xml:space="preserve">สำหรับนิสิตบัณฑิตศึกษา ในกลุ่ม Elementary 2 พบว่า ภาพรวมมีความพึงพอใจอยู่ในระดับมาก </t>
  </si>
  <si>
    <t xml:space="preserve">      จากตาราง 10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</si>
  <si>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 6 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</si>
  <si>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Elementary 1 (N = 7)</t>
  </si>
  <si>
    <t>กลุ่ม Elementary 2 (N = 18)</t>
  </si>
  <si>
    <t xml:space="preserve">ตาราง 10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</si>
  <si>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Intermediate (N = 14)</t>
  </si>
  <si>
    <t>Sum of 12. อาจารย์อธิบายเนื้อหาวิชาได้อย่างชัดเจนและเข้าใจง่าย</t>
  </si>
  <si>
    <t>Column Labels</t>
  </si>
  <si>
    <t>Average of 1. ท่านได้รับความสะดวกในการสมัครเข้ารับการอบรม</t>
  </si>
  <si>
    <t>Average of 2. เจ้าหน้าที่ให้บริการด้วยกิริยาวาจาสุภาพ ยิ้มแย้มแจ่มใส</t>
  </si>
  <si>
    <t>Average of 3. เจ้าหน้าที่ให้คำแนะนำ/ข้อมูล ถูกต้อง ชัดเจน</t>
  </si>
  <si>
    <t>Average of 4. ความเหมาะสมของระยะเวลาในการจัดการอบรม</t>
  </si>
  <si>
    <t>Average of 5. ความเหมาะสมของช่วงเวลาที่ท่านเข้ารับการอบรม</t>
  </si>
  <si>
    <t>Average of 6. ความสะดวกของสถานที่อบรม</t>
  </si>
  <si>
    <t>Average of 8. ความรู้หลังการเข้ารับการอบรมของท่านอยู่ในระดับใด</t>
  </si>
  <si>
    <t>Average of 7. ความรู้ก่อนการเข้ารับการอบรมของท่านอยู่ในระดับใด</t>
  </si>
  <si>
    <t>Average of 9. ท่านสามารถนำความรู้ไปประยุกต์ใช้ให้เกิดประโยชน์เพียงใด</t>
  </si>
  <si>
    <t>Average of 10. เนื้อหาสาระของการอบรมมีความเหมาะสมเพียงใด</t>
  </si>
  <si>
    <t>Average of 11. หนังสือเรียนมีเนื้อหาสาระ ความชัดเจน และเข้าใจง่าย</t>
  </si>
  <si>
    <t>Average of 12. อาจารย์อธิบายเนื้อหาวิชาได้อย่างชัดเจนและเข้าใจง่าย</t>
  </si>
  <si>
    <t>Average of 13. อาจารย์เข้าสอน – เลิกสอน ตรงเวลา</t>
  </si>
  <si>
    <t>Average of 14. อาจารย์ใช้สื่อการสอนได้เหมาะสมกับเนื้อหา และตอบคำถามได้ชัดเจน</t>
  </si>
  <si>
    <t>Average of 15. ท่านต้องการให้บัณฑิตวิทยาลัย จัดการอบรมรายวิชานี้ในครั้งต่อไปหรือไม่</t>
  </si>
  <si>
    <t xml:space="preserve">(ค่าเฉลี่ยเท่ากับ 3.80) เมื่อพิจารณารายข้อพบว่า ข้อที่มีค่าเฉลี่ยสูงสุด คือ ข้อ 6) ความสะดวกของสถานที่อบรม </t>
  </si>
  <si>
    <t xml:space="preserve">ข้อ 13) อาจารย์เข้าสอน – เลิกสอน ตรงเวลา มีความพึงพอใจอยู่ในระดับมาก (ค่าเฉลี่ยเท่ากับ 4.21) </t>
  </si>
  <si>
    <t>(ค่าเฉลี่ยเท่ากับ 4.17)</t>
  </si>
  <si>
    <t>รองลงมาคือ ข้อ 12)อาจารย์อธิบายเนื้อหาวิชาได้อย่างชัดเจนและเข้าใจง่าย อยู่ในระดับมาก</t>
  </si>
  <si>
    <t xml:space="preserve">สำหรับนิสิตบัณฑิตศึกษา ในกลุ่ม Intermediate พบว่า ภาพรวมมีความพึงพอใจอยู่ในระดับมาก </t>
  </si>
  <si>
    <t>กลุ่ม Pre-Intermediate (N = 30)</t>
  </si>
  <si>
    <t>ตาราง 12 แสดงค่าเฉลี่ย ค่าเบี่ยงเบนมาตรฐาน และระดับความรู้ ความเข้าใจเกี่ยวกับกิจกรรมในโครงการฯ</t>
  </si>
  <si>
    <t xml:space="preserve">      จากตาราง 12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</si>
  <si>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ตาราง 13 แสดงผลการประเมินโครงการฯ กลุ่ม Pre - Intermediate </t>
  </si>
  <si>
    <t>ตาราง 14 แสดงค่าเฉลี่ย ค่าเบี่ยงเบนมาตรฐาน และระดับความรู้ ความเข้าใจเกี่ยวกับกิจกรรมในโครงการฯ (N = 31)</t>
  </si>
  <si>
    <t>กลุ่ม Starter 2 (N = 31)</t>
  </si>
  <si>
    <t>ตาราง 15 แสดงผลการประเมินโครงการฯ กลุ่ม Starter 2</t>
  </si>
  <si>
    <t xml:space="preserve">      จากตาราง 16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</si>
  <si>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ตาราง 17 แสดงผลการประเมินโครงการฯ กลุ่ม Upper - Intermediate</t>
  </si>
  <si>
    <t>สำหรับนิสิตบัณฑิตศึกษา ในกลุ่ม Uper Intermediate พบว่า ภาพรวมมีความพึงพอใจอยู่ในระดับมากที่สุด</t>
  </si>
  <si>
    <t xml:space="preserve">ตาราง 16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</si>
  <si>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Upper-Intermediate (N = 1)</t>
  </si>
  <si>
    <t>2.ควรให้สัดส่วนของคะแนนในการเข้าเรียนแล้วคะแนนของงานให้มากขึ้นประมาณ50:50</t>
  </si>
  <si>
    <t>3.อยากให้ผู้มีส่วนเกี่ยวข้องและมีบทบาทในการพัฒนาภาษาอังกฤษสำหรับบัณฑิตศึกษา</t>
  </si>
  <si>
    <t xml:space="preserve">1.ควรมีการเปิดคอร์สเรียนครั้งเดียว แล้วสามารถใช้จบได้เลย </t>
  </si>
  <si>
    <t xml:space="preserve">ตาราง 8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</si>
  <si>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14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</si>
  <si>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สำหรับนิสิตบัณฑิตศึกษา ในห้อง Starter 2 พบว่า ภาพรวมมีความพึงพอใจอยู่ในระดับมาก </t>
  </si>
  <si>
    <t>EPE (Starter 2) N = 31</t>
  </si>
  <si>
    <t xml:space="preserve">   1.ผู้สื่อใช้ตัวอักษรเล็กและเบลอ ขยายมองไม่ชัด</t>
  </si>
  <si>
    <t>ระดับความ
คิดเห็น</t>
  </si>
  <si>
    <t xml:space="preserve">สำหรับนิสิตบัณฑิตศึกษา ในกลุ่ม Pre-Intermediate พบว่า ภาพรวมมีความพึงพอใจอยู่ในระดับมาก </t>
  </si>
  <si>
    <t>ศึกษาศาสตรฺ</t>
  </si>
  <si>
    <t>วิศวกรรมคอมพิวเตอร์</t>
  </si>
  <si>
    <t>ผู้สอนบางท่านมีทัศนคติการสอนกับนิสิตไม่เหมาะสม อีกทั้งควรปรับเทคนิคการสอนให้เข้ากับผู้เรียนเป็นส่วนใหญ่ ควรยึดผู้เรียนและยึดผลประโยชน์ของผู้เรียนเป็นหลัก</t>
  </si>
  <si>
    <t>คณะวิทยาศาสตร์</t>
  </si>
  <si>
    <t>ฟิสิกส์</t>
  </si>
  <si>
    <t>เจ้าหน้าที่ให้คำแนะนำไม่ดี พูดจาไม่ดี</t>
  </si>
  <si>
    <t>ฟิสิกส์แระยุกต์</t>
  </si>
  <si>
    <t xml:space="preserve">เจ้าหน้าที่ให้คำแนะนำก่อนที่จะสมัครเข้าอบรม ไม่ตรงกับที่มาอบรม เนื่องจากตอนไปถามเจ้าหน้าที่ได้บอกว่า จะไม่มีการเปิดอบรมในระดับเอหนึ่ง แต่ตอนอบรมมีระดับเอหนึ่งซึ่งไม่มีการแจ้งล่วงให้ทราบ การแจ้งสถานที่อบรม เนื่องจากเป็นนิสิตเก่าของมอ ไม่ได้ทราบว่าตึกที่ใช้อบรมอยู่ส่วนไหนของมอ เนื่องจากตึกอบรมเป็นตึกที่พึ่งสร้าง จึงไม่ทราบ และสุดท้ายเจ้าหน้าที่พูดจาไม่ดีให้คำแนะนำไม่ชัดเจน </t>
  </si>
  <si>
    <t xml:space="preserve">Agriculture science </t>
  </si>
  <si>
    <t xml:space="preserve">Good job </t>
  </si>
  <si>
    <t>บริหารธุรกิจ เศรษฐศาสตร์และการสือสาร</t>
  </si>
  <si>
    <t>การบริหารเทคโนโลยีสารสนเทศเชิงกลยุทธ์</t>
  </si>
  <si>
    <t>Bec</t>
  </si>
  <si>
    <t>Mab</t>
  </si>
  <si>
    <t>รายวิชานี้เป็นประโยนช์ต่อนิสิตมากครับ</t>
  </si>
  <si>
    <t>bec</t>
  </si>
  <si>
    <t>การจักีฬา</t>
  </si>
  <si>
    <t>เกษตรฯ</t>
  </si>
  <si>
    <t>อยากให้มีเรียนแล้วผ่าน เพราะจะได้ช่วยนิสิตที่เรียนด้วย ทำงานด้วย</t>
  </si>
  <si>
    <t>1.อยากให้มีหลักสูตรพิเศษสำหรับนิสิตที่กำลังจะจบการศึกษาเหลือเพียงคะแนนภาษาอังกฤษเท่านั้นหรือ
2.อยากให้มีการจัดเรียนแบบล่นระยะเวลา คือเรียน เสาร์-อาทิตย์ เวลา09.00-16.00น.(สำหรับนิสิตที่หมดcoursework แล้ว)
3.อยากให้มีการสอบแก้ตัวสำหรับนิสิตที่สอบไม่ผ่าน</t>
  </si>
  <si>
    <t>บริหารธุรกิจ เศรษฐศาสตร์ และการสื่อสาร</t>
  </si>
  <si>
    <t>บัณฑิตจัดการอบรมรายวิชานี้เป็นช่องทางพัฒนาความรู้ให้แก่นิสิตระดับบัณฑิตศึกษา เพื่อนำไปใช้ประโยชน์หลังจากสำเร็จการศึกษา</t>
  </si>
  <si>
    <t>วิศวกรรมโยธา</t>
  </si>
  <si>
    <t>ควรจะแบ่งการสอบเป็น 2 ครั้ง เนื่องจากเนื้อที่เรียนเยอะ เช่น การเรียนมีทั้งหมด 10 บท เมื่อเรียนจบบทที่ 5 ควรสอบครั้งที่ 1 และเมื่อเรียนจบบทที่ 10 ก็สอบครั้งที่ 2 แล้วเอาคะแนนสอบทั้งสองครั้งมารวมกัน</t>
  </si>
  <si>
    <t>บริหารก่อสร้าง</t>
  </si>
  <si>
    <t>คติชนวิทยา</t>
  </si>
  <si>
    <t>Bec.</t>
  </si>
  <si>
    <t>ศึกษาศาสตร์​</t>
  </si>
  <si>
    <t>การบริหารการศึกษา​</t>
  </si>
  <si>
    <t>เป็นการให้โอกาสนิสิต​  มีทางเลือก</t>
  </si>
  <si>
    <t>ไม่ควรสอบหลังวันเรียนสุดท้าย เตรียมสอบไม่ทัน ควรเว้นระยะห่าง 1-2 วัน</t>
  </si>
  <si>
    <t>เทคโนโลยีและสื่อสารการศึกษา</t>
  </si>
  <si>
    <t>ขอขอบคุณอาจารย์ทั้งสองท่านที่ถ่ายทอดความรู้และประสบการณ์ด้านภาษาอังกฤษ ที่ผมสามารถนำไปประยุกต์ใช้งานได้เป็นอย่างดี</t>
  </si>
  <si>
    <t>ฟิสิกส์ประยุกต์</t>
  </si>
  <si>
    <t>นิเทศศาตร์</t>
  </si>
  <si>
    <t>บริหธุรกิจ</t>
  </si>
  <si>
    <t>COMMUNICATION</t>
  </si>
  <si>
    <t>วิจัยและประเมินผล</t>
  </si>
  <si>
    <t>นอกจากสอนในหนังสือแล้ว ควรให้ทำแบบฝึกหัดใกล้เคียงกับแนวข้อสอบ ที่เป็นพารากราฟบ้าง และสอนวิธีการเขียนจดหมายหรือเรียงความ ก่อนจะให้เป็นการบ้าน สอนวิธีการเกร็งข้อสอบมากกว่าในหนังสือบ้างและการใช้ในข้อสอบได้จริง  ขอบคุณค่ะ</t>
  </si>
  <si>
    <t>ศีกษาศาสตร์</t>
  </si>
  <si>
    <t>บัณฑิตวิทยาลัย</t>
  </si>
  <si>
    <t>เทคโนโลยีผู้ประกอบการ และการจัดการนวัตกรรม</t>
  </si>
  <si>
    <t>คิดว่า การแบ่งช่วงคะแนนอาจจะห่างไปเพราะว่า เพื่อนในห้องเรียนบางคนไม่เข้าใจที่อาจารย์พูด ทำให้การเรียนในห้องช้ากว่าปกติ เนื่องจากเพื่อนไม่สามารถตอบคำถามอาจารย์ได้ ทำให้ทุกคนต้องรอ :)</t>
  </si>
  <si>
    <t>การบริหารธุรกิจ</t>
  </si>
  <si>
    <t>ภาษาศาสตร์</t>
  </si>
  <si>
    <t>กศ.ม เคมี</t>
  </si>
  <si>
    <t xml:space="preserve">
</t>
  </si>
  <si>
    <t>เปลี่ยนอาจารย์สอนหลายคนเกินไป เรียนไม่ค่อยเข้าใจ เพราะ แต่ละบทอธิบายแต่ละส่วนไม่เท่ากัน</t>
  </si>
  <si>
    <t>หลักสูตรการสอน</t>
  </si>
  <si>
    <t>บริหาธุรกิจ เศรษฐศาสตร์และการสื่อสาร</t>
  </si>
  <si>
    <t>เป็นการเรียนที่ดี</t>
  </si>
  <si>
    <t>ในครั้งนี้ จำนวนทั้งสิ้น 89 คน จำแนกเป็น</t>
  </si>
  <si>
    <t xml:space="preserve">    5. Upper - Intermediate  จำนวน 10 คน</t>
  </si>
  <si>
    <t xml:space="preserve">    4. Starter 2                    จำนวน 16 คน</t>
  </si>
  <si>
    <t xml:space="preserve">    3. Pre-Intermediate        จำนวน 25 คน</t>
  </si>
  <si>
    <t xml:space="preserve">    2. Intermediate              จำนวน 25 คน</t>
  </si>
  <si>
    <t xml:space="preserve">    1. Elementary 2             จำนวน 13 คน</t>
  </si>
  <si>
    <t>ครั้งที่ 4 (เดือนเมษายน 2562)</t>
  </si>
  <si>
    <t xml:space="preserve"> 20-30 ปี</t>
  </si>
  <si>
    <t>โท</t>
  </si>
  <si>
    <t>เอก</t>
  </si>
  <si>
    <t>SD</t>
  </si>
  <si>
    <t>ภาพรวม อยู่ในระดับมาก (ค่าเฉลี่ย 3.19)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</si>
  <si>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4.13) </t>
  </si>
  <si>
    <t>EPE (Starter 2) N = 16</t>
  </si>
  <si>
    <t>ตาราง 14 แสดงค่าเฉลี่ย ค่าเบี่ยงเบนมาตรฐาน และระดับความรู้ ความเข้าใจเกี่ยวกับกิจกรรมในโครงการฯ (N = 16)</t>
  </si>
  <si>
    <t>กลุ่ม Starter 2 (N = 16)</t>
  </si>
  <si>
    <t>(ค่าเฉลี่ย 4.15) เมื่อพิจารณารายข้อพบว่า ข้อที่มีค่าเฉลี่ยสูงสุด คือ ข้อ 13) อาจารย์เข้าสอน-เลิกสอน ตรงเวลา</t>
  </si>
  <si>
    <t>รองลงมาคือ ต้องการให้บัณฑิตวิทยาลัย จัดอบรมรายวิชานี้ในครั้งต่อไป (ค่าเฉลี่ย 4.50) และ 6) ความสะดวก</t>
  </si>
  <si>
    <t xml:space="preserve">ของสถานที่อบรม </t>
  </si>
  <si>
    <t>เกษตร</t>
  </si>
  <si>
    <t>ศึกษา</t>
  </si>
  <si>
    <t>สาธา</t>
  </si>
  <si>
    <t>การจัดการสื่อสาร</t>
  </si>
  <si>
    <t>วิศว</t>
  </si>
  <si>
    <t>กลุ่ม Upper-Intermediate (N = 10)</t>
  </si>
  <si>
    <t>ภาพรวม อยู่ในระดับมาก (ค่าเฉลี่ย 3.30)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</si>
  <si>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4.10) </t>
  </si>
  <si>
    <t>Upper-Intermediate N = 10</t>
  </si>
  <si>
    <t>(ค่าเฉลี่ยเท่ากับ 4.52) เมื่อพิจารณารายข้อพบว่า  ข้อที่มีความพึงพอใจสูงที่สุดได้แก่ 13) อาจารย์เข้าสอน-เลิกสอน</t>
  </si>
  <si>
    <t>ตรงเวลา (ค่าเฉลี่ย 4.90) รองลงมาได้แก่ 6) ความสะดวกของสถานที่อบรม (ค่าเฉลี่ย 4.80) และ 2) เจ้าหน้าที่</t>
  </si>
  <si>
    <t>ให้บริการด้วยกิริยาวาจาสุภาพยิ้มแย้มแจ่มใส (ค่าเฉลี่ย 4.70)</t>
  </si>
  <si>
    <t>การบริหารงานก่อสร้าง</t>
  </si>
  <si>
    <t>Upper- Intermediate</t>
  </si>
  <si>
    <t xml:space="preserve">   วิทยาศาสตร์การเกษตร</t>
  </si>
  <si>
    <t xml:space="preserve">   พัฒนศึกษา</t>
  </si>
  <si>
    <t xml:space="preserve">   วิจัยและประเมินผลการศึกษา</t>
  </si>
  <si>
    <t xml:space="preserve">   การจัดการกีฬา</t>
  </si>
  <si>
    <t xml:space="preserve">   สาธา</t>
  </si>
  <si>
    <t xml:space="preserve">   การจัดการสื่อสาร</t>
  </si>
  <si>
    <t xml:space="preserve">   วิศวกรรมไฟฟ้า</t>
  </si>
  <si>
    <t>ห้องเรียนระดับ</t>
  </si>
  <si>
    <t>ข้อเสนอแนะ</t>
  </si>
  <si>
    <t>ผู้สอนบางท่านมีทัศนคติการสอนกับนิสิตไม่เหมาะสม อีกทั้งควรปรับเทคนิคการสอนให้เข้ากับผู้เรียนเป็นส่วนใหญ่ 
ควรยึดผู้เรียนและยึดผลประโยชน์ของผู้เรียนเป็นหลัก</t>
  </si>
  <si>
    <t>บัณฑิตจัดการอบรมรายวิชานี้เป็นช่องทางพัฒนาความรู้ให้แก่นิสิตระดับบัณฑิตศึกษา 
เพื่อนำไปใช้ประโยชน์หลังจากสำเร็จการศึกษา</t>
  </si>
  <si>
    <t xml:space="preserve">    1. Elementary 2               จำนวน 12 คน</t>
  </si>
  <si>
    <t xml:space="preserve">    2. Intermediate                จำนวน 25 คน</t>
  </si>
  <si>
    <t xml:space="preserve">    3. Pre-Intermediate           จำนวน 25 คน</t>
  </si>
  <si>
    <t xml:space="preserve">    4. Starter 2                     จำนวน 16 คน</t>
  </si>
  <si>
    <t xml:space="preserve">    5. Upper - Intermediate     จำนวน 10 คน</t>
  </si>
  <si>
    <t xml:space="preserve">   50 ปีขึ้นไป</t>
  </si>
  <si>
    <t xml:space="preserve"> บัณฑิตวิทยาลัย</t>
  </si>
  <si>
    <t>พัฒศึกษา</t>
  </si>
  <si>
    <t>EPE (Elementary 2) N=12</t>
  </si>
  <si>
    <t>9.  ท่านสามารถนำความรู้ไปประยุกต์ใช้ให้เกิดประโยชน์เพียงใด</t>
  </si>
  <si>
    <t>กลุ่ม Pre-Intermediate (N = 25)</t>
  </si>
  <si>
    <t xml:space="preserve">อยู่ในระดับมาก (ค่าเฉลี่ย 4.08) </t>
  </si>
  <si>
    <t>EPE (Pre-Intermediate) N =25)</t>
  </si>
  <si>
    <t>ปานกลาง</t>
  </si>
  <si>
    <t xml:space="preserve">    จากตารางผู้เข้ารับการอบรมจำแนกตามระดับการศึกษา พบว่า ส่วนใหญ่อยู่ในกลุ่ม Intermediate</t>
  </si>
  <si>
    <t xml:space="preserve">ระดับปริญญาโท ร้อยละ 22.73  รองลงมาได้แก่ นิสิตระดับปริญญาเอก กลุ่ม Pre-Intermediate ร้อยละ </t>
  </si>
  <si>
    <t>19.32 และ กลุ่ม Starter 2 ระดับปริญญาโท คิดเป็นร้อยละ 12.50</t>
  </si>
  <si>
    <t xml:space="preserve">    จากตารางแสดงจำนวนผู้เข้ารับการอบรมจำแนกตามคณะ/วิทยาลัย พบว่า ส่วนใหญ่อยู่ในกลุ่ม</t>
  </si>
  <si>
    <t>กลุ่ม Elementary 2 คณะศึกษาศาสตร์ กลุ่ม Intermediate คณะบริหารธุรกิจ เศรษฐศาสตร์และการสื่อสาร</t>
  </si>
  <si>
    <t>และคณะศึกษาศาสตร์ ร้อยละ 7.95 และ กลุ่ม Strater 2 คณะศึกษาศาสตร์ ร้อยละ 6.82</t>
  </si>
  <si>
    <t xml:space="preserve">     จากตารางแสดงจำนวนผู้เข้ารับการอบรมจำแนกตามสาขาวิชา  พบว่า  ส่วนใหญ่อยู่ในกลุ่ม Intermediate</t>
  </si>
  <si>
    <t>สาขาวิชาบริหารธุรกิจและการบริหารการศึกษา ร้อยละ 4.55 รองลงมาได้แก่ กลุ่ม Elementary 2 สาขาวิชา</t>
  </si>
  <si>
    <t>การจัดการกีฬา และกลุ่ม Pre-Intermediate สาขาวิชาบริหารธุรกิจ การบริหารการศึกษา และวิศวกรรม-</t>
  </si>
  <si>
    <t>เครื่องกล ร้อยละ 3.41</t>
  </si>
  <si>
    <t>น้อย</t>
  </si>
  <si>
    <t>สำหรับนิสิตบัณฑิตศึกษา ในกลุ่ม Elementary 2 พบว่า ภาพรวมมีความพึงพอใจอยู่ในระดับมาก (ค่าเฉลี่ย 4.09)</t>
  </si>
  <si>
    <t>เมื่อพิจารณารายข้อพบว่า ข้อที่มีค่าเฉลี่ยสูงสุด คือ ข้อ 15) ต้องการให้บัณฑิตวิทยาลัยจัดการอบรมรายวิชานี้ใน</t>
  </si>
  <si>
    <t>ครั้งต่อไป อยู่ในระดับมากที่สุด (ค่าเฉลี่ย 4.75) รองลงมาได้แก่ 14) อาจารย์ใช้สื่อการสอนได้เหมาะสมกับ</t>
  </si>
  <si>
    <t>เนื้อหา และตอบคำถามได้ชัดเจน อยู่ในระดับมาก (ค่าเฉลี่ย 4.33) และ 2) เจ้าหน้าที่ให้บริการด้วยกิริยาวาจา</t>
  </si>
  <si>
    <t>(ค่าเฉลี่ยเท่ากับ 4.41) เมื่อพิจารณารายข้อพบว่า ข้อที่มีค่าเฉลี่ยสูงสุด คือ ข้อ 13) อาจารย์เข้าสอน – เลิกสอน</t>
  </si>
  <si>
    <t xml:space="preserve"> ตรงเวลา มีความพึงพอใจอยู่ในระดับมากที่สุด (ค่าเฉลี่ยเท่ากับ 4.76) รองลงมาคือ ข้อ 12)อาจารย์อธิบายเนื้อหา</t>
  </si>
  <si>
    <t>วิชาได้อย่างชัดเจนและเข้าใจง่าย อยู่ในระดับมากที่สุด (ค่าเฉลี่ยเท่ากับ 4.68) และ 14) อาจารย์ใช้สื่อการสอน</t>
  </si>
  <si>
    <t>ได้เหมาะสมกับเนื้อหา และตอบคำถามได้ชัดเจน อยู่ในระดับมากที่สุด (ค่าเฉลี่ย 4.60)</t>
  </si>
  <si>
    <t>(ค่าเฉลี่ย 4.40)</t>
  </si>
  <si>
    <t>ก่อนการอบรม อยู่ในระดับมาก (ค่าเฉลี่ย 3.19) และหลังเข้ารับการอบรมค่าเฉลี่ยความรู้ ความเข้าใจสูงขึ้น</t>
  </si>
  <si>
    <t>ของสถานที่อบรม อยู่ในระดับมาก (ค่าเฉลี่ย 4.38)</t>
  </si>
  <si>
    <t>ก่อนการอบรม อยู่ในระดับปานกลาง (ค่าเฉลี่ย 3.30) และหลังเข้ารับการอบรมค่าเฉลี่ยความรู้ ความเข้าใจสูงขึ้น</t>
  </si>
  <si>
    <t>บทสรุปสำหรับผู้บริหาร</t>
  </si>
  <si>
    <t xml:space="preserve">ผลการประเมินโครงการภาษาอังกฤษเพื่อยกระดับความรู้นิสิตบัณฑิตศึกษา ครั้งที่ 4 เดือนเมษายน 2562 </t>
  </si>
  <si>
    <t>จำนวนทั้งสิ้น 88 คน จำแนกเป็น</t>
  </si>
  <si>
    <t>ในครั้งนี้ จำนวนทั้งสิ้น 88 คน จำแนกเป็น</t>
  </si>
  <si>
    <t>ปรากฏผลการประเมินดังนี้</t>
  </si>
  <si>
    <t xml:space="preserve"> 13.64 กลุ่ม Pre-Intermediate เป็นเพศหญิง ร้อยละ 15.91 เพศชาย ร้อยละ 12.50 กลุ่ม Starter 2 </t>
  </si>
  <si>
    <t xml:space="preserve">เป็นเพศหญิงและเพศชาย ร้อยละ 9.09 กลุ่ม Upper-Intermediate เป็นเพศหญิง ร้อยละ 4.55 เพศชาย </t>
  </si>
  <si>
    <t>ร้อยละ 6.82</t>
  </si>
  <si>
    <t>จากตารางแสดงจำนวนผู้เข้ารับการอบรมจำแนกตามเพศ พบว่า กลุ่ม Elementary 2 เป็นเพศหญิง</t>
  </si>
  <si>
    <t xml:space="preserve">จำนวนผู้เข้ารับการอบรมจำแนกตามอายุ  พบว่า  ผู้เข้ารับการอบรมส่วนใหญ่อยู่ในกลุ่ม Intermediate </t>
  </si>
  <si>
    <t xml:space="preserve">อายุระหว่าง 20-30 ปี ร้อยละ 24.19  รองลงมาได้แก่ กลุ่ม Pre-Intermediate อายุ 20-30 ปี ร้อยละ 19.35 และ </t>
  </si>
  <si>
    <t>จำนวนผู้เข้ารับการอบรมจำแนกตามระดับการศึกษา พบว่า  ส่วนใหญ่อยู่ในกลุ่ม Intermediate</t>
  </si>
  <si>
    <t>จำนวนผู้เข้ารับการอบรมจำแนกตามคณะ/วิทยาลัย พบว่า ส่วนใหญ่อยู่ในกลุ่ม Pre-Intermediate</t>
  </si>
  <si>
    <t>สังกัดคณะบริการธุรกิจ เศรษฐศาสตร์และการสื่อสาร ร้อยละ 9.09  รองลงมาได้แก่ กลุ่ม Elementary 2</t>
  </si>
  <si>
    <t>คณะศึกษาศาสตร์ กลุ่ม Intermediate คณะบริหารธุรกิจ เศรษฐศาสตร์และการสื่อสาร และคณะศึกษาศาสตร์</t>
  </si>
  <si>
    <t>ร้อยละ 7.95 และ กลุ่ม Strater 2 คณะศึกษาศาสตร์ ร้อยละ 6.82</t>
  </si>
  <si>
    <t>จำนวนผู้เข้ารับการอบรมจำแนกตามสาขาวิชา  พบว่า   ส่วนใหญ่อยู่ในกลุ่ม Intermediate</t>
  </si>
  <si>
    <t xml:space="preserve">จากการสอบถามความรู้ก่อน-หลังการอบรม พบว่า </t>
  </si>
  <si>
    <t>3. กลุ่ม Pre-Intermediate  พบว่า   ก่อนเข้ารับการอบรมผู้เข้าร่วมโครงการมีความรู้ความเข้าใจ</t>
  </si>
  <si>
    <t>ค่าเฉลี่ยความรู้ ความเข้าใจสูงขึ้นอยู่ในระดับมาก (ค่าเฉลี่ย 4.08)</t>
  </si>
  <si>
    <t>4. กลุ่ม Starter 2  พบว่า  ก่อนเข้ารับการอบรมผู้เข้าร่วมโครงการมีความรู้ความเข้าใจเกี่ยวกับกิจกรรมที่จัด</t>
  </si>
  <si>
    <t>5. กลุ่ม Upper-Intermediate  พบว่า ก่อนเข้ารับการอบรมผู้เข้าร่วมโครงการมีความรู้ความเข้าใจ</t>
  </si>
  <si>
    <t xml:space="preserve">1. กลุ่ม Elementary 2  พบว่า  ก่อนเข้ารับการอบรมผู้เข้าร่วมโครงการมีความรู้ความเข้าใจเกี่ยวกับ </t>
  </si>
  <si>
    <t>ความเข้าใจสูงขึ้นอยู่ในระดับมาก (ค่าเฉลี่ย 3.67)</t>
  </si>
  <si>
    <t>2. กลุ่ม Intermediate ก่อนเข้ารับการอบรมผู้เข้าร่วมโครงการมีความรู้ความเข้าใจเกี่ยวกับกิจกรรมที่</t>
  </si>
  <si>
    <t>จากการสอบถามความพึงพอใจ พบว่า</t>
  </si>
  <si>
    <t>1. กลุ่ม Elementary 2 พบว่า ภาพรวมมีความพึงพอใจอยู่ในระดับมาก (ค่าเฉลี่ย 4.09) เมื่อพิจารณา</t>
  </si>
  <si>
    <t>เป็นรายข้อพบว่า ข้อที่มีค่าเฉลี่ยสูงสุด คือ ข้อ 15) ต้องการให้บัณฑิตวิทยาลัยจัดการอบรมรายวิชานี้ใน</t>
  </si>
  <si>
    <t>2. กลุ่ม Intermediate พบว่า ภาพรวมมีความพึงพอใจอยู่ในระดับมาก (ค่าเฉลี่ย 4.41) เมื่อพิจารณา</t>
  </si>
  <si>
    <t>เป็นรายข้อพบว่า ข้อที่มีค่าเฉลี่ยสูงสุด คือ ข้อ 13) อาจารย์เข้าสอน – เลิกสอน ตรงเวลา มีความพึงพอใจอยู่ในระดับ</t>
  </si>
  <si>
    <t>มากที่สุด (ค่าเฉลี่ยเท่ากับ 4.76) รองลงมาคือ ข้อ 12)อาจารย์อธิบายเนื้อหาวิชาได้อย่างชัดเจนและเข้าใจง่าย</t>
  </si>
  <si>
    <t>ได้ชัดเจน อยู่ในระดับมากที่สุด (ค่าเฉลี่ย 4.60)</t>
  </si>
  <si>
    <t>อยู่ในระดับมากที่สุด (ค่าเฉลี่ยเท่ากับ 4.68) และ 14) อาจารย์ใช้สื่อการสอน ได้เหมาะสมกับเนื้อหา และตอบคำถาม</t>
  </si>
  <si>
    <t>3. กลุ่ม Pre-Intermediate พบว่า ภาพรวมมีความพึงพอใจอยู่ในระดับมาก (ค่าเฉลี่ย 4.19) เมื่อพิจารณา</t>
  </si>
  <si>
    <t>เป็นรายข้อพบว่า ข้อที่มีค่าเฉลี่ยสูงสุด คือ ข้อ 6) ความสะดวกของสถานที่อบรม อยู่ในระดับมากที่สุด (ค่าเฉลี่ย 4.52)</t>
  </si>
  <si>
    <t xml:space="preserve">รองลงมาคือ ข้อ 15) ต้องการให้บัณฑิตวิทยาลัย จัดการอบรมรายวิชา อยู่ในระดับมาก (ค่าเฉลี่ยเท่ากับ 4.48) และ </t>
  </si>
  <si>
    <t>ข้อ 13) อาจารย์เข้าสอน-เลิกสอน ตรงเวลา อยู่ในระดับมาก (ค่าเฉลี่ย 4.40)</t>
  </si>
  <si>
    <t>4. กลุ่ม Starter 2 พบว่า ภาพรวมมีความพึงพอใจอยู่ในระดับมาก  (ค่าเฉลี่ย 4.15) เมื่อพิจารณารายข้อ</t>
  </si>
  <si>
    <t>5. กลุ่ม Uper Intermediate พบว่า ภาพรวมมีความพึงพอใจอยู่ในระดับมากที่สุด (ค่าเฉลี่ย 4.52)</t>
  </si>
  <si>
    <t xml:space="preserve">คิดเป็นร้อยละ 7.95 เพศชาย คิดเป็นร้อยละ 5.68 กลุ่ม Intermediate เป็นเพศหญิงร้อยละ 14.77 เพศชาย ร้อยละ </t>
  </si>
  <si>
    <t>กลุ่ม Pre-Intermediate อายุระหว่าง 31-40 ปี ร้อยละ 12.90</t>
  </si>
  <si>
    <t xml:space="preserve">ความเข้าใจสูงขึ้น อยู่ในระดับมาก (ค่าเฉลี่ย 4.08) </t>
  </si>
  <si>
    <t xml:space="preserve">พบว่า  ข้อที่มีค่าเฉลี่ยสูงสุด คือ ข้อ 13) อาจารย์เข้าสอน-เลิกสอน ตรงเวลา อยู่ในระดับมากที่สุด (ค่าเฉลี่ย 4.56) </t>
  </si>
  <si>
    <t xml:space="preserve"> รองลงมาคือ ต้องการให้บัณฑิตวิทยาลัยจัดอบรมรายวิชานี้ในครั้งต่อไป (ค่าเฉลี่ย 4.50) และ 6) ความสะดวก</t>
  </si>
  <si>
    <t xml:space="preserve">    4. Starter 2                      จำนวน 16 คน</t>
  </si>
  <si>
    <t>ตาราง 1 แสดงจำนวนผู้เข้ารับการอบรมจำแนกตามเพศ (ต่อ)</t>
  </si>
  <si>
    <t xml:space="preserve">     จากตารางแสดงจำนวนผู้เข้ารับการอบรมจำแนกตามเพศ พบว่า กลุ่ม Elementary 2 เป็นเพศหญิง ร้อยละ </t>
  </si>
  <si>
    <t xml:space="preserve">7.95 เพศชาย คิดเป็นร้อยละ 5.68 กลุ่ม Intermediate เป็นเพศหญิงร้อยละ 14.77 เพศชาย ร้อยละ 13.64 </t>
  </si>
  <si>
    <t>กลุ่ม Pre-Intermediate เป็นเพศหญิง ร้อยละ 15.91 เพศชาย ร้อยละ 12.50 กลุ่ม Starter 2 เป็นเพศหญิงและ</t>
  </si>
  <si>
    <t>เพศชาย ร้อยละ 9.09 กลุ่ม Upper-Intermediate เป็นเพศหญิง ร้อยละ 4.55 เพศชาย ร้อยละ 6.82</t>
  </si>
  <si>
    <t xml:space="preserve">     จากตารางแสดงจำนวนผู้เข้ารับการอบรมจำแนกตามอายุ พบว่า ผู้เข้ารับการอบรมส่วนใหญ่อยู่ในกลุ่ม </t>
  </si>
  <si>
    <t xml:space="preserve">Intermediate อายุระหว่าง 20-30 ปี ร้อยละ 24.19  รองลงมาได้แก่ กลุ่ม Pre-Intermediate อายุ 20-30 ปี </t>
  </si>
  <si>
    <t>ร้อยละ 19.35 และ กลุ่ม Pre-Intermediate อายุระหว่าง 31-40 ปี ร้อยละ 12.90</t>
  </si>
  <si>
    <t>ตาราง 2 แสดงจำนวนผู้เข้ารับการอบรมจำแนกตามอายุ (ต่อ)</t>
  </si>
  <si>
    <t>ตาราง 3 แสดงจำนวนผู้เข้ารับการอบรมจำแนกตามระดับการศึกษา (ต่อ)</t>
  </si>
  <si>
    <t>Pre-Intermediate สังกัดคณะบริหารธุรกิจ เศรษฐศาสตร์และการสื่อสาร ร้อยละ 9.09  รองลงมาได้แก่</t>
  </si>
  <si>
    <t>ตาราง 4 แสดงจำนวนผู้เข้ารับการอบรมจำแนกตามคณะ/วิทยาลัย (ต่อ)</t>
  </si>
  <si>
    <t>ตาราง 5 แสดงจำนวนผู้เข้ารับการอบรมจำแนกตามสาขาวิชา (ต่อ)</t>
  </si>
  <si>
    <t xml:space="preserve">สาขาวิชาบริหารธุรกิจ และสาขาวิชาการบริหารการศึกษา และอยู่ในกลุ่ม Pre-Intermediate สาขาการสื่อสาร </t>
  </si>
  <si>
    <t xml:space="preserve">ร้อยละ 4.55 รองลงมาได้แก่ กลุ่ม Elementary 2 สาขาวิชาการจัดการกีฬา และกลุ่ม Pre-Intermediate </t>
  </si>
  <si>
    <t>สาขาวิชาบริหารธุรกิจ การบริหารการศึกษา และวิศวกรรมเครื่องกล ร้อยละ 3.41</t>
  </si>
  <si>
    <t xml:space="preserve">ตาราง 6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</si>
  <si>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Elementary 2 (N = 12)</t>
  </si>
  <si>
    <t xml:space="preserve">      จากตารางแสดงค่าเฉลี่ย ค่าเบี่ยงเบนมาตรฐาน และระดับความรู้ ความเข้าใจฯ กลุ่ม Elementary 2 พบว่า </t>
  </si>
  <si>
    <t>ตาราง 7 แสดงผลการประเมินโครงการฯ กลุ่ม Elementary 2</t>
  </si>
  <si>
    <t>ครั้งต่อไป อยู่ในระดับมากที่สุด (ค่าเฉลี่ย 4.75) รองลงมาได้แก่ 14) อาจารย์ใช้สื่อการสอนได้เหมาะสมกับเนื้อหา</t>
  </si>
  <si>
    <t>และตอบคำถามได้ชัดเจน อยู่ในระดับมาก (ค่าเฉลี่ย 4.33) และ 2) เจ้าหน้าที่ให้บริการด้วยกิริยาวาจาสุภาพ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</si>
  <si>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</t>
  </si>
  <si>
    <t>กลุ่ม Intermediate (N = 25)</t>
  </si>
  <si>
    <t xml:space="preserve">      จากตารางแสดงค่าเฉลี่ย ค่าเบี่ยงเบนมาตรฐาน และระดับความรู้ ความเข้าใจฯ กลุ่ม Intermediate พบว่า </t>
  </si>
  <si>
    <t>EPE (Intermediate) N = 25</t>
  </si>
  <si>
    <t xml:space="preserve">ตาราง 9 แสดงผลการประเมินโครงการฯ กลุ่ม Intermediate </t>
  </si>
  <si>
    <t xml:space="preserve">        ผลการประเมินความพึงพอใจในการเข้ารับการอบรมภาษาอังกฤษเพื่อพัฒนาศักยภาพด้านภาษาอังกฤษ</t>
  </si>
  <si>
    <t>ตาราง 10 แสดงค่าเฉลี่ย ค่าเบี่ยงเบนมาตรฐาน และระดับความรู้ ความเข้าใจเกี่ยวกับกิจกรรมในโครงการฯ</t>
  </si>
  <si>
    <t>ตาราง 9 แสดงผลการประเมินโครงการฯ กลุ่ม Intermediate (ต่อ)</t>
  </si>
  <si>
    <t xml:space="preserve">      จากตารางแสดงค่าเฉลี่ย ค่าเบี่ยงเบนมาตรฐาน และระดับความรู้ ความเข้าใจฯ กลุ่ม Pre-Intermediate </t>
  </si>
  <si>
    <t>พบว่า  ก่อนการอบรม อยู่ในระดับมาก (ค่าเฉลี่ย 3.16) และหลังเข้ารับการอบรมค่าเฉลี่ยความรู้ ความเข้าใจสูงขึ้น</t>
  </si>
  <si>
    <t xml:space="preserve">ตาราง 11 แสดงผลการประเมินโครงการฯ กลุ่ม Pre - Intermediate </t>
  </si>
  <si>
    <t xml:space="preserve">       ผลการประเมินความพึงพอใจในการเข้ารับการอบรมภาษาอังกฤษเพื่อพัฒนาศักยภาพด้านภาษาอังกฤษ</t>
  </si>
  <si>
    <t>สำหรับนิสิตบัณฑิตศึกษา ในกลุ่ม Pre-Intermediate พบว่า ภาพรวมมีความพึงพอใจอยู่ในระดับมาก (ค่าเฉลี่ย</t>
  </si>
  <si>
    <t>4.19) เมื่อพิจารณารายข้อพบว่า ข้อที่มีค่าเฉลี่ยสูงสุด คือ ข้อ 6) ความสะดวกของสถานที่อบรมอยู่ในระดับ</t>
  </si>
  <si>
    <t>ตาราง 12 แสดงค่าเฉลี่ย ค่าเบี่ยงเบนมาตรฐาน และระดับความรู้ ความเข้าใจเกี่ยวกับกิจกรรมในโครงการฯ (N = 16)</t>
  </si>
  <si>
    <t>มากที่สุด (ค่าเฉลี่ยเท่ากับ 4.52) รองลงมาคือ ข้อ 15) ต้องการให้บัณฑิตวิทยาลัย จัดการอบรมรายวิชานี้ในครั้ง</t>
  </si>
  <si>
    <t xml:space="preserve">ต่อไปอยู่ในระดับมาก (ค่าเฉลี่ยเท่ากับ 4.48) และ ข้อ 13) อาจารย์เข้าสอน-เลิกสอน ตรงเวลา อยู่ในระดับมาก </t>
  </si>
  <si>
    <t xml:space="preserve">      จากตารางแสดงค่าเฉลี่ย ค่าเบี่ยงเบนมาตรฐาน และระดับความรู้ ความเข้าใจฯ กลุ่ม Starter 2 พบว่า  </t>
  </si>
  <si>
    <t>ตาราง 13 แสดงผลการประเมินโครงการฯ กลุ่ม Starter 2</t>
  </si>
  <si>
    <t>ตาราง 13 แสดงผลการประเมินโครงการฯ กลุ่ม Starter 2 (ต่อ)</t>
  </si>
  <si>
    <t xml:space="preserve">ตาราง 14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</si>
  <si>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สำหรับนิสิตบัณฑิตศึกษา กลุ่ม Starter 2 พบว่า ภาพรวมมีความพึงพอใจอยู่ในระดับมาก (ค่าเฉลี่ย 4.15)</t>
  </si>
  <si>
    <t>เมื่อพิจารณารายข้อพบว่า ข้อที่มีค่าเฉลี่ยสูงสุด คือ 13) อาจารย์เข้าสอน-เลิกสอน ตรงเวลา อยู่ในระดับมากที่สุด</t>
  </si>
  <si>
    <t xml:space="preserve">(ค่าเฉลี่ย 4.56) รองลงมาคือ ต้องการให้บัณฑิตวิทยาลัย จัดอบรมรายวิชานี้ในครั้งต่อไป อยู่ในระดับมาก </t>
  </si>
  <si>
    <t>(ค่าเฉลี่ย 4.50) และ 6) ความสะดวกของสถานที่อบรม อยู่ในระดับมาก (ค่าเฉลี่ย 4.38)</t>
  </si>
  <si>
    <t xml:space="preserve">         ผลการประเมินความพึงพอใจในการเข้ารับการอบรมภาษาอังกฤษเพื่อพัฒนาศักยภาพด้านภาษาอังกฤษ</t>
  </si>
  <si>
    <t xml:space="preserve">      จากตารางแสดงค่าเฉลี่ย ค่าเบี่ยงเบนมาตรฐาน และระดับความรู้ ความเข้าใจฯ กลุ่ม Upper-Intermediate</t>
  </si>
  <si>
    <t>ตาราง 15 แสดงผลการประเมินโครงการฯ กลุ่ม Upper - Intermediate</t>
  </si>
  <si>
    <t xml:space="preserve">   สาธารณสุขศาสตร์</t>
  </si>
  <si>
    <t xml:space="preserve">ก่อนการอบรม มีความรู้ความเข้าใจฯ อยู่ในระดับน้อย (ค่าเฉลี่ย 2.50) และหลังเข้ารับการอบรมค่าเฉลี่ยความรู้ </t>
  </si>
  <si>
    <t xml:space="preserve">ความเข้าใจสูงขึ้น อยู่ในระดับมาก (ค่าเฉลี่ย 3.67) </t>
  </si>
  <si>
    <t>ยิ้มแย้มเจ่มใส  11) หนังสือเรียนมีเนื้อหาสาระ ความชัดเจน และเข้าใจง่าย และอาจารย์เข้าสอน-เลิกสอน</t>
  </si>
  <si>
    <t>ตรงเวลา (ค่าเฉลี่ย 4.25)</t>
  </si>
  <si>
    <t>ก่อนการอบรม มีความรู้ความเข้าใจฯ อยู่ในระดับปานกลาง (ค่าเฉลี่ย 3.16) และหลังเข้ารับการอบรมค่าเฉลี่ย</t>
  </si>
  <si>
    <t xml:space="preserve">ความรู้ความเข้าใจสูงขึ้น อยู่ในระดับมาก (ค่าเฉลี่ย 4.08) </t>
  </si>
  <si>
    <t>พบว่า ก่อนการอบรม มีความรู้ความเข้าใจฯ อยู่ในระดับปานกลาง (ค่าเฉลี่ย 3.30) และหลังเข้ารับการอบรม</t>
  </si>
  <si>
    <t xml:space="preserve">ค่าเฉลี่ยความรู้ ความเข้าใจสูงขึ้นอยู่ในระดับมาก (ค่าเฉลี่ย 4.10) </t>
  </si>
  <si>
    <t xml:space="preserve">(ค่าเฉลี่ยเท่ากับ 4.52) เมื่อพิจารณารายข้อ พบว่า ข้อ 13) อาจารย์เข้าสอน-เลิกสอนตรงเวลาอยู่ในระดับมากที่สุด </t>
  </si>
  <si>
    <t>(ค่าเฉลี่ย 4.90) รองลงมาได้แก่ 6) ความสะดวกของสถานที่อบรม อยู่ในระดับมากที่สุด (ค่าเฉลี่ย 4.80) และ 2 ) เจ้าหน้าที่</t>
  </si>
  <si>
    <t xml:space="preserve">ให้บริการด้วยกิริยาวาจาสุภาพ ยิ้มแย้มแจ่มใส (ค่าเฉลี่ย 4.70) </t>
  </si>
  <si>
    <t>กิจกรรมที่จัดในโครงการฯ ภาพรวม อยู่ในระดับน้อย (ค่าเฉลี่ย 2.50) และหลังเข้ารับการอบรมมีค่าเฉลี่ยความรู้</t>
  </si>
  <si>
    <t xml:space="preserve">จัดในโครงการฯ ก่อนการอบรม อยู่ในระดับปานกลาง (ค่าเฉลี่ย 3.16)  และหลังเข้ารับการอบรมค่าเฉลี่ยความรู้ </t>
  </si>
  <si>
    <t>เกี่ยวกับกิจกรรมที่จัดในโครงการฯ ก่อนการอบรม อยู่ในระดับมาก (ค่าเฉลี่ย 3.16) และหลังเข้ารับการอบรมมี</t>
  </si>
  <si>
    <t>สุภาพ ยิ้มแย้มเจ่มใส  11) หนังสือเรียนมีเนื้อหาสาระ ความชัดเจน และเข้าใจง่าย อยู่ในระดับมาก  และ</t>
  </si>
  <si>
    <t>อาจารย์เข้าสอน - เลิกสอนตรงเวลา อยู่ในระดับมาก (ค่าเฉลี่ย 4.25)</t>
  </si>
  <si>
    <t xml:space="preserve">เมื่อพิจารณารายข้อ พบว่า 13.) อาจารย์เข้าสอน-เลิกสอนตรงเวลาอยู่ในระดับมากที่สุด (ค่าเฉลี่ย 4.90) </t>
  </si>
  <si>
    <t>รองลงมาได้แก่ ข้อ 6) ความสะดวกของสถานที่อบรม อยู่ในระดับมากที่สุด (ค่าเฉลี่ย 4.80)  2 ) เจ้าหน้าที่ให้บริการ</t>
  </si>
  <si>
    <t xml:space="preserve">ด้วยกิริยาวาจาสุภาพ ยิ้มแย้มแจ่มใส อยู่ในระดับมากที่สุด (ค่าเฉลี่ย 4.70) </t>
  </si>
  <si>
    <t xml:space="preserve">เจ้าหน้าที่ให้คำแนะนำก่อนที่จะสมัครเข้าอบรม
ไม่ตรงกับที่มาอบรม เนื่องจากตอนไปถามเจ้าหน้าที่ได้บอกว่า จะไม่มีการเปิดอบรมในระดับเอหนึ่ง 
แต่ตอนอบรมมีระดับเอหนึ่งซึ่งไม่มีการแจ้งล่วงให้ทราบ การแจ้งสถานที่อบรม เนื่องจากเป็นนิสิตเก่าของ มหาวิทยาลัยนเรศวร ไม่ได้ทราบว่าตึกที่ใช้อบรมอยู่ส่วนไหนของมหาวิทยาลัย เนื่องจากตึกอบรมเป็นตึกที่พึ่งสร้าง จึงไม่ทราบและสุดท้ายเจ้าหน้าที่พูดจาไม่ดีให้คำแนะนำไม่ชัดเจน </t>
  </si>
  <si>
    <t>ขอขอบคุณอาจารย์ทั้งสองท่านที่ถ่ายทอดความรู้และประสบการณ์ด้านภาษาอังกฤษ
ที่สามารถนำไปประยุกต์ใช้งานได้เป็นอย่างดี</t>
  </si>
  <si>
    <t xml:space="preserve">นอกจากสอนในหนังสือแล้ว ควรให้ทำแบบฝึกหัดใกล้เคียงกับแนวข้อสอบ ที่เป็นพารากราฟบ้าง 
และสอนวิธีการเขียนจดหมายหรือเรียงความ ก่อนจะให้เป็นการบ้าน
สอนวิธีการเกร็งข้อสอบมากกว่าในหนังสือบ้างและการใช้ในข้อสอบได้จริง  </t>
  </si>
  <si>
    <t>1. อยากให้มีหลักสูตรพิเศษสำหรับนิสิตที่กำลังจะจบการศึกษาเหลือเพียงคะแนนภาษาอังกฤษเท่านั้น
2. อยากให้มีการจัดเรียนแบบล่นระยะเวลา คือเรียน เสาร์-อาทิตย์ เวลา 09.00-16.00 น. 
(สำหรับนิสิตที่หมด coursework แล้ว)
3. อยากให้มีการสอบแก้ตัวสำหรับนิสิตที่สอบไม่ผ่าน</t>
  </si>
  <si>
    <t>การแบ่งช่วงคะแนนอาจจะห่างไปเพราะว่า เพื่อนในห้องเรียนบางคนไม่เข้าใจที่อาจารย์พูด ทำให้การเรียนในห้องช้ากว่าปกติ เนื่องจากเพื่อนไม่สามารถตอบคำถามอาจารย์ได้ ทำให้ทุกคนต้องรอ :)</t>
  </si>
  <si>
    <t>ควรจะแบ่งการสอบเป็น 2 ครั้ง เนื่องจากเนื้อหาที่เรียนมีจำนวนมาก เช่น การเรียนมีทั้งหมด 10 บท
เมื่อเรียนจบบทที่ 5 ควรสอบครั้งที่ 1 และเมื่อเรียนจบบทที่ 10 ก็สอบครั้งที่ 2 
แล้วเอาคะแนนสอบทั้งสองครั้งมารวมกัน</t>
  </si>
  <si>
    <t>รายวิชานี้เป็นประโยนช์ต่อนิสิตมาก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</si>
</sst>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26" x14ac:knownFonts="1">
    <font>
      <sz val="10"/>
      <color rgb="FF000000"/>
      <name val="Arial"/>
    </font>
    <font>
      <sz val="10"/>
      <name val="Arial"/>
      <family val="2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rgb="FF000000"/>
      <name val="Arial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20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2" fontId="2" fillId="3" borderId="0" xfId="0" applyNumberFormat="1" applyFont="1" applyFill="1" applyAlignment="1">
      <alignment vertical="top"/>
    </xf>
    <xf numFmtId="2" fontId="2" fillId="4" borderId="0" xfId="0" applyNumberFormat="1" applyFont="1" applyFill="1" applyAlignment="1">
      <alignment vertical="top"/>
    </xf>
    <xf numFmtId="0" fontId="3" fillId="0" borderId="0" xfId="0" applyFont="1" applyAlignment="1"/>
    <xf numFmtId="2" fontId="2" fillId="5" borderId="0" xfId="0" applyNumberFormat="1" applyFont="1" applyFill="1" applyAlignment="1">
      <alignment vertical="top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4" fillId="0" borderId="2" xfId="0" pivotButton="1" applyFont="1" applyBorder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left" wrapText="1"/>
    </xf>
    <xf numFmtId="0" fontId="10" fillId="0" borderId="0" xfId="0" applyFont="1" applyAlignment="1"/>
    <xf numFmtId="0" fontId="10" fillId="0" borderId="0" xfId="0" applyFont="1" applyFill="1" applyAlignment="1"/>
    <xf numFmtId="0" fontId="10" fillId="0" borderId="0" xfId="0" applyFont="1" applyAlignment="1">
      <alignment horizontal="center"/>
    </xf>
    <xf numFmtId="0" fontId="11" fillId="0" borderId="0" xfId="0" applyFont="1" applyFill="1" applyAlignment="1"/>
    <xf numFmtId="0" fontId="11" fillId="0" borderId="0" xfId="0" applyFont="1" applyAlignment="1">
      <alignment horizontal="center"/>
    </xf>
    <xf numFmtId="0" fontId="11" fillId="0" borderId="0" xfId="0" applyFont="1" applyAlignment="1"/>
    <xf numFmtId="2" fontId="11" fillId="0" borderId="6" xfId="0" applyNumberFormat="1" applyFont="1" applyBorder="1" applyAlignment="1">
      <alignment horizontal="center"/>
    </xf>
    <xf numFmtId="0" fontId="11" fillId="0" borderId="0" xfId="0" applyFont="1" applyFill="1" applyBorder="1" applyAlignment="1">
      <alignment vertical="top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>
      <alignment horizontal="center"/>
    </xf>
    <xf numFmtId="0" fontId="7" fillId="0" borderId="0" xfId="0" applyFont="1" applyFill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8" fillId="0" borderId="0" xfId="0" applyFont="1" applyFill="1" applyAlignment="1"/>
    <xf numFmtId="0" fontId="7" fillId="0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Fill="1" applyBorder="1" applyAlignment="1"/>
    <xf numFmtId="0" fontId="7" fillId="0" borderId="10" xfId="0" applyFont="1" applyBorder="1" applyAlignment="1">
      <alignment horizontal="center"/>
    </xf>
    <xf numFmtId="0" fontId="7" fillId="0" borderId="11" xfId="0" applyFont="1" applyFill="1" applyBorder="1" applyAlignment="1"/>
    <xf numFmtId="0" fontId="7" fillId="0" borderId="13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5" fillId="0" borderId="2" xfId="0" applyFont="1" applyFill="1" applyBorder="1" applyAlignment="1">
      <alignment vertical="top"/>
    </xf>
    <xf numFmtId="2" fontId="5" fillId="0" borderId="2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left"/>
    </xf>
    <xf numFmtId="2" fontId="2" fillId="0" borderId="0" xfId="0" applyNumberFormat="1" applyFont="1" applyAlignment="1">
      <alignment vertical="top"/>
    </xf>
    <xf numFmtId="0" fontId="8" fillId="0" borderId="2" xfId="0" applyFont="1" applyFill="1" applyBorder="1" applyAlignment="1"/>
    <xf numFmtId="0" fontId="8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2" fontId="8" fillId="0" borderId="2" xfId="0" applyNumberFormat="1" applyFont="1" applyBorder="1" applyAlignment="1">
      <alignment horizontal="center"/>
    </xf>
    <xf numFmtId="0" fontId="7" fillId="0" borderId="6" xfId="0" applyFont="1" applyFill="1" applyBorder="1" applyAlignment="1"/>
    <xf numFmtId="2" fontId="7" fillId="0" borderId="6" xfId="0" applyNumberFormat="1" applyFont="1" applyBorder="1" applyAlignment="1">
      <alignment horizontal="center"/>
    </xf>
    <xf numFmtId="0" fontId="7" fillId="0" borderId="13" xfId="0" applyFont="1" applyFill="1" applyBorder="1" applyAlignment="1"/>
    <xf numFmtId="0" fontId="7" fillId="0" borderId="7" xfId="0" applyFont="1" applyFill="1" applyBorder="1" applyAlignment="1"/>
    <xf numFmtId="0" fontId="7" fillId="0" borderId="7" xfId="0" applyFont="1" applyBorder="1" applyAlignment="1">
      <alignment horizontal="center"/>
    </xf>
    <xf numFmtId="2" fontId="0" fillId="0" borderId="0" xfId="0" applyNumberFormat="1" applyFont="1" applyAlignment="1"/>
    <xf numFmtId="0" fontId="7" fillId="0" borderId="0" xfId="0" applyFont="1" applyBorder="1" applyAlignment="1"/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/>
    <xf numFmtId="2" fontId="8" fillId="0" borderId="0" xfId="0" applyNumberFormat="1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9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3" fillId="0" borderId="2" xfId="0" applyFont="1" applyBorder="1" applyAlignment="1">
      <alignment horizontal="left" indent="1"/>
    </xf>
    <xf numFmtId="0" fontId="8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left" indent="1"/>
    </xf>
    <xf numFmtId="0" fontId="8" fillId="0" borderId="0" xfId="0" applyFont="1" applyAlignment="1"/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left" indent="1"/>
    </xf>
    <xf numFmtId="0" fontId="7" fillId="0" borderId="13" xfId="0" applyFont="1" applyBorder="1" applyAlignment="1">
      <alignment horizontal="left" indent="1"/>
    </xf>
    <xf numFmtId="2" fontId="7" fillId="0" borderId="0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7" fillId="0" borderId="11" xfId="0" applyFont="1" applyBorder="1" applyAlignment="1">
      <alignment horizontal="left" indent="1"/>
    </xf>
    <xf numFmtId="0" fontId="7" fillId="0" borderId="8" xfId="0" applyFont="1" applyBorder="1" applyAlignment="1">
      <alignment horizontal="left" indent="1"/>
    </xf>
    <xf numFmtId="0" fontId="7" fillId="0" borderId="8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left" indent="1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 indent="1"/>
    </xf>
    <xf numFmtId="0" fontId="7" fillId="0" borderId="9" xfId="0" applyFont="1" applyBorder="1" applyAlignment="1">
      <alignment horizontal="left" indent="1"/>
    </xf>
    <xf numFmtId="0" fontId="8" fillId="0" borderId="6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2" fontId="7" fillId="0" borderId="10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7" fillId="0" borderId="0" xfId="0" applyFont="1" applyAlignment="1"/>
    <xf numFmtId="0" fontId="8" fillId="0" borderId="14" xfId="0" applyFont="1" applyFill="1" applyBorder="1" applyAlignment="1">
      <alignment horizontal="left" vertical="center"/>
    </xf>
    <xf numFmtId="2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top"/>
    </xf>
    <xf numFmtId="0" fontId="8" fillId="0" borderId="1" xfId="0" applyFont="1" applyBorder="1" applyAlignment="1">
      <alignment horizontal="center"/>
    </xf>
    <xf numFmtId="0" fontId="19" fillId="0" borderId="6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8" fillId="0" borderId="11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2" fillId="0" borderId="7" xfId="0" applyFont="1" applyFill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top"/>
    </xf>
    <xf numFmtId="2" fontId="2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23" fillId="0" borderId="2" xfId="0" pivotButton="1" applyFont="1" applyBorder="1" applyAlignment="1"/>
    <xf numFmtId="0" fontId="23" fillId="0" borderId="2" xfId="0" applyFont="1" applyBorder="1" applyAlignment="1">
      <alignment horizontal="left"/>
    </xf>
    <xf numFmtId="0" fontId="23" fillId="0" borderId="2" xfId="0" applyFont="1" applyBorder="1" applyAlignment="1"/>
    <xf numFmtId="2" fontId="23" fillId="0" borderId="2" xfId="0" applyNumberFormat="1" applyFont="1" applyBorder="1" applyAlignment="1"/>
    <xf numFmtId="0" fontId="19" fillId="0" borderId="7" xfId="0" applyFont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center"/>
    </xf>
    <xf numFmtId="164" fontId="1" fillId="0" borderId="0" xfId="0" applyNumberFormat="1" applyFont="1" applyAlignment="1"/>
    <xf numFmtId="0" fontId="6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/>
    <xf numFmtId="0" fontId="11" fillId="0" borderId="6" xfId="0" applyFont="1" applyFill="1" applyBorder="1" applyAlignment="1"/>
    <xf numFmtId="0" fontId="1" fillId="6" borderId="0" xfId="0" applyFont="1" applyFill="1" applyAlignment="1"/>
    <xf numFmtId="0" fontId="1" fillId="7" borderId="0" xfId="0" applyFont="1" applyFill="1" applyAlignment="1"/>
    <xf numFmtId="0" fontId="1" fillId="8" borderId="0" xfId="0" applyFont="1" applyFill="1" applyAlignment="1"/>
    <xf numFmtId="0" fontId="1" fillId="9" borderId="0" xfId="0" applyFont="1" applyFill="1" applyAlignment="1"/>
    <xf numFmtId="2" fontId="22" fillId="0" borderId="15" xfId="0" applyNumberFormat="1" applyFont="1" applyBorder="1" applyAlignment="1">
      <alignment horizontal="center"/>
    </xf>
    <xf numFmtId="0" fontId="12" fillId="0" borderId="0" xfId="0" applyFont="1" applyFill="1" applyAlignment="1"/>
    <xf numFmtId="0" fontId="11" fillId="0" borderId="13" xfId="0" applyFont="1" applyFill="1" applyBorder="1" applyAlignment="1"/>
    <xf numFmtId="0" fontId="12" fillId="0" borderId="0" xfId="0" applyFont="1" applyAlignment="1"/>
    <xf numFmtId="0" fontId="3" fillId="0" borderId="12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13" fillId="0" borderId="0" xfId="0" applyFont="1" applyAlignment="1"/>
    <xf numFmtId="0" fontId="24" fillId="0" borderId="6" xfId="0" applyFont="1" applyBorder="1" applyAlignment="1">
      <alignment horizontal="center"/>
    </xf>
    <xf numFmtId="0" fontId="6" fillId="0" borderId="6" xfId="0" applyFont="1" applyBorder="1" applyAlignment="1"/>
    <xf numFmtId="0" fontId="4" fillId="0" borderId="2" xfId="0" applyFont="1" applyBorder="1" applyAlignment="1"/>
    <xf numFmtId="0" fontId="5" fillId="0" borderId="13" xfId="0" applyFont="1" applyBorder="1" applyAlignment="1">
      <alignment vertical="top"/>
    </xf>
    <xf numFmtId="0" fontId="5" fillId="0" borderId="2" xfId="0" applyFont="1" applyBorder="1" applyAlignment="1"/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vertical="top"/>
    </xf>
    <xf numFmtId="0" fontId="5" fillId="0" borderId="7" xfId="0" applyFont="1" applyBorder="1" applyAlignment="1"/>
    <xf numFmtId="0" fontId="4" fillId="0" borderId="7" xfId="0" applyFont="1" applyBorder="1" applyAlignment="1"/>
    <xf numFmtId="0" fontId="5" fillId="0" borderId="13" xfId="0" applyFont="1" applyBorder="1" applyAlignment="1">
      <alignment horizontal="right" vertical="top"/>
    </xf>
    <xf numFmtId="0" fontId="6" fillId="0" borderId="2" xfId="0" applyFont="1" applyBorder="1" applyAlignment="1"/>
    <xf numFmtId="0" fontId="5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5" fillId="0" borderId="13" xfId="0" applyFont="1" applyBorder="1" applyAlignment="1"/>
    <xf numFmtId="0" fontId="4" fillId="0" borderId="0" xfId="0" applyFont="1" applyAlignment="1"/>
    <xf numFmtId="0" fontId="3" fillId="0" borderId="7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21" fillId="0" borderId="6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6" xfId="0" applyFont="1" applyFill="1" applyBorder="1" applyAlignment="1"/>
    <xf numFmtId="2" fontId="21" fillId="0" borderId="6" xfId="0" applyNumberFormat="1" applyFont="1" applyBorder="1" applyAlignment="1">
      <alignment horizontal="center"/>
    </xf>
    <xf numFmtId="0" fontId="21" fillId="0" borderId="13" xfId="0" applyFont="1" applyFill="1" applyBorder="1" applyAlignment="1"/>
    <xf numFmtId="0" fontId="21" fillId="0" borderId="13" xfId="0" applyFon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0" fontId="21" fillId="0" borderId="7" xfId="0" applyFont="1" applyFill="1" applyBorder="1" applyAlignment="1"/>
    <xf numFmtId="0" fontId="21" fillId="0" borderId="7" xfId="0" applyFont="1" applyBorder="1" applyAlignment="1">
      <alignment horizontal="center"/>
    </xf>
    <xf numFmtId="2" fontId="21" fillId="0" borderId="7" xfId="0" applyNumberFormat="1" applyFont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2" fontId="22" fillId="0" borderId="2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21" fillId="0" borderId="0" xfId="0" applyFont="1" applyFill="1" applyBorder="1" applyAlignment="1"/>
    <xf numFmtId="0" fontId="21" fillId="0" borderId="0" xfId="0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" fillId="0" borderId="8" xfId="0" applyFont="1" applyFill="1" applyBorder="1" applyAlignment="1"/>
    <xf numFmtId="0" fontId="7" fillId="0" borderId="16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" fillId="0" borderId="7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</cellXfs>
  <cellStyles count="1">
    <cellStyle name="Normal" xfId="0" builtinId="0"/>
  </cellStyles>
  <dxfs count="60">
    <dxf>
      <numFmt numFmtId="2" formatCode="0.00"/>
    </dxf>
    <dxf>
      <numFmt numFmtId="165" formatCode="0.000"/>
    </dxf>
    <dxf>
      <numFmt numFmtId="166" formatCode="0.0000"/>
    </dxf>
    <dxf>
      <numFmt numFmtId="167" formatCode="0.00000"/>
    </dxf>
    <dxf>
      <numFmt numFmtId="168" formatCode="0.000000"/>
    </dxf>
    <dxf>
      <numFmt numFmtId="169" formatCode="0.0000000"/>
    </dxf>
    <dxf>
      <numFmt numFmtId="170" formatCode="0.00000000"/>
    </dxf>
    <dxf>
      <numFmt numFmtId="171" formatCode="0.000000000"/>
    </dxf>
    <dxf>
      <numFmt numFmtId="172" formatCode="0.0000000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253</xdr:row>
          <xdr:rowOff>209550</xdr:rowOff>
        </xdr:from>
        <xdr:to>
          <xdr:col>1</xdr:col>
          <xdr:colOff>276225</xdr:colOff>
          <xdr:row>254</xdr:row>
          <xdr:rowOff>76200</xdr:rowOff>
        </xdr:to>
        <xdr:sp macro="" textlink="">
          <xdr:nvSpPr>
            <xdr:cNvPr id="23554" name="Object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296</xdr:row>
          <xdr:rowOff>209550</xdr:rowOff>
        </xdr:from>
        <xdr:to>
          <xdr:col>1</xdr:col>
          <xdr:colOff>276225</xdr:colOff>
          <xdr:row>297</xdr:row>
          <xdr:rowOff>76200</xdr:rowOff>
        </xdr:to>
        <xdr:sp macro="" textlink="">
          <xdr:nvSpPr>
            <xdr:cNvPr id="23555" name="Object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341</xdr:row>
          <xdr:rowOff>209550</xdr:rowOff>
        </xdr:from>
        <xdr:to>
          <xdr:col>1</xdr:col>
          <xdr:colOff>276225</xdr:colOff>
          <xdr:row>342</xdr:row>
          <xdr:rowOff>76200</xdr:rowOff>
        </xdr:to>
        <xdr:sp macro="" textlink="">
          <xdr:nvSpPr>
            <xdr:cNvPr id="23556" name="Object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382</xdr:row>
          <xdr:rowOff>209550</xdr:rowOff>
        </xdr:from>
        <xdr:to>
          <xdr:col>1</xdr:col>
          <xdr:colOff>276225</xdr:colOff>
          <xdr:row>383</xdr:row>
          <xdr:rowOff>76200</xdr:rowOff>
        </xdr:to>
        <xdr:sp macro="" textlink="">
          <xdr:nvSpPr>
            <xdr:cNvPr id="23557" name="Object 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428</xdr:row>
          <xdr:rowOff>209550</xdr:rowOff>
        </xdr:from>
        <xdr:to>
          <xdr:col>1</xdr:col>
          <xdr:colOff>276225</xdr:colOff>
          <xdr:row>429</xdr:row>
          <xdr:rowOff>76200</xdr:rowOff>
        </xdr:to>
        <xdr:sp macro="" textlink="">
          <xdr:nvSpPr>
            <xdr:cNvPr id="23558" name="Object 6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253</xdr:row>
          <xdr:rowOff>209550</xdr:rowOff>
        </xdr:from>
        <xdr:to>
          <xdr:col>1</xdr:col>
          <xdr:colOff>276225</xdr:colOff>
          <xdr:row>254</xdr:row>
          <xdr:rowOff>76200</xdr:rowOff>
        </xdr:to>
        <xdr:sp macro="" textlink="">
          <xdr:nvSpPr>
            <xdr:cNvPr id="23560" name="Object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296</xdr:row>
          <xdr:rowOff>209550</xdr:rowOff>
        </xdr:from>
        <xdr:to>
          <xdr:col>1</xdr:col>
          <xdr:colOff>276225</xdr:colOff>
          <xdr:row>297</xdr:row>
          <xdr:rowOff>76200</xdr:rowOff>
        </xdr:to>
        <xdr:sp macro="" textlink="">
          <xdr:nvSpPr>
            <xdr:cNvPr id="23561" name="Object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341</xdr:row>
          <xdr:rowOff>209550</xdr:rowOff>
        </xdr:from>
        <xdr:to>
          <xdr:col>1</xdr:col>
          <xdr:colOff>276225</xdr:colOff>
          <xdr:row>342</xdr:row>
          <xdr:rowOff>76200</xdr:rowOff>
        </xdr:to>
        <xdr:sp macro="" textlink="">
          <xdr:nvSpPr>
            <xdr:cNvPr id="23562" name="Object 10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382</xdr:row>
          <xdr:rowOff>209550</xdr:rowOff>
        </xdr:from>
        <xdr:to>
          <xdr:col>1</xdr:col>
          <xdr:colOff>276225</xdr:colOff>
          <xdr:row>383</xdr:row>
          <xdr:rowOff>76200</xdr:rowOff>
        </xdr:to>
        <xdr:sp macro="" textlink="">
          <xdr:nvSpPr>
            <xdr:cNvPr id="23563" name="Object 11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428</xdr:row>
          <xdr:rowOff>209550</xdr:rowOff>
        </xdr:from>
        <xdr:to>
          <xdr:col>1</xdr:col>
          <xdr:colOff>276225</xdr:colOff>
          <xdr:row>429</xdr:row>
          <xdr:rowOff>76200</xdr:rowOff>
        </xdr:to>
        <xdr:sp macro="" textlink="">
          <xdr:nvSpPr>
            <xdr:cNvPr id="23564" name="Object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253</xdr:row>
          <xdr:rowOff>209550</xdr:rowOff>
        </xdr:from>
        <xdr:to>
          <xdr:col>1</xdr:col>
          <xdr:colOff>276225</xdr:colOff>
          <xdr:row>254</xdr:row>
          <xdr:rowOff>76200</xdr:rowOff>
        </xdr:to>
        <xdr:sp macro="" textlink="">
          <xdr:nvSpPr>
            <xdr:cNvPr id="23565" name="Object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269</xdr:row>
          <xdr:rowOff>209550</xdr:rowOff>
        </xdr:from>
        <xdr:to>
          <xdr:col>1</xdr:col>
          <xdr:colOff>276225</xdr:colOff>
          <xdr:row>270</xdr:row>
          <xdr:rowOff>76200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312</xdr:row>
          <xdr:rowOff>209550</xdr:rowOff>
        </xdr:from>
        <xdr:to>
          <xdr:col>1</xdr:col>
          <xdr:colOff>276225</xdr:colOff>
          <xdr:row>313</xdr:row>
          <xdr:rowOff>76200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368</xdr:row>
          <xdr:rowOff>209550</xdr:rowOff>
        </xdr:from>
        <xdr:to>
          <xdr:col>1</xdr:col>
          <xdr:colOff>276225</xdr:colOff>
          <xdr:row>369</xdr:row>
          <xdr:rowOff>76200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408</xdr:row>
          <xdr:rowOff>209550</xdr:rowOff>
        </xdr:from>
        <xdr:to>
          <xdr:col>1</xdr:col>
          <xdr:colOff>276225</xdr:colOff>
          <xdr:row>409</xdr:row>
          <xdr:rowOff>76200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466</xdr:row>
          <xdr:rowOff>209550</xdr:rowOff>
        </xdr:from>
        <xdr:to>
          <xdr:col>1</xdr:col>
          <xdr:colOff>276225</xdr:colOff>
          <xdr:row>467</xdr:row>
          <xdr:rowOff>76200</xdr:rowOff>
        </xdr:to>
        <xdr:sp macro="" textlink="">
          <xdr:nvSpPr>
            <xdr:cNvPr id="13317" name="Object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506</xdr:row>
          <xdr:rowOff>209550</xdr:rowOff>
        </xdr:from>
        <xdr:to>
          <xdr:col>1</xdr:col>
          <xdr:colOff>276225</xdr:colOff>
          <xdr:row>507</xdr:row>
          <xdr:rowOff>76200</xdr:rowOff>
        </xdr:to>
        <xdr:sp macro="" textlink="">
          <xdr:nvSpPr>
            <xdr:cNvPr id="13318" name="Object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283</xdr:row>
          <xdr:rowOff>209550</xdr:rowOff>
        </xdr:from>
        <xdr:to>
          <xdr:col>1</xdr:col>
          <xdr:colOff>276225</xdr:colOff>
          <xdr:row>284</xdr:row>
          <xdr:rowOff>76200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326</xdr:row>
          <xdr:rowOff>209550</xdr:rowOff>
        </xdr:from>
        <xdr:to>
          <xdr:col>1</xdr:col>
          <xdr:colOff>276225</xdr:colOff>
          <xdr:row>327</xdr:row>
          <xdr:rowOff>76200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382</xdr:row>
          <xdr:rowOff>209550</xdr:rowOff>
        </xdr:from>
        <xdr:to>
          <xdr:col>1</xdr:col>
          <xdr:colOff>276225</xdr:colOff>
          <xdr:row>383</xdr:row>
          <xdr:rowOff>76200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422</xdr:row>
          <xdr:rowOff>209550</xdr:rowOff>
        </xdr:from>
        <xdr:to>
          <xdr:col>1</xdr:col>
          <xdr:colOff>276225</xdr:colOff>
          <xdr:row>423</xdr:row>
          <xdr:rowOff>76200</xdr:rowOff>
        </xdr:to>
        <xdr:sp macro="" textlink="">
          <xdr:nvSpPr>
            <xdr:cNvPr id="12292" name="Object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480</xdr:row>
          <xdr:rowOff>209550</xdr:rowOff>
        </xdr:from>
        <xdr:to>
          <xdr:col>1</xdr:col>
          <xdr:colOff>276225</xdr:colOff>
          <xdr:row>481</xdr:row>
          <xdr:rowOff>76200</xdr:rowOff>
        </xdr:to>
        <xdr:sp macro="" textlink="">
          <xdr:nvSpPr>
            <xdr:cNvPr id="12293" name="Object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520</xdr:row>
          <xdr:rowOff>209550</xdr:rowOff>
        </xdr:from>
        <xdr:to>
          <xdr:col>1</xdr:col>
          <xdr:colOff>276225</xdr:colOff>
          <xdr:row>521</xdr:row>
          <xdr:rowOff>76200</xdr:rowOff>
        </xdr:to>
        <xdr:sp macro="" textlink="">
          <xdr:nvSpPr>
            <xdr:cNvPr id="12294" name="Object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264</xdr:row>
          <xdr:rowOff>209550</xdr:rowOff>
        </xdr:from>
        <xdr:to>
          <xdr:col>1</xdr:col>
          <xdr:colOff>276225</xdr:colOff>
          <xdr:row>265</xdr:row>
          <xdr:rowOff>76200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307</xdr:row>
          <xdr:rowOff>209550</xdr:rowOff>
        </xdr:from>
        <xdr:to>
          <xdr:col>1</xdr:col>
          <xdr:colOff>276225</xdr:colOff>
          <xdr:row>308</xdr:row>
          <xdr:rowOff>76200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363</xdr:row>
          <xdr:rowOff>209550</xdr:rowOff>
        </xdr:from>
        <xdr:to>
          <xdr:col>1</xdr:col>
          <xdr:colOff>276225</xdr:colOff>
          <xdr:row>364</xdr:row>
          <xdr:rowOff>76200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403</xdr:row>
          <xdr:rowOff>209550</xdr:rowOff>
        </xdr:from>
        <xdr:to>
          <xdr:col>1</xdr:col>
          <xdr:colOff>276225</xdr:colOff>
          <xdr:row>404</xdr:row>
          <xdr:rowOff>76200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461</xdr:row>
          <xdr:rowOff>209550</xdr:rowOff>
        </xdr:from>
        <xdr:to>
          <xdr:col>1</xdr:col>
          <xdr:colOff>276225</xdr:colOff>
          <xdr:row>462</xdr:row>
          <xdr:rowOff>76200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501</xdr:row>
          <xdr:rowOff>209550</xdr:rowOff>
        </xdr:from>
        <xdr:to>
          <xdr:col>1</xdr:col>
          <xdr:colOff>276225</xdr:colOff>
          <xdr:row>502</xdr:row>
          <xdr:rowOff>76200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nusab\Desktop\(&#3617;&#3604;)&#3649;&#3610;&#3610;&#3611;&#3619;&#3632;&#3648;&#3617;&#3636;&#3609;-EPE-&#3588;&#3619;&#3633;&#3657;&#3591;&#3607;&#3637;&#3656;4-&#3648;&#3604;&#3639;&#3629;&#3609;&#3648;&#3617;&#3625;&#3634;&#3618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Elementary 2"/>
      <sheetName val="Inermediate"/>
      <sheetName val="Pre-Intermediate"/>
      <sheetName val="analysis"/>
      <sheetName val="report"/>
      <sheetName val="Sheet2"/>
    </sheetNames>
    <sheetDataSet>
      <sheetData sheetId="0"/>
      <sheetData sheetId="1"/>
      <sheetData sheetId="2"/>
      <sheetData sheetId="3">
        <row r="27">
          <cell r="O27">
            <v>3.16</v>
          </cell>
          <cell r="P27">
            <v>4.08</v>
          </cell>
        </row>
        <row r="28">
          <cell r="O28">
            <v>0.98657657246324981</v>
          </cell>
          <cell r="P28">
            <v>0.70237691685684855</v>
          </cell>
        </row>
      </sheetData>
      <sheetData sheetId="4"/>
      <sheetData sheetId="5"/>
      <sheetData sheetId="6">
        <row r="157">
          <cell r="B157">
            <v>4.083333333333333</v>
          </cell>
        </row>
        <row r="158">
          <cell r="B158">
            <v>4.25</v>
          </cell>
        </row>
        <row r="159">
          <cell r="B159">
            <v>4</v>
          </cell>
        </row>
        <row r="160">
          <cell r="B160">
            <v>3.5833333333333335</v>
          </cell>
        </row>
        <row r="170">
          <cell r="C170">
            <v>0.90202888768307987</v>
          </cell>
        </row>
        <row r="184">
          <cell r="B184">
            <v>2.5</v>
          </cell>
          <cell r="C184">
            <v>0.5222329678670935</v>
          </cell>
        </row>
        <row r="187">
          <cell r="B187">
            <v>3.6666666666666665</v>
          </cell>
          <cell r="C187">
            <v>0.49236596391733006</v>
          </cell>
        </row>
      </sheetData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3611109" createdVersion="6" refreshedVersion="6" minRefreshableVersion="3" recordCount="105">
  <cacheSource type="worksheet">
    <worksheetSource ref="A1:X93" sheet="analysis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/>
    </cacheField>
    <cacheField name="2. อายุ" numFmtId="0">
      <sharedItems containsBlank="1"/>
    </cacheField>
    <cacheField name="3. ระดับการศึกษา" numFmtId="0">
      <sharedItems containsBlank="1"/>
    </cacheField>
    <cacheField name="4. คณะ" numFmtId="0">
      <sharedItems containsBlank="1"/>
    </cacheField>
    <cacheField name="5. สาขาวิชา" numFmtId="0">
      <sharedItems containsBlank="1"/>
    </cacheField>
    <cacheField name="6. รายวิชา" numFmtId="0">
      <sharedItems containsBlank="1" count="7">
        <s v="EPE (Intermediate)"/>
        <s v="EPE (Starter 2)"/>
        <s v="EPE (Elementary 2)"/>
        <s v="EPE (Pre-Intermediate)"/>
        <s v="EPE (Upper-Intermediate)"/>
        <s v="EPE (Elementary 1)"/>
        <m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emiMixedTypes="0" containsString="0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emiMixedTypes="0" containsString="0" containsNumber="1" minValue="0.73941373619058959" maxValue="5"/>
    </cacheField>
    <cacheField name="3. เจ้าหน้าที่ให้คำแนะนำ/ข้อมูล ถูกต้อง ชัดเจน" numFmtId="0">
      <sharedItems containsSemiMixedTypes="0" containsString="0" containsNumber="1" minValue="0.96390295719594543" maxValue="5"/>
    </cacheField>
    <cacheField name="4. ความเหมาะสมของระยะเวลาในการจัดการอบรม" numFmtId="0">
      <sharedItems containsSemiMixedTypes="0" containsString="0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emiMixedTypes="0" containsString="0" containsNumber="1" minValue="0.81859575487598835" maxValue="5"/>
    </cacheField>
    <cacheField name="6. ความสะดวกของสถานที่อบรม" numFmtId="0">
      <sharedItems containsSemiMixedTypes="0" containsString="0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emiMixedTypes="0" containsString="0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emiMixedTypes="0" containsString="0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emiMixedTypes="0" containsString="0" containsNumber="1" minValue="0.72807898603172794" maxValue="5"/>
    </cacheField>
    <cacheField name="10. เนื้อหาสาระของการอบรมมีความเหมาะสมเพียงใด" numFmtId="0">
      <sharedItems containsSemiMixedTypes="0" containsString="0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emiMixedTypes="0" containsString="0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emiMixedTypes="0" containsString="0" containsNumber="1" minValue="0.78765223265344775" maxValue="5"/>
    </cacheField>
    <cacheField name="13. อาจารย์เข้าสอน – เลิกสอน ตรงเวลา" numFmtId="0">
      <sharedItems containsSemiMixedTypes="0" containsString="0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emiMixedTypes="0" containsString="0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emiMixedTypes="0" containsString="0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6508941691856922" maxValue="4.0250825082508248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4074071" createdVersion="5" refreshedVersion="6" minRefreshableVersion="3" recordCount="106">
  <cacheSource type="worksheet">
    <worksheetSource ref="A1:X1048576" sheet="analysis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 count="3">
        <s v="หญิง"/>
        <s v="ชาย"/>
        <m/>
      </sharedItems>
    </cacheField>
    <cacheField name="2. อายุ" numFmtId="0">
      <sharedItems containsBlank="1"/>
    </cacheField>
    <cacheField name="3. ระดับการศึกษา" numFmtId="0">
      <sharedItems containsBlank="1"/>
    </cacheField>
    <cacheField name="4. คณะ" numFmtId="0">
      <sharedItems containsBlank="1"/>
    </cacheField>
    <cacheField name="5. สาขาวิชา" numFmtId="0">
      <sharedItems containsBlank="1"/>
    </cacheField>
    <cacheField name="6. รายวิชา" numFmtId="0">
      <sharedItems containsBlank="1" count="9">
        <s v="EPE (Intermediate)"/>
        <s v="EPE (Starter 2)"/>
        <s v="EPE (Elementary 2)"/>
        <s v="EPE (Pre-Intermediate)"/>
        <s v="EPE (Upper-Intermediate)"/>
        <s v="EPE (Elementary 1)"/>
        <m/>
        <s v="กลุ่มพิเศษ นิสิตรหัส 56" u="1"/>
        <s v="EPE (Starter 1)" u="1"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tring="0" containsBlank="1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tring="0" containsBlank="1" containsNumber="1" minValue="0.73941373619058959" maxValue="5"/>
    </cacheField>
    <cacheField name="3. เจ้าหน้าที่ให้คำแนะนำ/ข้อมูล ถูกต้อง ชัดเจน" numFmtId="0">
      <sharedItems containsString="0" containsBlank="1" containsNumber="1" minValue="0.96390295719594543" maxValue="5"/>
    </cacheField>
    <cacheField name="4. ความเหมาะสมของระยะเวลาในการจัดการอบรม" numFmtId="0">
      <sharedItems containsString="0" containsBlank="1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tring="0" containsBlank="1" containsNumber="1" minValue="0.81859575487598835" maxValue="5"/>
    </cacheField>
    <cacheField name="6. ความสะดวกของสถานที่อบรม" numFmtId="0">
      <sharedItems containsString="0" containsBlank="1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tring="0" containsBlank="1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tring="0" containsBlank="1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tring="0" containsBlank="1" containsNumber="1" minValue="0.72807898603172794" maxValue="5"/>
    </cacheField>
    <cacheField name="10. เนื้อหาสาระของการอบรมมีความเหมาะสมเพียงใด" numFmtId="0">
      <sharedItems containsString="0" containsBlank="1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tring="0" containsBlank="1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tring="0" containsBlank="1" containsNumber="1" minValue="0.78765223265344775" maxValue="5"/>
    </cacheField>
    <cacheField name="13. อาจารย์เข้าสอน – เลิกสอน ตรงเวลา" numFmtId="0">
      <sharedItems containsString="0" containsBlank="1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tring="0" containsBlank="1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tring="0" containsBlank="1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3156612777834005" maxValue="4.0598568640208201" count="30" longText="1">
        <s v="ควรจะเปิดสอนตามวันเวลาที่แจ้งไว้ แม้คนจะเรียนน้อย"/>
        <m/>
        <s v="ควรให้สัดส่วนของคะแนนในการเข้าเรียนแล้คะแนนของงานให้มากขึ้น ประมาน50:50"/>
    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      <s v="ควรมีการยกตัวอย่างทำข้อสอบ "/>
    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      <s v="ระยะเวลาการอบรมให้น้อยลง จัดรอบการอบรมให้บ่อยขึ้น"/>
    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      <s v="เป็นโครงการที่ดีครับ"/>
        <s v="-"/>
        <s v="ควรมีกิจกรรมเสริมความรู้อื่นนอกจากในเอกสาร."/>
        <s v="ตัวหนังสือขึ้นจอมีขนาดเล็กไป"/>
    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      <s v="วันสอบ น่าจะห่างจากวันสุดท้าย ที่เรียน ประมาณ 2 อาทิตย์ จะได้มีเวลาในการเตรียมตัว สอบ"/>
    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      <s v="อยากได้ CD เกี่ยวกับ VDO ในบทเรียนมาฟังเพิ่มเติมค่ะ"/>
    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  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      <s v="บ่ายโมง ถึง บ่ายสาม พอแล้ว"/>
        <s v="อาจารย์ ณิชฎารัศมี สอนได้ดีมาก ๆ อยากเรียนกะท่านอีกครั้ง"/>
        <s v="อาจารยืทุกคนสอนดี คะ"/>
    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      <s v="สื่อใช้ตัวอักษรเล็กและเบรอ ขยายมองไม่ชัด"/>
        <s v="คอร์สสนทนาภาษาอังกฤษ คอร์สเขียน abstract"/>
    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      <s v="ตัวอย่างที่สอน ง่ายกว่า ตัวข้อสอบที่ สมัครสอบ จริงๆ"/>
        <n v="4.0250825082508248"/>
        <n v="0.86508941691856922"/>
        <n v="4.0598568640208201" u="1"/>
        <n v="0.8315661277783400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onta chat-apiwan" refreshedDate="43458.597624768518" createdVersion="5" refreshedVersion="6" minRefreshableVersion="3" recordCount="103">
  <cacheSource type="worksheet">
    <worksheetSource ref="A1:X91" sheet="analysis"/>
  </cacheSource>
  <cacheFields count="24">
    <cacheField name="ประทับเวลา" numFmtId="0">
      <sharedItems containsNonDate="0" containsDate="1" containsString="0" containsBlank="1" minDate="2018-11-18T10:14:31" maxDate="2018-12-03T22:17:42"/>
    </cacheField>
    <cacheField name="1. สถานภาพ" numFmtId="0">
      <sharedItems containsBlank="1" count="3">
        <s v="หญิง"/>
        <s v="ชาย"/>
        <m/>
      </sharedItems>
    </cacheField>
    <cacheField name="2. อายุ" numFmtId="0">
      <sharedItems containsBlank="1" count="5">
        <s v="51 ปีขึ้นไป"/>
        <s v="20-30 ปี"/>
        <s v="31-40 ปี"/>
        <s v="41-50 ปี"/>
        <m/>
      </sharedItems>
    </cacheField>
    <cacheField name="3. ระดับการศึกษา" numFmtId="0">
      <sharedItems containsBlank="1" count="3">
        <s v="ปริญญาเอก"/>
        <s v="ปริญญาโท"/>
        <m/>
      </sharedItems>
    </cacheField>
    <cacheField name="4. คณะ" numFmtId="0">
      <sharedItems containsBlank="1" count="31">
        <s v="ศึกษาศาสตร์"/>
        <s v="สหเวชศาสตร์"/>
        <s v="บริหารธุรกิจ เศรษฐศาสตร์และการสื่อสาร"/>
        <s v="สังคมศาสตร์"/>
        <s v="สังคม"/>
        <s v="สาธารณสุขศาสตร์"/>
        <s v="BEC"/>
        <s v="บริหารธุกิจ เศรษฐศาสตร์ และการสื่อสาร"/>
        <s v="B.E.C."/>
        <s v="BEC."/>
        <s v="ทันตแพทยศาสตร์"/>
        <s v="บริหารธุรกิจ"/>
        <s v="วิทยาศาสตร์การแพทย์"/>
        <s v="วิทยาศาสตร์"/>
        <s v="ศึกษาศาตร"/>
        <s v="คณะเกษตรศาสตร์ฯ"/>
        <s v="เกษตรศาสตร์ฯ"/>
        <s v="วิศวกรรมศาสตร์"/>
        <s v="เกษตรศาสตร์ ทรัพยากรธรรมชาติ และสิ่งแวดล้อม"/>
        <s v="Agriculture "/>
        <s v="บริหารธุรกิจ​เศรษฐศาสตร์​และการสื่อสาร"/>
        <s v="บริหาร"/>
        <s v="MBA"/>
        <s v="เกษตร"/>
        <s v="พยาบาลศาสตร์"/>
        <s v="สถาปัตยกรรมศาสตร์"/>
        <s v="มนุษยศาสตร์"/>
        <s v="วิทยาลัยโลจิสติกส์และโซ่อุปทาน "/>
        <s v="สถาปัตย์"/>
        <s v="วิทยาศาสตร"/>
        <m/>
      </sharedItems>
    </cacheField>
    <cacheField name="5. สาขาวิชา" numFmtId="0">
      <sharedItems containsBlank="1" count="52">
        <s v="พัฒนาศึกษา"/>
        <s v="วิทศึกษา"/>
        <s v="วิทยาศาสตร์ศึกษา"/>
        <s v="การจัดการกีฬา"/>
        <s v="ฟิสิกส์การแพทย์"/>
        <s v="การสื่อสาร"/>
        <s v="รัฐศาสตร์"/>
        <s v="หลักสูตรและการสอน"/>
        <s v="สาธารณสุขศาสตรมหาบัณฑิต"/>
        <s v="MBA"/>
        <s v="การบริหารเทคโนโลยีสารสนเทศเชิงกลยุทย์"/>
        <s v="สาธารณสุข"/>
        <s v="พัฒนศึกษา"/>
        <s v="วิทยาศาสตร์"/>
        <s v="M.B.A."/>
        <s v="MBB"/>
        <s v="การบริหารการศึกษา"/>
        <s v="ปริทันตวิทยา"/>
        <s v="วิทยาศาสตร์การแพทย์"/>
        <s v="เคมี"/>
        <s v="บริหารการศึกษา"/>
        <s v="บริหารการศึกษา​"/>
        <s v="สาธารณสุขศาสตรบัณฑิต"/>
        <s v="วิทยาศาสตร์การเกษตร"/>
        <s v="เทคโนโลยีสารสนเทศ"/>
        <s v="เอเชียตะวันออกเฉียงใต้ศึกษา"/>
        <s v="คณิตศาสตร์"/>
        <s v="วิทยาศาสตร์และเทคโนโลยีการอาหาร"/>
        <s v="วิจัยและประเมินผลการศึกษา"/>
        <s v="วิศวกรรมเครื่องกล"/>
        <s v="สาธารณสุขศาสตร์"/>
        <s v="วิทยาศาสตร์สิ่งแวดล้อม"/>
        <s v="สาธารณสุขศาสตรดุษฎีบัณฑิต"/>
        <s v="Agricultural science "/>
        <s v="วิศวกรรมไฟฟ้า"/>
        <s v="บริหาร"/>
        <s v="บริหารธุรกิจ"/>
        <s v="วิทยาการคอมพิวเตอร์"/>
        <s v="ชีววิทยาช่องปาก"/>
        <s v="การพยาบาลเวชปฏิบัติชุมชน"/>
        <s v="ศิลปะและการออกแบบ"/>
        <s v="เศรษฐศาสตร์"/>
        <s v="ภาษาอังกฤษ"/>
        <s v="การจัดการกึฬา"/>
        <s v="ภาษาไทย"/>
        <s v="วิศวกรรมสิ่งแวดล้อม"/>
        <s v="โลจิสติกส์และโซ่อุปทาน"/>
        <s v="วิศวกรรมสิ่งแวเล้อม"/>
        <s v="สิ่งแวดล้อม"/>
        <s v="ภูมิศาสตร์"/>
        <s v="เทคโนโลยีชีวภาพ"/>
        <m/>
      </sharedItems>
    </cacheField>
    <cacheField name="6. รายวิชา" numFmtId="0">
      <sharedItems containsBlank="1" count="9">
        <s v="EPE (Intermediate)"/>
        <s v="EPE (Starter 2)"/>
        <s v="EPE (Elementary 2)"/>
        <s v="EPE (Pre-Intermediate)"/>
        <s v="EPE (Upper-Intermediate)"/>
        <s v="EPE (Elementary 1)"/>
        <m/>
        <s v="กลุ่มพิเศษ นิสิตรหัส 56" u="1"/>
        <s v="EPE (Starter 1)" u="1"/>
      </sharedItems>
    </cacheField>
    <cacheField name="7. ช่วงเวลา " numFmtId="0">
      <sharedItems containsBlank="1"/>
    </cacheField>
    <cacheField name="1. ท่านได้รับความสะดวกในการสมัครเข้ารับการอบรม" numFmtId="0">
      <sharedItems containsSemiMixedTypes="0" containsString="0" containsNumber="1" minValue="0.75714419150692369" maxValue="5"/>
    </cacheField>
    <cacheField name="2. เจ้าหน้าที่ให้บริการด้วยกิริยาวาจาสุภาพ ยิ้มแย้มแจ่มใส" numFmtId="0">
      <sharedItems containsSemiMixedTypes="0" containsString="0" containsNumber="1" minValue="0.73941373619058959" maxValue="5"/>
    </cacheField>
    <cacheField name="3. เจ้าหน้าที่ให้คำแนะนำ/ข้อมูล ถูกต้อง ชัดเจน" numFmtId="0">
      <sharedItems containsSemiMixedTypes="0" containsString="0" containsNumber="1" minValue="0.96390295719594543" maxValue="5"/>
    </cacheField>
    <cacheField name="4. ความเหมาะสมของระยะเวลาในการจัดการอบรม" numFmtId="0">
      <sharedItems containsSemiMixedTypes="0" containsString="0" containsNumber="1" minValue="0.91305167780177376" maxValue="5"/>
    </cacheField>
    <cacheField name="5. ความเหมาะสมของช่วงเวลาที่ท่านเข้ารับการอบรม" numFmtId="0">
      <sharedItems containsSemiMixedTypes="0" containsString="0" containsNumber="1" minValue="0.81859575487598835" maxValue="5"/>
    </cacheField>
    <cacheField name="6. ความสะดวกของสถานที่อบรม" numFmtId="0">
      <sharedItems containsSemiMixedTypes="0" containsString="0" containsNumber="1" minValue="0.75189529500686825" maxValue="5"/>
    </cacheField>
    <cacheField name="7. ความรู้ก่อนการเข้ารับการอบรมของท่านอยู่ในระดับใด" numFmtId="0">
      <sharedItems containsSemiMixedTypes="0" containsString="0" containsNumber="1" minValue="0.91727102789407966" maxValue="5"/>
    </cacheField>
    <cacheField name="8. ความรู้หลังการเข้ารับการอบรมของท่านอยู่ในระดับใด" numFmtId="0">
      <sharedItems containsSemiMixedTypes="0" containsString="0" containsNumber="1" minValue="0.66838063501819589" maxValue="5"/>
    </cacheField>
    <cacheField name="9. ท่านสามารถนำความรู้ไปประยุกต์ใช้ให้เกิดประโยชน์เพียงใด" numFmtId="0">
      <sharedItems containsSemiMixedTypes="0" containsString="0" containsNumber="1" minValue="0.72807898603172794" maxValue="5"/>
    </cacheField>
    <cacheField name="10. เนื้อหาสาระของการอบรมมีความเหมาะสมเพียงใด" numFmtId="0">
      <sharedItems containsSemiMixedTypes="0" containsString="0" containsNumber="1" minValue="0.68491525818241827" maxValue="5"/>
    </cacheField>
    <cacheField name="11. หนังสือเรียนมีเนื้อหาสาระ ความชัดเจน และเข้าใจง่าย" numFmtId="0">
      <sharedItems containsSemiMixedTypes="0" containsString="0" containsNumber="1" minValue="0.73241767016119785" maxValue="5"/>
    </cacheField>
    <cacheField name="12. อาจารย์อธิบายเนื้อหาวิชาได้อย่างชัดเจนและเข้าใจง่าย" numFmtId="0">
      <sharedItems containsSemiMixedTypes="0" containsString="0" containsNumber="1" minValue="0.78765223265344775" maxValue="5" count="6">
        <n v="4"/>
        <n v="5"/>
        <n v="3"/>
        <n v="1"/>
        <n v="4.1980198019801982"/>
        <n v="0.78765223265344775"/>
      </sharedItems>
    </cacheField>
    <cacheField name="13. อาจารย์เข้าสอน – เลิกสอน ตรงเวลา" numFmtId="0">
      <sharedItems containsSemiMixedTypes="0" containsString="0" containsNumber="1" minValue="0.67045130359709926" maxValue="5"/>
    </cacheField>
    <cacheField name="14. อาจารย์ใช้สื่อการสอนได้เหมาะสมกับเนื้อหา และตอบคำถามได้ชัดเจน" numFmtId="0">
      <sharedItems containsSemiMixedTypes="0" containsString="0" containsNumber="1" minValue="0.76572621325338319" maxValue="5"/>
    </cacheField>
    <cacheField name="15. ท่านต้องการให้บัณฑิตวิทยาลัย จัดการอบรมรายวิชานี้ในครั้งต่อไปหรือไม่" numFmtId="0">
      <sharedItems containsSemiMixedTypes="0" containsString="0" containsNumber="1" minValue="0.74461765057279838" maxValue="5"/>
    </cacheField>
    <cacheField name="ข้อคิดเห็นและข้อเสนอแนะอื่นๆ" numFmtId="0">
      <sharedItems containsBlank="1" containsMixedTypes="1" containsNumber="1" minValue="0.86508941691856922" maxValue="4.0250825082508248" count="28" longText="1">
        <s v="ควรจะเปิดสอนตามวันเวลาที่แจ้งไว้ แม้คนจะเรียนน้อย"/>
        <m/>
        <s v="ควรให้สัดส่วนของคะแนนในการเข้าเรียนแล้คะแนนของงานให้มากขึ้น ประมาน50:50"/>
    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      <s v="ควรมีการยกตัวอย่างทำข้อสอบ "/>
    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      <s v="ระยะเวลาการอบรมให้น้อยลง จัดรอบการอบรมให้บ่อยขึ้น"/>
    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      <s v="เป็นโครงการที่ดีครับ"/>
        <s v="-"/>
        <s v="ควรมีกิจกรรมเสริมความรู้อื่นนอกจากในเอกสาร."/>
        <s v="ตัวหนังสือขึ้นจอมีขนาดเล็กไป"/>
    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      <s v="วันสอบ น่าจะห่างจากวันสุดท้าย ที่เรียน ประมาณ 2 อาทิตย์ จะได้มีเวลาในการเตรียมตัว สอบ"/>
    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      <s v="อยากได้ CD เกี่ยวกับ VDO ในบทเรียนมาฟังเพิ่มเติมค่ะ"/>
    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  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      <s v="บ่ายโมง ถึง บ่ายสาม พอแล้ว"/>
        <s v="อาจารย์ ณิชฎารัศมี สอนได้ดีมาก ๆ อยากเรียนกะท่านอีกครั้ง"/>
        <s v="อาจารยืทุกคนสอนดี คะ"/>
    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      <s v="สื่อใช้ตัวอักษรเล็กและเบรอ ขยายมองไม่ชัด"/>
        <s v="คอร์สสนทนาภาษาอังกฤษ คอร์สเขียน abstract"/>
    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      <s v="ตัวอย่างที่สอน ง่ายกว่า ตัวข้อสอบที่ สมัครสอบ จริงๆ"/>
        <n v="4.0250825082508248"/>
        <n v="0.8650894169185692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d v="2018-11-18T10:14:31"/>
    <s v="หญิง"/>
    <s v="51 ปีขึ้นไป"/>
    <s v="ปริญญาเอก"/>
    <s v="ศึกษาศาสตร์"/>
    <s v="พัฒนาศึกษา"/>
    <x v="0"/>
    <s v="13.00 - 16300 น."/>
    <n v="3"/>
    <n v="4"/>
    <n v="4"/>
    <n v="4"/>
    <n v="3"/>
    <n v="5"/>
    <n v="3"/>
    <n v="4"/>
    <n v="4"/>
    <n v="4"/>
    <n v="4"/>
    <n v="4"/>
    <n v="5"/>
    <n v="5"/>
    <n v="4"/>
    <s v="ควรจะเปิดสอนตามวันเวลาที่แจ้งไว้ แม้คนจะเรียนน้อย"/>
  </r>
  <r>
    <d v="2018-11-18T10:19:23"/>
    <s v="หญิง"/>
    <s v="20-30 ปี"/>
    <s v="ปริญญาโท"/>
    <s v="ศึกษาศาสตร์"/>
    <s v="วิทศึกษา"/>
    <x v="1"/>
    <s v="13.00 - 16300 น."/>
    <n v="4"/>
    <n v="4"/>
    <n v="3"/>
    <n v="4"/>
    <n v="4"/>
    <n v="4"/>
    <n v="3"/>
    <n v="3"/>
    <n v="3"/>
    <n v="4"/>
    <n v="4"/>
    <n v="5"/>
    <n v="4"/>
    <n v="4"/>
    <n v="4"/>
    <m/>
  </r>
  <r>
    <d v="2018-11-18T10:19:53"/>
    <s v="หญิง"/>
    <s v="20-30 ปี"/>
    <s v="ปริญญาโท"/>
    <s v="ศึกษาศาสตร์"/>
    <s v="วิทยาศาสตร์ศึกษา"/>
    <x v="1"/>
    <s v="13.00 - 16300 น."/>
    <n v="4"/>
    <n v="4"/>
    <n v="4"/>
    <n v="4"/>
    <n v="4"/>
    <n v="5"/>
    <n v="3"/>
    <n v="3"/>
    <n v="4"/>
    <n v="4"/>
    <n v="5"/>
    <n v="4"/>
    <n v="4"/>
    <n v="4"/>
    <n v="5"/>
    <m/>
  </r>
  <r>
    <d v="2018-11-18T10:20:15"/>
    <s v="หญิง"/>
    <s v="31-40 ปี"/>
    <s v="ปริญญาเอก"/>
    <s v="ศึกษาศาสตร์"/>
    <s v="การจัดการกีฬา"/>
    <x v="1"/>
    <s v="13.00 - 16300 น."/>
    <n v="4"/>
    <n v="4"/>
    <n v="4"/>
    <n v="3"/>
    <n v="3"/>
    <n v="5"/>
    <n v="2"/>
    <n v="4"/>
    <n v="4"/>
    <n v="5"/>
    <n v="4"/>
    <n v="3"/>
    <n v="4"/>
    <n v="5"/>
    <n v="5"/>
    <m/>
  </r>
  <r>
    <d v="2018-11-18T10:20:22"/>
    <s v="หญิง"/>
    <s v="20-30 ปี"/>
    <s v="ปริญญาโท"/>
    <s v="สหเวชศาสตร์"/>
    <s v="ฟิสิกส์การแพทย์"/>
    <x v="2"/>
    <s v="09.00 - 12.00 น."/>
    <n v="5"/>
    <n v="5"/>
    <n v="4"/>
    <n v="5"/>
    <n v="4"/>
    <n v="4"/>
    <n v="3"/>
    <n v="5"/>
    <n v="4"/>
    <n v="4"/>
    <n v="3"/>
    <n v="5"/>
    <n v="5"/>
    <n v="5"/>
    <n v="5"/>
    <m/>
  </r>
  <r>
    <d v="2018-11-18T10:21:26"/>
    <s v="ชาย"/>
    <s v="31-40 ปี"/>
    <s v="ปริญญาเอก"/>
    <s v="ศึกษาศาสตร์"/>
    <s v="การจัดการกีฬา"/>
    <x v="2"/>
    <s v="09.00 - 12.00 น."/>
    <n v="5"/>
    <n v="5"/>
    <n v="4"/>
    <n v="3"/>
    <n v="3"/>
    <n v="5"/>
    <n v="3"/>
    <n v="4"/>
    <n v="5"/>
    <n v="4"/>
    <n v="4"/>
    <n v="4"/>
    <n v="5"/>
    <n v="5"/>
    <n v="5"/>
    <s v="ควรให้สัดส่วนของคะแนนในการเข้าเรียนแล้คะแนนของงานให้มากขึ้น ประมาน50:50"/>
  </r>
  <r>
    <d v="2018-11-18T10:26:46"/>
    <s v="ชาย"/>
    <s v="20-30 ปี"/>
    <s v="ปริญญาเอก"/>
    <s v="บริหารธุรกิจ เศรษฐศาสตร์และการสื่อสาร"/>
    <s v="การสื่อสาร"/>
    <x v="3"/>
    <s v="13.00 - 16300 น."/>
    <n v="3"/>
    <n v="5"/>
    <n v="4"/>
    <n v="4"/>
    <n v="4"/>
    <n v="5"/>
    <n v="3"/>
    <n v="4"/>
    <n v="5"/>
    <n v="5"/>
    <n v="5"/>
    <n v="5"/>
    <n v="5"/>
    <n v="4"/>
    <n v="5"/>
    <s v="ช่วงแรกเหมือนเวลาให้เลือกเยอะมากค้าบ แต่ก็ยุบหมดเหลือแค่ช่วงเดียว ทำให้ต้องลาบ่อยขึ้นมาก เกรงใจอาจารย์ค้าบ"/>
  </r>
  <r>
    <d v="2018-11-18T10:26:51"/>
    <s v="ชาย"/>
    <s v="20-30 ปี"/>
    <s v="ปริญญาโท"/>
    <s v="สังคมศาสตร์"/>
    <s v="รัฐศาสตร์"/>
    <x v="1"/>
    <s v="13.00 - 16300 น."/>
    <n v="5"/>
    <n v="4"/>
    <n v="4"/>
    <n v="4"/>
    <n v="3"/>
    <n v="4"/>
    <n v="1"/>
    <n v="4"/>
    <n v="4"/>
    <n v="4"/>
    <n v="4"/>
    <n v="4"/>
    <n v="4"/>
    <n v="4"/>
    <n v="4"/>
    <m/>
  </r>
  <r>
    <d v="2018-11-18T10:30:55"/>
    <s v="หญิง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2"/>
    <n v="3"/>
    <n v="3"/>
    <n v="4"/>
    <n v="4"/>
    <n v="4"/>
    <n v="4"/>
    <n v="4"/>
    <n v="4"/>
    <m/>
  </r>
  <r>
    <d v="2018-11-18T10:30:55"/>
    <s v="หญิง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1"/>
    <n v="3"/>
    <n v="3"/>
    <n v="4"/>
    <n v="4"/>
    <n v="4"/>
    <n v="4"/>
    <n v="4"/>
    <n v="4"/>
    <m/>
  </r>
  <r>
    <d v="2018-11-18T10:33:25"/>
    <s v="หญิง"/>
    <s v="20-30 ปี"/>
    <s v="ปริญญาโท"/>
    <s v="สังคม"/>
    <s v="รัฐศาสตร์"/>
    <x v="2"/>
    <s v="09.00 - 12.00 น."/>
    <n v="4"/>
    <n v="5"/>
    <n v="3"/>
    <n v="4"/>
    <n v="4"/>
    <n v="5"/>
    <n v="3"/>
    <n v="4"/>
    <n v="4"/>
    <n v="4"/>
    <n v="5"/>
    <n v="4"/>
    <n v="5"/>
    <n v="5"/>
    <n v="4"/>
    <m/>
  </r>
  <r>
    <d v="2018-11-18T10:34:33"/>
    <s v="ชาย"/>
    <s v="31-40 ปี"/>
    <s v="ปริญญาโท"/>
    <s v="สาธารณสุขศาสตร์"/>
    <s v="สาธารณสุขศาสตรมหาบัณฑิต"/>
    <x v="2"/>
    <s v="09.00 - 12.00 น."/>
    <n v="5"/>
    <n v="5"/>
    <n v="5"/>
    <n v="5"/>
    <n v="5"/>
    <n v="5"/>
    <n v="3"/>
    <n v="5"/>
    <n v="5"/>
    <n v="5"/>
    <n v="5"/>
    <n v="5"/>
    <n v="5"/>
    <n v="5"/>
    <n v="5"/>
    <m/>
  </r>
  <r>
    <d v="2018-11-18T10:38:25"/>
    <s v="หญิง"/>
    <s v="20-30 ปี"/>
    <s v="ปริญญาโท"/>
    <s v="สังคมศาสตร์"/>
    <s v="รัฐศาสตร์"/>
    <x v="2"/>
    <s v="09.00 - 12.00 น."/>
    <n v="4"/>
    <n v="4"/>
    <n v="4"/>
    <n v="4"/>
    <n v="4"/>
    <n v="4"/>
    <n v="2"/>
    <n v="3"/>
    <n v="4"/>
    <n v="4"/>
    <n v="4"/>
    <n v="4"/>
    <n v="5"/>
    <n v="5"/>
    <n v="5"/>
    <m/>
  </r>
  <r>
    <d v="2018-11-18T10:39:52"/>
    <s v="หญิง"/>
    <s v="20-30 ปี"/>
    <s v="ปริญญาโท"/>
    <s v="สังคมศาสตร์"/>
    <s v="รัฐศาสตร์"/>
    <x v="1"/>
    <s v="13.00 - 16300 น."/>
    <n v="4"/>
    <n v="5"/>
    <n v="4"/>
    <n v="4"/>
    <n v="3"/>
    <n v="4"/>
    <n v="2"/>
    <n v="3"/>
    <n v="4"/>
    <n v="4"/>
    <n v="4"/>
    <n v="4"/>
    <n v="4"/>
    <n v="4"/>
    <n v="5"/>
    <m/>
  </r>
  <r>
    <d v="2018-11-18T10:41:19"/>
    <s v="หญิง"/>
    <s v="20-30 ปี"/>
    <s v="ปริญญาโท"/>
    <s v="BEC"/>
    <s v="MBA"/>
    <x v="3"/>
    <s v="13.00 - 16300 น."/>
    <n v="3"/>
    <n v="3"/>
    <n v="3"/>
    <n v="3"/>
    <n v="3"/>
    <n v="4"/>
    <n v="3"/>
    <n v="4"/>
    <n v="3"/>
    <n v="4"/>
    <n v="4"/>
    <n v="3"/>
    <n v="4"/>
    <n v="4"/>
    <n v="4"/>
    <m/>
  </r>
  <r>
    <d v="2018-11-18T10:45:09"/>
    <s v="ชาย"/>
    <s v="20-30 ปี"/>
    <s v="ปริญญาโท"/>
    <s v="บริหารธุรกิจ เศรษฐศาสตร์และการสื่อสาร"/>
    <s v="การบริหารเทคโนโลยีสารสนเทศเชิงกลยุทย์"/>
    <x v="3"/>
    <s v="09.00 - 12.00 น."/>
    <n v="4"/>
    <n v="4"/>
    <n v="4"/>
    <n v="3"/>
    <n v="3"/>
    <n v="5"/>
    <n v="5"/>
    <n v="4"/>
    <n v="4"/>
    <n v="4"/>
    <n v="4"/>
    <n v="4"/>
    <n v="5"/>
    <n v="4"/>
    <n v="5"/>
    <m/>
  </r>
  <r>
    <d v="2018-11-18T10:45:15"/>
    <s v="หญิง"/>
    <s v="20-30 ปี"/>
    <s v="ปริญญาโท"/>
    <s v="ศึกษาศาสตร์"/>
    <s v="หลักสูตรและการสอน"/>
    <x v="0"/>
    <s v="13.00 - 16300 น."/>
    <n v="4"/>
    <n v="4"/>
    <n v="5"/>
    <n v="5"/>
    <n v="5"/>
    <n v="5"/>
    <n v="3"/>
    <n v="5"/>
    <n v="5"/>
    <n v="5"/>
    <n v="5"/>
    <n v="5"/>
    <n v="5"/>
    <n v="5"/>
    <n v="5"/>
    <m/>
  </r>
  <r>
    <d v="2018-11-18T10:45:57"/>
    <s v="หญิง"/>
    <s v="20-30 ปี"/>
    <s v="ปริญญาโท"/>
    <s v="สาธารณสุขศาสตร์"/>
    <s v="สาธารณสุข"/>
    <x v="1"/>
    <s v="13.00 - 16300 น."/>
    <n v="5"/>
    <n v="5"/>
    <n v="5"/>
    <n v="5"/>
    <n v="5"/>
    <n v="5"/>
    <n v="5"/>
    <n v="5"/>
    <n v="3"/>
    <n v="5"/>
    <n v="5"/>
    <n v="5"/>
    <n v="5"/>
    <n v="5"/>
    <n v="5"/>
    <m/>
  </r>
  <r>
    <d v="2018-11-18T10:54:00"/>
    <s v="หญิง"/>
    <s v="31-40 ปี"/>
    <s v="ปริญญาเอก"/>
    <s v="ศึกษาศาสตร์"/>
    <s v="พัฒนศึกษา"/>
    <x v="3"/>
    <s v="13.00 - 16300 น."/>
    <n v="4"/>
    <n v="5"/>
    <n v="5"/>
    <n v="5"/>
    <n v="5"/>
    <n v="5"/>
    <n v="5"/>
    <n v="4"/>
    <n v="5"/>
    <n v="5"/>
    <n v="5"/>
    <n v="4"/>
    <n v="5"/>
    <n v="4"/>
    <n v="5"/>
    <m/>
  </r>
  <r>
    <d v="2018-11-18T10:55:09"/>
    <s v="หญิง"/>
    <s v="41-50 ปี"/>
    <s v="ปริญญาเอก"/>
    <s v="ศึกษาศาสตร์"/>
    <s v="การจัดการกีฬา"/>
    <x v="3"/>
    <s v="13.00 - 16300 น."/>
    <n v="5"/>
    <n v="5"/>
    <n v="5"/>
    <n v="5"/>
    <n v="5"/>
    <n v="5"/>
    <n v="5"/>
    <n v="5"/>
    <n v="5"/>
    <n v="5"/>
    <n v="4"/>
    <n v="5"/>
    <n v="5"/>
    <n v="5"/>
    <n v="5"/>
    <m/>
  </r>
  <r>
    <d v="2018-11-18T10:57:02"/>
    <s v="ชาย"/>
    <s v="31-40 ปี"/>
    <s v="ปริญญาเอก"/>
    <s v="ศึกษาศาสตร์"/>
    <s v="การจัดการกีฬา"/>
    <x v="1"/>
    <s v="13.00 - 16300 น."/>
    <n v="3"/>
    <n v="4"/>
    <n v="4"/>
    <n v="4"/>
    <n v="4"/>
    <n v="5"/>
    <n v="2"/>
    <n v="3"/>
    <n v="4"/>
    <n v="4"/>
    <n v="4"/>
    <n v="5"/>
    <n v="4"/>
    <n v="5"/>
    <n v="5"/>
    <m/>
  </r>
  <r>
    <d v="2018-11-18T11:01:39"/>
    <s v="หญิง"/>
    <s v="20-30 ปี"/>
    <s v="ปริญญาโท"/>
    <s v="ศึกษาศาสตร์"/>
    <s v="พัฒนศึกษา"/>
    <x v="3"/>
    <s v="13.00 - 16300 น."/>
    <n v="4"/>
    <n v="4"/>
    <n v="4"/>
    <n v="5"/>
    <n v="4"/>
    <n v="5"/>
    <n v="4"/>
    <n v="4"/>
    <n v="4"/>
    <n v="4"/>
    <n v="5"/>
    <n v="5"/>
    <n v="5"/>
    <n v="5"/>
    <n v="5"/>
    <m/>
  </r>
  <r>
    <d v="2018-11-18T11:02:11"/>
    <s v="หญิง"/>
    <s v="31-40 ปี"/>
    <s v="ปริญญาเอก"/>
    <s v="บริหารธุกิจ เศรษฐศาสตร์ และการสื่อสาร"/>
    <s v="การสื่อสาร"/>
    <x v="1"/>
    <s v="13.00 - 16300 น."/>
    <n v="4"/>
    <n v="4"/>
    <n v="4"/>
    <n v="4"/>
    <n v="4"/>
    <n v="4"/>
    <n v="4"/>
    <n v="5"/>
    <n v="4"/>
    <n v="4"/>
    <n v="4"/>
    <n v="4"/>
    <n v="4"/>
    <n v="4"/>
    <n v="4"/>
    <m/>
  </r>
  <r>
    <d v="2018-11-18T11:02:52"/>
    <s v="หญิง"/>
    <s v="20-30 ปี"/>
    <s v="ปริญญาโท"/>
    <s v="ศึกษาศาสตร์"/>
    <s v="วิทยาศาสตร์"/>
    <x v="1"/>
    <s v="13.00 - 16300 น."/>
    <n v="4"/>
    <n v="5"/>
    <n v="4"/>
    <n v="3"/>
    <n v="4"/>
    <n v="4"/>
    <n v="2"/>
    <n v="4"/>
    <n v="4"/>
    <n v="4"/>
    <n v="4"/>
    <n v="4"/>
    <n v="5"/>
    <n v="4"/>
    <n v="4"/>
    <m/>
  </r>
  <r>
    <d v="2018-11-18T11:03:34"/>
    <s v="ชาย"/>
    <s v="31-40 ปี"/>
    <s v="ปริญญาโท"/>
    <s v="ศึกษาศาสตร์"/>
    <s v="วิทยาศาสตร์ศึกษา"/>
    <x v="1"/>
    <s v="13.00 - 16300 น."/>
    <n v="4"/>
    <n v="4"/>
    <n v="2"/>
    <n v="5"/>
    <n v="4"/>
    <n v="5"/>
    <n v="1"/>
    <n v="3"/>
    <n v="3"/>
    <n v="5"/>
    <n v="4"/>
    <n v="4"/>
    <n v="5"/>
    <n v="3"/>
    <n v="5"/>
    <s v="ควรมีการยกตัวอย่างทำข้อสอบ "/>
  </r>
  <r>
    <d v="2018-11-18T11:09:53"/>
    <s v="ชาย"/>
    <s v="20-30 ปี"/>
    <s v="ปริญญาโท"/>
    <s v="B.E.C."/>
    <s v="M.B.A."/>
    <x v="3"/>
    <s v="13.00 - 16300 น."/>
    <n v="3"/>
    <n v="3"/>
    <n v="2"/>
    <n v="3"/>
    <n v="4"/>
    <n v="4"/>
    <n v="3"/>
    <n v="4"/>
    <n v="4"/>
    <n v="4"/>
    <n v="4"/>
    <n v="5"/>
    <n v="4"/>
    <n v="4"/>
    <n v="5"/>
    <m/>
  </r>
  <r>
    <d v="2018-11-18T11:16:18"/>
    <s v="หญิง"/>
    <s v="31-40 ปี"/>
    <s v="ปริญญาโท"/>
    <s v="BEC."/>
    <s v="MBB"/>
    <x v="0"/>
    <s v="13.00 - 16300 น."/>
    <n v="4"/>
    <n v="3"/>
    <n v="1"/>
    <n v="3"/>
    <n v="3"/>
    <n v="2"/>
    <n v="3"/>
    <n v="3"/>
    <n v="2"/>
    <n v="2"/>
    <n v="2"/>
    <n v="4"/>
    <n v="5"/>
    <n v="3"/>
    <n v="3"/>
    <s v="อยสกให้อบรมให้ตรงกับเนื้อหาที่บกพร่องและใช้ได้จริงเกิดประโยชน์ต่อผู้เข้าเรียน  ทำให้ผู้เข้าเรียนที่ผ่านหลักสูตรมีความรู้ความสามารถใน ในการสอบtoeic cu-tep Iels  เกิดความรู้เพิ่มพูนมากยิ่งขึ้นกว่าเดิม  ปรับปรุงจอโปรเจคเตอด้วยเบลอมากก  "/>
  </r>
  <r>
    <d v="2018-11-18T11:16:52"/>
    <s v="ชาย"/>
    <s v="31-40 ปี"/>
    <s v="ปริญญาโท"/>
    <s v="ศึกษาศาสตร์"/>
    <s v="การบริหารการศึกษา"/>
    <x v="3"/>
    <s v="13.00 - 16300 น."/>
    <n v="4"/>
    <n v="4"/>
    <n v="4"/>
    <n v="5"/>
    <n v="4"/>
    <n v="5"/>
    <n v="3"/>
    <n v="4"/>
    <n v="4"/>
    <n v="4"/>
    <n v="4"/>
    <n v="5"/>
    <n v="5"/>
    <n v="5"/>
    <n v="4"/>
    <m/>
  </r>
  <r>
    <d v="2018-11-18T11:19:26"/>
    <s v="หญิง"/>
    <s v="20-30 ปี"/>
    <s v="ปริญญาโท"/>
    <s v="สาธารณสุขศาสตร์"/>
    <s v="สาธารณสุขศาสตรมหาบัณฑิต"/>
    <x v="0"/>
    <s v="13.00 - 16300 น."/>
    <n v="4"/>
    <n v="4"/>
    <n v="4"/>
    <n v="3"/>
    <n v="3"/>
    <n v="4"/>
    <n v="2"/>
    <n v="3"/>
    <n v="4"/>
    <n v="4"/>
    <n v="3"/>
    <n v="4"/>
    <n v="4"/>
    <n v="4"/>
    <n v="4"/>
    <m/>
  </r>
  <r>
    <d v="2018-11-18T11:19:50"/>
    <s v="ชาย"/>
    <s v="31-40 ปี"/>
    <s v="ปริญญาโท"/>
    <s v="ทันตแพทยศาสตร์"/>
    <s v="ปริทันตวิทยา"/>
    <x v="3"/>
    <s v="13.00 - 16300 น."/>
    <n v="4"/>
    <n v="4"/>
    <n v="4"/>
    <n v="5"/>
    <n v="4"/>
    <n v="5"/>
    <n v="3"/>
    <n v="4"/>
    <n v="4"/>
    <n v="4"/>
    <n v="4"/>
    <n v="4"/>
    <n v="4"/>
    <n v="4"/>
    <n v="5"/>
    <m/>
  </r>
  <r>
    <d v="2018-11-18T11:20:58"/>
    <s v="ชาย"/>
    <s v="41-50 ปี"/>
    <s v="ปริญญาโท"/>
    <s v="ศึกษาศาสตร์"/>
    <s v="วิทยาศาสตร์ศึกษา"/>
    <x v="1"/>
    <s v="13.00 - 16300 น."/>
    <n v="5"/>
    <n v="5"/>
    <n v="5"/>
    <n v="5"/>
    <n v="5"/>
    <n v="5"/>
    <n v="2"/>
    <n v="4"/>
    <n v="4"/>
    <n v="5"/>
    <n v="5"/>
    <n v="5"/>
    <n v="5"/>
    <n v="5"/>
    <n v="5"/>
    <m/>
  </r>
  <r>
    <d v="2018-11-18T11:26:18"/>
    <s v="ชาย"/>
    <s v="41-50 ปี"/>
    <s v="ปริญญาโท"/>
    <s v="บริหารธุรกิจ"/>
    <s v="MBA"/>
    <x v="3"/>
    <s v="13.00 - 16300 น."/>
    <n v="5"/>
    <n v="5"/>
    <n v="5"/>
    <n v="5"/>
    <n v="5"/>
    <n v="5"/>
    <n v="3"/>
    <n v="5"/>
    <n v="5"/>
    <n v="5"/>
    <n v="5"/>
    <n v="5"/>
    <n v="5"/>
    <n v="5"/>
    <n v="5"/>
    <m/>
  </r>
  <r>
    <d v="2018-11-18T11:27:15"/>
    <s v="หญิง"/>
    <s v="20-30 ปี"/>
    <s v="ปริญญาโท"/>
    <s v="วิทยาศาสตร์การแพทย์"/>
    <s v="วิทยาศาสตร์การแพทย์"/>
    <x v="3"/>
    <s v="13.00 - 16300 น."/>
    <n v="3"/>
    <n v="4"/>
    <n v="4"/>
    <n v="3"/>
    <n v="4"/>
    <n v="4"/>
    <n v="2"/>
    <n v="3"/>
    <n v="3"/>
    <n v="3"/>
    <n v="4"/>
    <n v="4"/>
    <n v="4"/>
    <n v="3"/>
    <n v="4"/>
    <s v="ระยะเวลาการอบรมให้น้อยลง จัดรอบการอบรมให้บ่อยขึ้น"/>
  </r>
  <r>
    <d v="2018-11-18T11:34:41"/>
    <s v="ชาย"/>
    <s v="20-30 ปี"/>
    <s v="ปริญญาเอก"/>
    <s v="วิทยาศาสตร์"/>
    <s v="เคมี"/>
    <x v="0"/>
    <s v="13.00 - 16300 น."/>
    <n v="5"/>
    <n v="5"/>
    <n v="5"/>
    <n v="2"/>
    <n v="2"/>
    <n v="5"/>
    <n v="2"/>
    <n v="3"/>
    <n v="4"/>
    <n v="4"/>
    <n v="5"/>
    <n v="4"/>
    <n v="5"/>
    <n v="5"/>
    <n v="5"/>
    <s v="เวลาในการเรียนแต่ละอาทิตย์น้อยเกินกว่าเนื้อหาที่อาจารย์สอน(หนึ่งอาทิตย์ต้องจบหนึ่งบทซึ่งมากเกินไปและอาจารย์ก็สอนไม่ทันทำให้ต้องข้ามเนื้อหาในบทนั้นๆไปเพื่อให้จบตามเวลา) จึงอยากเสนอให้เพิ่มเวลาเรียนหรือปรับเนื้อหาให้เหมาะสมกับเวลาที่เรียน"/>
  </r>
  <r>
    <d v="2018-11-18T11:34:41"/>
    <s v="ชาย"/>
    <s v="31-40 ปี"/>
    <s v="ปริญญาเอก"/>
    <s v="ศึกษาศาสตร์"/>
    <s v="การจัดการกีฬา"/>
    <x v="0"/>
    <s v="13.00 - 16300 น."/>
    <n v="4"/>
    <n v="5"/>
    <n v="4"/>
    <n v="4"/>
    <n v="4"/>
    <n v="5"/>
    <n v="2"/>
    <n v="3"/>
    <n v="4"/>
    <n v="4"/>
    <n v="4"/>
    <n v="4"/>
    <n v="5"/>
    <n v="4"/>
    <n v="4"/>
    <m/>
  </r>
  <r>
    <d v="2018-11-18T11:36:54"/>
    <s v="ชาย"/>
    <s v="20-30 ปี"/>
    <s v="ปริญญาโท"/>
    <s v="ศึกษาศาสตร์"/>
    <s v="บริหารการศึกษา"/>
    <x v="2"/>
    <s v="09.00 - 12.00 น."/>
    <n v="4"/>
    <n v="5"/>
    <n v="4"/>
    <n v="4"/>
    <n v="4"/>
    <n v="5"/>
    <n v="3"/>
    <n v="4"/>
    <n v="4"/>
    <n v="4"/>
    <n v="3"/>
    <n v="4"/>
    <n v="4"/>
    <n v="4"/>
    <n v="4"/>
    <m/>
  </r>
  <r>
    <d v="2018-11-18T11:54:50"/>
    <s v="ชาย"/>
    <s v="41-50 ปี"/>
    <s v="ปริญญาเอก"/>
    <s v="ศึกษาศาตร"/>
    <s v="บริหารการศึกษา​"/>
    <x v="2"/>
    <s v="09.00 - 12.00 น."/>
    <n v="4"/>
    <n v="4"/>
    <n v="4"/>
    <n v="3"/>
    <n v="3"/>
    <n v="4"/>
    <n v="3"/>
    <n v="4"/>
    <n v="4"/>
    <n v="4"/>
    <n v="4"/>
    <n v="4"/>
    <n v="4"/>
    <n v="3"/>
    <n v="4"/>
    <s v="เป็นโครงการที่ดีครับ"/>
  </r>
  <r>
    <d v="2018-11-18T12:08:41"/>
    <s v="หญิง"/>
    <s v="20-30 ปี"/>
    <s v="ปริญญาโท"/>
    <s v="สาธารณสุขศาสตร์"/>
    <s v="สาธารณสุขศาสตรบัณฑิต"/>
    <x v="3"/>
    <s v="13.00 - 16300 น."/>
    <n v="4"/>
    <n v="5"/>
    <n v="5"/>
    <n v="5"/>
    <n v="5"/>
    <n v="5"/>
    <n v="3"/>
    <n v="4"/>
    <n v="4"/>
    <n v="4"/>
    <n v="5"/>
    <n v="4"/>
    <n v="5"/>
    <n v="5"/>
    <n v="5"/>
    <s v="-"/>
  </r>
  <r>
    <d v="2018-11-18T12:43:36"/>
    <s v="หญิง"/>
    <s v="31-40 ปี"/>
    <s v="ปริญญาโท"/>
    <s v="บริหารธุรกิจ เศรษฐศาสตร์และการสื่อสาร"/>
    <s v="MBA"/>
    <x v="3"/>
    <s v="13.00 - 16300 น."/>
    <n v="3"/>
    <n v="5"/>
    <n v="4"/>
    <n v="3"/>
    <n v="3"/>
    <n v="4"/>
    <n v="3"/>
    <n v="4"/>
    <n v="4"/>
    <n v="4"/>
    <n v="4"/>
    <n v="4"/>
    <n v="4"/>
    <n v="3"/>
    <n v="4"/>
    <m/>
  </r>
  <r>
    <d v="2018-11-18T13:26:19"/>
    <s v="ชาย"/>
    <s v="41-50 ปี"/>
    <s v="ปริญญาเอก"/>
    <s v="คณะเกษตรศาสตร์ฯ"/>
    <s v="วิทยาศาสตร์การเกษตร"/>
    <x v="3"/>
    <s v="13.00 - 16300 น."/>
    <n v="3"/>
    <n v="4"/>
    <n v="4"/>
    <n v="3"/>
    <n v="3"/>
    <n v="4"/>
    <n v="2"/>
    <n v="3"/>
    <n v="4"/>
    <n v="4"/>
    <n v="4"/>
    <n v="3"/>
    <n v="4"/>
    <n v="3"/>
    <n v="4"/>
    <s v="ควรมีกิจกรรมเสริมความรู้อื่นนอกจากในเอกสาร."/>
  </r>
  <r>
    <d v="2018-11-18T13:32:55"/>
    <s v="หญิง"/>
    <s v="41-50 ปี"/>
    <s v="ปริญญาโท"/>
    <s v="BEC"/>
    <s v="การสื่อสาร"/>
    <x v="3"/>
    <s v="13.00 - 16300 น."/>
    <n v="5"/>
    <n v="5"/>
    <n v="5"/>
    <n v="4"/>
    <n v="4"/>
    <n v="5"/>
    <n v="3"/>
    <n v="4"/>
    <n v="4"/>
    <n v="4"/>
    <n v="4"/>
    <n v="5"/>
    <n v="4"/>
    <n v="4"/>
    <n v="5"/>
    <s v="ตัวหนังสือขึ้นจอมีขนาดเล็กไป"/>
  </r>
  <r>
    <d v="2018-11-18T13:38:57"/>
    <s v="ชาย"/>
    <s v="31-40 ปี"/>
    <s v="ปริญญาเอก"/>
    <s v="วิทยาศาสตร์"/>
    <s v="เทคโนโลยีสารสนเทศ"/>
    <x v="0"/>
    <s v="13.00 - 16300 น."/>
    <n v="3"/>
    <n v="3"/>
    <n v="3"/>
    <n v="3"/>
    <n v="3"/>
    <n v="4"/>
    <n v="2"/>
    <n v="3"/>
    <n v="3"/>
    <n v="4"/>
    <n v="3"/>
    <n v="3"/>
    <n v="3"/>
    <n v="4"/>
    <n v="3"/>
    <m/>
  </r>
  <r>
    <d v="2018-11-18T13:40:38"/>
    <s v="ชาย"/>
    <s v="20-30 ปี"/>
    <s v="ปริญญาโท"/>
    <s v="สังคมศาสตร์"/>
    <s v="เอเชียตะวันออกเฉียงใต้ศึกษา"/>
    <x v="2"/>
    <s v="09.00 - 12.00 น."/>
    <n v="4"/>
    <n v="4"/>
    <n v="3"/>
    <n v="3"/>
    <n v="3"/>
    <n v="5"/>
    <n v="2"/>
    <n v="3"/>
    <n v="4"/>
    <n v="4"/>
    <n v="4"/>
    <n v="4"/>
    <n v="5"/>
    <n v="4"/>
    <n v="4"/>
    <m/>
  </r>
  <r>
    <d v="2018-11-18T14:10:02"/>
    <s v="ชาย"/>
    <s v="31-40 ปี"/>
    <s v="ปริญญาเอก"/>
    <s v="วิทยาศาสตร์"/>
    <s v="คณิตศาสตร์"/>
    <x v="0"/>
    <s v="13.00 - 16300 น."/>
    <n v="1"/>
    <n v="1"/>
    <n v="1"/>
    <n v="1"/>
    <n v="1"/>
    <n v="1"/>
    <n v="1"/>
    <n v="2"/>
    <n v="2"/>
    <n v="2"/>
    <n v="1"/>
    <n v="1"/>
    <n v="1"/>
    <n v="1"/>
    <n v="1"/>
    <m/>
  </r>
  <r>
    <d v="2018-11-18T14:17:26"/>
    <s v="หญิง"/>
    <s v="20-30 ปี"/>
    <s v="ปริญญาเอก"/>
    <s v="ศึกษาศาสตร์"/>
    <s v="วิทยาศาสตร์ศึกษา"/>
    <x v="4"/>
    <s v="09.00 - 12.00 น."/>
    <n v="5"/>
    <n v="5"/>
    <n v="5"/>
    <n v="5"/>
    <n v="5"/>
    <n v="5"/>
    <n v="3"/>
    <n v="4"/>
    <n v="5"/>
    <n v="5"/>
    <n v="4"/>
    <n v="5"/>
    <n v="5"/>
    <n v="5"/>
    <n v="4"/>
    <m/>
  </r>
  <r>
    <d v="2018-11-18T16:40:28"/>
    <s v="หญิง"/>
    <s v="20-30 ปี"/>
    <s v="ปริญญาโท"/>
    <s v="เกษตรศาสตร์ฯ"/>
    <s v="วิทยาศาสตร์และเทคโนโลยีการอาหาร"/>
    <x v="2"/>
    <s v="09.00 - 12.00 น."/>
    <n v="4"/>
    <n v="5"/>
    <n v="4"/>
    <n v="4"/>
    <n v="5"/>
    <n v="5"/>
    <n v="3"/>
    <n v="4"/>
    <n v="5"/>
    <n v="4"/>
    <n v="3"/>
    <n v="5"/>
    <n v="5"/>
    <n v="5"/>
    <n v="5"/>
    <m/>
  </r>
  <r>
    <d v="2018-11-18T18:46:28"/>
    <s v="ชาย"/>
    <s v="20-30 ปี"/>
    <s v="ปริญญาเอก"/>
    <s v="ศึกษาศาสตร์"/>
    <s v="วิจัยและประเมินผลการศึกษา"/>
    <x v="3"/>
    <s v="13.00 - 16300 น."/>
    <n v="5"/>
    <n v="5"/>
    <n v="5"/>
    <n v="4"/>
    <n v="4"/>
    <n v="5"/>
    <n v="3"/>
    <n v="4"/>
    <n v="4"/>
    <n v="5"/>
    <n v="5"/>
    <n v="4"/>
    <n v="4"/>
    <n v="5"/>
    <n v="4"/>
    <m/>
  </r>
  <r>
    <d v="2018-11-18T19:18:57"/>
    <s v="หญิง"/>
    <s v="31-40 ปี"/>
    <s v="ปริญญาเอก"/>
    <s v="ศึกษาศาสตร์"/>
    <s v="การบริหารการศึกษา"/>
    <x v="2"/>
    <s v="09.00 - 12.00 น."/>
    <n v="4"/>
    <n v="4"/>
    <n v="4"/>
    <n v="4"/>
    <n v="4"/>
    <n v="4"/>
    <n v="3"/>
    <n v="4"/>
    <n v="4"/>
    <n v="4"/>
    <n v="4"/>
    <n v="4"/>
    <n v="5"/>
    <n v="4"/>
    <n v="4"/>
    <s v="อยากให้ผู้มีส่วนเกี่ยวข้องและมีบทบาทในการพัฒนาภาษาอังกฤษสำหรับบัณฑิตจัดให้การลงทะเบียนเรียนเหมือนการลงทะเบียนรายวิชาปกติ เมื่อนิสิตเรียนและส่งงานตามกำหนด เข้าเรียนตามเกณฑ์ที่ทางบัณฑิตกำหนด เมื่อจบคอร์สแล้วควรปรับนโยบายให้ผ่านตามเกณฑ์ เพราะมีกรณีนิสิตเรียนปีสุดท้ายและสอบผ่านทุกรายวิชาแล้ว แต่กลับต้องมาลงเรียนภาษาอังกฤษซ้ำๆ ซึ่งนิสิตบางท่านอาจอยู่ในช่วงทำวิทยานิพนธ์เวลาส่วนใหญ่จะต้องทุ่มเทไปกับจุดนั้นแล้ว. แต่กลับต้องมาเสียโอกาสเสียเวลามาเรียนทั้งที่ความเป็นจริงภาษาอังกฤษเป็นรายวิชาที่สามารถพัฒนาได้ต่อเนื่องทั้งชีวิต แต่กลับกลายเป็นความกังวลและหากผลคะแนนไม่ผ่านก็จะต้องมาลงเรียนแบบนี้ทำให้นิสิตไม่สามารถจบตามเวลาของงหลักสูตรที่กำหนดไว้เพราะคนที่สอบผ่านบางคนไม่ได้หมายถึงว่าเก่งนำไปใช้ได้จริงแต่เป็นการจำไปตอบเพื่อให้ผ่านเท่านั้น  แต่หลังจากผ่านไปแล้วนิสิตบางคนกลับนำไปใช้ไม่ไม่ได้เลยค่ะ..(อยากให้ปรับเกณฑ์เรียน ส่งงาน สอบตามเกณฑ์ควรให้ผ่านโดยสามารถนำผลไปยื่นกับทางคณะเพื่อผ่านเกณฑ์..ขอบคุณค่ะ"/>
  </r>
  <r>
    <d v="2018-11-18T22:34:55"/>
    <s v="ชาย"/>
    <s v="20-30 ปี"/>
    <s v="ปริญญาโท"/>
    <s v="วิศวกรรมศาสตร์"/>
    <s v="วิศวกรรมเครื่องกล"/>
    <x v="1"/>
    <s v="13.00 - 16300 น."/>
    <n v="5"/>
    <n v="5"/>
    <n v="5"/>
    <n v="3"/>
    <n v="4"/>
    <n v="5"/>
    <n v="2"/>
    <n v="4"/>
    <n v="4"/>
    <n v="4"/>
    <n v="5"/>
    <n v="4"/>
    <n v="4"/>
    <n v="4"/>
    <n v="5"/>
    <m/>
  </r>
  <r>
    <d v="2018-11-18T22:48:19"/>
    <s v="หญิง"/>
    <s v="31-40 ปี"/>
    <s v="ปริญญาโท"/>
    <s v="สาธารณสุขศาสตร์"/>
    <s v="สาธารณสุขศาสตร์"/>
    <x v="1"/>
    <s v="13.00 - 16300 น."/>
    <n v="4"/>
    <n v="4"/>
    <n v="4"/>
    <n v="3"/>
    <n v="3"/>
    <n v="5"/>
    <n v="2"/>
    <n v="4"/>
    <n v="4"/>
    <n v="4"/>
    <n v="4"/>
    <n v="5"/>
    <n v="5"/>
    <n v="5"/>
    <n v="5"/>
    <m/>
  </r>
  <r>
    <d v="2018-11-19T09:04:12"/>
    <s v="หญิง"/>
    <s v="41-50 ปี"/>
    <s v="ปริญญาเอก"/>
    <s v="ศึกษาศาสตร์"/>
    <s v="หลักสูตรและการสอน"/>
    <x v="3"/>
    <s v="13.00 - 16300 น."/>
    <n v="4"/>
    <n v="5"/>
    <n v="4"/>
    <n v="3"/>
    <n v="3"/>
    <n v="4"/>
    <n v="3"/>
    <n v="3"/>
    <n v="3"/>
    <n v="3"/>
    <n v="3"/>
    <n v="3"/>
    <n v="4"/>
    <n v="4"/>
    <n v="5"/>
    <s v="วันสอบ น่าจะห่างจากวันสุดท้าย ที่เรียน ประมาณ 2 อาทิตย์ จะได้มีเวลาในการเตรียมตัว สอบ"/>
  </r>
  <r>
    <d v="2018-11-19T09:06:59"/>
    <s v="หญิง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1"/>
    <n v="3"/>
    <n v="3"/>
    <n v="4"/>
    <n v="3"/>
    <n v="3"/>
    <n v="3"/>
    <n v="3"/>
    <n v="3"/>
    <n v="4"/>
    <n v="4"/>
    <n v="4"/>
    <n v="4"/>
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</r>
  <r>
    <d v="2018-11-19T09:13:10"/>
    <s v="ชาย"/>
    <s v="31-40 ปี"/>
    <s v="ปริญญาเอก"/>
    <s v="ศึกษาศาสตร์"/>
    <s v="การจัดการกีฬา"/>
    <x v="0"/>
    <s v="13.00 - 16300 น."/>
    <n v="5"/>
    <n v="5"/>
    <n v="4"/>
    <n v="4"/>
    <n v="4"/>
    <n v="5"/>
    <n v="3"/>
    <n v="4"/>
    <n v="4"/>
    <n v="4"/>
    <n v="4"/>
    <n v="5"/>
    <n v="4"/>
    <n v="4"/>
    <n v="4"/>
    <m/>
  </r>
  <r>
    <d v="2018-11-19T09:38:44"/>
    <s v="หญิง"/>
    <s v="31-40 ปี"/>
    <s v="ปริญญาเอก"/>
    <s v="ศึกษาศาสตร์"/>
    <s v="หลักสูตรและการสอน"/>
    <x v="3"/>
    <s v="13.00 - 16300 น."/>
    <n v="5"/>
    <n v="5"/>
    <n v="5"/>
    <n v="5"/>
    <n v="5"/>
    <n v="5"/>
    <n v="3"/>
    <n v="4"/>
    <n v="5"/>
    <n v="5"/>
    <n v="5"/>
    <n v="5"/>
    <n v="5"/>
    <n v="5"/>
    <n v="5"/>
    <s v="อยากได้ CD เกี่ยวกับ VDO ในบทเรียนมาฟังเพิ่มเติมค่ะ"/>
  </r>
  <r>
    <d v="2018-11-19T10:19:23"/>
    <s v="ชาย"/>
    <s v="41-50 ปี"/>
    <s v="ปริญญาเอก"/>
    <s v="สาธารณสุขศาสตร์"/>
    <s v="สาธารณสุขศาสตรดุษฎีบัณฑิต"/>
    <x v="3"/>
    <s v="09.00 - 12.00 น."/>
    <n v="4"/>
    <n v="5"/>
    <n v="5"/>
    <n v="5"/>
    <n v="3"/>
    <n v="5"/>
    <n v="2"/>
    <n v="4"/>
    <n v="4"/>
    <n v="4"/>
    <n v="5"/>
    <n v="4"/>
    <n v="5"/>
    <n v="5"/>
    <n v="5"/>
    <s v="จัดการอบรมทั้งวันเสาร์และอาทิตย์ เทอมละ 2 หลักสูตร เพื่อให้มีพัฒนาการที่ดีสำหรับนิสิตที่มีความพร้อม"/>
  </r>
  <r>
    <d v="2018-11-19T11:10:34"/>
    <s v="ชาย"/>
    <s v="20-30 ปี"/>
    <s v="ปริญญาโท"/>
    <s v="วิศวกรรมศาสตร์"/>
    <s v="วิศวกรรมเครื่องกล"/>
    <x v="3"/>
    <s v="13.00 - 16300 น."/>
    <n v="5"/>
    <n v="5"/>
    <n v="2"/>
    <n v="3"/>
    <n v="3"/>
    <n v="5"/>
    <n v="3"/>
    <n v="3"/>
    <n v="3"/>
    <n v="3"/>
    <n v="3"/>
    <n v="1"/>
    <n v="4"/>
    <n v="3"/>
    <n v="5"/>
    <s v="อาจารย์ในห้องเรียนอธิบายได้ดีเป็นบางคน บางครั้งเฉลยแบบฝึกหัดเร็วมาก ตามไม่ทัน กรุณาให้มี cd เฉลยแบบฝึกหัด ให้ยืมด้วย ไม่งั้นตอนไปอ่านทวน ก็ไม่เข้าใจ"/>
  </r>
  <r>
    <d v="2018-11-19T11:22:05"/>
    <s v="ชาย"/>
    <s v="31-40 ปี"/>
    <s v="ปริญญาเอก"/>
    <s v="Agriculture "/>
    <s v="Agricultural science "/>
    <x v="3"/>
    <s v="13.00 - 16300 น."/>
    <n v="3"/>
    <n v="4"/>
    <n v="3"/>
    <n v="2"/>
    <n v="4"/>
    <n v="4"/>
    <n v="3"/>
    <n v="3"/>
    <n v="4"/>
    <n v="4"/>
    <n v="4"/>
    <n v="3"/>
    <n v="4"/>
    <n v="3"/>
    <n v="4"/>
    <m/>
  </r>
  <r>
    <d v="2018-11-19T11:46:31"/>
    <s v="หญิง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2"/>
    <n v="3"/>
    <n v="3"/>
    <n v="4"/>
    <n v="3"/>
    <n v="3"/>
    <n v="3"/>
    <n v="3"/>
    <n v="3"/>
    <n v="4"/>
    <n v="4"/>
    <n v="4"/>
    <n v="4"/>
    <s v="ควรมีการเปิดคอสเรียนครั้งเดียว แล้วสามารถใช้จบได้เลย เนื่องจากนิสิตบางคนมีระยะเวลาไม่มากพอในการเรียน "/>
  </r>
  <r>
    <d v="2018-11-19T11:56:06"/>
    <s v="ชาย"/>
    <s v="20-30 ปี"/>
    <s v="ปริญญาโท"/>
    <s v="วิทยาศาสตร์"/>
    <s v="เทคโนโลยีสารสนเทศ"/>
    <x v="3"/>
    <s v="13.00 - 16300 น."/>
    <n v="3"/>
    <n v="4"/>
    <n v="3"/>
    <n v="3"/>
    <n v="3"/>
    <n v="4"/>
    <n v="4"/>
    <n v="4"/>
    <n v="4"/>
    <n v="4"/>
    <n v="4"/>
    <n v="4"/>
    <n v="5"/>
    <n v="5"/>
    <n v="2"/>
    <s v="บ่ายโมง ถึง บ่ายสาม พอแล้ว"/>
  </r>
  <r>
    <d v="2018-11-19T12:05:08"/>
    <s v="ชาย"/>
    <s v="20-30 ปี"/>
    <s v="ปริญญาโท"/>
    <s v="วิศวกรรมศาสตร์"/>
    <s v="วิศวกรรมเครื่องกล"/>
    <x v="1"/>
    <s v="13.00 - 16300 น."/>
    <n v="4"/>
    <n v="4"/>
    <n v="3"/>
    <n v="4"/>
    <n v="4"/>
    <n v="4"/>
    <n v="3"/>
    <n v="3"/>
    <n v="3"/>
    <n v="3"/>
    <n v="3"/>
    <n v="3"/>
    <n v="4"/>
    <n v="3"/>
    <n v="3"/>
    <m/>
  </r>
  <r>
    <d v="2018-11-19T12:59:05"/>
    <s v="ชาย"/>
    <s v="20-30 ปี"/>
    <s v="ปริญญาโท"/>
    <s v="วิศวกรรมศาสตร์"/>
    <s v="วิศวกรรมไฟฟ้า"/>
    <x v="0"/>
    <s v="13.00 - 16300 น."/>
    <n v="4"/>
    <n v="5"/>
    <n v="5"/>
    <n v="4"/>
    <n v="4"/>
    <n v="5"/>
    <n v="3"/>
    <n v="4"/>
    <n v="4"/>
    <n v="4"/>
    <n v="4"/>
    <n v="4"/>
    <n v="5"/>
    <n v="4"/>
    <n v="5"/>
    <m/>
  </r>
  <r>
    <d v="2018-11-19T21:33:22"/>
    <s v="ชาย"/>
    <s v="20-30 ปี"/>
    <s v="ปริญญาโท"/>
    <s v="ศึกษาศาสตร์"/>
    <s v="การบริหารการศึกษา"/>
    <x v="1"/>
    <s v="13.00 - 16300 น."/>
    <n v="4"/>
    <n v="4"/>
    <n v="4"/>
    <n v="4"/>
    <n v="4"/>
    <n v="4"/>
    <n v="2"/>
    <n v="3"/>
    <n v="3"/>
    <n v="4"/>
    <n v="4"/>
    <n v="4"/>
    <n v="5"/>
    <n v="4"/>
    <n v="5"/>
    <m/>
  </r>
  <r>
    <d v="2018-11-20T21:57:29"/>
    <s v="หญิง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4"/>
    <n v="4"/>
    <n v="5"/>
    <m/>
  </r>
  <r>
    <d v="2018-11-20T23:36:06"/>
    <s v="หญิง"/>
    <s v="31-40 ปี"/>
    <s v="ปริญญาเอก"/>
    <s v="บริหารธุรกิจ​เศรษฐศาสตร์​และการสื่อสาร"/>
    <s v="การสื่อสาร"/>
    <x v="3"/>
    <s v="13.00 - 16300 น."/>
    <n v="3"/>
    <n v="4"/>
    <n v="3"/>
    <n v="4"/>
    <n v="5"/>
    <n v="5"/>
    <n v="4"/>
    <n v="3"/>
    <n v="3"/>
    <n v="3"/>
    <n v="3"/>
    <n v="4"/>
    <n v="4"/>
    <n v="4"/>
    <n v="5"/>
    <m/>
  </r>
  <r>
    <d v="2018-11-21T08:52:42"/>
    <s v="หญิง"/>
    <s v="41-50 ปี"/>
    <s v="ปริญญาเอก"/>
    <s v="เกษตรศาสตร์ฯ"/>
    <s v="วิทยาศาสตร์การเกษตร"/>
    <x v="0"/>
    <s v="13.00 - 16300 น."/>
    <n v="5"/>
    <n v="4"/>
    <n v="4"/>
    <n v="4"/>
    <n v="3"/>
    <n v="4"/>
    <n v="3"/>
    <n v="3"/>
    <n v="4"/>
    <n v="3"/>
    <n v="3"/>
    <n v="4"/>
    <n v="4"/>
    <n v="4"/>
    <n v="4"/>
    <m/>
  </r>
  <r>
    <d v="2018-11-21T12:23:16"/>
    <s v="ชาย"/>
    <s v="20-30 ปี"/>
    <s v="ปริญญาโท"/>
    <s v="สังคมศาสตร์"/>
    <s v="รัฐศาสตร์"/>
    <x v="1"/>
    <s v="09.00 - 12.00 น."/>
    <n v="4"/>
    <n v="3"/>
    <n v="4"/>
    <n v="3"/>
    <n v="4"/>
    <n v="4"/>
    <n v="3"/>
    <n v="4"/>
    <n v="4"/>
    <n v="4"/>
    <n v="4"/>
    <n v="4"/>
    <n v="4"/>
    <n v="4"/>
    <n v="5"/>
    <s v="อาจารย์ ณิชฎารัศมี สอนได้ดีมาก ๆ อยากเรียนกะท่านอีกครั้ง"/>
  </r>
  <r>
    <d v="2018-11-21T19:29:03"/>
    <s v="หญิง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3"/>
    <n v="3"/>
    <n v="5"/>
    <n v="5"/>
    <n v="5"/>
    <n v="5"/>
    <n v="5"/>
    <n v="5"/>
    <m/>
  </r>
  <r>
    <d v="2018-11-21T19:30:29"/>
    <s v="หญิง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5"/>
    <n v="5"/>
    <n v="5"/>
    <s v="อาจารยืทุกคนสอนดี คะ"/>
  </r>
  <r>
    <d v="2018-11-21T21:28:06"/>
    <s v="หญิง"/>
    <s v="20-30 ปี"/>
    <s v="ปริญญาโท"/>
    <s v="บริหาร"/>
    <s v="บริหาร"/>
    <x v="0"/>
    <s v="13.00 - 16300 น."/>
    <n v="3"/>
    <n v="4"/>
    <n v="2"/>
    <n v="2"/>
    <n v="3"/>
    <n v="5"/>
    <n v="3"/>
    <n v="4"/>
    <n v="3"/>
    <n v="3"/>
    <n v="4"/>
    <n v="3"/>
    <n v="4"/>
    <n v="4"/>
    <n v="3"/>
    <m/>
  </r>
  <r>
    <d v="2018-11-22T12:38:32"/>
    <s v="หญิง"/>
    <s v="20-30 ปี"/>
    <s v="ปริญญาโท"/>
    <s v="MBA"/>
    <s v="บริหารธุรกิจ"/>
    <x v="0"/>
    <s v="13.00 - 16300 น."/>
    <n v="4"/>
    <n v="4"/>
    <n v="4"/>
    <n v="5"/>
    <n v="5"/>
    <n v="5"/>
    <n v="3"/>
    <n v="4"/>
    <n v="5"/>
    <n v="4"/>
    <n v="5"/>
    <n v="5"/>
    <n v="5"/>
    <n v="5"/>
    <n v="4"/>
    <m/>
  </r>
  <r>
    <d v="2018-11-23T03:32:44"/>
    <s v="ชาย"/>
    <s v="41-50 ปี"/>
    <s v="ปริญญาเอก"/>
    <s v="วิทยาศาสตร์"/>
    <s v="วิทยาการคอมพิวเตอร์"/>
    <x v="3"/>
    <s v="13.00 - 16300 น."/>
    <n v="4"/>
    <n v="5"/>
    <n v="5"/>
    <n v="4"/>
    <n v="4"/>
    <n v="4"/>
    <n v="3"/>
    <n v="5"/>
    <n v="5"/>
    <n v="5"/>
    <n v="5"/>
    <n v="5"/>
    <n v="5"/>
    <n v="5"/>
    <n v="5"/>
    <m/>
  </r>
  <r>
    <d v="2018-11-23T10:44:56"/>
    <s v="หญิง"/>
    <s v="20-30 ปี"/>
    <s v="ปริญญาโท"/>
    <s v="ศึกษาศาสตร์"/>
    <s v="หลักสูตรและการสอน"/>
    <x v="2"/>
    <s v="09.00 - 12.00 น."/>
    <n v="4"/>
    <n v="3"/>
    <n v="4"/>
    <n v="3"/>
    <n v="3"/>
    <n v="4"/>
    <n v="2"/>
    <n v="3"/>
    <n v="3"/>
    <n v="3"/>
    <n v="3"/>
    <n v="3"/>
    <n v="3"/>
    <n v="3"/>
    <n v="3"/>
    <m/>
  </r>
  <r>
    <d v="2018-11-23T13:56:11"/>
    <s v="หญิง"/>
    <s v="20-30 ปี"/>
    <s v="ปริญญาโท"/>
    <s v="ศึกษาศาสตร์"/>
    <s v="หลักสูตรและการสอน"/>
    <x v="1"/>
    <s v="13.00 - 16300 น."/>
    <n v="4"/>
    <n v="5"/>
    <n v="5"/>
    <n v="4"/>
    <n v="4"/>
    <n v="4"/>
    <n v="2"/>
    <n v="3"/>
    <n v="3"/>
    <n v="4"/>
    <n v="4"/>
    <n v="4"/>
    <n v="5"/>
    <n v="5"/>
    <n v="4"/>
    <m/>
  </r>
  <r>
    <d v="2018-11-23T15:11:33"/>
    <s v="ชาย"/>
    <s v="20-30 ปี"/>
    <s v="ปริญญาโท"/>
    <s v="เกษตร"/>
    <s v="วิทยาศาสตร์สิ่งแวดล้อม"/>
    <x v="3"/>
    <s v="13.00 - 16300 น."/>
    <n v="5"/>
    <n v="5"/>
    <n v="5"/>
    <n v="5"/>
    <n v="5"/>
    <n v="5"/>
    <n v="5"/>
    <n v="4"/>
    <n v="5"/>
    <n v="5"/>
    <n v="5"/>
    <n v="5"/>
    <n v="5"/>
    <n v="5"/>
    <n v="5"/>
    <m/>
  </r>
  <r>
    <d v="2018-11-23T16:17:22"/>
    <s v="หญิง"/>
    <s v="31-40 ปี"/>
    <s v="ปริญญาเอก"/>
    <s v="ทันตแพทยศาสตร์"/>
    <s v="ชีววิทยาช่องปาก"/>
    <x v="0"/>
    <s v="13.00 - 16300 น."/>
    <n v="4"/>
    <n v="4"/>
    <n v="4"/>
    <n v="4"/>
    <n v="4"/>
    <n v="4"/>
    <n v="3"/>
    <n v="4"/>
    <n v="4"/>
    <n v="4"/>
    <n v="4"/>
    <n v="4"/>
    <n v="4"/>
    <n v="4"/>
    <n v="4"/>
    <s v="คิดว่าเวลา3ชม.น้อยไปสำหรับ4part ใน1บทเรียน ทำให้เรียนไม่ได้ละเอียดทุกหัวข้อชัดเจน อยากให้แบ่งเป็น2 part ใน 1บท ต่อ1คาบ จะดีกว่าค่ะ เหมือนเทอมที่แล้วเรียนได้ละเอียดดีค่ะ"/>
  </r>
  <r>
    <d v="2018-11-25T17:17:07"/>
    <s v="หญิง"/>
    <s v="41-50 ปี"/>
    <s v="ปริญญาโท"/>
    <s v="พยาบาลศาสตร์"/>
    <s v="การพยาบาลเวชปฏิบัติชุมชน"/>
    <x v="3"/>
    <s v="13.00 - 16300 น."/>
    <n v="4"/>
    <n v="4"/>
    <n v="4"/>
    <n v="4"/>
    <n v="4"/>
    <n v="4"/>
    <n v="3"/>
    <n v="4"/>
    <n v="4"/>
    <n v="4"/>
    <n v="5"/>
    <n v="5"/>
    <n v="5"/>
    <n v="5"/>
    <n v="5"/>
    <m/>
  </r>
  <r>
    <d v="2018-11-25T21:15:50"/>
    <s v="หญิง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3"/>
    <n v="3"/>
    <n v="4"/>
    <n v="4"/>
    <n v="4"/>
    <n v="4"/>
    <n v="4"/>
    <n v="4"/>
    <n v="3"/>
    <n v="4"/>
    <m/>
  </r>
  <r>
    <d v="2018-11-25T21:23:20"/>
    <s v="หญิง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m/>
  </r>
  <r>
    <d v="2018-11-25T21:29:23"/>
    <s v="หญิง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s v="สื่อใช้ตัวอักษรเล็กและเบรอ ขยายมองไม่ชัด"/>
  </r>
  <r>
    <d v="2018-11-26T10:17:34"/>
    <s v="หญิง"/>
    <s v="31-40 ปี"/>
    <s v="ปริญญาโท"/>
    <s v="บริหารธุรกิจ"/>
    <s v="เศรษฐศาสตร์"/>
    <x v="1"/>
    <s v="09.00 - 12.00 น."/>
    <n v="5"/>
    <n v="5"/>
    <n v="5"/>
    <n v="5"/>
    <n v="4"/>
    <n v="4"/>
    <n v="3"/>
    <n v="4"/>
    <n v="4"/>
    <n v="4"/>
    <n v="4"/>
    <n v="5"/>
    <n v="5"/>
    <n v="5"/>
    <n v="5"/>
    <m/>
  </r>
  <r>
    <d v="2018-11-26T10:17:37"/>
    <s v="ชาย"/>
    <s v="20-30 ปี"/>
    <s v="ปริญญาโท"/>
    <s v="ศึกษาศาสตร์"/>
    <s v="ภาษาอังกฤษ"/>
    <x v="3"/>
    <s v="09.00 - 12.00 น."/>
    <n v="4"/>
    <n v="4"/>
    <n v="4"/>
    <n v="3"/>
    <n v="3"/>
    <n v="3"/>
    <n v="2"/>
    <n v="4"/>
    <n v="5"/>
    <n v="4"/>
    <n v="4"/>
    <n v="5"/>
    <n v="5"/>
    <n v="4"/>
    <n v="4"/>
    <m/>
  </r>
  <r>
    <d v="2018-11-26T10:45:55"/>
    <s v="ชาย"/>
    <s v="31-40 ปี"/>
    <s v="ปริญญาเอก"/>
    <s v="ศึกษาศาสตร์"/>
    <s v="การจัดการกึฬา"/>
    <x v="5"/>
    <s v="13.00 - 16300 น."/>
    <n v="4"/>
    <n v="4"/>
    <n v="4"/>
    <n v="5"/>
    <n v="4"/>
    <n v="5"/>
    <n v="2"/>
    <n v="3"/>
    <n v="4"/>
    <n v="5"/>
    <n v="4"/>
    <n v="5"/>
    <n v="4"/>
    <n v="4"/>
    <n v="5"/>
    <m/>
  </r>
  <r>
    <d v="2018-11-26T10:49:50"/>
    <s v="หญิง"/>
    <s v="31-40 ปี"/>
    <s v="ปริญญาโท"/>
    <s v="มนุษยศาสตร์"/>
    <s v="ภาษาไทย"/>
    <x v="5"/>
    <s v="13.00 - 16300 น."/>
    <n v="4"/>
    <n v="5"/>
    <n v="5"/>
    <n v="4"/>
    <n v="4"/>
    <n v="5"/>
    <n v="2"/>
    <n v="4"/>
    <n v="3"/>
    <n v="4"/>
    <n v="4"/>
    <n v="5"/>
    <n v="5"/>
    <n v="5"/>
    <n v="4"/>
    <m/>
  </r>
  <r>
    <d v="2018-11-26T14:36:51"/>
    <s v="ชาย"/>
    <s v="20-30 ปี"/>
    <s v="ปริญญาโท"/>
    <s v="วิศวกรรมศาสตร์"/>
    <s v="วิศวกรรมสิ่งแวดล้อม"/>
    <x v="1"/>
    <s v="09.00 - 12.00 น."/>
    <n v="5"/>
    <n v="5"/>
    <n v="5"/>
    <n v="5"/>
    <n v="5"/>
    <n v="5"/>
    <n v="3"/>
    <n v="4"/>
    <n v="4"/>
    <n v="4"/>
    <n v="4"/>
    <n v="4"/>
    <n v="5"/>
    <n v="4"/>
    <n v="4"/>
    <s v="คอร์สสนทนาภาษาอังกฤษ คอร์สเขียน abstract"/>
  </r>
  <r>
    <d v="2018-11-27T10:04:21"/>
    <s v="ชาย"/>
    <s v="20-30 ปี"/>
    <s v="ปริญญาเอก"/>
    <s v="ศึกษาศาสตร์"/>
    <s v="วิทยาศาสตร์ศึกษา"/>
    <x v="1"/>
    <s v="09.00 - 12.00 น."/>
    <n v="5"/>
    <n v="5"/>
    <n v="5"/>
    <n v="5"/>
    <n v="5"/>
    <n v="5"/>
    <n v="3"/>
    <n v="4"/>
    <n v="4"/>
    <n v="3"/>
    <n v="4"/>
    <n v="5"/>
    <n v="5"/>
    <n v="4"/>
    <n v="4"/>
    <s v="อยากให้มีการ เปิดคอร์สเกี่ยวกัยการเขียนเรียงความก่อนการเรียนเพราะ บางครั้ง ไม่ได้ใช้นานเเล้วต่อเนื้อหาไม่ติด ควรมีคอร์สเกี่ยวกับการเขียนเบื้องต้นก่อนการเรียน EPE "/>
  </r>
  <r>
    <d v="2018-11-27T10:47:36"/>
    <s v="หญิง"/>
    <s v="20-30 ปี"/>
    <s v="ปริญญาโท"/>
    <s v="บริหารธุรกิจ"/>
    <s v="การสื่อสาร"/>
    <x v="5"/>
    <s v="13.00 - 16300 น."/>
    <n v="5"/>
    <n v="5"/>
    <n v="5"/>
    <n v="5"/>
    <n v="4"/>
    <n v="5"/>
    <n v="3"/>
    <n v="4"/>
    <n v="5"/>
    <n v="5"/>
    <n v="4"/>
    <n v="5"/>
    <n v="4"/>
    <n v="5"/>
    <n v="4"/>
    <m/>
  </r>
  <r>
    <d v="2018-11-27T10:47:53"/>
    <s v="หญิง"/>
    <s v="20-30 ปี"/>
    <s v="ปริญญาโท"/>
    <s v="วิทยาลัยโลจิสติกส์และโซ่อุปทาน "/>
    <s v="โลจิสติกส์และโซ่อุปทาน"/>
    <x v="5"/>
    <s v="13.00 - 16300 น."/>
    <n v="4"/>
    <n v="4"/>
    <n v="4"/>
    <n v="4"/>
    <n v="4"/>
    <n v="4"/>
    <n v="3"/>
    <n v="4"/>
    <n v="3"/>
    <n v="4"/>
    <n v="4"/>
    <n v="4"/>
    <n v="5"/>
    <n v="4"/>
    <n v="4"/>
    <m/>
  </r>
  <r>
    <d v="2018-11-27T17:16:53"/>
    <s v="ชาย"/>
    <s v="20-30 ปี"/>
    <s v="ปริญญาโท"/>
    <s v="วิศวกรรมศาสตร์"/>
    <s v="วิศวกรรมสิ่งแวเล้อม"/>
    <x v="1"/>
    <s v="13.00 - 16300 น."/>
    <n v="4"/>
    <n v="4"/>
    <n v="3"/>
    <n v="2"/>
    <n v="3"/>
    <n v="2"/>
    <n v="2"/>
    <n v="3"/>
    <n v="3"/>
    <n v="3"/>
    <n v="3"/>
    <n v="4"/>
    <n v="4"/>
    <n v="4"/>
    <n v="5"/>
    <m/>
  </r>
  <r>
    <d v="2018-11-27T17:31:15"/>
    <s v="ชาย"/>
    <s v="20-30 ปี"/>
    <s v="ปริญญาโท"/>
    <s v="ศึกษาศาสตร์"/>
    <s v="พัฒนศึกษา"/>
    <x v="1"/>
    <s v="09.00 - 12.00 น."/>
    <n v="5"/>
    <n v="4"/>
    <n v="5"/>
    <n v="5"/>
    <n v="4"/>
    <n v="5"/>
    <n v="2"/>
    <n v="3"/>
    <n v="4"/>
    <n v="4"/>
    <n v="4"/>
    <n v="4"/>
    <n v="5"/>
    <n v="5"/>
    <n v="5"/>
    <m/>
  </r>
  <r>
    <d v="2018-11-27T19:14:48"/>
    <s v="หญิง"/>
    <s v="20-30 ปี"/>
    <s v="ปริญญาโท"/>
    <s v="ศึกษาศาสตร์"/>
    <s v="หลักสูตรและการสอน"/>
    <x v="1"/>
    <s v="09.00 - 12.00 น."/>
    <n v="3"/>
    <n v="3"/>
    <n v="3"/>
    <n v="3"/>
    <n v="3"/>
    <n v="3"/>
    <n v="3"/>
    <n v="3"/>
    <n v="3"/>
    <n v="3"/>
    <n v="4"/>
    <n v="3"/>
    <n v="3"/>
    <n v="3"/>
    <n v="3"/>
    <m/>
  </r>
  <r>
    <d v="2018-11-28T07:42:51"/>
    <s v="หญิง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s v="ตัวอย่างที่สอน ง่ายกว่า ตัวข้อสอบที่ สมัครสอบ จริงๆ"/>
  </r>
  <r>
    <d v="2018-11-29T07:17:23"/>
    <s v="ชาย"/>
    <s v="20-30 ปี"/>
    <s v="ปริญญาโท"/>
    <s v="BEC"/>
    <s v="M.B.A."/>
    <x v="1"/>
    <s v="13.00 - 16300 น."/>
    <n v="3"/>
    <n v="3"/>
    <n v="3"/>
    <n v="3"/>
    <n v="3"/>
    <n v="3"/>
    <n v="3"/>
    <n v="3"/>
    <n v="3"/>
    <n v="3"/>
    <n v="3"/>
    <n v="3"/>
    <n v="3"/>
    <n v="3"/>
    <n v="3"/>
    <m/>
  </r>
  <r>
    <d v="2018-11-30T11:36:36"/>
    <s v="ชาย"/>
    <s v="20-30 ปี"/>
    <s v="ปริญญาโท"/>
    <s v="สถาปัตย์"/>
    <s v="ศิลปะและการออกแบบ"/>
    <x v="2"/>
    <s v="09.00 - 12.00 น."/>
    <n v="4"/>
    <n v="4"/>
    <n v="4"/>
    <n v="5"/>
    <n v="5"/>
    <n v="5"/>
    <n v="3"/>
    <n v="4"/>
    <n v="5"/>
    <n v="5"/>
    <n v="5"/>
    <n v="5"/>
    <n v="5"/>
    <n v="5"/>
    <n v="5"/>
    <m/>
  </r>
  <r>
    <d v="2018-11-30T11:38:05"/>
    <s v="หญิง"/>
    <s v="20-30 ปี"/>
    <s v="ปริญญาโท"/>
    <s v="วิทยาศาสตร์"/>
    <s v="วิทยาการคอมพิวเตอร์"/>
    <x v="2"/>
    <s v="09.00 - 12.00 น."/>
    <n v="4"/>
    <n v="3"/>
    <n v="5"/>
    <n v="5"/>
    <n v="5"/>
    <n v="5"/>
    <n v="3"/>
    <n v="4"/>
    <n v="5"/>
    <n v="5"/>
    <n v="5"/>
    <n v="5"/>
    <n v="5"/>
    <n v="5"/>
    <n v="5"/>
    <m/>
  </r>
  <r>
    <d v="2018-11-30T11:57:43"/>
    <s v="หญิง"/>
    <s v="20-30 ปี"/>
    <s v="ปริญญาโท"/>
    <s v="เกษตรศาสตร์ฯ"/>
    <s v="ภูมิศาสตร์"/>
    <x v="2"/>
    <s v="09.00 - 12.00 น."/>
    <n v="4"/>
    <n v="4"/>
    <n v="3"/>
    <n v="4"/>
    <n v="4"/>
    <n v="4"/>
    <n v="3"/>
    <n v="4"/>
    <n v="4"/>
    <n v="4"/>
    <n v="4"/>
    <n v="5"/>
    <n v="4"/>
    <n v="5"/>
    <n v="4"/>
    <m/>
  </r>
  <r>
    <d v="2018-12-01T20:13:35"/>
    <s v="หญิง"/>
    <s v="31-40 ปี"/>
    <s v="ปริญญาเอก"/>
    <s v="BEC"/>
    <s v="การสื่อสาร"/>
    <x v="2"/>
    <s v="09.00 - 12.00 น."/>
    <n v="5"/>
    <n v="5"/>
    <n v="5"/>
    <n v="5"/>
    <n v="5"/>
    <n v="5"/>
    <n v="5"/>
    <n v="5"/>
    <n v="5"/>
    <n v="5"/>
    <n v="5"/>
    <n v="5"/>
    <n v="5"/>
    <n v="4"/>
    <n v="5"/>
    <m/>
  </r>
  <r>
    <d v="2018-12-03T09:04:10"/>
    <s v="หญิง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s v="ตัวอย่างที่สอน ง่ายกว่า ตัวข้อสอบที่ สมัครสอบ จริงๆ"/>
  </r>
  <r>
    <d v="2018-12-03T19:22:15"/>
    <s v="หญิง"/>
    <s v="41-50 ปี"/>
    <s v="ปริญญาเอก"/>
    <s v="ศึกษาศาสตร์"/>
    <s v="พัฒนศึกษา"/>
    <x v="2"/>
    <s v="09.00 - 12.00 น."/>
    <n v="5"/>
    <n v="5"/>
    <n v="5"/>
    <n v="5"/>
    <n v="5"/>
    <n v="5"/>
    <n v="2"/>
    <n v="4"/>
    <n v="4"/>
    <n v="4"/>
    <n v="4"/>
    <n v="5"/>
    <n v="5"/>
    <n v="5"/>
    <n v="5"/>
    <m/>
  </r>
  <r>
    <d v="2018-12-03T20:53:58"/>
    <s v="หญิง"/>
    <s v="41-50 ปี"/>
    <s v="ปริญญาเอก"/>
    <s v="วิทยาศาสตร"/>
    <s v="เทคโนโลยีชีวภาพ"/>
    <x v="3"/>
    <s v="13.00 - 16300 น."/>
    <n v="5"/>
    <n v="4"/>
    <n v="4"/>
    <n v="4"/>
    <n v="4"/>
    <n v="5"/>
    <n v="2"/>
    <n v="3"/>
    <n v="4"/>
    <n v="4"/>
    <n v="4"/>
    <n v="4"/>
    <n v="4"/>
    <n v="4"/>
    <n v="5"/>
    <m/>
  </r>
  <r>
    <d v="2018-12-03T22:10:10"/>
    <s v="ชาย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m/>
  </r>
  <r>
    <d v="2018-12-03T22:17:42"/>
    <s v="ชาย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m/>
  </r>
  <r>
    <m/>
    <m/>
    <m/>
    <m/>
    <m/>
    <m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n v="4.1980198019801982"/>
    <n v="4.4455445544554459"/>
    <n v="4.2079207920792081"/>
    <n v="4.3663366336633667"/>
    <n v="4.0250825082508248"/>
  </r>
  <r>
    <m/>
    <m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n v="0.86508941691856922"/>
  </r>
  <r>
    <m/>
    <m/>
    <m/>
    <m/>
    <m/>
    <m/>
    <x v="6"/>
    <m/>
    <n v="4.095979194784408"/>
    <n v="4.2526848781462316"/>
    <n v="3.941108737736883"/>
    <n v="3.8915907160874728"/>
    <n v="3.8710639403289897"/>
    <n v="4.3802692900889832"/>
    <n v="2.8130966426816593"/>
    <n v="3.6833131254577371"/>
    <n v="3.8701851367479772"/>
    <n v="3.9972293031891204"/>
    <n v="4.0271050835995661"/>
    <n v="4.1649094372294524"/>
    <n v="4.4088931636704132"/>
    <n v="4.1745014272362386"/>
    <n v="4.3311743134391865"/>
    <m/>
  </r>
  <r>
    <m/>
    <m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6">
  <r>
    <d v="2018-11-18T10:14:31"/>
    <x v="0"/>
    <s v="51 ปีขึ้นไป"/>
    <s v="ปริญญาเอก"/>
    <s v="ศึกษาศาสตร์"/>
    <s v="พัฒนาศึกษา"/>
    <x v="0"/>
    <s v="13.00 - 16300 น."/>
    <n v="3"/>
    <n v="4"/>
    <n v="4"/>
    <n v="4"/>
    <n v="3"/>
    <n v="5"/>
    <n v="3"/>
    <n v="4"/>
    <n v="4"/>
    <n v="4"/>
    <n v="4"/>
    <n v="4"/>
    <n v="5"/>
    <n v="5"/>
    <n v="4"/>
    <x v="0"/>
  </r>
  <r>
    <d v="2018-11-18T10:19:23"/>
    <x v="0"/>
    <s v="20-30 ปี"/>
    <s v="ปริญญาโท"/>
    <s v="ศึกษาศาสตร์"/>
    <s v="วิทศึกษา"/>
    <x v="1"/>
    <s v="13.00 - 16300 น."/>
    <n v="4"/>
    <n v="4"/>
    <n v="3"/>
    <n v="4"/>
    <n v="4"/>
    <n v="4"/>
    <n v="3"/>
    <n v="3"/>
    <n v="3"/>
    <n v="4"/>
    <n v="4"/>
    <n v="5"/>
    <n v="4"/>
    <n v="4"/>
    <n v="4"/>
    <x v="1"/>
  </r>
  <r>
    <d v="2018-11-18T10:19:53"/>
    <x v="0"/>
    <s v="20-30 ปี"/>
    <s v="ปริญญาโท"/>
    <s v="ศึกษาศาสตร์"/>
    <s v="วิทยาศาสตร์ศึกษา"/>
    <x v="1"/>
    <s v="13.00 - 16300 น."/>
    <n v="4"/>
    <n v="4"/>
    <n v="4"/>
    <n v="4"/>
    <n v="4"/>
    <n v="5"/>
    <n v="3"/>
    <n v="3"/>
    <n v="4"/>
    <n v="4"/>
    <n v="5"/>
    <n v="4"/>
    <n v="4"/>
    <n v="4"/>
    <n v="5"/>
    <x v="1"/>
  </r>
  <r>
    <d v="2018-11-18T10:20:15"/>
    <x v="0"/>
    <s v="31-40 ปี"/>
    <s v="ปริญญาเอก"/>
    <s v="ศึกษาศาสตร์"/>
    <s v="การจัดการกีฬา"/>
    <x v="1"/>
    <s v="13.00 - 16300 น."/>
    <n v="4"/>
    <n v="4"/>
    <n v="4"/>
    <n v="3"/>
    <n v="3"/>
    <n v="5"/>
    <n v="2"/>
    <n v="4"/>
    <n v="4"/>
    <n v="5"/>
    <n v="4"/>
    <n v="3"/>
    <n v="4"/>
    <n v="5"/>
    <n v="5"/>
    <x v="1"/>
  </r>
  <r>
    <d v="2018-11-18T10:20:22"/>
    <x v="0"/>
    <s v="20-30 ปี"/>
    <s v="ปริญญาโท"/>
    <s v="สหเวชศาสตร์"/>
    <s v="ฟิสิกส์การแพทย์"/>
    <x v="2"/>
    <s v="09.00 - 12.00 น."/>
    <n v="5"/>
    <n v="5"/>
    <n v="4"/>
    <n v="5"/>
    <n v="4"/>
    <n v="4"/>
    <n v="3"/>
    <n v="5"/>
    <n v="4"/>
    <n v="4"/>
    <n v="3"/>
    <n v="5"/>
    <n v="5"/>
    <n v="5"/>
    <n v="5"/>
    <x v="1"/>
  </r>
  <r>
    <d v="2018-11-18T10:21:26"/>
    <x v="1"/>
    <s v="31-40 ปี"/>
    <s v="ปริญญาเอก"/>
    <s v="ศึกษาศาสตร์"/>
    <s v="การจัดการกีฬา"/>
    <x v="2"/>
    <s v="09.00 - 12.00 น."/>
    <n v="5"/>
    <n v="5"/>
    <n v="4"/>
    <n v="3"/>
    <n v="3"/>
    <n v="5"/>
    <n v="3"/>
    <n v="4"/>
    <n v="5"/>
    <n v="4"/>
    <n v="4"/>
    <n v="4"/>
    <n v="5"/>
    <n v="5"/>
    <n v="5"/>
    <x v="2"/>
  </r>
  <r>
    <d v="2018-11-18T10:26:46"/>
    <x v="1"/>
    <s v="20-30 ปี"/>
    <s v="ปริญญาเอก"/>
    <s v="บริหารธุรกิจ เศรษฐศาสตร์และการสื่อสาร"/>
    <s v="การสื่อสาร"/>
    <x v="3"/>
    <s v="13.00 - 16300 น."/>
    <n v="3"/>
    <n v="5"/>
    <n v="4"/>
    <n v="4"/>
    <n v="4"/>
    <n v="5"/>
    <n v="3"/>
    <n v="4"/>
    <n v="5"/>
    <n v="5"/>
    <n v="5"/>
    <n v="5"/>
    <n v="5"/>
    <n v="4"/>
    <n v="5"/>
    <x v="3"/>
  </r>
  <r>
    <d v="2018-11-18T10:26:51"/>
    <x v="1"/>
    <s v="20-30 ปี"/>
    <s v="ปริญญาโท"/>
    <s v="สังคมศาสตร์"/>
    <s v="รัฐศาสตร์"/>
    <x v="1"/>
    <s v="13.00 - 16300 น."/>
    <n v="5"/>
    <n v="4"/>
    <n v="4"/>
    <n v="4"/>
    <n v="3"/>
    <n v="4"/>
    <n v="1"/>
    <n v="4"/>
    <n v="4"/>
    <n v="4"/>
    <n v="4"/>
    <n v="4"/>
    <n v="4"/>
    <n v="4"/>
    <n v="4"/>
    <x v="1"/>
  </r>
  <r>
    <d v="2018-11-18T10:30:55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2"/>
    <n v="3"/>
    <n v="3"/>
    <n v="4"/>
    <n v="4"/>
    <n v="4"/>
    <n v="4"/>
    <n v="4"/>
    <n v="4"/>
    <x v="1"/>
  </r>
  <r>
    <d v="2018-11-18T10:30:55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4"/>
    <n v="4"/>
    <n v="5"/>
    <n v="4"/>
    <n v="1"/>
    <n v="3"/>
    <n v="3"/>
    <n v="4"/>
    <n v="4"/>
    <n v="4"/>
    <n v="4"/>
    <n v="4"/>
    <n v="4"/>
    <x v="1"/>
  </r>
  <r>
    <d v="2018-11-18T10:33:25"/>
    <x v="0"/>
    <s v="20-30 ปี"/>
    <s v="ปริญญาโท"/>
    <s v="สังคม"/>
    <s v="รัฐศาสตร์"/>
    <x v="2"/>
    <s v="09.00 - 12.00 น."/>
    <n v="4"/>
    <n v="5"/>
    <n v="3"/>
    <n v="4"/>
    <n v="4"/>
    <n v="5"/>
    <n v="3"/>
    <n v="4"/>
    <n v="4"/>
    <n v="4"/>
    <n v="5"/>
    <n v="4"/>
    <n v="5"/>
    <n v="5"/>
    <n v="4"/>
    <x v="1"/>
  </r>
  <r>
    <d v="2018-11-18T10:34:33"/>
    <x v="1"/>
    <s v="31-40 ปี"/>
    <s v="ปริญญาโท"/>
    <s v="สาธารณสุขศาสตร์"/>
    <s v="สาธารณสุขศาสตรมหาบัณฑิต"/>
    <x v="2"/>
    <s v="09.00 - 12.00 น."/>
    <n v="5"/>
    <n v="5"/>
    <n v="5"/>
    <n v="5"/>
    <n v="5"/>
    <n v="5"/>
    <n v="3"/>
    <n v="5"/>
    <n v="5"/>
    <n v="5"/>
    <n v="5"/>
    <n v="5"/>
    <n v="5"/>
    <n v="5"/>
    <n v="5"/>
    <x v="1"/>
  </r>
  <r>
    <d v="2018-11-18T10:38:25"/>
    <x v="0"/>
    <s v="20-30 ปี"/>
    <s v="ปริญญาโท"/>
    <s v="สังคมศาสตร์"/>
    <s v="รัฐศาสตร์"/>
    <x v="2"/>
    <s v="09.00 - 12.00 น."/>
    <n v="4"/>
    <n v="4"/>
    <n v="4"/>
    <n v="4"/>
    <n v="4"/>
    <n v="4"/>
    <n v="2"/>
    <n v="3"/>
    <n v="4"/>
    <n v="4"/>
    <n v="4"/>
    <n v="4"/>
    <n v="5"/>
    <n v="5"/>
    <n v="5"/>
    <x v="1"/>
  </r>
  <r>
    <d v="2018-11-18T10:39:52"/>
    <x v="0"/>
    <s v="20-30 ปี"/>
    <s v="ปริญญาโท"/>
    <s v="สังคมศาสตร์"/>
    <s v="รัฐศาสตร์"/>
    <x v="1"/>
    <s v="13.00 - 16300 น."/>
    <n v="4"/>
    <n v="5"/>
    <n v="4"/>
    <n v="4"/>
    <n v="3"/>
    <n v="4"/>
    <n v="2"/>
    <n v="3"/>
    <n v="4"/>
    <n v="4"/>
    <n v="4"/>
    <n v="4"/>
    <n v="4"/>
    <n v="4"/>
    <n v="5"/>
    <x v="1"/>
  </r>
  <r>
    <d v="2018-11-18T10:41:19"/>
    <x v="0"/>
    <s v="20-30 ปี"/>
    <s v="ปริญญาโท"/>
    <s v="BEC"/>
    <s v="MBA"/>
    <x v="3"/>
    <s v="13.00 - 16300 น."/>
    <n v="3"/>
    <n v="3"/>
    <n v="3"/>
    <n v="3"/>
    <n v="3"/>
    <n v="4"/>
    <n v="3"/>
    <n v="4"/>
    <n v="3"/>
    <n v="4"/>
    <n v="4"/>
    <n v="3"/>
    <n v="4"/>
    <n v="4"/>
    <n v="4"/>
    <x v="1"/>
  </r>
  <r>
    <d v="2018-11-18T10:45:09"/>
    <x v="1"/>
    <s v="20-30 ปี"/>
    <s v="ปริญญาโท"/>
    <s v="บริหารธุรกิจ เศรษฐศาสตร์และการสื่อสาร"/>
    <s v="การบริหารเทคโนโลยีสารสนเทศเชิงกลยุทย์"/>
    <x v="3"/>
    <s v="09.00 - 12.00 น."/>
    <n v="4"/>
    <n v="4"/>
    <n v="4"/>
    <n v="3"/>
    <n v="3"/>
    <n v="5"/>
    <n v="5"/>
    <n v="4"/>
    <n v="4"/>
    <n v="4"/>
    <n v="4"/>
    <n v="4"/>
    <n v="5"/>
    <n v="4"/>
    <n v="5"/>
    <x v="1"/>
  </r>
  <r>
    <d v="2018-11-18T10:45:15"/>
    <x v="0"/>
    <s v="20-30 ปี"/>
    <s v="ปริญญาโท"/>
    <s v="ศึกษาศาสตร์"/>
    <s v="หลักสูตรและการสอน"/>
    <x v="0"/>
    <s v="13.00 - 16300 น."/>
    <n v="4"/>
    <n v="4"/>
    <n v="5"/>
    <n v="5"/>
    <n v="5"/>
    <n v="5"/>
    <n v="3"/>
    <n v="5"/>
    <n v="5"/>
    <n v="5"/>
    <n v="5"/>
    <n v="5"/>
    <n v="5"/>
    <n v="5"/>
    <n v="5"/>
    <x v="1"/>
  </r>
  <r>
    <d v="2018-11-18T10:45:57"/>
    <x v="0"/>
    <s v="20-30 ปี"/>
    <s v="ปริญญาโท"/>
    <s v="สาธารณสุขศาสตร์"/>
    <s v="สาธารณสุข"/>
    <x v="1"/>
    <s v="13.00 - 16300 น."/>
    <n v="5"/>
    <n v="5"/>
    <n v="5"/>
    <n v="5"/>
    <n v="5"/>
    <n v="5"/>
    <n v="5"/>
    <n v="5"/>
    <n v="3"/>
    <n v="5"/>
    <n v="5"/>
    <n v="5"/>
    <n v="5"/>
    <n v="5"/>
    <n v="5"/>
    <x v="1"/>
  </r>
  <r>
    <d v="2018-11-18T10:54:00"/>
    <x v="0"/>
    <s v="31-40 ปี"/>
    <s v="ปริญญาเอก"/>
    <s v="ศึกษาศาสตร์"/>
    <s v="พัฒนศึกษา"/>
    <x v="3"/>
    <s v="13.00 - 16300 น."/>
    <n v="4"/>
    <n v="5"/>
    <n v="5"/>
    <n v="5"/>
    <n v="5"/>
    <n v="5"/>
    <n v="5"/>
    <n v="4"/>
    <n v="5"/>
    <n v="5"/>
    <n v="5"/>
    <n v="4"/>
    <n v="5"/>
    <n v="4"/>
    <n v="5"/>
    <x v="1"/>
  </r>
  <r>
    <d v="2018-11-18T10:55:09"/>
    <x v="0"/>
    <s v="41-50 ปี"/>
    <s v="ปริญญาเอก"/>
    <s v="ศึกษาศาสตร์"/>
    <s v="การจัดการกีฬา"/>
    <x v="3"/>
    <s v="13.00 - 16300 น."/>
    <n v="5"/>
    <n v="5"/>
    <n v="5"/>
    <n v="5"/>
    <n v="5"/>
    <n v="5"/>
    <n v="5"/>
    <n v="5"/>
    <n v="5"/>
    <n v="5"/>
    <n v="4"/>
    <n v="5"/>
    <n v="5"/>
    <n v="5"/>
    <n v="5"/>
    <x v="1"/>
  </r>
  <r>
    <d v="2018-11-18T10:57:02"/>
    <x v="1"/>
    <s v="31-40 ปี"/>
    <s v="ปริญญาเอก"/>
    <s v="ศึกษาศาสตร์"/>
    <s v="การจัดการกีฬา"/>
    <x v="1"/>
    <s v="13.00 - 16300 น."/>
    <n v="3"/>
    <n v="4"/>
    <n v="4"/>
    <n v="4"/>
    <n v="4"/>
    <n v="5"/>
    <n v="2"/>
    <n v="3"/>
    <n v="4"/>
    <n v="4"/>
    <n v="4"/>
    <n v="5"/>
    <n v="4"/>
    <n v="5"/>
    <n v="5"/>
    <x v="1"/>
  </r>
  <r>
    <d v="2018-11-18T11:01:39"/>
    <x v="0"/>
    <s v="20-30 ปี"/>
    <s v="ปริญญาโท"/>
    <s v="ศึกษาศาสตร์"/>
    <s v="พัฒนศึกษา"/>
    <x v="3"/>
    <s v="13.00 - 16300 น."/>
    <n v="4"/>
    <n v="4"/>
    <n v="4"/>
    <n v="5"/>
    <n v="4"/>
    <n v="5"/>
    <n v="4"/>
    <n v="4"/>
    <n v="4"/>
    <n v="4"/>
    <n v="5"/>
    <n v="5"/>
    <n v="5"/>
    <n v="5"/>
    <n v="5"/>
    <x v="1"/>
  </r>
  <r>
    <d v="2018-11-18T11:02:11"/>
    <x v="0"/>
    <s v="31-40 ปี"/>
    <s v="ปริญญาเอก"/>
    <s v="บริหารธุกิจ เศรษฐศาสตร์ และการสื่อสาร"/>
    <s v="การสื่อสาร"/>
    <x v="1"/>
    <s v="13.00 - 16300 น."/>
    <n v="4"/>
    <n v="4"/>
    <n v="4"/>
    <n v="4"/>
    <n v="4"/>
    <n v="4"/>
    <n v="4"/>
    <n v="5"/>
    <n v="4"/>
    <n v="4"/>
    <n v="4"/>
    <n v="4"/>
    <n v="4"/>
    <n v="4"/>
    <n v="4"/>
    <x v="1"/>
  </r>
  <r>
    <d v="2018-11-18T11:02:52"/>
    <x v="0"/>
    <s v="20-30 ปี"/>
    <s v="ปริญญาโท"/>
    <s v="ศึกษาศาสตร์"/>
    <s v="วิทยาศาสตร์"/>
    <x v="1"/>
    <s v="13.00 - 16300 น."/>
    <n v="4"/>
    <n v="5"/>
    <n v="4"/>
    <n v="3"/>
    <n v="4"/>
    <n v="4"/>
    <n v="2"/>
    <n v="4"/>
    <n v="4"/>
    <n v="4"/>
    <n v="4"/>
    <n v="4"/>
    <n v="5"/>
    <n v="4"/>
    <n v="4"/>
    <x v="1"/>
  </r>
  <r>
    <d v="2018-11-18T11:03:34"/>
    <x v="1"/>
    <s v="31-40 ปี"/>
    <s v="ปริญญาโท"/>
    <s v="ศึกษาศาสตร์"/>
    <s v="วิทยาศาสตร์ศึกษา"/>
    <x v="1"/>
    <s v="13.00 - 16300 น."/>
    <n v="4"/>
    <n v="4"/>
    <n v="2"/>
    <n v="5"/>
    <n v="4"/>
    <n v="5"/>
    <n v="1"/>
    <n v="3"/>
    <n v="3"/>
    <n v="5"/>
    <n v="4"/>
    <n v="4"/>
    <n v="5"/>
    <n v="3"/>
    <n v="5"/>
    <x v="4"/>
  </r>
  <r>
    <d v="2018-11-18T11:09:53"/>
    <x v="1"/>
    <s v="20-30 ปี"/>
    <s v="ปริญญาโท"/>
    <s v="B.E.C."/>
    <s v="M.B.A."/>
    <x v="3"/>
    <s v="13.00 - 16300 น."/>
    <n v="3"/>
    <n v="3"/>
    <n v="2"/>
    <n v="3"/>
    <n v="4"/>
    <n v="4"/>
    <n v="3"/>
    <n v="4"/>
    <n v="4"/>
    <n v="4"/>
    <n v="4"/>
    <n v="5"/>
    <n v="4"/>
    <n v="4"/>
    <n v="5"/>
    <x v="1"/>
  </r>
  <r>
    <d v="2018-11-18T11:16:18"/>
    <x v="0"/>
    <s v="31-40 ปี"/>
    <s v="ปริญญาโท"/>
    <s v="BEC."/>
    <s v="MBB"/>
    <x v="0"/>
    <s v="13.00 - 16300 น."/>
    <n v="4"/>
    <n v="3"/>
    <n v="1"/>
    <n v="3"/>
    <n v="3"/>
    <n v="2"/>
    <n v="3"/>
    <n v="3"/>
    <n v="2"/>
    <n v="2"/>
    <n v="2"/>
    <n v="4"/>
    <n v="5"/>
    <n v="3"/>
    <n v="3"/>
    <x v="5"/>
  </r>
  <r>
    <d v="2018-11-18T11:16:52"/>
    <x v="1"/>
    <s v="31-40 ปี"/>
    <s v="ปริญญาโท"/>
    <s v="ศึกษาศาสตร์"/>
    <s v="การบริหารการศึกษา"/>
    <x v="3"/>
    <s v="13.00 - 16300 น."/>
    <n v="4"/>
    <n v="4"/>
    <n v="4"/>
    <n v="5"/>
    <n v="4"/>
    <n v="5"/>
    <n v="3"/>
    <n v="4"/>
    <n v="4"/>
    <n v="4"/>
    <n v="4"/>
    <n v="5"/>
    <n v="5"/>
    <n v="5"/>
    <n v="4"/>
    <x v="1"/>
  </r>
  <r>
    <d v="2018-11-18T11:19:26"/>
    <x v="0"/>
    <s v="20-30 ปี"/>
    <s v="ปริญญาโท"/>
    <s v="สาธารณสุขศาสตร์"/>
    <s v="สาธารณสุขศาสตรมหาบัณฑิต"/>
    <x v="0"/>
    <s v="13.00 - 16300 น."/>
    <n v="4"/>
    <n v="4"/>
    <n v="4"/>
    <n v="3"/>
    <n v="3"/>
    <n v="4"/>
    <n v="2"/>
    <n v="3"/>
    <n v="4"/>
    <n v="4"/>
    <n v="3"/>
    <n v="4"/>
    <n v="4"/>
    <n v="4"/>
    <n v="4"/>
    <x v="1"/>
  </r>
  <r>
    <d v="2018-11-18T11:19:50"/>
    <x v="1"/>
    <s v="31-40 ปี"/>
    <s v="ปริญญาโท"/>
    <s v="ทันตแพทยศาสตร์"/>
    <s v="ปริทันตวิทยา"/>
    <x v="3"/>
    <s v="13.00 - 16300 น."/>
    <n v="4"/>
    <n v="4"/>
    <n v="4"/>
    <n v="5"/>
    <n v="4"/>
    <n v="5"/>
    <n v="3"/>
    <n v="4"/>
    <n v="4"/>
    <n v="4"/>
    <n v="4"/>
    <n v="4"/>
    <n v="4"/>
    <n v="4"/>
    <n v="5"/>
    <x v="1"/>
  </r>
  <r>
    <d v="2018-11-18T11:20:58"/>
    <x v="1"/>
    <s v="41-50 ปี"/>
    <s v="ปริญญาโท"/>
    <s v="ศึกษาศาสตร์"/>
    <s v="วิทยาศาสตร์ศึกษา"/>
    <x v="1"/>
    <s v="13.00 - 16300 น."/>
    <n v="5"/>
    <n v="5"/>
    <n v="5"/>
    <n v="5"/>
    <n v="5"/>
    <n v="5"/>
    <n v="2"/>
    <n v="4"/>
    <n v="4"/>
    <n v="5"/>
    <n v="5"/>
    <n v="5"/>
    <n v="5"/>
    <n v="5"/>
    <n v="5"/>
    <x v="1"/>
  </r>
  <r>
    <d v="2018-11-18T11:26:18"/>
    <x v="1"/>
    <s v="41-50 ปี"/>
    <s v="ปริญญาโท"/>
    <s v="บริหารธุรกิจ"/>
    <s v="MBA"/>
    <x v="3"/>
    <s v="13.00 - 16300 น."/>
    <n v="5"/>
    <n v="5"/>
    <n v="5"/>
    <n v="5"/>
    <n v="5"/>
    <n v="5"/>
    <n v="3"/>
    <n v="5"/>
    <n v="5"/>
    <n v="5"/>
    <n v="5"/>
    <n v="5"/>
    <n v="5"/>
    <n v="5"/>
    <n v="5"/>
    <x v="1"/>
  </r>
  <r>
    <d v="2018-11-18T11:27:15"/>
    <x v="0"/>
    <s v="20-30 ปี"/>
    <s v="ปริญญาโท"/>
    <s v="วิทยาศาสตร์การแพทย์"/>
    <s v="วิทยาศาสตร์การแพทย์"/>
    <x v="3"/>
    <s v="13.00 - 16300 น."/>
    <n v="3"/>
    <n v="4"/>
    <n v="4"/>
    <n v="3"/>
    <n v="4"/>
    <n v="4"/>
    <n v="2"/>
    <n v="3"/>
    <n v="3"/>
    <n v="3"/>
    <n v="4"/>
    <n v="4"/>
    <n v="4"/>
    <n v="3"/>
    <n v="4"/>
    <x v="6"/>
  </r>
  <r>
    <d v="2018-11-18T11:34:41"/>
    <x v="1"/>
    <s v="20-30 ปี"/>
    <s v="ปริญญาเอก"/>
    <s v="วิทยาศาสตร์"/>
    <s v="เคมี"/>
    <x v="0"/>
    <s v="13.00 - 16300 น."/>
    <n v="5"/>
    <n v="5"/>
    <n v="5"/>
    <n v="2"/>
    <n v="2"/>
    <n v="5"/>
    <n v="2"/>
    <n v="3"/>
    <n v="4"/>
    <n v="4"/>
    <n v="5"/>
    <n v="4"/>
    <n v="5"/>
    <n v="5"/>
    <n v="5"/>
    <x v="7"/>
  </r>
  <r>
    <d v="2018-11-18T11:34:41"/>
    <x v="1"/>
    <s v="31-40 ปี"/>
    <s v="ปริญญาเอก"/>
    <s v="ศึกษาศาสตร์"/>
    <s v="การจัดการกีฬา"/>
    <x v="0"/>
    <s v="13.00 - 16300 น."/>
    <n v="4"/>
    <n v="5"/>
    <n v="4"/>
    <n v="4"/>
    <n v="4"/>
    <n v="5"/>
    <n v="2"/>
    <n v="3"/>
    <n v="4"/>
    <n v="4"/>
    <n v="4"/>
    <n v="4"/>
    <n v="5"/>
    <n v="4"/>
    <n v="4"/>
    <x v="1"/>
  </r>
  <r>
    <d v="2018-11-18T11:36:54"/>
    <x v="1"/>
    <s v="20-30 ปี"/>
    <s v="ปริญญาโท"/>
    <s v="ศึกษาศาสตร์"/>
    <s v="บริหารการศึกษา"/>
    <x v="2"/>
    <s v="09.00 - 12.00 น."/>
    <n v="4"/>
    <n v="5"/>
    <n v="4"/>
    <n v="4"/>
    <n v="4"/>
    <n v="5"/>
    <n v="3"/>
    <n v="4"/>
    <n v="4"/>
    <n v="4"/>
    <n v="3"/>
    <n v="4"/>
    <n v="4"/>
    <n v="4"/>
    <n v="4"/>
    <x v="1"/>
  </r>
  <r>
    <d v="2018-11-18T11:54:50"/>
    <x v="1"/>
    <s v="41-50 ปี"/>
    <s v="ปริญญาเอก"/>
    <s v="ศึกษาศาตร"/>
    <s v="บริหารการศึกษา​"/>
    <x v="2"/>
    <s v="09.00 - 12.00 น."/>
    <n v="4"/>
    <n v="4"/>
    <n v="4"/>
    <n v="3"/>
    <n v="3"/>
    <n v="4"/>
    <n v="3"/>
    <n v="4"/>
    <n v="4"/>
    <n v="4"/>
    <n v="4"/>
    <n v="4"/>
    <n v="4"/>
    <n v="3"/>
    <n v="4"/>
    <x v="8"/>
  </r>
  <r>
    <d v="2018-11-18T12:08:41"/>
    <x v="0"/>
    <s v="20-30 ปี"/>
    <s v="ปริญญาโท"/>
    <s v="สาธารณสุขศาสตร์"/>
    <s v="สาธารณสุขศาสตรบัณฑิต"/>
    <x v="3"/>
    <s v="13.00 - 16300 น."/>
    <n v="4"/>
    <n v="5"/>
    <n v="5"/>
    <n v="5"/>
    <n v="5"/>
    <n v="5"/>
    <n v="3"/>
    <n v="4"/>
    <n v="4"/>
    <n v="4"/>
    <n v="5"/>
    <n v="4"/>
    <n v="5"/>
    <n v="5"/>
    <n v="5"/>
    <x v="9"/>
  </r>
  <r>
    <d v="2018-11-18T12:43:36"/>
    <x v="0"/>
    <s v="31-40 ปี"/>
    <s v="ปริญญาโท"/>
    <s v="บริหารธุรกิจ เศรษฐศาสตร์และการสื่อสาร"/>
    <s v="MBA"/>
    <x v="3"/>
    <s v="13.00 - 16300 น."/>
    <n v="3"/>
    <n v="5"/>
    <n v="4"/>
    <n v="3"/>
    <n v="3"/>
    <n v="4"/>
    <n v="3"/>
    <n v="4"/>
    <n v="4"/>
    <n v="4"/>
    <n v="4"/>
    <n v="4"/>
    <n v="4"/>
    <n v="3"/>
    <n v="4"/>
    <x v="1"/>
  </r>
  <r>
    <d v="2018-11-18T13:26:19"/>
    <x v="1"/>
    <s v="41-50 ปี"/>
    <s v="ปริญญาเอก"/>
    <s v="คณะเกษตรศาสตร์ฯ"/>
    <s v="วิทยาศาสตร์การเกษตร"/>
    <x v="3"/>
    <s v="13.00 - 16300 น."/>
    <n v="3"/>
    <n v="4"/>
    <n v="4"/>
    <n v="3"/>
    <n v="3"/>
    <n v="4"/>
    <n v="2"/>
    <n v="3"/>
    <n v="4"/>
    <n v="4"/>
    <n v="4"/>
    <n v="3"/>
    <n v="4"/>
    <n v="3"/>
    <n v="4"/>
    <x v="10"/>
  </r>
  <r>
    <d v="2018-11-18T13:32:55"/>
    <x v="0"/>
    <s v="41-50 ปี"/>
    <s v="ปริญญาโท"/>
    <s v="BEC"/>
    <s v="การสื่อสาร"/>
    <x v="3"/>
    <s v="13.00 - 16300 น."/>
    <n v="5"/>
    <n v="5"/>
    <n v="5"/>
    <n v="4"/>
    <n v="4"/>
    <n v="5"/>
    <n v="3"/>
    <n v="4"/>
    <n v="4"/>
    <n v="4"/>
    <n v="4"/>
    <n v="5"/>
    <n v="4"/>
    <n v="4"/>
    <n v="5"/>
    <x v="11"/>
  </r>
  <r>
    <d v="2018-11-18T13:38:57"/>
    <x v="1"/>
    <s v="31-40 ปี"/>
    <s v="ปริญญาเอก"/>
    <s v="วิทยาศาสตร์"/>
    <s v="เทคโนโลยีสารสนเทศ"/>
    <x v="0"/>
    <s v="13.00 - 16300 น."/>
    <n v="3"/>
    <n v="3"/>
    <n v="3"/>
    <n v="3"/>
    <n v="3"/>
    <n v="4"/>
    <n v="2"/>
    <n v="3"/>
    <n v="3"/>
    <n v="4"/>
    <n v="3"/>
    <n v="3"/>
    <n v="3"/>
    <n v="4"/>
    <n v="3"/>
    <x v="1"/>
  </r>
  <r>
    <d v="2018-11-18T13:40:38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4"/>
    <n v="4"/>
    <n v="3"/>
    <n v="3"/>
    <n v="3"/>
    <n v="5"/>
    <n v="2"/>
    <n v="3"/>
    <n v="4"/>
    <n v="4"/>
    <n v="4"/>
    <n v="4"/>
    <n v="5"/>
    <n v="4"/>
    <n v="4"/>
    <x v="1"/>
  </r>
  <r>
    <d v="2018-11-18T14:10:02"/>
    <x v="1"/>
    <s v="31-40 ปี"/>
    <s v="ปริญญาเอก"/>
    <s v="วิทยาศาสตร์"/>
    <s v="คณิตศาสตร์"/>
    <x v="0"/>
    <s v="13.00 - 16300 น."/>
    <n v="1"/>
    <n v="1"/>
    <n v="1"/>
    <n v="1"/>
    <n v="1"/>
    <n v="1"/>
    <n v="1"/>
    <n v="2"/>
    <n v="2"/>
    <n v="2"/>
    <n v="1"/>
    <n v="1"/>
    <n v="1"/>
    <n v="1"/>
    <n v="1"/>
    <x v="1"/>
  </r>
  <r>
    <d v="2018-11-18T14:17:26"/>
    <x v="0"/>
    <s v="20-30 ปี"/>
    <s v="ปริญญาเอก"/>
    <s v="ศึกษาศาสตร์"/>
    <s v="วิทยาศาสตร์ศึกษา"/>
    <x v="4"/>
    <s v="09.00 - 12.00 น."/>
    <n v="5"/>
    <n v="5"/>
    <n v="5"/>
    <n v="5"/>
    <n v="5"/>
    <n v="5"/>
    <n v="3"/>
    <n v="4"/>
    <n v="5"/>
    <n v="5"/>
    <n v="4"/>
    <n v="5"/>
    <n v="5"/>
    <n v="5"/>
    <n v="4"/>
    <x v="1"/>
  </r>
  <r>
    <d v="2018-11-18T16:40:28"/>
    <x v="0"/>
    <s v="20-30 ปี"/>
    <s v="ปริญญาโท"/>
    <s v="เกษตรศาสตร์ฯ"/>
    <s v="วิทยาศาสตร์และเทคโนโลยีการอาหาร"/>
    <x v="2"/>
    <s v="09.00 - 12.00 น."/>
    <n v="4"/>
    <n v="5"/>
    <n v="4"/>
    <n v="4"/>
    <n v="5"/>
    <n v="5"/>
    <n v="3"/>
    <n v="4"/>
    <n v="5"/>
    <n v="4"/>
    <n v="3"/>
    <n v="5"/>
    <n v="5"/>
    <n v="5"/>
    <n v="5"/>
    <x v="1"/>
  </r>
  <r>
    <d v="2018-11-18T18:46:28"/>
    <x v="1"/>
    <s v="20-30 ปี"/>
    <s v="ปริญญาเอก"/>
    <s v="ศึกษาศาสตร์"/>
    <s v="วิจัยและประเมินผลการศึกษา"/>
    <x v="3"/>
    <s v="13.00 - 16300 น."/>
    <n v="5"/>
    <n v="5"/>
    <n v="5"/>
    <n v="4"/>
    <n v="4"/>
    <n v="5"/>
    <n v="3"/>
    <n v="4"/>
    <n v="4"/>
    <n v="5"/>
    <n v="5"/>
    <n v="4"/>
    <n v="4"/>
    <n v="5"/>
    <n v="4"/>
    <x v="1"/>
  </r>
  <r>
    <d v="2018-11-18T19:18:57"/>
    <x v="0"/>
    <s v="31-40 ปี"/>
    <s v="ปริญญาเอก"/>
    <s v="ศึกษาศาสตร์"/>
    <s v="การบริหารการศึกษา"/>
    <x v="2"/>
    <s v="09.00 - 12.00 น."/>
    <n v="4"/>
    <n v="4"/>
    <n v="4"/>
    <n v="4"/>
    <n v="4"/>
    <n v="4"/>
    <n v="3"/>
    <n v="4"/>
    <n v="4"/>
    <n v="4"/>
    <n v="4"/>
    <n v="4"/>
    <n v="5"/>
    <n v="4"/>
    <n v="4"/>
    <x v="12"/>
  </r>
  <r>
    <d v="2018-11-18T22:34:55"/>
    <x v="1"/>
    <s v="20-30 ปี"/>
    <s v="ปริญญาโท"/>
    <s v="วิศวกรรมศาสตร์"/>
    <s v="วิศวกรรมเครื่องกล"/>
    <x v="1"/>
    <s v="13.00 - 16300 น."/>
    <n v="5"/>
    <n v="5"/>
    <n v="5"/>
    <n v="3"/>
    <n v="4"/>
    <n v="5"/>
    <n v="2"/>
    <n v="4"/>
    <n v="4"/>
    <n v="4"/>
    <n v="5"/>
    <n v="4"/>
    <n v="4"/>
    <n v="4"/>
    <n v="5"/>
    <x v="1"/>
  </r>
  <r>
    <d v="2018-11-18T22:48:19"/>
    <x v="0"/>
    <s v="31-40 ปี"/>
    <s v="ปริญญาโท"/>
    <s v="สาธารณสุขศาสตร์"/>
    <s v="สาธารณสุขศาสตร์"/>
    <x v="1"/>
    <s v="13.00 - 16300 น."/>
    <n v="4"/>
    <n v="4"/>
    <n v="4"/>
    <n v="3"/>
    <n v="3"/>
    <n v="5"/>
    <n v="2"/>
    <n v="4"/>
    <n v="4"/>
    <n v="4"/>
    <n v="4"/>
    <n v="5"/>
    <n v="5"/>
    <n v="5"/>
    <n v="5"/>
    <x v="1"/>
  </r>
  <r>
    <d v="2018-11-19T09:04:12"/>
    <x v="0"/>
    <s v="41-50 ปี"/>
    <s v="ปริญญาเอก"/>
    <s v="ศึกษาศาสตร์"/>
    <s v="หลักสูตรและการสอน"/>
    <x v="3"/>
    <s v="13.00 - 16300 น."/>
    <n v="4"/>
    <n v="5"/>
    <n v="4"/>
    <n v="3"/>
    <n v="3"/>
    <n v="4"/>
    <n v="3"/>
    <n v="3"/>
    <n v="3"/>
    <n v="3"/>
    <n v="3"/>
    <n v="3"/>
    <n v="4"/>
    <n v="4"/>
    <n v="5"/>
    <x v="13"/>
  </r>
  <r>
    <d v="2018-11-19T09:06:59"/>
    <x v="0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1"/>
    <n v="3"/>
    <n v="3"/>
    <n v="4"/>
    <n v="3"/>
    <n v="3"/>
    <n v="3"/>
    <n v="3"/>
    <n v="3"/>
    <n v="4"/>
    <n v="4"/>
    <n v="4"/>
    <n v="4"/>
    <x v="14"/>
  </r>
  <r>
    <d v="2018-11-19T09:13:10"/>
    <x v="1"/>
    <s v="31-40 ปี"/>
    <s v="ปริญญาเอก"/>
    <s v="ศึกษาศาสตร์"/>
    <s v="การจัดการกีฬา"/>
    <x v="0"/>
    <s v="13.00 - 16300 น."/>
    <n v="5"/>
    <n v="5"/>
    <n v="4"/>
    <n v="4"/>
    <n v="4"/>
    <n v="5"/>
    <n v="3"/>
    <n v="4"/>
    <n v="4"/>
    <n v="4"/>
    <n v="4"/>
    <n v="5"/>
    <n v="4"/>
    <n v="4"/>
    <n v="4"/>
    <x v="1"/>
  </r>
  <r>
    <d v="2018-11-19T09:38:44"/>
    <x v="0"/>
    <s v="31-40 ปี"/>
    <s v="ปริญญาเอก"/>
    <s v="ศึกษาศาสตร์"/>
    <s v="หลักสูตรและการสอน"/>
    <x v="3"/>
    <s v="13.00 - 16300 น."/>
    <n v="5"/>
    <n v="5"/>
    <n v="5"/>
    <n v="5"/>
    <n v="5"/>
    <n v="5"/>
    <n v="3"/>
    <n v="4"/>
    <n v="5"/>
    <n v="5"/>
    <n v="5"/>
    <n v="5"/>
    <n v="5"/>
    <n v="5"/>
    <n v="5"/>
    <x v="15"/>
  </r>
  <r>
    <d v="2018-11-19T10:19:23"/>
    <x v="1"/>
    <s v="41-50 ปี"/>
    <s v="ปริญญาเอก"/>
    <s v="สาธารณสุขศาสตร์"/>
    <s v="สาธารณสุขศาสตรดุษฎีบัณฑิต"/>
    <x v="3"/>
    <s v="09.00 - 12.00 น."/>
    <n v="4"/>
    <n v="5"/>
    <n v="5"/>
    <n v="5"/>
    <n v="3"/>
    <n v="5"/>
    <n v="2"/>
    <n v="4"/>
    <n v="4"/>
    <n v="4"/>
    <n v="5"/>
    <n v="4"/>
    <n v="5"/>
    <n v="5"/>
    <n v="5"/>
    <x v="16"/>
  </r>
  <r>
    <d v="2018-11-19T11:10:34"/>
    <x v="1"/>
    <s v="20-30 ปี"/>
    <s v="ปริญญาโท"/>
    <s v="วิศวกรรมศาสตร์"/>
    <s v="วิศวกรรมเครื่องกล"/>
    <x v="3"/>
    <s v="13.00 - 16300 น."/>
    <n v="5"/>
    <n v="5"/>
    <n v="2"/>
    <n v="3"/>
    <n v="3"/>
    <n v="5"/>
    <n v="3"/>
    <n v="3"/>
    <n v="3"/>
    <n v="3"/>
    <n v="3"/>
    <n v="1"/>
    <n v="4"/>
    <n v="3"/>
    <n v="5"/>
    <x v="17"/>
  </r>
  <r>
    <d v="2018-11-19T11:22:05"/>
    <x v="1"/>
    <s v="31-40 ปี"/>
    <s v="ปริญญาเอก"/>
    <s v="Agriculture "/>
    <s v="Agricultural science "/>
    <x v="3"/>
    <s v="13.00 - 16300 น."/>
    <n v="3"/>
    <n v="4"/>
    <n v="3"/>
    <n v="2"/>
    <n v="4"/>
    <n v="4"/>
    <n v="3"/>
    <n v="3"/>
    <n v="4"/>
    <n v="4"/>
    <n v="4"/>
    <n v="3"/>
    <n v="4"/>
    <n v="3"/>
    <n v="4"/>
    <x v="1"/>
  </r>
  <r>
    <d v="2018-11-19T11:46:31"/>
    <x v="0"/>
    <s v="20-30 ปี"/>
    <s v="ปริญญาโท"/>
    <s v="เกษตรศาสตร์ ทรัพยากรธรรมชาติ และสิ่งแวดล้อม"/>
    <s v="วิทยาศาสตร์สิ่งแวดล้อม"/>
    <x v="3"/>
    <s v="13.00 - 16300 น."/>
    <n v="4"/>
    <n v="3"/>
    <n v="2"/>
    <n v="3"/>
    <n v="3"/>
    <n v="4"/>
    <n v="3"/>
    <n v="3"/>
    <n v="3"/>
    <n v="3"/>
    <n v="3"/>
    <n v="4"/>
    <n v="4"/>
    <n v="4"/>
    <n v="4"/>
    <x v="14"/>
  </r>
  <r>
    <d v="2018-11-19T11:56:06"/>
    <x v="1"/>
    <s v="20-30 ปี"/>
    <s v="ปริญญาโท"/>
    <s v="วิทยาศาสตร์"/>
    <s v="เทคโนโลยีสารสนเทศ"/>
    <x v="3"/>
    <s v="13.00 - 16300 น."/>
    <n v="3"/>
    <n v="4"/>
    <n v="3"/>
    <n v="3"/>
    <n v="3"/>
    <n v="4"/>
    <n v="4"/>
    <n v="4"/>
    <n v="4"/>
    <n v="4"/>
    <n v="4"/>
    <n v="4"/>
    <n v="5"/>
    <n v="5"/>
    <n v="2"/>
    <x v="18"/>
  </r>
  <r>
    <d v="2018-11-19T12:05:08"/>
    <x v="1"/>
    <s v="20-30 ปี"/>
    <s v="ปริญญาโท"/>
    <s v="วิศวกรรมศาสตร์"/>
    <s v="วิศวกรรมเครื่องกล"/>
    <x v="1"/>
    <s v="13.00 - 16300 น."/>
    <n v="4"/>
    <n v="4"/>
    <n v="3"/>
    <n v="4"/>
    <n v="4"/>
    <n v="4"/>
    <n v="3"/>
    <n v="3"/>
    <n v="3"/>
    <n v="3"/>
    <n v="3"/>
    <n v="3"/>
    <n v="4"/>
    <n v="3"/>
    <n v="3"/>
    <x v="1"/>
  </r>
  <r>
    <d v="2018-11-19T12:59:05"/>
    <x v="1"/>
    <s v="20-30 ปี"/>
    <s v="ปริญญาโท"/>
    <s v="วิศวกรรมศาสตร์"/>
    <s v="วิศวกรรมไฟฟ้า"/>
    <x v="0"/>
    <s v="13.00 - 16300 น."/>
    <n v="4"/>
    <n v="5"/>
    <n v="5"/>
    <n v="4"/>
    <n v="4"/>
    <n v="5"/>
    <n v="3"/>
    <n v="4"/>
    <n v="4"/>
    <n v="4"/>
    <n v="4"/>
    <n v="4"/>
    <n v="5"/>
    <n v="4"/>
    <n v="5"/>
    <x v="1"/>
  </r>
  <r>
    <d v="2018-11-19T21:33:22"/>
    <x v="1"/>
    <s v="20-30 ปี"/>
    <s v="ปริญญาโท"/>
    <s v="ศึกษาศาสตร์"/>
    <s v="การบริหารการศึกษา"/>
    <x v="1"/>
    <s v="13.00 - 16300 น."/>
    <n v="4"/>
    <n v="4"/>
    <n v="4"/>
    <n v="4"/>
    <n v="4"/>
    <n v="4"/>
    <n v="2"/>
    <n v="3"/>
    <n v="3"/>
    <n v="4"/>
    <n v="4"/>
    <n v="4"/>
    <n v="5"/>
    <n v="4"/>
    <n v="5"/>
    <x v="1"/>
  </r>
  <r>
    <d v="2018-11-20T21:57:29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4"/>
    <n v="4"/>
    <n v="5"/>
    <x v="1"/>
  </r>
  <r>
    <d v="2018-11-20T23:36:06"/>
    <x v="0"/>
    <s v="31-40 ปี"/>
    <s v="ปริญญาเอก"/>
    <s v="บริหารธุรกิจ​เศรษฐศาสตร์​และการสื่อสาร"/>
    <s v="การสื่อสาร"/>
    <x v="3"/>
    <s v="13.00 - 16300 น."/>
    <n v="3"/>
    <n v="4"/>
    <n v="3"/>
    <n v="4"/>
    <n v="5"/>
    <n v="5"/>
    <n v="4"/>
    <n v="3"/>
    <n v="3"/>
    <n v="3"/>
    <n v="3"/>
    <n v="4"/>
    <n v="4"/>
    <n v="4"/>
    <n v="5"/>
    <x v="1"/>
  </r>
  <r>
    <d v="2018-11-21T08:52:42"/>
    <x v="0"/>
    <s v="41-50 ปี"/>
    <s v="ปริญญาเอก"/>
    <s v="เกษตรศาสตร์ฯ"/>
    <s v="วิทยาศาสตร์การเกษตร"/>
    <x v="0"/>
    <s v="13.00 - 16300 น."/>
    <n v="5"/>
    <n v="4"/>
    <n v="4"/>
    <n v="4"/>
    <n v="3"/>
    <n v="4"/>
    <n v="3"/>
    <n v="3"/>
    <n v="4"/>
    <n v="3"/>
    <n v="3"/>
    <n v="4"/>
    <n v="4"/>
    <n v="4"/>
    <n v="4"/>
    <x v="1"/>
  </r>
  <r>
    <d v="2018-11-21T12:23:16"/>
    <x v="1"/>
    <s v="20-30 ปี"/>
    <s v="ปริญญาโท"/>
    <s v="สังคมศาสตร์"/>
    <s v="รัฐศาสตร์"/>
    <x v="1"/>
    <s v="09.00 - 12.00 น."/>
    <n v="4"/>
    <n v="3"/>
    <n v="4"/>
    <n v="3"/>
    <n v="4"/>
    <n v="4"/>
    <n v="3"/>
    <n v="4"/>
    <n v="4"/>
    <n v="4"/>
    <n v="4"/>
    <n v="4"/>
    <n v="4"/>
    <n v="4"/>
    <n v="5"/>
    <x v="19"/>
  </r>
  <r>
    <d v="2018-11-21T19:29:03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3"/>
    <n v="3"/>
    <n v="5"/>
    <n v="5"/>
    <n v="5"/>
    <n v="5"/>
    <n v="5"/>
    <n v="5"/>
    <x v="1"/>
  </r>
  <r>
    <d v="2018-11-21T19:30:29"/>
    <x v="0"/>
    <s v="20-30 ปี"/>
    <s v="ปริญญาโท"/>
    <s v="ศึกษาศาสตร์"/>
    <s v="หลักสูตรและการสอน"/>
    <x v="1"/>
    <s v="13.00 - 16300 น."/>
    <n v="5"/>
    <n v="5"/>
    <n v="5"/>
    <n v="5"/>
    <n v="5"/>
    <n v="5"/>
    <n v="5"/>
    <n v="5"/>
    <n v="5"/>
    <n v="5"/>
    <n v="5"/>
    <n v="5"/>
    <n v="5"/>
    <n v="5"/>
    <n v="5"/>
    <x v="20"/>
  </r>
  <r>
    <d v="2018-11-21T21:28:06"/>
    <x v="0"/>
    <s v="20-30 ปี"/>
    <s v="ปริญญาโท"/>
    <s v="บริหาร"/>
    <s v="บริหาร"/>
    <x v="0"/>
    <s v="13.00 - 16300 น."/>
    <n v="3"/>
    <n v="4"/>
    <n v="2"/>
    <n v="2"/>
    <n v="3"/>
    <n v="5"/>
    <n v="3"/>
    <n v="4"/>
    <n v="3"/>
    <n v="3"/>
    <n v="4"/>
    <n v="3"/>
    <n v="4"/>
    <n v="4"/>
    <n v="3"/>
    <x v="1"/>
  </r>
  <r>
    <d v="2018-11-22T12:38:32"/>
    <x v="0"/>
    <s v="20-30 ปี"/>
    <s v="ปริญญาโท"/>
    <s v="MBA"/>
    <s v="บริหารธุรกิจ"/>
    <x v="0"/>
    <s v="13.00 - 16300 น."/>
    <n v="4"/>
    <n v="4"/>
    <n v="4"/>
    <n v="5"/>
    <n v="5"/>
    <n v="5"/>
    <n v="3"/>
    <n v="4"/>
    <n v="5"/>
    <n v="4"/>
    <n v="5"/>
    <n v="5"/>
    <n v="5"/>
    <n v="5"/>
    <n v="4"/>
    <x v="1"/>
  </r>
  <r>
    <d v="2018-11-23T03:32:44"/>
    <x v="1"/>
    <s v="41-50 ปี"/>
    <s v="ปริญญาเอก"/>
    <s v="วิทยาศาสตร์"/>
    <s v="วิทยาการคอมพิวเตอร์"/>
    <x v="3"/>
    <s v="13.00 - 16300 น."/>
    <n v="4"/>
    <n v="5"/>
    <n v="5"/>
    <n v="4"/>
    <n v="4"/>
    <n v="4"/>
    <n v="3"/>
    <n v="5"/>
    <n v="5"/>
    <n v="5"/>
    <n v="5"/>
    <n v="5"/>
    <n v="5"/>
    <n v="5"/>
    <n v="5"/>
    <x v="1"/>
  </r>
  <r>
    <d v="2018-11-23T10:44:56"/>
    <x v="0"/>
    <s v="20-30 ปี"/>
    <s v="ปริญญาโท"/>
    <s v="ศึกษาศาสตร์"/>
    <s v="หลักสูตรและการสอน"/>
    <x v="2"/>
    <s v="09.00 - 12.00 น."/>
    <n v="4"/>
    <n v="3"/>
    <n v="4"/>
    <n v="3"/>
    <n v="3"/>
    <n v="4"/>
    <n v="2"/>
    <n v="3"/>
    <n v="3"/>
    <n v="3"/>
    <n v="3"/>
    <n v="3"/>
    <n v="3"/>
    <n v="3"/>
    <n v="3"/>
    <x v="1"/>
  </r>
  <r>
    <d v="2018-11-23T13:56:11"/>
    <x v="0"/>
    <s v="20-30 ปี"/>
    <s v="ปริญญาโท"/>
    <s v="ศึกษาศาสตร์"/>
    <s v="หลักสูตรและการสอน"/>
    <x v="1"/>
    <s v="13.00 - 16300 น."/>
    <n v="4"/>
    <n v="5"/>
    <n v="5"/>
    <n v="4"/>
    <n v="4"/>
    <n v="4"/>
    <n v="2"/>
    <n v="3"/>
    <n v="3"/>
    <n v="4"/>
    <n v="4"/>
    <n v="4"/>
    <n v="5"/>
    <n v="5"/>
    <n v="4"/>
    <x v="1"/>
  </r>
  <r>
    <d v="2018-11-23T15:11:33"/>
    <x v="1"/>
    <s v="20-30 ปี"/>
    <s v="ปริญญาโท"/>
    <s v="เกษตร"/>
    <s v="วิทยาศาสตร์สิ่งแวดล้อม"/>
    <x v="3"/>
    <s v="13.00 - 16300 น."/>
    <n v="5"/>
    <n v="5"/>
    <n v="5"/>
    <n v="5"/>
    <n v="5"/>
    <n v="5"/>
    <n v="5"/>
    <n v="4"/>
    <n v="5"/>
    <n v="5"/>
    <n v="5"/>
    <n v="5"/>
    <n v="5"/>
    <n v="5"/>
    <n v="5"/>
    <x v="1"/>
  </r>
  <r>
    <d v="2018-11-23T16:17:22"/>
    <x v="0"/>
    <s v="31-40 ปี"/>
    <s v="ปริญญาเอก"/>
    <s v="ทันตแพทยศาสตร์"/>
    <s v="ชีววิทยาช่องปาก"/>
    <x v="0"/>
    <s v="13.00 - 16300 น."/>
    <n v="4"/>
    <n v="4"/>
    <n v="4"/>
    <n v="4"/>
    <n v="4"/>
    <n v="4"/>
    <n v="3"/>
    <n v="4"/>
    <n v="4"/>
    <n v="4"/>
    <n v="4"/>
    <n v="4"/>
    <n v="4"/>
    <n v="4"/>
    <n v="4"/>
    <x v="21"/>
  </r>
  <r>
    <d v="2018-11-25T17:17:07"/>
    <x v="0"/>
    <s v="41-50 ปี"/>
    <s v="ปริญญาโท"/>
    <s v="พยาบาลศาสตร์"/>
    <s v="การพยาบาลเวชปฏิบัติชุมชน"/>
    <x v="3"/>
    <s v="13.00 - 16300 น."/>
    <n v="4"/>
    <n v="4"/>
    <n v="4"/>
    <n v="4"/>
    <n v="4"/>
    <n v="4"/>
    <n v="3"/>
    <n v="4"/>
    <n v="4"/>
    <n v="4"/>
    <n v="5"/>
    <n v="5"/>
    <n v="5"/>
    <n v="5"/>
    <n v="5"/>
    <x v="1"/>
  </r>
  <r>
    <d v="2018-11-25T21:15:50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3"/>
    <n v="3"/>
    <n v="4"/>
    <n v="4"/>
    <n v="4"/>
    <n v="4"/>
    <n v="4"/>
    <n v="4"/>
    <n v="3"/>
    <n v="4"/>
    <x v="1"/>
  </r>
  <r>
    <d v="2018-11-25T21:23:20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x v="1"/>
  </r>
  <r>
    <d v="2018-11-25T21:29:23"/>
    <x v="0"/>
    <s v="41-50 ปี"/>
    <s v="ปริญญาเอก"/>
    <s v="สถาปัตยกรรมศาสตร์"/>
    <s v="ศิลปะและการออกแบบ"/>
    <x v="5"/>
    <s v="13.00 - 16300 น."/>
    <n v="4"/>
    <n v="4"/>
    <n v="4"/>
    <n v="4"/>
    <n v="4"/>
    <n v="4"/>
    <n v="3"/>
    <n v="4"/>
    <n v="4"/>
    <n v="4"/>
    <n v="4"/>
    <n v="4"/>
    <n v="4"/>
    <n v="3"/>
    <n v="4"/>
    <x v="22"/>
  </r>
  <r>
    <d v="2018-11-26T10:17:34"/>
    <x v="0"/>
    <s v="31-40 ปี"/>
    <s v="ปริญญาโท"/>
    <s v="บริหารธุรกิจ"/>
    <s v="เศรษฐศาสตร์"/>
    <x v="1"/>
    <s v="09.00 - 12.00 น."/>
    <n v="5"/>
    <n v="5"/>
    <n v="5"/>
    <n v="5"/>
    <n v="4"/>
    <n v="4"/>
    <n v="3"/>
    <n v="4"/>
    <n v="4"/>
    <n v="4"/>
    <n v="4"/>
    <n v="5"/>
    <n v="5"/>
    <n v="5"/>
    <n v="5"/>
    <x v="1"/>
  </r>
  <r>
    <d v="2018-11-26T10:17:37"/>
    <x v="1"/>
    <s v="20-30 ปี"/>
    <s v="ปริญญาโท"/>
    <s v="ศึกษาศาสตร์"/>
    <s v="ภาษาอังกฤษ"/>
    <x v="3"/>
    <s v="09.00 - 12.00 น."/>
    <n v="4"/>
    <n v="4"/>
    <n v="4"/>
    <n v="3"/>
    <n v="3"/>
    <n v="3"/>
    <n v="2"/>
    <n v="4"/>
    <n v="5"/>
    <n v="4"/>
    <n v="4"/>
    <n v="5"/>
    <n v="5"/>
    <n v="4"/>
    <n v="4"/>
    <x v="1"/>
  </r>
  <r>
    <d v="2018-11-26T10:45:55"/>
    <x v="1"/>
    <s v="31-40 ปี"/>
    <s v="ปริญญาเอก"/>
    <s v="ศึกษาศาสตร์"/>
    <s v="การจัดการกึฬา"/>
    <x v="5"/>
    <s v="13.00 - 16300 น."/>
    <n v="4"/>
    <n v="4"/>
    <n v="4"/>
    <n v="5"/>
    <n v="4"/>
    <n v="5"/>
    <n v="2"/>
    <n v="3"/>
    <n v="4"/>
    <n v="5"/>
    <n v="4"/>
    <n v="5"/>
    <n v="4"/>
    <n v="4"/>
    <n v="5"/>
    <x v="1"/>
  </r>
  <r>
    <d v="2018-11-26T10:49:50"/>
    <x v="0"/>
    <s v="31-40 ปี"/>
    <s v="ปริญญาโท"/>
    <s v="มนุษยศาสตร์"/>
    <s v="ภาษาไทย"/>
    <x v="5"/>
    <s v="13.00 - 16300 น."/>
    <n v="4"/>
    <n v="5"/>
    <n v="5"/>
    <n v="4"/>
    <n v="4"/>
    <n v="5"/>
    <n v="2"/>
    <n v="4"/>
    <n v="3"/>
    <n v="4"/>
    <n v="4"/>
    <n v="5"/>
    <n v="5"/>
    <n v="5"/>
    <n v="4"/>
    <x v="1"/>
  </r>
  <r>
    <d v="2018-11-26T14:36:51"/>
    <x v="1"/>
    <s v="20-30 ปี"/>
    <s v="ปริญญาโท"/>
    <s v="วิศวกรรมศาสตร์"/>
    <s v="วิศวกรรมสิ่งแวดล้อม"/>
    <x v="1"/>
    <s v="09.00 - 12.00 น."/>
    <n v="5"/>
    <n v="5"/>
    <n v="5"/>
    <n v="5"/>
    <n v="5"/>
    <n v="5"/>
    <n v="3"/>
    <n v="4"/>
    <n v="4"/>
    <n v="4"/>
    <n v="4"/>
    <n v="4"/>
    <n v="5"/>
    <n v="4"/>
    <n v="4"/>
    <x v="23"/>
  </r>
  <r>
    <d v="2018-11-27T10:04:21"/>
    <x v="1"/>
    <s v="20-30 ปี"/>
    <s v="ปริญญาเอก"/>
    <s v="ศึกษาศาสตร์"/>
    <s v="วิทยาศาสตร์ศึกษา"/>
    <x v="1"/>
    <s v="09.00 - 12.00 น."/>
    <n v="5"/>
    <n v="5"/>
    <n v="5"/>
    <n v="5"/>
    <n v="5"/>
    <n v="5"/>
    <n v="3"/>
    <n v="4"/>
    <n v="4"/>
    <n v="3"/>
    <n v="4"/>
    <n v="5"/>
    <n v="5"/>
    <n v="4"/>
    <n v="4"/>
    <x v="24"/>
  </r>
  <r>
    <d v="2018-11-27T10:47:36"/>
    <x v="0"/>
    <s v="20-30 ปี"/>
    <s v="ปริญญาโท"/>
    <s v="บริหารธุรกิจ"/>
    <s v="การสื่อสาร"/>
    <x v="5"/>
    <s v="13.00 - 16300 น."/>
    <n v="5"/>
    <n v="5"/>
    <n v="5"/>
    <n v="5"/>
    <n v="4"/>
    <n v="5"/>
    <n v="3"/>
    <n v="4"/>
    <n v="5"/>
    <n v="5"/>
    <n v="4"/>
    <n v="5"/>
    <n v="4"/>
    <n v="5"/>
    <n v="4"/>
    <x v="1"/>
  </r>
  <r>
    <d v="2018-11-27T10:47:53"/>
    <x v="0"/>
    <s v="20-30 ปี"/>
    <s v="ปริญญาโท"/>
    <s v="วิทยาลัยโลจิสติกส์และโซ่อุปทาน "/>
    <s v="โลจิสติกส์และโซ่อุปทาน"/>
    <x v="5"/>
    <s v="13.00 - 16300 น."/>
    <n v="4"/>
    <n v="4"/>
    <n v="4"/>
    <n v="4"/>
    <n v="4"/>
    <n v="4"/>
    <n v="3"/>
    <n v="4"/>
    <n v="3"/>
    <n v="4"/>
    <n v="4"/>
    <n v="4"/>
    <n v="5"/>
    <n v="4"/>
    <n v="4"/>
    <x v="1"/>
  </r>
  <r>
    <d v="2018-11-27T17:16:53"/>
    <x v="1"/>
    <s v="20-30 ปี"/>
    <s v="ปริญญาโท"/>
    <s v="วิศวกรรมศาสตร์"/>
    <s v="วิศวกรรมสิ่งแวเล้อม"/>
    <x v="1"/>
    <s v="13.00 - 16300 น."/>
    <n v="4"/>
    <n v="4"/>
    <n v="3"/>
    <n v="2"/>
    <n v="3"/>
    <n v="2"/>
    <n v="2"/>
    <n v="3"/>
    <n v="3"/>
    <n v="3"/>
    <n v="3"/>
    <n v="4"/>
    <n v="4"/>
    <n v="4"/>
    <n v="5"/>
    <x v="1"/>
  </r>
  <r>
    <d v="2018-11-27T17:31:15"/>
    <x v="1"/>
    <s v="20-30 ปี"/>
    <s v="ปริญญาโท"/>
    <s v="ศึกษาศาสตร์"/>
    <s v="พัฒนศึกษา"/>
    <x v="1"/>
    <s v="09.00 - 12.00 น."/>
    <n v="5"/>
    <n v="4"/>
    <n v="5"/>
    <n v="5"/>
    <n v="4"/>
    <n v="5"/>
    <n v="2"/>
    <n v="3"/>
    <n v="4"/>
    <n v="4"/>
    <n v="4"/>
    <n v="4"/>
    <n v="5"/>
    <n v="5"/>
    <n v="5"/>
    <x v="1"/>
  </r>
  <r>
    <d v="2018-11-27T19:14:48"/>
    <x v="0"/>
    <s v="20-30 ปี"/>
    <s v="ปริญญาโท"/>
    <s v="ศึกษาศาสตร์"/>
    <s v="หลักสูตรและการสอน"/>
    <x v="1"/>
    <s v="09.00 - 12.00 น."/>
    <n v="3"/>
    <n v="3"/>
    <n v="3"/>
    <n v="3"/>
    <n v="3"/>
    <n v="3"/>
    <n v="3"/>
    <n v="3"/>
    <n v="3"/>
    <n v="3"/>
    <n v="4"/>
    <n v="3"/>
    <n v="3"/>
    <n v="3"/>
    <n v="3"/>
    <x v="1"/>
  </r>
  <r>
    <d v="2018-11-28T07:42:51"/>
    <x v="0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x v="25"/>
  </r>
  <r>
    <d v="2018-11-29T07:17:23"/>
    <x v="1"/>
    <s v="20-30 ปี"/>
    <s v="ปริญญาโท"/>
    <s v="BEC"/>
    <s v="M.B.A."/>
    <x v="1"/>
    <s v="13.00 - 16300 น."/>
    <n v="3"/>
    <n v="3"/>
    <n v="3"/>
    <n v="3"/>
    <n v="3"/>
    <n v="3"/>
    <n v="3"/>
    <n v="3"/>
    <n v="3"/>
    <n v="3"/>
    <n v="3"/>
    <n v="3"/>
    <n v="3"/>
    <n v="3"/>
    <n v="3"/>
    <x v="1"/>
  </r>
  <r>
    <d v="2018-11-30T11:36:36"/>
    <x v="1"/>
    <s v="20-30 ปี"/>
    <s v="ปริญญาโท"/>
    <s v="สถาปัตย์"/>
    <s v="ศิลปะและการออกแบบ"/>
    <x v="2"/>
    <s v="09.00 - 12.00 น."/>
    <n v="4"/>
    <n v="4"/>
    <n v="4"/>
    <n v="5"/>
    <n v="5"/>
    <n v="5"/>
    <n v="3"/>
    <n v="4"/>
    <n v="5"/>
    <n v="5"/>
    <n v="5"/>
    <n v="5"/>
    <n v="5"/>
    <n v="5"/>
    <n v="5"/>
    <x v="1"/>
  </r>
  <r>
    <d v="2018-11-30T11:38:05"/>
    <x v="0"/>
    <s v="20-30 ปี"/>
    <s v="ปริญญาโท"/>
    <s v="วิทยาศาสตร์"/>
    <s v="วิทยาการคอมพิวเตอร์"/>
    <x v="2"/>
    <s v="09.00 - 12.00 น."/>
    <n v="4"/>
    <n v="3"/>
    <n v="5"/>
    <n v="5"/>
    <n v="5"/>
    <n v="5"/>
    <n v="3"/>
    <n v="4"/>
    <n v="5"/>
    <n v="5"/>
    <n v="5"/>
    <n v="5"/>
    <n v="5"/>
    <n v="5"/>
    <n v="5"/>
    <x v="1"/>
  </r>
  <r>
    <d v="2018-11-30T11:57:43"/>
    <x v="0"/>
    <s v="20-30 ปี"/>
    <s v="ปริญญาโท"/>
    <s v="เกษตรศาสตร์ฯ"/>
    <s v="ภูมิศาสตร์"/>
    <x v="2"/>
    <s v="09.00 - 12.00 น."/>
    <n v="4"/>
    <n v="4"/>
    <n v="3"/>
    <n v="4"/>
    <n v="4"/>
    <n v="4"/>
    <n v="3"/>
    <n v="4"/>
    <n v="4"/>
    <n v="4"/>
    <n v="4"/>
    <n v="5"/>
    <n v="4"/>
    <n v="5"/>
    <n v="4"/>
    <x v="1"/>
  </r>
  <r>
    <d v="2018-12-01T20:13:35"/>
    <x v="0"/>
    <s v="31-40 ปี"/>
    <s v="ปริญญาเอก"/>
    <s v="BEC"/>
    <s v="การสื่อสาร"/>
    <x v="2"/>
    <s v="09.00 - 12.00 น."/>
    <n v="5"/>
    <n v="5"/>
    <n v="5"/>
    <n v="5"/>
    <n v="5"/>
    <n v="5"/>
    <n v="5"/>
    <n v="5"/>
    <n v="5"/>
    <n v="5"/>
    <n v="5"/>
    <n v="5"/>
    <n v="5"/>
    <n v="4"/>
    <n v="5"/>
    <x v="1"/>
  </r>
  <r>
    <d v="2018-12-03T09:04:10"/>
    <x v="0"/>
    <s v="20-30 ปี"/>
    <s v="ปริญญาโท"/>
    <s v="วิศวกรรมศาสตร์"/>
    <s v="สิ่งแวดล้อม"/>
    <x v="1"/>
    <s v="13.00 - 16300 น."/>
    <n v="3"/>
    <n v="4"/>
    <n v="3"/>
    <n v="3"/>
    <n v="3"/>
    <n v="4"/>
    <n v="2"/>
    <n v="3"/>
    <n v="3"/>
    <n v="3"/>
    <n v="4"/>
    <n v="4"/>
    <n v="4"/>
    <n v="4"/>
    <n v="4"/>
    <x v="25"/>
  </r>
  <r>
    <d v="2018-12-03T19:22:15"/>
    <x v="0"/>
    <s v="41-50 ปี"/>
    <s v="ปริญญาเอก"/>
    <s v="ศึกษาศาสตร์"/>
    <s v="พัฒนศึกษา"/>
    <x v="2"/>
    <s v="09.00 - 12.00 น."/>
    <n v="5"/>
    <n v="5"/>
    <n v="5"/>
    <n v="5"/>
    <n v="5"/>
    <n v="5"/>
    <n v="2"/>
    <n v="4"/>
    <n v="4"/>
    <n v="4"/>
    <n v="4"/>
    <n v="5"/>
    <n v="5"/>
    <n v="5"/>
    <n v="5"/>
    <x v="1"/>
  </r>
  <r>
    <d v="2018-12-03T20:53:58"/>
    <x v="0"/>
    <s v="41-50 ปี"/>
    <s v="ปริญญาเอก"/>
    <s v="วิทยาศาสตร"/>
    <s v="เทคโนโลยีชีวภาพ"/>
    <x v="3"/>
    <s v="13.00 - 16300 น."/>
    <n v="5"/>
    <n v="4"/>
    <n v="4"/>
    <n v="4"/>
    <n v="4"/>
    <n v="5"/>
    <n v="2"/>
    <n v="3"/>
    <n v="4"/>
    <n v="4"/>
    <n v="4"/>
    <n v="4"/>
    <n v="4"/>
    <n v="4"/>
    <n v="5"/>
    <x v="1"/>
  </r>
  <r>
    <d v="2018-12-03T22:10:10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x v="1"/>
  </r>
  <r>
    <d v="2018-12-03T22:17:42"/>
    <x v="1"/>
    <s v="20-30 ปี"/>
    <s v="ปริญญาโท"/>
    <s v="สังคมศาสตร์"/>
    <s v="เอเชียตะวันออกเฉียงใต้ศึกษา"/>
    <x v="2"/>
    <s v="09.00 - 12.00 น."/>
    <n v="5"/>
    <n v="4"/>
    <n v="4"/>
    <n v="4"/>
    <n v="4"/>
    <n v="4"/>
    <n v="2"/>
    <n v="3"/>
    <n v="4"/>
    <n v="4"/>
    <n v="4"/>
    <n v="4"/>
    <n v="5"/>
    <n v="4"/>
    <n v="4"/>
    <x v="1"/>
  </r>
  <r>
    <m/>
    <x v="2"/>
    <m/>
    <m/>
    <m/>
    <m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n v="4.1980198019801982"/>
    <n v="4.4455445544554459"/>
    <n v="4.2079207920792081"/>
    <n v="4.3663366336633667"/>
    <x v="26"/>
  </r>
  <r>
    <m/>
    <x v="2"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x v="27"/>
  </r>
  <r>
    <m/>
    <x v="2"/>
    <m/>
    <m/>
    <m/>
    <m/>
    <x v="6"/>
    <m/>
    <n v="4.095979194784408"/>
    <n v="4.2526848781462316"/>
    <n v="3.941108737736883"/>
    <n v="3.8915907160874728"/>
    <n v="3.8710639403289897"/>
    <n v="4.3802692900889832"/>
    <n v="2.8130966426816593"/>
    <n v="3.6833131254577371"/>
    <n v="3.8701851367479772"/>
    <n v="3.9972293031891204"/>
    <n v="4.0271050835995661"/>
    <n v="4.1649094372294524"/>
    <n v="4.4088931636704132"/>
    <n v="4.1745014272362386"/>
    <n v="4.3311743134391865"/>
    <x v="1"/>
  </r>
  <r>
    <m/>
    <x v="2"/>
    <m/>
    <m/>
    <m/>
    <m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n v="0.78765223265344775"/>
    <n v="0.67045130359709926"/>
    <n v="0.76572621325338319"/>
    <n v="0.74461765057279838"/>
    <x v="1"/>
  </r>
  <r>
    <m/>
    <x v="2"/>
    <m/>
    <m/>
    <m/>
    <m/>
    <x v="6"/>
    <m/>
    <m/>
    <m/>
    <m/>
    <m/>
    <m/>
    <m/>
    <m/>
    <m/>
    <m/>
    <m/>
    <m/>
    <m/>
    <m/>
    <m/>
    <m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3">
  <r>
    <d v="2018-11-18T10:14:31"/>
    <x v="0"/>
    <x v="0"/>
    <x v="0"/>
    <x v="0"/>
    <x v="0"/>
    <x v="0"/>
    <s v="13.00 - 16300 น."/>
    <n v="3"/>
    <n v="4"/>
    <n v="4"/>
    <n v="4"/>
    <n v="3"/>
    <n v="5"/>
    <n v="3"/>
    <n v="4"/>
    <n v="4"/>
    <n v="4"/>
    <n v="4"/>
    <x v="0"/>
    <n v="5"/>
    <n v="5"/>
    <n v="4"/>
    <x v="0"/>
  </r>
  <r>
    <d v="2018-11-18T10:19:23"/>
    <x v="0"/>
    <x v="1"/>
    <x v="1"/>
    <x v="0"/>
    <x v="1"/>
    <x v="1"/>
    <s v="13.00 - 16300 น."/>
    <n v="4"/>
    <n v="4"/>
    <n v="3"/>
    <n v="4"/>
    <n v="4"/>
    <n v="4"/>
    <n v="3"/>
    <n v="3"/>
    <n v="3"/>
    <n v="4"/>
    <n v="4"/>
    <x v="1"/>
    <n v="4"/>
    <n v="4"/>
    <n v="4"/>
    <x v="1"/>
  </r>
  <r>
    <d v="2018-11-18T10:19:53"/>
    <x v="0"/>
    <x v="1"/>
    <x v="1"/>
    <x v="0"/>
    <x v="2"/>
    <x v="1"/>
    <s v="13.00 - 16300 น."/>
    <n v="4"/>
    <n v="4"/>
    <n v="4"/>
    <n v="4"/>
    <n v="4"/>
    <n v="5"/>
    <n v="3"/>
    <n v="3"/>
    <n v="4"/>
    <n v="4"/>
    <n v="5"/>
    <x v="0"/>
    <n v="4"/>
    <n v="4"/>
    <n v="5"/>
    <x v="1"/>
  </r>
  <r>
    <d v="2018-11-18T10:20:15"/>
    <x v="0"/>
    <x v="2"/>
    <x v="0"/>
    <x v="0"/>
    <x v="3"/>
    <x v="1"/>
    <s v="13.00 - 16300 น."/>
    <n v="4"/>
    <n v="4"/>
    <n v="4"/>
    <n v="3"/>
    <n v="3"/>
    <n v="5"/>
    <n v="2"/>
    <n v="4"/>
    <n v="4"/>
    <n v="5"/>
    <n v="4"/>
    <x v="2"/>
    <n v="4"/>
    <n v="5"/>
    <n v="5"/>
    <x v="1"/>
  </r>
  <r>
    <d v="2018-11-18T10:20:22"/>
    <x v="0"/>
    <x v="1"/>
    <x v="1"/>
    <x v="1"/>
    <x v="4"/>
    <x v="2"/>
    <s v="09.00 - 12.00 น."/>
    <n v="5"/>
    <n v="5"/>
    <n v="4"/>
    <n v="5"/>
    <n v="4"/>
    <n v="4"/>
    <n v="3"/>
    <n v="5"/>
    <n v="4"/>
    <n v="4"/>
    <n v="3"/>
    <x v="1"/>
    <n v="5"/>
    <n v="5"/>
    <n v="5"/>
    <x v="1"/>
  </r>
  <r>
    <d v="2018-11-18T10:21:26"/>
    <x v="1"/>
    <x v="2"/>
    <x v="0"/>
    <x v="0"/>
    <x v="3"/>
    <x v="2"/>
    <s v="09.00 - 12.00 น."/>
    <n v="5"/>
    <n v="5"/>
    <n v="4"/>
    <n v="3"/>
    <n v="3"/>
    <n v="5"/>
    <n v="3"/>
    <n v="4"/>
    <n v="5"/>
    <n v="4"/>
    <n v="4"/>
    <x v="0"/>
    <n v="5"/>
    <n v="5"/>
    <n v="5"/>
    <x v="2"/>
  </r>
  <r>
    <d v="2018-11-18T10:26:46"/>
    <x v="1"/>
    <x v="1"/>
    <x v="0"/>
    <x v="2"/>
    <x v="5"/>
    <x v="3"/>
    <s v="13.00 - 16300 น."/>
    <n v="3"/>
    <n v="5"/>
    <n v="4"/>
    <n v="4"/>
    <n v="4"/>
    <n v="5"/>
    <n v="3"/>
    <n v="4"/>
    <n v="5"/>
    <n v="5"/>
    <n v="5"/>
    <x v="1"/>
    <n v="5"/>
    <n v="4"/>
    <n v="5"/>
    <x v="3"/>
  </r>
  <r>
    <d v="2018-11-18T10:26:51"/>
    <x v="1"/>
    <x v="1"/>
    <x v="1"/>
    <x v="3"/>
    <x v="6"/>
    <x v="1"/>
    <s v="13.00 - 16300 น."/>
    <n v="5"/>
    <n v="4"/>
    <n v="4"/>
    <n v="4"/>
    <n v="3"/>
    <n v="4"/>
    <n v="1"/>
    <n v="4"/>
    <n v="4"/>
    <n v="4"/>
    <n v="4"/>
    <x v="0"/>
    <n v="4"/>
    <n v="4"/>
    <n v="4"/>
    <x v="1"/>
  </r>
  <r>
    <d v="2018-11-18T10:30:55"/>
    <x v="0"/>
    <x v="1"/>
    <x v="1"/>
    <x v="0"/>
    <x v="7"/>
    <x v="1"/>
    <s v="13.00 - 16300 น."/>
    <n v="5"/>
    <n v="5"/>
    <n v="4"/>
    <n v="4"/>
    <n v="5"/>
    <n v="4"/>
    <n v="2"/>
    <n v="3"/>
    <n v="3"/>
    <n v="4"/>
    <n v="4"/>
    <x v="0"/>
    <n v="4"/>
    <n v="4"/>
    <n v="4"/>
    <x v="1"/>
  </r>
  <r>
    <d v="2018-11-18T10:30:55"/>
    <x v="0"/>
    <x v="1"/>
    <x v="1"/>
    <x v="0"/>
    <x v="7"/>
    <x v="1"/>
    <s v="13.00 - 16300 น."/>
    <n v="5"/>
    <n v="5"/>
    <n v="4"/>
    <n v="4"/>
    <n v="5"/>
    <n v="4"/>
    <n v="1"/>
    <n v="3"/>
    <n v="3"/>
    <n v="4"/>
    <n v="4"/>
    <x v="0"/>
    <n v="4"/>
    <n v="4"/>
    <n v="4"/>
    <x v="1"/>
  </r>
  <r>
    <d v="2018-11-18T10:33:25"/>
    <x v="0"/>
    <x v="1"/>
    <x v="1"/>
    <x v="4"/>
    <x v="6"/>
    <x v="2"/>
    <s v="09.00 - 12.00 น."/>
    <n v="4"/>
    <n v="5"/>
    <n v="3"/>
    <n v="4"/>
    <n v="4"/>
    <n v="5"/>
    <n v="3"/>
    <n v="4"/>
    <n v="4"/>
    <n v="4"/>
    <n v="5"/>
    <x v="0"/>
    <n v="5"/>
    <n v="5"/>
    <n v="4"/>
    <x v="1"/>
  </r>
  <r>
    <d v="2018-11-18T10:34:33"/>
    <x v="1"/>
    <x v="2"/>
    <x v="1"/>
    <x v="5"/>
    <x v="8"/>
    <x v="2"/>
    <s v="09.00 - 12.00 น."/>
    <n v="5"/>
    <n v="5"/>
    <n v="5"/>
    <n v="5"/>
    <n v="5"/>
    <n v="5"/>
    <n v="3"/>
    <n v="5"/>
    <n v="5"/>
    <n v="5"/>
    <n v="5"/>
    <x v="1"/>
    <n v="5"/>
    <n v="5"/>
    <n v="5"/>
    <x v="1"/>
  </r>
  <r>
    <d v="2018-11-18T10:38:25"/>
    <x v="0"/>
    <x v="1"/>
    <x v="1"/>
    <x v="3"/>
    <x v="6"/>
    <x v="2"/>
    <s v="09.00 - 12.00 น."/>
    <n v="4"/>
    <n v="4"/>
    <n v="4"/>
    <n v="4"/>
    <n v="4"/>
    <n v="4"/>
    <n v="2"/>
    <n v="3"/>
    <n v="4"/>
    <n v="4"/>
    <n v="4"/>
    <x v="0"/>
    <n v="5"/>
    <n v="5"/>
    <n v="5"/>
    <x v="1"/>
  </r>
  <r>
    <d v="2018-11-18T10:39:52"/>
    <x v="0"/>
    <x v="1"/>
    <x v="1"/>
    <x v="3"/>
    <x v="6"/>
    <x v="1"/>
    <s v="13.00 - 16300 น."/>
    <n v="4"/>
    <n v="5"/>
    <n v="4"/>
    <n v="4"/>
    <n v="3"/>
    <n v="4"/>
    <n v="2"/>
    <n v="3"/>
    <n v="4"/>
    <n v="4"/>
    <n v="4"/>
    <x v="0"/>
    <n v="4"/>
    <n v="4"/>
    <n v="5"/>
    <x v="1"/>
  </r>
  <r>
    <d v="2018-11-18T10:41:19"/>
    <x v="0"/>
    <x v="1"/>
    <x v="1"/>
    <x v="6"/>
    <x v="9"/>
    <x v="3"/>
    <s v="13.00 - 16300 น."/>
    <n v="3"/>
    <n v="3"/>
    <n v="3"/>
    <n v="3"/>
    <n v="3"/>
    <n v="4"/>
    <n v="3"/>
    <n v="4"/>
    <n v="3"/>
    <n v="4"/>
    <n v="4"/>
    <x v="2"/>
    <n v="4"/>
    <n v="4"/>
    <n v="4"/>
    <x v="1"/>
  </r>
  <r>
    <d v="2018-11-18T10:45:09"/>
    <x v="1"/>
    <x v="1"/>
    <x v="1"/>
    <x v="2"/>
    <x v="10"/>
    <x v="3"/>
    <s v="09.00 - 12.00 น."/>
    <n v="4"/>
    <n v="4"/>
    <n v="4"/>
    <n v="3"/>
    <n v="3"/>
    <n v="5"/>
    <n v="5"/>
    <n v="4"/>
    <n v="4"/>
    <n v="4"/>
    <n v="4"/>
    <x v="0"/>
    <n v="5"/>
    <n v="4"/>
    <n v="5"/>
    <x v="1"/>
  </r>
  <r>
    <d v="2018-11-18T10:45:15"/>
    <x v="0"/>
    <x v="1"/>
    <x v="1"/>
    <x v="0"/>
    <x v="7"/>
    <x v="0"/>
    <s v="13.00 - 16300 น."/>
    <n v="4"/>
    <n v="4"/>
    <n v="5"/>
    <n v="5"/>
    <n v="5"/>
    <n v="5"/>
    <n v="3"/>
    <n v="5"/>
    <n v="5"/>
    <n v="5"/>
    <n v="5"/>
    <x v="1"/>
    <n v="5"/>
    <n v="5"/>
    <n v="5"/>
    <x v="1"/>
  </r>
  <r>
    <d v="2018-11-18T10:45:57"/>
    <x v="0"/>
    <x v="1"/>
    <x v="1"/>
    <x v="5"/>
    <x v="11"/>
    <x v="1"/>
    <s v="13.00 - 16300 น."/>
    <n v="5"/>
    <n v="5"/>
    <n v="5"/>
    <n v="5"/>
    <n v="5"/>
    <n v="5"/>
    <n v="5"/>
    <n v="5"/>
    <n v="3"/>
    <n v="5"/>
    <n v="5"/>
    <x v="1"/>
    <n v="5"/>
    <n v="5"/>
    <n v="5"/>
    <x v="1"/>
  </r>
  <r>
    <d v="2018-11-18T10:54:00"/>
    <x v="0"/>
    <x v="2"/>
    <x v="0"/>
    <x v="0"/>
    <x v="12"/>
    <x v="3"/>
    <s v="13.00 - 16300 น."/>
    <n v="4"/>
    <n v="5"/>
    <n v="5"/>
    <n v="5"/>
    <n v="5"/>
    <n v="5"/>
    <n v="5"/>
    <n v="4"/>
    <n v="5"/>
    <n v="5"/>
    <n v="5"/>
    <x v="0"/>
    <n v="5"/>
    <n v="4"/>
    <n v="5"/>
    <x v="1"/>
  </r>
  <r>
    <d v="2018-11-18T10:55:09"/>
    <x v="0"/>
    <x v="3"/>
    <x v="0"/>
    <x v="0"/>
    <x v="3"/>
    <x v="3"/>
    <s v="13.00 - 16300 น."/>
    <n v="5"/>
    <n v="5"/>
    <n v="5"/>
    <n v="5"/>
    <n v="5"/>
    <n v="5"/>
    <n v="5"/>
    <n v="5"/>
    <n v="5"/>
    <n v="5"/>
    <n v="4"/>
    <x v="1"/>
    <n v="5"/>
    <n v="5"/>
    <n v="5"/>
    <x v="1"/>
  </r>
  <r>
    <d v="2018-11-18T10:57:02"/>
    <x v="1"/>
    <x v="2"/>
    <x v="0"/>
    <x v="0"/>
    <x v="3"/>
    <x v="1"/>
    <s v="13.00 - 16300 น."/>
    <n v="3"/>
    <n v="4"/>
    <n v="4"/>
    <n v="4"/>
    <n v="4"/>
    <n v="5"/>
    <n v="2"/>
    <n v="3"/>
    <n v="4"/>
    <n v="4"/>
    <n v="4"/>
    <x v="1"/>
    <n v="4"/>
    <n v="5"/>
    <n v="5"/>
    <x v="1"/>
  </r>
  <r>
    <d v="2018-11-18T11:01:39"/>
    <x v="0"/>
    <x v="1"/>
    <x v="1"/>
    <x v="0"/>
    <x v="12"/>
    <x v="3"/>
    <s v="13.00 - 16300 น."/>
    <n v="4"/>
    <n v="4"/>
    <n v="4"/>
    <n v="5"/>
    <n v="4"/>
    <n v="5"/>
    <n v="4"/>
    <n v="4"/>
    <n v="4"/>
    <n v="4"/>
    <n v="5"/>
    <x v="1"/>
    <n v="5"/>
    <n v="5"/>
    <n v="5"/>
    <x v="1"/>
  </r>
  <r>
    <d v="2018-11-18T11:02:11"/>
    <x v="0"/>
    <x v="2"/>
    <x v="0"/>
    <x v="7"/>
    <x v="5"/>
    <x v="1"/>
    <s v="13.00 - 16300 น."/>
    <n v="4"/>
    <n v="4"/>
    <n v="4"/>
    <n v="4"/>
    <n v="4"/>
    <n v="4"/>
    <n v="4"/>
    <n v="5"/>
    <n v="4"/>
    <n v="4"/>
    <n v="4"/>
    <x v="0"/>
    <n v="4"/>
    <n v="4"/>
    <n v="4"/>
    <x v="1"/>
  </r>
  <r>
    <d v="2018-11-18T11:02:52"/>
    <x v="0"/>
    <x v="1"/>
    <x v="1"/>
    <x v="0"/>
    <x v="13"/>
    <x v="1"/>
    <s v="13.00 - 16300 น."/>
    <n v="4"/>
    <n v="5"/>
    <n v="4"/>
    <n v="3"/>
    <n v="4"/>
    <n v="4"/>
    <n v="2"/>
    <n v="4"/>
    <n v="4"/>
    <n v="4"/>
    <n v="4"/>
    <x v="0"/>
    <n v="5"/>
    <n v="4"/>
    <n v="4"/>
    <x v="1"/>
  </r>
  <r>
    <d v="2018-11-18T11:03:34"/>
    <x v="1"/>
    <x v="2"/>
    <x v="1"/>
    <x v="0"/>
    <x v="2"/>
    <x v="1"/>
    <s v="13.00 - 16300 น."/>
    <n v="4"/>
    <n v="4"/>
    <n v="2"/>
    <n v="5"/>
    <n v="4"/>
    <n v="5"/>
    <n v="1"/>
    <n v="3"/>
    <n v="3"/>
    <n v="5"/>
    <n v="4"/>
    <x v="0"/>
    <n v="5"/>
    <n v="3"/>
    <n v="5"/>
    <x v="4"/>
  </r>
  <r>
    <d v="2018-11-18T11:09:53"/>
    <x v="1"/>
    <x v="1"/>
    <x v="1"/>
    <x v="8"/>
    <x v="14"/>
    <x v="3"/>
    <s v="13.00 - 16300 น."/>
    <n v="3"/>
    <n v="3"/>
    <n v="2"/>
    <n v="3"/>
    <n v="4"/>
    <n v="4"/>
    <n v="3"/>
    <n v="4"/>
    <n v="4"/>
    <n v="4"/>
    <n v="4"/>
    <x v="1"/>
    <n v="4"/>
    <n v="4"/>
    <n v="5"/>
    <x v="1"/>
  </r>
  <r>
    <d v="2018-11-18T11:16:18"/>
    <x v="0"/>
    <x v="2"/>
    <x v="1"/>
    <x v="9"/>
    <x v="15"/>
    <x v="0"/>
    <s v="13.00 - 16300 น."/>
    <n v="4"/>
    <n v="3"/>
    <n v="1"/>
    <n v="3"/>
    <n v="3"/>
    <n v="2"/>
    <n v="3"/>
    <n v="3"/>
    <n v="2"/>
    <n v="2"/>
    <n v="2"/>
    <x v="0"/>
    <n v="5"/>
    <n v="3"/>
    <n v="3"/>
    <x v="5"/>
  </r>
  <r>
    <d v="2018-11-18T11:16:52"/>
    <x v="1"/>
    <x v="2"/>
    <x v="1"/>
    <x v="0"/>
    <x v="16"/>
    <x v="3"/>
    <s v="13.00 - 16300 น."/>
    <n v="4"/>
    <n v="4"/>
    <n v="4"/>
    <n v="5"/>
    <n v="4"/>
    <n v="5"/>
    <n v="3"/>
    <n v="4"/>
    <n v="4"/>
    <n v="4"/>
    <n v="4"/>
    <x v="1"/>
    <n v="5"/>
    <n v="5"/>
    <n v="4"/>
    <x v="1"/>
  </r>
  <r>
    <d v="2018-11-18T11:19:26"/>
    <x v="0"/>
    <x v="1"/>
    <x v="1"/>
    <x v="5"/>
    <x v="8"/>
    <x v="0"/>
    <s v="13.00 - 16300 น."/>
    <n v="4"/>
    <n v="4"/>
    <n v="4"/>
    <n v="3"/>
    <n v="3"/>
    <n v="4"/>
    <n v="2"/>
    <n v="3"/>
    <n v="4"/>
    <n v="4"/>
    <n v="3"/>
    <x v="0"/>
    <n v="4"/>
    <n v="4"/>
    <n v="4"/>
    <x v="1"/>
  </r>
  <r>
    <d v="2018-11-18T11:19:50"/>
    <x v="1"/>
    <x v="2"/>
    <x v="1"/>
    <x v="10"/>
    <x v="17"/>
    <x v="3"/>
    <s v="13.00 - 16300 น."/>
    <n v="4"/>
    <n v="4"/>
    <n v="4"/>
    <n v="5"/>
    <n v="4"/>
    <n v="5"/>
    <n v="3"/>
    <n v="4"/>
    <n v="4"/>
    <n v="4"/>
    <n v="4"/>
    <x v="0"/>
    <n v="4"/>
    <n v="4"/>
    <n v="5"/>
    <x v="1"/>
  </r>
  <r>
    <d v="2018-11-18T11:20:58"/>
    <x v="1"/>
    <x v="3"/>
    <x v="1"/>
    <x v="0"/>
    <x v="2"/>
    <x v="1"/>
    <s v="13.00 - 16300 น."/>
    <n v="5"/>
    <n v="5"/>
    <n v="5"/>
    <n v="5"/>
    <n v="5"/>
    <n v="5"/>
    <n v="2"/>
    <n v="4"/>
    <n v="4"/>
    <n v="5"/>
    <n v="5"/>
    <x v="1"/>
    <n v="5"/>
    <n v="5"/>
    <n v="5"/>
    <x v="1"/>
  </r>
  <r>
    <d v="2018-11-18T11:26:18"/>
    <x v="1"/>
    <x v="3"/>
    <x v="1"/>
    <x v="11"/>
    <x v="9"/>
    <x v="3"/>
    <s v="13.00 - 16300 น."/>
    <n v="5"/>
    <n v="5"/>
    <n v="5"/>
    <n v="5"/>
    <n v="5"/>
    <n v="5"/>
    <n v="3"/>
    <n v="5"/>
    <n v="5"/>
    <n v="5"/>
    <n v="5"/>
    <x v="1"/>
    <n v="5"/>
    <n v="5"/>
    <n v="5"/>
    <x v="1"/>
  </r>
  <r>
    <d v="2018-11-18T11:27:15"/>
    <x v="0"/>
    <x v="1"/>
    <x v="1"/>
    <x v="12"/>
    <x v="18"/>
    <x v="3"/>
    <s v="13.00 - 16300 น."/>
    <n v="3"/>
    <n v="4"/>
    <n v="4"/>
    <n v="3"/>
    <n v="4"/>
    <n v="4"/>
    <n v="2"/>
    <n v="3"/>
    <n v="3"/>
    <n v="3"/>
    <n v="4"/>
    <x v="0"/>
    <n v="4"/>
    <n v="3"/>
    <n v="4"/>
    <x v="6"/>
  </r>
  <r>
    <d v="2018-11-18T11:34:41"/>
    <x v="1"/>
    <x v="1"/>
    <x v="0"/>
    <x v="13"/>
    <x v="19"/>
    <x v="0"/>
    <s v="13.00 - 16300 น."/>
    <n v="5"/>
    <n v="5"/>
    <n v="5"/>
    <n v="2"/>
    <n v="2"/>
    <n v="5"/>
    <n v="2"/>
    <n v="3"/>
    <n v="4"/>
    <n v="4"/>
    <n v="5"/>
    <x v="0"/>
    <n v="5"/>
    <n v="5"/>
    <n v="5"/>
    <x v="7"/>
  </r>
  <r>
    <d v="2018-11-18T11:34:41"/>
    <x v="1"/>
    <x v="2"/>
    <x v="0"/>
    <x v="0"/>
    <x v="3"/>
    <x v="0"/>
    <s v="13.00 - 16300 น."/>
    <n v="4"/>
    <n v="5"/>
    <n v="4"/>
    <n v="4"/>
    <n v="4"/>
    <n v="5"/>
    <n v="2"/>
    <n v="3"/>
    <n v="4"/>
    <n v="4"/>
    <n v="4"/>
    <x v="0"/>
    <n v="5"/>
    <n v="4"/>
    <n v="4"/>
    <x v="1"/>
  </r>
  <r>
    <d v="2018-11-18T11:36:54"/>
    <x v="1"/>
    <x v="1"/>
    <x v="1"/>
    <x v="0"/>
    <x v="20"/>
    <x v="2"/>
    <s v="09.00 - 12.00 น."/>
    <n v="4"/>
    <n v="5"/>
    <n v="4"/>
    <n v="4"/>
    <n v="4"/>
    <n v="5"/>
    <n v="3"/>
    <n v="4"/>
    <n v="4"/>
    <n v="4"/>
    <n v="3"/>
    <x v="0"/>
    <n v="4"/>
    <n v="4"/>
    <n v="4"/>
    <x v="1"/>
  </r>
  <r>
    <d v="2018-11-18T11:54:50"/>
    <x v="1"/>
    <x v="3"/>
    <x v="0"/>
    <x v="14"/>
    <x v="21"/>
    <x v="2"/>
    <s v="09.00 - 12.00 น."/>
    <n v="4"/>
    <n v="4"/>
    <n v="4"/>
    <n v="3"/>
    <n v="3"/>
    <n v="4"/>
    <n v="3"/>
    <n v="4"/>
    <n v="4"/>
    <n v="4"/>
    <n v="4"/>
    <x v="0"/>
    <n v="4"/>
    <n v="3"/>
    <n v="4"/>
    <x v="8"/>
  </r>
  <r>
    <d v="2018-11-18T12:08:41"/>
    <x v="0"/>
    <x v="1"/>
    <x v="1"/>
    <x v="5"/>
    <x v="22"/>
    <x v="3"/>
    <s v="13.00 - 16300 น."/>
    <n v="4"/>
    <n v="5"/>
    <n v="5"/>
    <n v="5"/>
    <n v="5"/>
    <n v="5"/>
    <n v="3"/>
    <n v="4"/>
    <n v="4"/>
    <n v="4"/>
    <n v="5"/>
    <x v="0"/>
    <n v="5"/>
    <n v="5"/>
    <n v="5"/>
    <x v="9"/>
  </r>
  <r>
    <d v="2018-11-18T12:43:36"/>
    <x v="0"/>
    <x v="2"/>
    <x v="1"/>
    <x v="2"/>
    <x v="9"/>
    <x v="3"/>
    <s v="13.00 - 16300 น."/>
    <n v="3"/>
    <n v="5"/>
    <n v="4"/>
    <n v="3"/>
    <n v="3"/>
    <n v="4"/>
    <n v="3"/>
    <n v="4"/>
    <n v="4"/>
    <n v="4"/>
    <n v="4"/>
    <x v="0"/>
    <n v="4"/>
    <n v="3"/>
    <n v="4"/>
    <x v="1"/>
  </r>
  <r>
    <d v="2018-11-18T13:26:19"/>
    <x v="1"/>
    <x v="3"/>
    <x v="0"/>
    <x v="15"/>
    <x v="23"/>
    <x v="3"/>
    <s v="13.00 - 16300 น."/>
    <n v="3"/>
    <n v="4"/>
    <n v="4"/>
    <n v="3"/>
    <n v="3"/>
    <n v="4"/>
    <n v="2"/>
    <n v="3"/>
    <n v="4"/>
    <n v="4"/>
    <n v="4"/>
    <x v="2"/>
    <n v="4"/>
    <n v="3"/>
    <n v="4"/>
    <x v="10"/>
  </r>
  <r>
    <d v="2018-11-18T13:32:55"/>
    <x v="0"/>
    <x v="3"/>
    <x v="1"/>
    <x v="6"/>
    <x v="5"/>
    <x v="3"/>
    <s v="13.00 - 16300 น."/>
    <n v="5"/>
    <n v="5"/>
    <n v="5"/>
    <n v="4"/>
    <n v="4"/>
    <n v="5"/>
    <n v="3"/>
    <n v="4"/>
    <n v="4"/>
    <n v="4"/>
    <n v="4"/>
    <x v="1"/>
    <n v="4"/>
    <n v="4"/>
    <n v="5"/>
    <x v="11"/>
  </r>
  <r>
    <d v="2018-11-18T13:38:57"/>
    <x v="1"/>
    <x v="2"/>
    <x v="0"/>
    <x v="13"/>
    <x v="24"/>
    <x v="0"/>
    <s v="13.00 - 16300 น."/>
    <n v="3"/>
    <n v="3"/>
    <n v="3"/>
    <n v="3"/>
    <n v="3"/>
    <n v="4"/>
    <n v="2"/>
    <n v="3"/>
    <n v="3"/>
    <n v="4"/>
    <n v="3"/>
    <x v="2"/>
    <n v="3"/>
    <n v="4"/>
    <n v="3"/>
    <x v="1"/>
  </r>
  <r>
    <d v="2018-11-18T13:40:38"/>
    <x v="1"/>
    <x v="1"/>
    <x v="1"/>
    <x v="3"/>
    <x v="25"/>
    <x v="2"/>
    <s v="09.00 - 12.00 น."/>
    <n v="4"/>
    <n v="4"/>
    <n v="3"/>
    <n v="3"/>
    <n v="3"/>
    <n v="5"/>
    <n v="2"/>
    <n v="3"/>
    <n v="4"/>
    <n v="4"/>
    <n v="4"/>
    <x v="0"/>
    <n v="5"/>
    <n v="4"/>
    <n v="4"/>
    <x v="1"/>
  </r>
  <r>
    <d v="2018-11-18T14:10:02"/>
    <x v="1"/>
    <x v="2"/>
    <x v="0"/>
    <x v="13"/>
    <x v="26"/>
    <x v="0"/>
    <s v="13.00 - 16300 น."/>
    <n v="1"/>
    <n v="1"/>
    <n v="1"/>
    <n v="1"/>
    <n v="1"/>
    <n v="1"/>
    <n v="1"/>
    <n v="2"/>
    <n v="2"/>
    <n v="2"/>
    <n v="1"/>
    <x v="3"/>
    <n v="1"/>
    <n v="1"/>
    <n v="1"/>
    <x v="1"/>
  </r>
  <r>
    <d v="2018-11-18T14:17:26"/>
    <x v="0"/>
    <x v="1"/>
    <x v="0"/>
    <x v="0"/>
    <x v="2"/>
    <x v="4"/>
    <s v="09.00 - 12.00 น."/>
    <n v="5"/>
    <n v="5"/>
    <n v="5"/>
    <n v="5"/>
    <n v="5"/>
    <n v="5"/>
    <n v="3"/>
    <n v="4"/>
    <n v="5"/>
    <n v="5"/>
    <n v="4"/>
    <x v="1"/>
    <n v="5"/>
    <n v="5"/>
    <n v="4"/>
    <x v="1"/>
  </r>
  <r>
    <d v="2018-11-18T16:40:28"/>
    <x v="0"/>
    <x v="1"/>
    <x v="1"/>
    <x v="16"/>
    <x v="27"/>
    <x v="2"/>
    <s v="09.00 - 12.00 น."/>
    <n v="4"/>
    <n v="5"/>
    <n v="4"/>
    <n v="4"/>
    <n v="5"/>
    <n v="5"/>
    <n v="3"/>
    <n v="4"/>
    <n v="5"/>
    <n v="4"/>
    <n v="3"/>
    <x v="1"/>
    <n v="5"/>
    <n v="5"/>
    <n v="5"/>
    <x v="1"/>
  </r>
  <r>
    <d v="2018-11-18T18:46:28"/>
    <x v="1"/>
    <x v="1"/>
    <x v="0"/>
    <x v="0"/>
    <x v="28"/>
    <x v="3"/>
    <s v="13.00 - 16300 น."/>
    <n v="5"/>
    <n v="5"/>
    <n v="5"/>
    <n v="4"/>
    <n v="4"/>
    <n v="5"/>
    <n v="3"/>
    <n v="4"/>
    <n v="4"/>
    <n v="5"/>
    <n v="5"/>
    <x v="0"/>
    <n v="4"/>
    <n v="5"/>
    <n v="4"/>
    <x v="1"/>
  </r>
  <r>
    <d v="2018-11-18T19:18:57"/>
    <x v="0"/>
    <x v="2"/>
    <x v="0"/>
    <x v="0"/>
    <x v="16"/>
    <x v="2"/>
    <s v="09.00 - 12.00 น."/>
    <n v="4"/>
    <n v="4"/>
    <n v="4"/>
    <n v="4"/>
    <n v="4"/>
    <n v="4"/>
    <n v="3"/>
    <n v="4"/>
    <n v="4"/>
    <n v="4"/>
    <n v="4"/>
    <x v="0"/>
    <n v="5"/>
    <n v="4"/>
    <n v="4"/>
    <x v="12"/>
  </r>
  <r>
    <d v="2018-11-18T22:34:55"/>
    <x v="1"/>
    <x v="1"/>
    <x v="1"/>
    <x v="17"/>
    <x v="29"/>
    <x v="1"/>
    <s v="13.00 - 16300 น."/>
    <n v="5"/>
    <n v="5"/>
    <n v="5"/>
    <n v="3"/>
    <n v="4"/>
    <n v="5"/>
    <n v="2"/>
    <n v="4"/>
    <n v="4"/>
    <n v="4"/>
    <n v="5"/>
    <x v="0"/>
    <n v="4"/>
    <n v="4"/>
    <n v="5"/>
    <x v="1"/>
  </r>
  <r>
    <d v="2018-11-18T22:48:19"/>
    <x v="0"/>
    <x v="2"/>
    <x v="1"/>
    <x v="5"/>
    <x v="30"/>
    <x v="1"/>
    <s v="13.00 - 16300 น."/>
    <n v="4"/>
    <n v="4"/>
    <n v="4"/>
    <n v="3"/>
    <n v="3"/>
    <n v="5"/>
    <n v="2"/>
    <n v="4"/>
    <n v="4"/>
    <n v="4"/>
    <n v="4"/>
    <x v="1"/>
    <n v="5"/>
    <n v="5"/>
    <n v="5"/>
    <x v="1"/>
  </r>
  <r>
    <d v="2018-11-19T09:04:12"/>
    <x v="0"/>
    <x v="3"/>
    <x v="0"/>
    <x v="0"/>
    <x v="7"/>
    <x v="3"/>
    <s v="13.00 - 16300 น."/>
    <n v="4"/>
    <n v="5"/>
    <n v="4"/>
    <n v="3"/>
    <n v="3"/>
    <n v="4"/>
    <n v="3"/>
    <n v="3"/>
    <n v="3"/>
    <n v="3"/>
    <n v="3"/>
    <x v="2"/>
    <n v="4"/>
    <n v="4"/>
    <n v="5"/>
    <x v="13"/>
  </r>
  <r>
    <d v="2018-11-19T09:06:59"/>
    <x v="0"/>
    <x v="1"/>
    <x v="1"/>
    <x v="18"/>
    <x v="31"/>
    <x v="3"/>
    <s v="13.00 - 16300 น."/>
    <n v="4"/>
    <n v="3"/>
    <n v="1"/>
    <n v="3"/>
    <n v="3"/>
    <n v="4"/>
    <n v="3"/>
    <n v="3"/>
    <n v="3"/>
    <n v="3"/>
    <n v="3"/>
    <x v="0"/>
    <n v="4"/>
    <n v="4"/>
    <n v="4"/>
    <x v="14"/>
  </r>
  <r>
    <d v="2018-11-19T09:13:10"/>
    <x v="1"/>
    <x v="2"/>
    <x v="0"/>
    <x v="0"/>
    <x v="3"/>
    <x v="0"/>
    <s v="13.00 - 16300 น."/>
    <n v="5"/>
    <n v="5"/>
    <n v="4"/>
    <n v="4"/>
    <n v="4"/>
    <n v="5"/>
    <n v="3"/>
    <n v="4"/>
    <n v="4"/>
    <n v="4"/>
    <n v="4"/>
    <x v="1"/>
    <n v="4"/>
    <n v="4"/>
    <n v="4"/>
    <x v="1"/>
  </r>
  <r>
    <d v="2018-11-19T09:38:44"/>
    <x v="0"/>
    <x v="2"/>
    <x v="0"/>
    <x v="0"/>
    <x v="7"/>
    <x v="3"/>
    <s v="13.00 - 16300 น."/>
    <n v="5"/>
    <n v="5"/>
    <n v="5"/>
    <n v="5"/>
    <n v="5"/>
    <n v="5"/>
    <n v="3"/>
    <n v="4"/>
    <n v="5"/>
    <n v="5"/>
    <n v="5"/>
    <x v="1"/>
    <n v="5"/>
    <n v="5"/>
    <n v="5"/>
    <x v="15"/>
  </r>
  <r>
    <d v="2018-11-19T10:19:23"/>
    <x v="1"/>
    <x v="3"/>
    <x v="0"/>
    <x v="5"/>
    <x v="32"/>
    <x v="3"/>
    <s v="09.00 - 12.00 น."/>
    <n v="4"/>
    <n v="5"/>
    <n v="5"/>
    <n v="5"/>
    <n v="3"/>
    <n v="5"/>
    <n v="2"/>
    <n v="4"/>
    <n v="4"/>
    <n v="4"/>
    <n v="5"/>
    <x v="0"/>
    <n v="5"/>
    <n v="5"/>
    <n v="5"/>
    <x v="16"/>
  </r>
  <r>
    <d v="2018-11-19T11:10:34"/>
    <x v="1"/>
    <x v="1"/>
    <x v="1"/>
    <x v="17"/>
    <x v="29"/>
    <x v="3"/>
    <s v="13.00 - 16300 น."/>
    <n v="5"/>
    <n v="5"/>
    <n v="2"/>
    <n v="3"/>
    <n v="3"/>
    <n v="5"/>
    <n v="3"/>
    <n v="3"/>
    <n v="3"/>
    <n v="3"/>
    <n v="3"/>
    <x v="3"/>
    <n v="4"/>
    <n v="3"/>
    <n v="5"/>
    <x v="17"/>
  </r>
  <r>
    <d v="2018-11-19T11:22:05"/>
    <x v="1"/>
    <x v="2"/>
    <x v="0"/>
    <x v="19"/>
    <x v="33"/>
    <x v="3"/>
    <s v="13.00 - 16300 น."/>
    <n v="3"/>
    <n v="4"/>
    <n v="3"/>
    <n v="2"/>
    <n v="4"/>
    <n v="4"/>
    <n v="3"/>
    <n v="3"/>
    <n v="4"/>
    <n v="4"/>
    <n v="4"/>
    <x v="2"/>
    <n v="4"/>
    <n v="3"/>
    <n v="4"/>
    <x v="1"/>
  </r>
  <r>
    <d v="2018-11-19T11:46:31"/>
    <x v="0"/>
    <x v="1"/>
    <x v="1"/>
    <x v="18"/>
    <x v="31"/>
    <x v="3"/>
    <s v="13.00 - 16300 น."/>
    <n v="4"/>
    <n v="3"/>
    <n v="2"/>
    <n v="3"/>
    <n v="3"/>
    <n v="4"/>
    <n v="3"/>
    <n v="3"/>
    <n v="3"/>
    <n v="3"/>
    <n v="3"/>
    <x v="0"/>
    <n v="4"/>
    <n v="4"/>
    <n v="4"/>
    <x v="14"/>
  </r>
  <r>
    <d v="2018-11-19T11:56:06"/>
    <x v="1"/>
    <x v="1"/>
    <x v="1"/>
    <x v="13"/>
    <x v="24"/>
    <x v="3"/>
    <s v="13.00 - 16300 น."/>
    <n v="3"/>
    <n v="4"/>
    <n v="3"/>
    <n v="3"/>
    <n v="3"/>
    <n v="4"/>
    <n v="4"/>
    <n v="4"/>
    <n v="4"/>
    <n v="4"/>
    <n v="4"/>
    <x v="0"/>
    <n v="5"/>
    <n v="5"/>
    <n v="2"/>
    <x v="18"/>
  </r>
  <r>
    <d v="2018-11-19T12:05:08"/>
    <x v="1"/>
    <x v="1"/>
    <x v="1"/>
    <x v="17"/>
    <x v="29"/>
    <x v="1"/>
    <s v="13.00 - 16300 น."/>
    <n v="4"/>
    <n v="4"/>
    <n v="3"/>
    <n v="4"/>
    <n v="4"/>
    <n v="4"/>
    <n v="3"/>
    <n v="3"/>
    <n v="3"/>
    <n v="3"/>
    <n v="3"/>
    <x v="2"/>
    <n v="4"/>
    <n v="3"/>
    <n v="3"/>
    <x v="1"/>
  </r>
  <r>
    <d v="2018-11-19T12:59:05"/>
    <x v="1"/>
    <x v="1"/>
    <x v="1"/>
    <x v="17"/>
    <x v="34"/>
    <x v="0"/>
    <s v="13.00 - 16300 น."/>
    <n v="4"/>
    <n v="5"/>
    <n v="5"/>
    <n v="4"/>
    <n v="4"/>
    <n v="5"/>
    <n v="3"/>
    <n v="4"/>
    <n v="4"/>
    <n v="4"/>
    <n v="4"/>
    <x v="0"/>
    <n v="5"/>
    <n v="4"/>
    <n v="5"/>
    <x v="1"/>
  </r>
  <r>
    <d v="2018-11-19T21:33:22"/>
    <x v="1"/>
    <x v="1"/>
    <x v="1"/>
    <x v="0"/>
    <x v="16"/>
    <x v="1"/>
    <s v="13.00 - 16300 น."/>
    <n v="4"/>
    <n v="4"/>
    <n v="4"/>
    <n v="4"/>
    <n v="4"/>
    <n v="4"/>
    <n v="2"/>
    <n v="3"/>
    <n v="3"/>
    <n v="4"/>
    <n v="4"/>
    <x v="0"/>
    <n v="5"/>
    <n v="4"/>
    <n v="5"/>
    <x v="1"/>
  </r>
  <r>
    <d v="2018-11-20T21:57:29"/>
    <x v="0"/>
    <x v="1"/>
    <x v="1"/>
    <x v="0"/>
    <x v="7"/>
    <x v="1"/>
    <s v="13.00 - 16300 น."/>
    <n v="5"/>
    <n v="5"/>
    <n v="5"/>
    <n v="5"/>
    <n v="5"/>
    <n v="5"/>
    <n v="5"/>
    <n v="5"/>
    <n v="5"/>
    <n v="5"/>
    <n v="5"/>
    <x v="1"/>
    <n v="4"/>
    <n v="4"/>
    <n v="5"/>
    <x v="1"/>
  </r>
  <r>
    <d v="2018-11-20T23:36:06"/>
    <x v="0"/>
    <x v="2"/>
    <x v="0"/>
    <x v="20"/>
    <x v="5"/>
    <x v="3"/>
    <s v="13.00 - 16300 น."/>
    <n v="3"/>
    <n v="4"/>
    <n v="3"/>
    <n v="4"/>
    <n v="5"/>
    <n v="5"/>
    <n v="4"/>
    <n v="3"/>
    <n v="3"/>
    <n v="3"/>
    <n v="3"/>
    <x v="0"/>
    <n v="4"/>
    <n v="4"/>
    <n v="5"/>
    <x v="1"/>
  </r>
  <r>
    <d v="2018-11-21T08:52:42"/>
    <x v="0"/>
    <x v="3"/>
    <x v="0"/>
    <x v="16"/>
    <x v="23"/>
    <x v="0"/>
    <s v="13.00 - 16300 น."/>
    <n v="5"/>
    <n v="4"/>
    <n v="4"/>
    <n v="4"/>
    <n v="3"/>
    <n v="4"/>
    <n v="3"/>
    <n v="3"/>
    <n v="4"/>
    <n v="3"/>
    <n v="3"/>
    <x v="0"/>
    <n v="4"/>
    <n v="4"/>
    <n v="4"/>
    <x v="1"/>
  </r>
  <r>
    <d v="2018-11-21T12:23:16"/>
    <x v="1"/>
    <x v="1"/>
    <x v="1"/>
    <x v="3"/>
    <x v="6"/>
    <x v="1"/>
    <s v="09.00 - 12.00 น."/>
    <n v="4"/>
    <n v="3"/>
    <n v="4"/>
    <n v="3"/>
    <n v="4"/>
    <n v="4"/>
    <n v="3"/>
    <n v="4"/>
    <n v="4"/>
    <n v="4"/>
    <n v="4"/>
    <x v="0"/>
    <n v="4"/>
    <n v="4"/>
    <n v="5"/>
    <x v="19"/>
  </r>
  <r>
    <d v="2018-11-21T19:29:03"/>
    <x v="0"/>
    <x v="1"/>
    <x v="1"/>
    <x v="0"/>
    <x v="7"/>
    <x v="1"/>
    <s v="13.00 - 16300 น."/>
    <n v="5"/>
    <n v="5"/>
    <n v="5"/>
    <n v="5"/>
    <n v="5"/>
    <n v="5"/>
    <n v="5"/>
    <n v="3"/>
    <n v="3"/>
    <n v="5"/>
    <n v="5"/>
    <x v="1"/>
    <n v="5"/>
    <n v="5"/>
    <n v="5"/>
    <x v="1"/>
  </r>
  <r>
    <d v="2018-11-21T19:30:29"/>
    <x v="0"/>
    <x v="1"/>
    <x v="1"/>
    <x v="0"/>
    <x v="7"/>
    <x v="1"/>
    <s v="13.00 - 16300 น."/>
    <n v="5"/>
    <n v="5"/>
    <n v="5"/>
    <n v="5"/>
    <n v="5"/>
    <n v="5"/>
    <n v="5"/>
    <n v="5"/>
    <n v="5"/>
    <n v="5"/>
    <n v="5"/>
    <x v="1"/>
    <n v="5"/>
    <n v="5"/>
    <n v="5"/>
    <x v="20"/>
  </r>
  <r>
    <d v="2018-11-21T21:28:06"/>
    <x v="0"/>
    <x v="1"/>
    <x v="1"/>
    <x v="21"/>
    <x v="35"/>
    <x v="0"/>
    <s v="13.00 - 16300 น."/>
    <n v="3"/>
    <n v="4"/>
    <n v="2"/>
    <n v="2"/>
    <n v="3"/>
    <n v="5"/>
    <n v="3"/>
    <n v="4"/>
    <n v="3"/>
    <n v="3"/>
    <n v="4"/>
    <x v="2"/>
    <n v="4"/>
    <n v="4"/>
    <n v="3"/>
    <x v="1"/>
  </r>
  <r>
    <d v="2018-11-22T12:38:32"/>
    <x v="0"/>
    <x v="1"/>
    <x v="1"/>
    <x v="22"/>
    <x v="36"/>
    <x v="0"/>
    <s v="13.00 - 16300 น."/>
    <n v="4"/>
    <n v="4"/>
    <n v="4"/>
    <n v="5"/>
    <n v="5"/>
    <n v="5"/>
    <n v="3"/>
    <n v="4"/>
    <n v="5"/>
    <n v="4"/>
    <n v="5"/>
    <x v="1"/>
    <n v="5"/>
    <n v="5"/>
    <n v="4"/>
    <x v="1"/>
  </r>
  <r>
    <d v="2018-11-23T03:32:44"/>
    <x v="1"/>
    <x v="3"/>
    <x v="0"/>
    <x v="13"/>
    <x v="37"/>
    <x v="3"/>
    <s v="13.00 - 16300 น."/>
    <n v="4"/>
    <n v="5"/>
    <n v="5"/>
    <n v="4"/>
    <n v="4"/>
    <n v="4"/>
    <n v="3"/>
    <n v="5"/>
    <n v="5"/>
    <n v="5"/>
    <n v="5"/>
    <x v="1"/>
    <n v="5"/>
    <n v="5"/>
    <n v="5"/>
    <x v="1"/>
  </r>
  <r>
    <d v="2018-11-23T10:44:56"/>
    <x v="0"/>
    <x v="1"/>
    <x v="1"/>
    <x v="0"/>
    <x v="7"/>
    <x v="2"/>
    <s v="09.00 - 12.00 น."/>
    <n v="4"/>
    <n v="3"/>
    <n v="4"/>
    <n v="3"/>
    <n v="3"/>
    <n v="4"/>
    <n v="2"/>
    <n v="3"/>
    <n v="3"/>
    <n v="3"/>
    <n v="3"/>
    <x v="2"/>
    <n v="3"/>
    <n v="3"/>
    <n v="3"/>
    <x v="1"/>
  </r>
  <r>
    <d v="2018-11-23T13:56:11"/>
    <x v="0"/>
    <x v="1"/>
    <x v="1"/>
    <x v="0"/>
    <x v="7"/>
    <x v="1"/>
    <s v="13.00 - 16300 น."/>
    <n v="4"/>
    <n v="5"/>
    <n v="5"/>
    <n v="4"/>
    <n v="4"/>
    <n v="4"/>
    <n v="2"/>
    <n v="3"/>
    <n v="3"/>
    <n v="4"/>
    <n v="4"/>
    <x v="0"/>
    <n v="5"/>
    <n v="5"/>
    <n v="4"/>
    <x v="1"/>
  </r>
  <r>
    <d v="2018-11-23T15:11:33"/>
    <x v="1"/>
    <x v="1"/>
    <x v="1"/>
    <x v="23"/>
    <x v="31"/>
    <x v="3"/>
    <s v="13.00 - 16300 น."/>
    <n v="5"/>
    <n v="5"/>
    <n v="5"/>
    <n v="5"/>
    <n v="5"/>
    <n v="5"/>
    <n v="5"/>
    <n v="4"/>
    <n v="5"/>
    <n v="5"/>
    <n v="5"/>
    <x v="1"/>
    <n v="5"/>
    <n v="5"/>
    <n v="5"/>
    <x v="1"/>
  </r>
  <r>
    <d v="2018-11-23T16:17:22"/>
    <x v="0"/>
    <x v="2"/>
    <x v="0"/>
    <x v="10"/>
    <x v="38"/>
    <x v="0"/>
    <s v="13.00 - 16300 น."/>
    <n v="4"/>
    <n v="4"/>
    <n v="4"/>
    <n v="4"/>
    <n v="4"/>
    <n v="4"/>
    <n v="3"/>
    <n v="4"/>
    <n v="4"/>
    <n v="4"/>
    <n v="4"/>
    <x v="0"/>
    <n v="4"/>
    <n v="4"/>
    <n v="4"/>
    <x v="21"/>
  </r>
  <r>
    <d v="2018-11-25T17:17:07"/>
    <x v="0"/>
    <x v="3"/>
    <x v="1"/>
    <x v="24"/>
    <x v="39"/>
    <x v="3"/>
    <s v="13.00 - 16300 น."/>
    <n v="4"/>
    <n v="4"/>
    <n v="4"/>
    <n v="4"/>
    <n v="4"/>
    <n v="4"/>
    <n v="3"/>
    <n v="4"/>
    <n v="4"/>
    <n v="4"/>
    <n v="5"/>
    <x v="1"/>
    <n v="5"/>
    <n v="5"/>
    <n v="5"/>
    <x v="1"/>
  </r>
  <r>
    <d v="2018-11-25T21:15:50"/>
    <x v="0"/>
    <x v="3"/>
    <x v="0"/>
    <x v="25"/>
    <x v="40"/>
    <x v="5"/>
    <s v="13.00 - 16300 น."/>
    <n v="4"/>
    <n v="4"/>
    <n v="4"/>
    <n v="4"/>
    <n v="4"/>
    <n v="3"/>
    <n v="3"/>
    <n v="4"/>
    <n v="4"/>
    <n v="4"/>
    <n v="4"/>
    <x v="0"/>
    <n v="4"/>
    <n v="3"/>
    <n v="4"/>
    <x v="1"/>
  </r>
  <r>
    <d v="2018-11-25T21:23:20"/>
    <x v="0"/>
    <x v="3"/>
    <x v="0"/>
    <x v="25"/>
    <x v="40"/>
    <x v="5"/>
    <s v="13.00 - 16300 น."/>
    <n v="4"/>
    <n v="4"/>
    <n v="4"/>
    <n v="4"/>
    <n v="4"/>
    <n v="4"/>
    <n v="3"/>
    <n v="4"/>
    <n v="4"/>
    <n v="4"/>
    <n v="4"/>
    <x v="0"/>
    <n v="4"/>
    <n v="3"/>
    <n v="4"/>
    <x v="1"/>
  </r>
  <r>
    <d v="2018-11-25T21:29:23"/>
    <x v="0"/>
    <x v="3"/>
    <x v="0"/>
    <x v="25"/>
    <x v="40"/>
    <x v="5"/>
    <s v="13.00 - 16300 น."/>
    <n v="4"/>
    <n v="4"/>
    <n v="4"/>
    <n v="4"/>
    <n v="4"/>
    <n v="4"/>
    <n v="3"/>
    <n v="4"/>
    <n v="4"/>
    <n v="4"/>
    <n v="4"/>
    <x v="0"/>
    <n v="4"/>
    <n v="3"/>
    <n v="4"/>
    <x v="22"/>
  </r>
  <r>
    <d v="2018-11-26T10:17:34"/>
    <x v="0"/>
    <x v="2"/>
    <x v="1"/>
    <x v="11"/>
    <x v="41"/>
    <x v="1"/>
    <s v="09.00 - 12.00 น."/>
    <n v="5"/>
    <n v="5"/>
    <n v="5"/>
    <n v="5"/>
    <n v="4"/>
    <n v="4"/>
    <n v="3"/>
    <n v="4"/>
    <n v="4"/>
    <n v="4"/>
    <n v="4"/>
    <x v="1"/>
    <n v="5"/>
    <n v="5"/>
    <n v="5"/>
    <x v="1"/>
  </r>
  <r>
    <d v="2018-11-26T10:17:37"/>
    <x v="1"/>
    <x v="1"/>
    <x v="1"/>
    <x v="0"/>
    <x v="42"/>
    <x v="3"/>
    <s v="09.00 - 12.00 น."/>
    <n v="4"/>
    <n v="4"/>
    <n v="4"/>
    <n v="3"/>
    <n v="3"/>
    <n v="3"/>
    <n v="2"/>
    <n v="4"/>
    <n v="5"/>
    <n v="4"/>
    <n v="4"/>
    <x v="1"/>
    <n v="5"/>
    <n v="4"/>
    <n v="4"/>
    <x v="1"/>
  </r>
  <r>
    <d v="2018-11-26T10:45:55"/>
    <x v="1"/>
    <x v="2"/>
    <x v="0"/>
    <x v="0"/>
    <x v="43"/>
    <x v="5"/>
    <s v="13.00 - 16300 น."/>
    <n v="4"/>
    <n v="4"/>
    <n v="4"/>
    <n v="5"/>
    <n v="4"/>
    <n v="5"/>
    <n v="2"/>
    <n v="3"/>
    <n v="4"/>
    <n v="5"/>
    <n v="4"/>
    <x v="1"/>
    <n v="4"/>
    <n v="4"/>
    <n v="5"/>
    <x v="1"/>
  </r>
  <r>
    <d v="2018-11-26T10:49:50"/>
    <x v="0"/>
    <x v="2"/>
    <x v="1"/>
    <x v="26"/>
    <x v="44"/>
    <x v="5"/>
    <s v="13.00 - 16300 น."/>
    <n v="4"/>
    <n v="5"/>
    <n v="5"/>
    <n v="4"/>
    <n v="4"/>
    <n v="5"/>
    <n v="2"/>
    <n v="4"/>
    <n v="3"/>
    <n v="4"/>
    <n v="4"/>
    <x v="1"/>
    <n v="5"/>
    <n v="5"/>
    <n v="4"/>
    <x v="1"/>
  </r>
  <r>
    <d v="2018-11-26T14:36:51"/>
    <x v="1"/>
    <x v="1"/>
    <x v="1"/>
    <x v="17"/>
    <x v="45"/>
    <x v="1"/>
    <s v="09.00 - 12.00 น."/>
    <n v="5"/>
    <n v="5"/>
    <n v="5"/>
    <n v="5"/>
    <n v="5"/>
    <n v="5"/>
    <n v="3"/>
    <n v="4"/>
    <n v="4"/>
    <n v="4"/>
    <n v="4"/>
    <x v="0"/>
    <n v="5"/>
    <n v="4"/>
    <n v="4"/>
    <x v="23"/>
  </r>
  <r>
    <d v="2018-11-27T10:04:21"/>
    <x v="1"/>
    <x v="1"/>
    <x v="0"/>
    <x v="0"/>
    <x v="2"/>
    <x v="1"/>
    <s v="09.00 - 12.00 น."/>
    <n v="5"/>
    <n v="5"/>
    <n v="5"/>
    <n v="5"/>
    <n v="5"/>
    <n v="5"/>
    <n v="3"/>
    <n v="4"/>
    <n v="4"/>
    <n v="3"/>
    <n v="4"/>
    <x v="1"/>
    <n v="5"/>
    <n v="4"/>
    <n v="4"/>
    <x v="24"/>
  </r>
  <r>
    <d v="2018-11-27T10:47:36"/>
    <x v="0"/>
    <x v="1"/>
    <x v="1"/>
    <x v="11"/>
    <x v="5"/>
    <x v="5"/>
    <s v="13.00 - 16300 น."/>
    <n v="5"/>
    <n v="5"/>
    <n v="5"/>
    <n v="5"/>
    <n v="4"/>
    <n v="5"/>
    <n v="3"/>
    <n v="4"/>
    <n v="5"/>
    <n v="5"/>
    <n v="4"/>
    <x v="1"/>
    <n v="4"/>
    <n v="5"/>
    <n v="4"/>
    <x v="1"/>
  </r>
  <r>
    <d v="2018-11-27T10:47:53"/>
    <x v="0"/>
    <x v="1"/>
    <x v="1"/>
    <x v="27"/>
    <x v="46"/>
    <x v="5"/>
    <s v="13.00 - 16300 น."/>
    <n v="4"/>
    <n v="4"/>
    <n v="4"/>
    <n v="4"/>
    <n v="4"/>
    <n v="4"/>
    <n v="3"/>
    <n v="4"/>
    <n v="3"/>
    <n v="4"/>
    <n v="4"/>
    <x v="0"/>
    <n v="5"/>
    <n v="4"/>
    <n v="4"/>
    <x v="1"/>
  </r>
  <r>
    <d v="2018-11-27T17:16:53"/>
    <x v="1"/>
    <x v="1"/>
    <x v="1"/>
    <x v="17"/>
    <x v="47"/>
    <x v="1"/>
    <s v="13.00 - 16300 น."/>
    <n v="4"/>
    <n v="4"/>
    <n v="3"/>
    <n v="2"/>
    <n v="3"/>
    <n v="2"/>
    <n v="2"/>
    <n v="3"/>
    <n v="3"/>
    <n v="3"/>
    <n v="3"/>
    <x v="0"/>
    <n v="4"/>
    <n v="4"/>
    <n v="5"/>
    <x v="1"/>
  </r>
  <r>
    <d v="2018-11-27T17:31:15"/>
    <x v="1"/>
    <x v="1"/>
    <x v="1"/>
    <x v="0"/>
    <x v="12"/>
    <x v="1"/>
    <s v="09.00 - 12.00 น."/>
    <n v="5"/>
    <n v="4"/>
    <n v="5"/>
    <n v="5"/>
    <n v="4"/>
    <n v="5"/>
    <n v="2"/>
    <n v="3"/>
    <n v="4"/>
    <n v="4"/>
    <n v="4"/>
    <x v="0"/>
    <n v="5"/>
    <n v="5"/>
    <n v="5"/>
    <x v="1"/>
  </r>
  <r>
    <d v="2018-11-27T19:14:48"/>
    <x v="0"/>
    <x v="1"/>
    <x v="1"/>
    <x v="0"/>
    <x v="7"/>
    <x v="1"/>
    <s v="09.00 - 12.00 น."/>
    <n v="3"/>
    <n v="3"/>
    <n v="3"/>
    <n v="3"/>
    <n v="3"/>
    <n v="3"/>
    <n v="3"/>
    <n v="3"/>
    <n v="3"/>
    <n v="3"/>
    <n v="4"/>
    <x v="2"/>
    <n v="3"/>
    <n v="3"/>
    <n v="3"/>
    <x v="1"/>
  </r>
  <r>
    <d v="2018-11-28T07:42:51"/>
    <x v="0"/>
    <x v="1"/>
    <x v="1"/>
    <x v="17"/>
    <x v="48"/>
    <x v="1"/>
    <s v="13.00 - 16300 น."/>
    <n v="3"/>
    <n v="4"/>
    <n v="3"/>
    <n v="3"/>
    <n v="3"/>
    <n v="4"/>
    <n v="2"/>
    <n v="3"/>
    <n v="3"/>
    <n v="3"/>
    <n v="4"/>
    <x v="0"/>
    <n v="4"/>
    <n v="4"/>
    <n v="4"/>
    <x v="25"/>
  </r>
  <r>
    <d v="2018-11-29T07:17:23"/>
    <x v="1"/>
    <x v="1"/>
    <x v="1"/>
    <x v="6"/>
    <x v="14"/>
    <x v="1"/>
    <s v="13.00 - 16300 น."/>
    <n v="3"/>
    <n v="3"/>
    <n v="3"/>
    <n v="3"/>
    <n v="3"/>
    <n v="3"/>
    <n v="3"/>
    <n v="3"/>
    <n v="3"/>
    <n v="3"/>
    <n v="3"/>
    <x v="2"/>
    <n v="3"/>
    <n v="3"/>
    <n v="3"/>
    <x v="1"/>
  </r>
  <r>
    <d v="2018-11-30T11:36:36"/>
    <x v="1"/>
    <x v="1"/>
    <x v="1"/>
    <x v="28"/>
    <x v="40"/>
    <x v="2"/>
    <s v="09.00 - 12.00 น."/>
    <n v="4"/>
    <n v="4"/>
    <n v="4"/>
    <n v="5"/>
    <n v="5"/>
    <n v="5"/>
    <n v="3"/>
    <n v="4"/>
    <n v="5"/>
    <n v="5"/>
    <n v="5"/>
    <x v="1"/>
    <n v="5"/>
    <n v="5"/>
    <n v="5"/>
    <x v="1"/>
  </r>
  <r>
    <d v="2018-11-30T11:38:05"/>
    <x v="0"/>
    <x v="1"/>
    <x v="1"/>
    <x v="13"/>
    <x v="37"/>
    <x v="2"/>
    <s v="09.00 - 12.00 น."/>
    <n v="4"/>
    <n v="3"/>
    <n v="5"/>
    <n v="5"/>
    <n v="5"/>
    <n v="5"/>
    <n v="3"/>
    <n v="4"/>
    <n v="5"/>
    <n v="5"/>
    <n v="5"/>
    <x v="1"/>
    <n v="5"/>
    <n v="5"/>
    <n v="5"/>
    <x v="1"/>
  </r>
  <r>
    <d v="2018-11-30T11:57:43"/>
    <x v="0"/>
    <x v="1"/>
    <x v="1"/>
    <x v="16"/>
    <x v="49"/>
    <x v="2"/>
    <s v="09.00 - 12.00 น."/>
    <n v="4"/>
    <n v="4"/>
    <n v="3"/>
    <n v="4"/>
    <n v="4"/>
    <n v="4"/>
    <n v="3"/>
    <n v="4"/>
    <n v="4"/>
    <n v="4"/>
    <n v="4"/>
    <x v="1"/>
    <n v="4"/>
    <n v="5"/>
    <n v="4"/>
    <x v="1"/>
  </r>
  <r>
    <d v="2018-12-01T20:13:35"/>
    <x v="0"/>
    <x v="2"/>
    <x v="0"/>
    <x v="6"/>
    <x v="5"/>
    <x v="2"/>
    <s v="09.00 - 12.00 น."/>
    <n v="5"/>
    <n v="5"/>
    <n v="5"/>
    <n v="5"/>
    <n v="5"/>
    <n v="5"/>
    <n v="5"/>
    <n v="5"/>
    <n v="5"/>
    <n v="5"/>
    <n v="5"/>
    <x v="1"/>
    <n v="5"/>
    <n v="4"/>
    <n v="5"/>
    <x v="1"/>
  </r>
  <r>
    <d v="2018-12-03T09:04:10"/>
    <x v="0"/>
    <x v="1"/>
    <x v="1"/>
    <x v="17"/>
    <x v="48"/>
    <x v="1"/>
    <s v="13.00 - 16300 น."/>
    <n v="3"/>
    <n v="4"/>
    <n v="3"/>
    <n v="3"/>
    <n v="3"/>
    <n v="4"/>
    <n v="2"/>
    <n v="3"/>
    <n v="3"/>
    <n v="3"/>
    <n v="4"/>
    <x v="0"/>
    <n v="4"/>
    <n v="4"/>
    <n v="4"/>
    <x v="25"/>
  </r>
  <r>
    <d v="2018-12-03T19:22:15"/>
    <x v="0"/>
    <x v="3"/>
    <x v="0"/>
    <x v="0"/>
    <x v="12"/>
    <x v="2"/>
    <s v="09.00 - 12.00 น."/>
    <n v="5"/>
    <n v="5"/>
    <n v="5"/>
    <n v="5"/>
    <n v="5"/>
    <n v="5"/>
    <n v="2"/>
    <n v="4"/>
    <n v="4"/>
    <n v="4"/>
    <n v="4"/>
    <x v="1"/>
    <n v="5"/>
    <n v="5"/>
    <n v="5"/>
    <x v="1"/>
  </r>
  <r>
    <d v="2018-12-03T20:53:58"/>
    <x v="0"/>
    <x v="3"/>
    <x v="0"/>
    <x v="29"/>
    <x v="50"/>
    <x v="3"/>
    <s v="13.00 - 16300 น."/>
    <n v="5"/>
    <n v="4"/>
    <n v="4"/>
    <n v="4"/>
    <n v="4"/>
    <n v="5"/>
    <n v="2"/>
    <n v="3"/>
    <n v="4"/>
    <n v="4"/>
    <n v="4"/>
    <x v="0"/>
    <n v="4"/>
    <n v="4"/>
    <n v="5"/>
    <x v="1"/>
  </r>
  <r>
    <d v="2018-12-03T22:10:10"/>
    <x v="1"/>
    <x v="1"/>
    <x v="1"/>
    <x v="3"/>
    <x v="25"/>
    <x v="2"/>
    <s v="09.00 - 12.00 น."/>
    <n v="5"/>
    <n v="4"/>
    <n v="4"/>
    <n v="4"/>
    <n v="4"/>
    <n v="4"/>
    <n v="2"/>
    <n v="3"/>
    <n v="4"/>
    <n v="4"/>
    <n v="4"/>
    <x v="0"/>
    <n v="5"/>
    <n v="4"/>
    <n v="4"/>
    <x v="1"/>
  </r>
  <r>
    <d v="2018-12-03T22:17:42"/>
    <x v="1"/>
    <x v="1"/>
    <x v="1"/>
    <x v="3"/>
    <x v="25"/>
    <x v="2"/>
    <s v="09.00 - 12.00 น."/>
    <n v="5"/>
    <n v="4"/>
    <n v="4"/>
    <n v="4"/>
    <n v="4"/>
    <n v="4"/>
    <n v="2"/>
    <n v="3"/>
    <n v="4"/>
    <n v="4"/>
    <n v="4"/>
    <x v="0"/>
    <n v="5"/>
    <n v="4"/>
    <n v="4"/>
    <x v="1"/>
  </r>
  <r>
    <m/>
    <x v="2"/>
    <x v="4"/>
    <x v="2"/>
    <x v="30"/>
    <x v="51"/>
    <x v="6"/>
    <m/>
    <n v="4.1287128712871288"/>
    <n v="4.2871287128712874"/>
    <n v="3.9702970297029703"/>
    <n v="3.9207920792079207"/>
    <n v="3.9009900990099009"/>
    <n v="4.4158415841584162"/>
    <n v="2.8316831683168315"/>
    <n v="3.7128712871287131"/>
    <n v="3.9009900990099009"/>
    <n v="4.0297029702970297"/>
    <n v="4.0594059405940595"/>
    <x v="4"/>
    <n v="4.4455445544554459"/>
    <n v="4.2079207920792081"/>
    <n v="4.3663366336633667"/>
    <x v="26"/>
  </r>
  <r>
    <m/>
    <x v="2"/>
    <x v="4"/>
    <x v="2"/>
    <x v="30"/>
    <x v="51"/>
    <x v="6"/>
    <m/>
    <n v="0.75714419150692369"/>
    <n v="0.73941373619058959"/>
    <n v="0.96390295719594543"/>
    <n v="0.91305167780177376"/>
    <n v="0.81859575487598835"/>
    <n v="0.75189529500686825"/>
    <n v="0.91727102789407966"/>
    <n v="0.66838063501819589"/>
    <n v="0.72807898603172794"/>
    <n v="0.68491525818241827"/>
    <n v="0.73241767016119785"/>
    <x v="5"/>
    <n v="0.67045130359709926"/>
    <n v="0.76572621325338319"/>
    <n v="0.74461765057279838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A84" firstHeaderRow="1" firstDataRow="1" firstDataCol="1"/>
  <pivotFields count="24"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axis="axisRow" showAll="0">
      <items count="10">
        <item x="5"/>
        <item x="2"/>
        <item x="0"/>
        <item x="3"/>
        <item m="1" x="8"/>
        <item x="1"/>
        <item x="4"/>
        <item m="1"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1">
        <item m="1" x="29"/>
        <item m="1" x="28"/>
        <item x="9"/>
        <item x="1"/>
        <item x="0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3">
    <field x="6"/>
    <field x="23"/>
    <field x="1"/>
  </rowFields>
  <rowItems count="81">
    <i>
      <x/>
    </i>
    <i r="1">
      <x v="3"/>
    </i>
    <i r="2">
      <x/>
    </i>
    <i r="2">
      <x v="1"/>
    </i>
    <i r="1">
      <x v="24"/>
    </i>
    <i r="2">
      <x v="1"/>
    </i>
    <i>
      <x v="1"/>
    </i>
    <i r="1">
      <x v="3"/>
    </i>
    <i r="2">
      <x/>
    </i>
    <i r="2">
      <x v="1"/>
    </i>
    <i r="1">
      <x v="5"/>
    </i>
    <i r="2">
      <x/>
    </i>
    <i r="1">
      <x v="11"/>
    </i>
    <i r="2">
      <x/>
    </i>
    <i r="1">
      <x v="14"/>
    </i>
    <i r="2">
      <x v="1"/>
    </i>
    <i>
      <x v="2"/>
    </i>
    <i r="1">
      <x v="3"/>
    </i>
    <i r="2">
      <x/>
    </i>
    <i r="2">
      <x v="1"/>
    </i>
    <i r="1">
      <x v="4"/>
    </i>
    <i r="2">
      <x v="1"/>
    </i>
    <i r="1">
      <x v="8"/>
    </i>
    <i r="2">
      <x v="1"/>
    </i>
    <i r="1">
      <x v="10"/>
    </i>
    <i r="2">
      <x/>
    </i>
    <i r="1">
      <x v="23"/>
    </i>
    <i r="2">
      <x v="1"/>
    </i>
    <i>
      <x v="3"/>
    </i>
    <i r="1">
      <x v="2"/>
    </i>
    <i r="2">
      <x v="1"/>
    </i>
    <i r="1">
      <x v="3"/>
    </i>
    <i r="2">
      <x/>
    </i>
    <i r="2">
      <x v="1"/>
    </i>
    <i r="1">
      <x v="6"/>
    </i>
    <i r="2">
      <x/>
    </i>
    <i r="1">
      <x v="9"/>
    </i>
    <i r="2">
      <x v="1"/>
    </i>
    <i r="1">
      <x v="12"/>
    </i>
    <i r="2">
      <x/>
    </i>
    <i r="1">
      <x v="13"/>
    </i>
    <i r="2">
      <x v="1"/>
    </i>
    <i r="1">
      <x v="15"/>
    </i>
    <i r="2">
      <x v="1"/>
    </i>
    <i r="1">
      <x v="16"/>
    </i>
    <i r="2">
      <x v="1"/>
    </i>
    <i r="1">
      <x v="17"/>
    </i>
    <i r="2">
      <x v="1"/>
    </i>
    <i r="1">
      <x v="18"/>
    </i>
    <i r="2">
      <x/>
    </i>
    <i r="1">
      <x v="19"/>
    </i>
    <i r="2">
      <x/>
    </i>
    <i r="1">
      <x v="20"/>
    </i>
    <i r="2">
      <x/>
    </i>
    <i>
      <x v="5"/>
    </i>
    <i r="1">
      <x v="3"/>
    </i>
    <i r="2">
      <x/>
    </i>
    <i r="2">
      <x v="1"/>
    </i>
    <i r="1">
      <x v="7"/>
    </i>
    <i r="2">
      <x/>
    </i>
    <i r="1">
      <x v="21"/>
    </i>
    <i r="2">
      <x/>
    </i>
    <i r="1">
      <x v="22"/>
    </i>
    <i r="2">
      <x v="1"/>
    </i>
    <i r="1">
      <x v="25"/>
    </i>
    <i r="2">
      <x/>
    </i>
    <i r="1">
      <x v="26"/>
    </i>
    <i r="2">
      <x/>
    </i>
    <i r="1">
      <x v="27"/>
    </i>
    <i r="2">
      <x v="1"/>
    </i>
    <i>
      <x v="6"/>
    </i>
    <i r="1">
      <x v="3"/>
    </i>
    <i r="2">
      <x v="1"/>
    </i>
    <i>
      <x v="8"/>
    </i>
    <i r="1">
      <x v="3"/>
    </i>
    <i r="2">
      <x v="2"/>
    </i>
    <i r="1">
      <x v="28"/>
    </i>
    <i r="2">
      <x v="2"/>
    </i>
    <i r="1">
      <x v="29"/>
    </i>
    <i r="2">
      <x v="2"/>
    </i>
    <i t="grand">
      <x/>
    </i>
  </rowItems>
  <colItems count="1">
    <i/>
  </colItems>
  <formats count="38"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6" type="button" dataOnly="0" labelOnly="1" outline="0" axis="axisRow" fieldPosition="0"/>
    </format>
    <format dxfId="56">
      <pivotArea dataOnly="0" labelOnly="1" outline="0" axis="axisValues" fieldPosition="0"/>
    </format>
    <format dxfId="55">
      <pivotArea dataOnly="0" labelOnly="1" fieldPosition="0">
        <references count="1">
          <reference field="6" count="0"/>
        </references>
      </pivotArea>
    </format>
    <format dxfId="54">
      <pivotArea dataOnly="0" labelOnly="1" grandRow="1" outline="0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6" type="button" dataOnly="0" labelOnly="1" outline="0" axis="axisRow" fieldPosition="0"/>
    </format>
    <format dxfId="50">
      <pivotArea dataOnly="0" labelOnly="1" outline="0" axis="axisValues" fieldPosition="0"/>
    </format>
    <format dxfId="49">
      <pivotArea dataOnly="0" labelOnly="1" fieldPosition="0">
        <references count="1">
          <reference field="6" count="0"/>
        </references>
      </pivotArea>
    </format>
    <format dxfId="48">
      <pivotArea dataOnly="0" labelOnly="1" grandRow="1" outline="0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6" type="button" dataOnly="0" labelOnly="1" outline="0" axis="axisRow" fieldPosition="0"/>
    </format>
    <format dxfId="44">
      <pivotArea dataOnly="0" labelOnly="1" outline="0" axis="axisValues" fieldPosition="0"/>
    </format>
    <format dxfId="43">
      <pivotArea dataOnly="0" labelOnly="1" fieldPosition="0">
        <references count="1">
          <reference field="6" count="0"/>
        </references>
      </pivotArea>
    </format>
    <format dxfId="42">
      <pivotArea dataOnly="0" labelOnly="1" grandRow="1" outline="0" fieldPosition="0"/>
    </format>
    <format dxfId="41">
      <pivotArea type="all" dataOnly="0" outline="0" fieldPosition="0"/>
    </format>
    <format dxfId="40">
      <pivotArea field="6" type="button" dataOnly="0" labelOnly="1" outline="0" axis="axisRow" fieldPosition="0"/>
    </format>
    <format dxfId="39">
      <pivotArea dataOnly="0" labelOnly="1" fieldPosition="0">
        <references count="1">
          <reference field="6" count="0"/>
        </references>
      </pivotArea>
    </format>
    <format dxfId="38">
      <pivotArea dataOnly="0" labelOnly="1" grandRow="1" outline="0" fieldPosition="0"/>
    </format>
    <format dxfId="37">
      <pivotArea dataOnly="0" labelOnly="1" fieldPosition="0">
        <references count="2">
          <reference field="6" count="1" selected="0">
            <x v="0"/>
          </reference>
          <reference field="23" count="1">
            <x v="2"/>
          </reference>
        </references>
      </pivotArea>
    </format>
    <format dxfId="36">
      <pivotArea dataOnly="0" labelOnly="1" fieldPosition="0">
        <references count="2">
          <reference field="6" count="1" selected="0">
            <x v="1"/>
          </reference>
          <reference field="23" count="1">
            <x v="2"/>
          </reference>
        </references>
      </pivotArea>
    </format>
    <format dxfId="35">
      <pivotArea dataOnly="0" labelOnly="1" fieldPosition="0">
        <references count="2">
          <reference field="6" count="1" selected="0">
            <x v="4"/>
          </reference>
          <reference field="23" count="1">
            <x v="2"/>
          </reference>
        </references>
      </pivotArea>
    </format>
    <format dxfId="34">
      <pivotArea dataOnly="0" labelOnly="1" fieldPosition="0">
        <references count="2">
          <reference field="6" count="1" selected="0">
            <x v="5"/>
          </reference>
          <reference field="23" count="1">
            <x v="2"/>
          </reference>
        </references>
      </pivotArea>
    </format>
    <format dxfId="33">
      <pivotArea dataOnly="0" labelOnly="1" fieldPosition="0">
        <references count="2">
          <reference field="6" count="1" selected="0">
            <x v="7"/>
          </reference>
          <reference field="23" count="1">
            <x v="2"/>
          </reference>
        </references>
      </pivotArea>
    </format>
    <format dxfId="32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3"/>
          </reference>
        </references>
      </pivotArea>
    </format>
    <format dxfId="31">
      <pivotArea type="all" dataOnly="0" outline="0" fieldPosition="0"/>
    </format>
    <format dxfId="30">
      <pivotArea field="6" type="button" dataOnly="0" labelOnly="1" outline="0" axis="axisRow" fieldPosition="0"/>
    </format>
    <format dxfId="29">
      <pivotArea dataOnly="0" labelOnly="1" fieldPosition="0">
        <references count="1">
          <reference field="6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6" count="1" selected="0">
            <x v="0"/>
          </reference>
          <reference field="23" count="1">
            <x v="2"/>
          </reference>
        </references>
      </pivotArea>
    </format>
    <format dxfId="26">
      <pivotArea dataOnly="0" labelOnly="1" fieldPosition="0">
        <references count="2">
          <reference field="6" count="1" selected="0">
            <x v="1"/>
          </reference>
          <reference field="23" count="1">
            <x v="2"/>
          </reference>
        </references>
      </pivotArea>
    </format>
    <format dxfId="25">
      <pivotArea dataOnly="0" labelOnly="1" fieldPosition="0">
        <references count="2">
          <reference field="6" count="1" selected="0">
            <x v="4"/>
          </reference>
          <reference field="23" count="1">
            <x v="2"/>
          </reference>
        </references>
      </pivotArea>
    </format>
    <format dxfId="24">
      <pivotArea dataOnly="0" labelOnly="1" fieldPosition="0">
        <references count="2">
          <reference field="6" count="1" selected="0">
            <x v="5"/>
          </reference>
          <reference field="23" count="1">
            <x v="2"/>
          </reference>
        </references>
      </pivotArea>
    </format>
    <format dxfId="23">
      <pivotArea dataOnly="0" labelOnly="1" fieldPosition="0">
        <references count="2">
          <reference field="6" count="1" selected="0">
            <x v="7"/>
          </reference>
          <reference field="23" count="1">
            <x v="2"/>
          </reference>
        </references>
      </pivotArea>
    </format>
    <format dxfId="22">
      <pivotArea dataOnly="0" labelOnly="1" fieldPosition="0">
        <references count="2">
          <reference field="6" count="1" selected="0">
            <x v="8"/>
          </reference>
          <reference field="23" count="3">
            <x v="0"/>
            <x v="1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H12" firstHeaderRow="1" firstDataRow="2" firstDataCol="1"/>
  <pivotFields count="24">
    <pivotField showAll="0"/>
    <pivotField showAll="0">
      <items count="4">
        <item x="1"/>
        <item x="0"/>
        <item x="2"/>
        <item t="default"/>
      </items>
    </pivotField>
    <pivotField showAll="0">
      <items count="6">
        <item x="1"/>
        <item x="2"/>
        <item x="3"/>
        <item x="0"/>
        <item x="4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32">
        <item x="19"/>
        <item x="8"/>
        <item x="6"/>
        <item x="9"/>
        <item x="22"/>
        <item x="23"/>
        <item x="18"/>
        <item x="16"/>
        <item x="15"/>
        <item x="10"/>
        <item x="21"/>
        <item x="7"/>
        <item x="11"/>
        <item x="2"/>
        <item x="20"/>
        <item x="24"/>
        <item x="26"/>
        <item x="27"/>
        <item x="29"/>
        <item x="13"/>
        <item x="12"/>
        <item x="17"/>
        <item x="14"/>
        <item x="0"/>
        <item x="28"/>
        <item x="25"/>
        <item x="1"/>
        <item x="4"/>
        <item x="3"/>
        <item x="5"/>
        <item x="30"/>
        <item t="default"/>
      </items>
    </pivotField>
    <pivotField showAll="0">
      <items count="53">
        <item x="33"/>
        <item n="   " x="14"/>
        <item x="9"/>
        <item x="15"/>
        <item x="19"/>
        <item x="50"/>
        <item x="24"/>
        <item x="41"/>
        <item x="25"/>
        <item x="46"/>
        <item x="3"/>
        <item x="43"/>
        <item x="10"/>
        <item x="16"/>
        <item x="39"/>
        <item x="5"/>
        <item x="26"/>
        <item x="38"/>
        <item x="35"/>
        <item x="20"/>
        <item x="21"/>
        <item x="36"/>
        <item x="17"/>
        <item x="12"/>
        <item x="0"/>
        <item x="4"/>
        <item x="44"/>
        <item x="42"/>
        <item x="49"/>
        <item x="6"/>
        <item x="28"/>
        <item x="37"/>
        <item x="13"/>
        <item x="27"/>
        <item x="23"/>
        <item x="18"/>
        <item x="2"/>
        <item x="31"/>
        <item x="1"/>
        <item x="29"/>
        <item x="34"/>
        <item x="47"/>
        <item x="45"/>
        <item x="40"/>
        <item x="11"/>
        <item x="30"/>
        <item x="32"/>
        <item x="22"/>
        <item x="8"/>
        <item x="48"/>
        <item x="7"/>
        <item x="51"/>
        <item t="default"/>
      </items>
    </pivotField>
    <pivotField axis="axisRow" showAll="0">
      <items count="10">
        <item x="5"/>
        <item x="2"/>
        <item x="0"/>
        <item x="3"/>
        <item m="1" x="8"/>
        <item x="1"/>
        <item x="4"/>
        <item m="1"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7">
        <item x="5"/>
        <item x="3"/>
        <item x="2"/>
        <item x="0"/>
        <item x="4"/>
        <item x="1"/>
        <item t="default"/>
      </items>
    </pivotField>
    <pivotField showAll="0"/>
    <pivotField showAll="0"/>
    <pivotField showAll="0"/>
    <pivotField showAll="0">
      <items count="29">
        <item x="27"/>
        <item x="26"/>
        <item x="9"/>
        <item x="8"/>
        <item x="7"/>
        <item x="2"/>
        <item x="0"/>
        <item x="14"/>
        <item x="4"/>
        <item x="10"/>
        <item x="23"/>
        <item x="21"/>
        <item x="16"/>
        <item x="3"/>
        <item x="11"/>
        <item x="25"/>
        <item x="18"/>
        <item x="6"/>
        <item x="13"/>
        <item x="22"/>
        <item x="5"/>
        <item x="12"/>
        <item x="24"/>
        <item x="15"/>
        <item x="19"/>
        <item x="17"/>
        <item x="20"/>
        <item x="1"/>
        <item t="default"/>
      </items>
    </pivotField>
  </pivotFields>
  <rowFields count="1">
    <field x="6"/>
  </rowFields>
  <rowItems count="8">
    <i>
      <x/>
    </i>
    <i>
      <x v="1"/>
    </i>
    <i>
      <x v="2"/>
    </i>
    <i>
      <x v="3"/>
    </i>
    <i>
      <x v="5"/>
    </i>
    <i>
      <x v="6"/>
    </i>
    <i>
      <x v="8"/>
    </i>
    <i t="grand">
      <x/>
    </i>
  </rowItems>
  <colFields count="1">
    <field x="19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12. อาจารย์อธิบายเนื้อหาวิชาได้อย่างชัดเจนและเข้าใจง่าย" fld="19" baseField="0" baseItem="0"/>
  </dataFields>
  <formats count="13"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6" type="button" dataOnly="0" labelOnly="1" outline="0" axis="axisRow" fieldPosition="0"/>
    </format>
    <format dxfId="18">
      <pivotArea dataOnly="0" labelOnly="1" grandRow="1" outline="0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6" type="button" dataOnly="0" labelOnly="1" outline="0" axis="axisRow" fieldPosition="0"/>
    </format>
    <format dxfId="14">
      <pivotArea dataOnly="0" labelOnly="1" grandRow="1" outline="0" fieldPosition="0"/>
    </format>
    <format dxfId="13">
      <pivotArea outline="0" collapsedLevelsAreSubtotals="1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6" type="button" dataOnly="0" labelOnly="1" outline="0" axis="axisRow" fieldPosition="0"/>
    </format>
    <format dxfId="9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P11" firstHeaderRow="0" firstDataRow="1" firstDataCol="1"/>
  <pivotFields count="24">
    <pivotField showAll="0"/>
    <pivotField showAll="0"/>
    <pivotField showAll="0"/>
    <pivotField showAll="0"/>
    <pivotField showAll="0"/>
    <pivotField showAll="0"/>
    <pivotField axis="axisRow" showAll="0">
      <items count="8">
        <item x="5"/>
        <item x="2"/>
        <item x="0"/>
        <item x="3"/>
        <item x="1"/>
        <item x="4"/>
        <item x="6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Average of 1. ท่านได้รับความสะดวกในการสมัครเข้ารับการอบรม" fld="8" subtotal="average" baseField="6" baseItem="2" numFmtId="2"/>
    <dataField name="Average of 2. เจ้าหน้าที่ให้บริการด้วยกิริยาวาจาสุภาพ ยิ้มแย้มแจ่มใส" fld="9" subtotal="average" baseField="6" baseItem="2"/>
    <dataField name="Average of 3. เจ้าหน้าที่ให้คำแนะนำ/ข้อมูล ถูกต้อง ชัดเจน" fld="10" subtotal="average" baseField="6" baseItem="2"/>
    <dataField name="Average of 4. ความเหมาะสมของระยะเวลาในการจัดการอบรม" fld="11" subtotal="average" baseField="6" baseItem="2"/>
    <dataField name="Average of 5. ความเหมาะสมของช่วงเวลาที่ท่านเข้ารับการอบรม" fld="12" subtotal="average" baseField="6" baseItem="2"/>
    <dataField name="Average of 6. ความสะดวกของสถานที่อบรม" fld="13" subtotal="average" baseField="6" baseItem="2"/>
    <dataField name="Average of 7. ความรู้ก่อนการเข้ารับการอบรมของท่านอยู่ในระดับใด" fld="14" subtotal="average" baseField="6" baseItem="2"/>
    <dataField name="Average of 8. ความรู้หลังการเข้ารับการอบรมของท่านอยู่ในระดับใด" fld="15" subtotal="average" baseField="6" baseItem="2"/>
    <dataField name="Average of 9. ท่านสามารถนำความรู้ไปประยุกต์ใช้ให้เกิดประโยชน์เพียงใด" fld="16" subtotal="average" baseField="6" baseItem="2"/>
    <dataField name="Average of 10. เนื้อหาสาระของการอบรมมีความเหมาะสมเพียงใด" fld="17" subtotal="average" baseField="6" baseItem="2"/>
    <dataField name="Average of 11. หนังสือเรียนมีเนื้อหาสาระ ความชัดเจน และเข้าใจง่าย" fld="18" subtotal="average" baseField="6" baseItem="2"/>
    <dataField name="Average of 12. อาจารย์อธิบายเนื้อหาวิชาได้อย่างชัดเจนและเข้าใจง่าย" fld="19" subtotal="average" baseField="6" baseItem="2"/>
    <dataField name="Average of 13. อาจารย์เข้าสอน – เลิกสอน ตรงเวลา" fld="20" subtotal="average" baseField="6" baseItem="2"/>
    <dataField name="Average of 14. อาจารย์ใช้สื่อการสอนได้เหมาะสมกับเนื้อหา และตอบคำถามได้ชัดเจน" fld="21" subtotal="average" baseField="6" baseItem="2"/>
    <dataField name="Average of 15. ท่านต้องการให้บัณฑิตวิทยาลัย จัดการอบรมรายวิชานี้ในครั้งต่อไปหรือไม่" fld="22" subtotal="average" baseField="6" baseItem="2"/>
  </dataFields>
  <formats count="9"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7.bin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26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oleObject25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29.bin"/><Relationship Id="rId4" Type="http://schemas.openxmlformats.org/officeDocument/2006/relationships/oleObject" Target="../embeddings/oleObject24.bin"/><Relationship Id="rId9" Type="http://schemas.openxmlformats.org/officeDocument/2006/relationships/oleObject" Target="../embeddings/oleObject2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5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3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17.bin"/><Relationship Id="rId4" Type="http://schemas.openxmlformats.org/officeDocument/2006/relationships/oleObject" Target="../embeddings/oleObject12.bin"/><Relationship Id="rId9" Type="http://schemas.openxmlformats.org/officeDocument/2006/relationships/oleObject" Target="../embeddings/oleObject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20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9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23.bin"/><Relationship Id="rId4" Type="http://schemas.openxmlformats.org/officeDocument/2006/relationships/oleObject" Target="../embeddings/oleObject18.bin"/><Relationship Id="rId9" Type="http://schemas.openxmlformats.org/officeDocument/2006/relationships/oleObject" Target="../embeddings/oleObject2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8"/>
  <sheetViews>
    <sheetView view="pageBreakPreview" topLeftCell="A61" zoomScaleNormal="100" zoomScaleSheetLayoutView="100" workbookViewId="0">
      <selection activeCell="G75" sqref="G75"/>
    </sheetView>
  </sheetViews>
  <sheetFormatPr defaultRowHeight="24" x14ac:dyDescent="0.55000000000000004"/>
  <cols>
    <col min="1" max="16384" width="9.140625" style="6"/>
  </cols>
  <sheetData>
    <row r="1" spans="1:10" ht="30.75" x14ac:dyDescent="0.7">
      <c r="A1" s="203" t="s">
        <v>463</v>
      </c>
      <c r="B1" s="203"/>
      <c r="C1" s="203"/>
      <c r="D1" s="203"/>
      <c r="E1" s="203"/>
      <c r="F1" s="203"/>
      <c r="G1" s="203"/>
      <c r="H1" s="203"/>
      <c r="I1" s="203"/>
      <c r="J1" s="203"/>
    </row>
    <row r="3" spans="1:10" x14ac:dyDescent="0.55000000000000004">
      <c r="B3" s="6" t="s">
        <v>464</v>
      </c>
    </row>
    <row r="4" spans="1:10" x14ac:dyDescent="0.55000000000000004">
      <c r="A4" s="6" t="s">
        <v>465</v>
      </c>
    </row>
    <row r="5" spans="1:10" x14ac:dyDescent="0.55000000000000004">
      <c r="B5" s="41" t="s">
        <v>426</v>
      </c>
    </row>
    <row r="6" spans="1:10" x14ac:dyDescent="0.55000000000000004">
      <c r="B6" s="41" t="s">
        <v>427</v>
      </c>
    </row>
    <row r="7" spans="1:10" x14ac:dyDescent="0.55000000000000004">
      <c r="B7" s="41" t="s">
        <v>428</v>
      </c>
    </row>
    <row r="8" spans="1:10" x14ac:dyDescent="0.55000000000000004">
      <c r="B8" s="41" t="s">
        <v>429</v>
      </c>
    </row>
    <row r="9" spans="1:10" x14ac:dyDescent="0.55000000000000004">
      <c r="B9" s="41" t="s">
        <v>430</v>
      </c>
    </row>
    <row r="10" spans="1:10" ht="14.25" customHeight="1" x14ac:dyDescent="0.55000000000000004">
      <c r="B10" s="41"/>
    </row>
    <row r="11" spans="1:10" x14ac:dyDescent="0.55000000000000004">
      <c r="B11" s="6" t="s">
        <v>467</v>
      </c>
    </row>
    <row r="12" spans="1:10" ht="14.25" customHeight="1" x14ac:dyDescent="0.55000000000000004"/>
    <row r="13" spans="1:10" x14ac:dyDescent="0.55000000000000004">
      <c r="B13" s="41" t="s">
        <v>471</v>
      </c>
    </row>
    <row r="14" spans="1:10" x14ac:dyDescent="0.55000000000000004">
      <c r="A14" s="41" t="s">
        <v>502</v>
      </c>
    </row>
    <row r="15" spans="1:10" x14ac:dyDescent="0.55000000000000004">
      <c r="A15" s="41" t="s">
        <v>468</v>
      </c>
    </row>
    <row r="16" spans="1:10" x14ac:dyDescent="0.55000000000000004">
      <c r="A16" s="6" t="s">
        <v>469</v>
      </c>
      <c r="B16" s="41"/>
    </row>
    <row r="17" spans="1:2" x14ac:dyDescent="0.55000000000000004">
      <c r="A17" s="202" t="s">
        <v>470</v>
      </c>
      <c r="B17" s="202"/>
    </row>
    <row r="18" spans="1:2" x14ac:dyDescent="0.55000000000000004">
      <c r="B18" s="6" t="s">
        <v>472</v>
      </c>
    </row>
    <row r="19" spans="1:2" x14ac:dyDescent="0.55000000000000004">
      <c r="A19" s="6" t="s">
        <v>473</v>
      </c>
    </row>
    <row r="20" spans="1:2" x14ac:dyDescent="0.55000000000000004">
      <c r="A20" s="6" t="s">
        <v>503</v>
      </c>
    </row>
    <row r="21" spans="1:2" x14ac:dyDescent="0.55000000000000004">
      <c r="B21" s="6" t="s">
        <v>474</v>
      </c>
    </row>
    <row r="22" spans="1:2" x14ac:dyDescent="0.55000000000000004">
      <c r="A22" s="88" t="s">
        <v>441</v>
      </c>
    </row>
    <row r="23" spans="1:2" x14ac:dyDescent="0.55000000000000004">
      <c r="A23" s="88" t="s">
        <v>442</v>
      </c>
    </row>
    <row r="24" spans="1:2" x14ac:dyDescent="0.55000000000000004">
      <c r="B24" s="6" t="s">
        <v>475</v>
      </c>
    </row>
    <row r="25" spans="1:2" x14ac:dyDescent="0.55000000000000004">
      <c r="A25" s="88" t="s">
        <v>476</v>
      </c>
    </row>
    <row r="26" spans="1:2" x14ac:dyDescent="0.55000000000000004">
      <c r="A26" s="88" t="s">
        <v>477</v>
      </c>
    </row>
    <row r="27" spans="1:2" x14ac:dyDescent="0.55000000000000004">
      <c r="A27" s="88" t="s">
        <v>478</v>
      </c>
    </row>
    <row r="28" spans="1:2" x14ac:dyDescent="0.55000000000000004">
      <c r="A28" s="88"/>
    </row>
    <row r="29" spans="1:2" x14ac:dyDescent="0.55000000000000004">
      <c r="A29" s="88"/>
    </row>
    <row r="30" spans="1:2" x14ac:dyDescent="0.55000000000000004">
      <c r="A30" s="88"/>
    </row>
    <row r="31" spans="1:2" x14ac:dyDescent="0.55000000000000004">
      <c r="A31" s="88"/>
    </row>
    <row r="32" spans="1:2" x14ac:dyDescent="0.55000000000000004">
      <c r="B32" s="6" t="s">
        <v>479</v>
      </c>
    </row>
    <row r="33" spans="1:5" x14ac:dyDescent="0.55000000000000004">
      <c r="A33" s="88" t="s">
        <v>447</v>
      </c>
      <c r="B33" s="14"/>
      <c r="C33" s="81"/>
      <c r="D33" s="43"/>
    </row>
    <row r="34" spans="1:5" x14ac:dyDescent="0.55000000000000004">
      <c r="A34" s="88" t="s">
        <v>448</v>
      </c>
      <c r="B34" s="14"/>
      <c r="C34" s="81"/>
      <c r="D34" s="43"/>
    </row>
    <row r="35" spans="1:5" x14ac:dyDescent="0.55000000000000004">
      <c r="A35" s="88" t="s">
        <v>449</v>
      </c>
      <c r="B35" s="14"/>
      <c r="C35" s="81"/>
      <c r="D35" s="43"/>
    </row>
    <row r="36" spans="1:5" x14ac:dyDescent="0.55000000000000004">
      <c r="B36" s="6" t="s">
        <v>480</v>
      </c>
    </row>
    <row r="37" spans="1:5" x14ac:dyDescent="0.55000000000000004">
      <c r="B37" s="6" t="s">
        <v>485</v>
      </c>
    </row>
    <row r="38" spans="1:5" x14ac:dyDescent="0.55000000000000004">
      <c r="A38" s="6" t="s">
        <v>570</v>
      </c>
    </row>
    <row r="39" spans="1:5" x14ac:dyDescent="0.55000000000000004">
      <c r="A39" s="43" t="s">
        <v>486</v>
      </c>
      <c r="B39" s="43"/>
      <c r="C39" s="43"/>
      <c r="D39" s="43"/>
    </row>
    <row r="40" spans="1:5" x14ac:dyDescent="0.55000000000000004">
      <c r="B40" s="6" t="s">
        <v>487</v>
      </c>
    </row>
    <row r="41" spans="1:5" x14ac:dyDescent="0.55000000000000004">
      <c r="A41" s="43" t="s">
        <v>571</v>
      </c>
    </row>
    <row r="42" spans="1:5" x14ac:dyDescent="0.55000000000000004">
      <c r="A42" s="6" t="s">
        <v>504</v>
      </c>
      <c r="B42" s="43"/>
      <c r="C42" s="43"/>
      <c r="D42" s="43"/>
      <c r="E42" s="43"/>
    </row>
    <row r="43" spans="1:5" x14ac:dyDescent="0.55000000000000004">
      <c r="A43" s="43"/>
      <c r="B43" s="43" t="s">
        <v>481</v>
      </c>
      <c r="C43" s="43"/>
      <c r="D43" s="43"/>
      <c r="E43" s="43"/>
    </row>
    <row r="44" spans="1:5" x14ac:dyDescent="0.55000000000000004">
      <c r="A44" s="43" t="s">
        <v>572</v>
      </c>
      <c r="B44" s="43"/>
      <c r="C44" s="43"/>
      <c r="D44" s="43"/>
      <c r="E44" s="43"/>
    </row>
    <row r="45" spans="1:5" x14ac:dyDescent="0.55000000000000004">
      <c r="A45" s="43" t="s">
        <v>482</v>
      </c>
      <c r="B45" s="43"/>
      <c r="C45" s="43"/>
      <c r="D45" s="43"/>
    </row>
    <row r="46" spans="1:5" x14ac:dyDescent="0.55000000000000004">
      <c r="A46" s="43"/>
      <c r="B46" s="38" t="s">
        <v>483</v>
      </c>
      <c r="C46" s="43"/>
      <c r="D46" s="43"/>
    </row>
    <row r="47" spans="1:5" x14ac:dyDescent="0.55000000000000004">
      <c r="A47" s="43" t="s">
        <v>460</v>
      </c>
      <c r="B47" s="43"/>
      <c r="C47" s="43"/>
      <c r="D47" s="43"/>
    </row>
    <row r="48" spans="1:5" x14ac:dyDescent="0.55000000000000004">
      <c r="A48" s="43" t="s">
        <v>394</v>
      </c>
      <c r="B48" s="43"/>
      <c r="C48" s="43"/>
      <c r="D48" s="43"/>
    </row>
    <row r="49" spans="1:5" x14ac:dyDescent="0.55000000000000004">
      <c r="A49" s="43"/>
      <c r="B49" s="43" t="s">
        <v>484</v>
      </c>
      <c r="C49" s="43"/>
      <c r="D49" s="43"/>
    </row>
    <row r="50" spans="1:5" x14ac:dyDescent="0.55000000000000004">
      <c r="A50" s="43" t="s">
        <v>462</v>
      </c>
      <c r="B50" s="43"/>
      <c r="C50" s="43"/>
      <c r="D50" s="43"/>
      <c r="E50" s="43"/>
    </row>
    <row r="51" spans="1:5" x14ac:dyDescent="0.55000000000000004">
      <c r="A51" s="43" t="s">
        <v>408</v>
      </c>
      <c r="B51" s="43"/>
      <c r="C51" s="43"/>
      <c r="D51" s="43"/>
      <c r="E51" s="43"/>
    </row>
    <row r="52" spans="1:5" x14ac:dyDescent="0.55000000000000004">
      <c r="B52" s="6" t="s">
        <v>488</v>
      </c>
    </row>
    <row r="53" spans="1:5" x14ac:dyDescent="0.55000000000000004">
      <c r="B53" s="6" t="s">
        <v>489</v>
      </c>
    </row>
    <row r="54" spans="1:5" x14ac:dyDescent="0.55000000000000004">
      <c r="A54" s="13" t="s">
        <v>490</v>
      </c>
      <c r="B54" s="63"/>
      <c r="C54" s="63"/>
      <c r="D54" s="12"/>
    </row>
    <row r="55" spans="1:5" x14ac:dyDescent="0.55000000000000004">
      <c r="A55" s="13" t="s">
        <v>453</v>
      </c>
      <c r="B55" s="63"/>
      <c r="C55" s="63"/>
      <c r="D55" s="12"/>
    </row>
    <row r="56" spans="1:5" x14ac:dyDescent="0.55000000000000004">
      <c r="A56" s="13" t="s">
        <v>454</v>
      </c>
      <c r="B56" s="63"/>
      <c r="C56" s="63"/>
      <c r="D56" s="12"/>
    </row>
    <row r="57" spans="1:5" x14ac:dyDescent="0.55000000000000004">
      <c r="A57" s="13" t="s">
        <v>573</v>
      </c>
      <c r="B57" s="81"/>
      <c r="C57" s="81"/>
      <c r="D57" s="14"/>
    </row>
    <row r="58" spans="1:5" x14ac:dyDescent="0.55000000000000004">
      <c r="A58" s="13" t="s">
        <v>574</v>
      </c>
      <c r="B58" s="81"/>
      <c r="C58" s="81"/>
      <c r="D58" s="14"/>
    </row>
    <row r="59" spans="1:5" x14ac:dyDescent="0.55000000000000004">
      <c r="A59" s="13"/>
      <c r="B59" s="81"/>
      <c r="C59" s="81"/>
      <c r="D59" s="14"/>
    </row>
    <row r="60" spans="1:5" x14ac:dyDescent="0.55000000000000004">
      <c r="A60" s="13"/>
      <c r="B60" s="81"/>
      <c r="C60" s="81"/>
      <c r="D60" s="14"/>
    </row>
    <row r="61" spans="1:5" x14ac:dyDescent="0.55000000000000004">
      <c r="A61" s="13"/>
      <c r="B61" s="63" t="s">
        <v>491</v>
      </c>
      <c r="C61" s="81"/>
      <c r="D61" s="14"/>
    </row>
    <row r="62" spans="1:5" x14ac:dyDescent="0.55000000000000004">
      <c r="A62" s="13" t="s">
        <v>492</v>
      </c>
      <c r="B62" s="63"/>
      <c r="C62" s="63"/>
      <c r="D62" s="12"/>
    </row>
    <row r="63" spans="1:5" x14ac:dyDescent="0.55000000000000004">
      <c r="A63" s="13" t="s">
        <v>493</v>
      </c>
      <c r="B63" s="63"/>
      <c r="C63" s="63"/>
      <c r="D63" s="12"/>
    </row>
    <row r="64" spans="1:5" x14ac:dyDescent="0.55000000000000004">
      <c r="A64" s="13" t="s">
        <v>495</v>
      </c>
      <c r="B64" s="63"/>
      <c r="C64" s="63"/>
      <c r="D64" s="12"/>
    </row>
    <row r="65" spans="1:4" x14ac:dyDescent="0.55000000000000004">
      <c r="A65" s="13" t="s">
        <v>494</v>
      </c>
      <c r="B65" s="63"/>
      <c r="C65" s="63"/>
      <c r="D65" s="12"/>
    </row>
    <row r="66" spans="1:4" x14ac:dyDescent="0.55000000000000004">
      <c r="A66" s="13"/>
      <c r="B66" s="63" t="s">
        <v>496</v>
      </c>
      <c r="C66" s="63"/>
      <c r="D66" s="12"/>
    </row>
    <row r="67" spans="1:4" x14ac:dyDescent="0.55000000000000004">
      <c r="A67" s="13" t="s">
        <v>497</v>
      </c>
      <c r="B67" s="63"/>
      <c r="C67" s="63"/>
      <c r="D67" s="12"/>
    </row>
    <row r="68" spans="1:4" x14ac:dyDescent="0.55000000000000004">
      <c r="A68" s="13" t="s">
        <v>498</v>
      </c>
      <c r="B68" s="63"/>
      <c r="C68" s="63"/>
      <c r="D68" s="12"/>
    </row>
    <row r="69" spans="1:4" x14ac:dyDescent="0.55000000000000004">
      <c r="A69" s="13" t="s">
        <v>499</v>
      </c>
      <c r="B69" s="63"/>
      <c r="C69" s="63"/>
      <c r="D69" s="12"/>
    </row>
    <row r="70" spans="1:4" x14ac:dyDescent="0.55000000000000004">
      <c r="A70" s="13"/>
      <c r="B70" s="63" t="s">
        <v>500</v>
      </c>
      <c r="C70" s="63"/>
      <c r="D70" s="12"/>
    </row>
    <row r="71" spans="1:4" x14ac:dyDescent="0.55000000000000004">
      <c r="A71" s="6" t="s">
        <v>505</v>
      </c>
    </row>
    <row r="72" spans="1:4" x14ac:dyDescent="0.55000000000000004">
      <c r="A72" s="13" t="s">
        <v>506</v>
      </c>
      <c r="B72" s="63"/>
      <c r="C72" s="63"/>
      <c r="D72" s="12"/>
    </row>
    <row r="73" spans="1:4" x14ac:dyDescent="0.55000000000000004">
      <c r="A73" s="13" t="s">
        <v>461</v>
      </c>
      <c r="B73" s="63"/>
      <c r="C73" s="63"/>
      <c r="D73" s="12"/>
    </row>
    <row r="74" spans="1:4" x14ac:dyDescent="0.55000000000000004">
      <c r="A74" s="13"/>
      <c r="B74" s="63" t="s">
        <v>501</v>
      </c>
      <c r="C74" s="63"/>
      <c r="D74" s="12"/>
    </row>
    <row r="75" spans="1:4" x14ac:dyDescent="0.55000000000000004">
      <c r="A75" s="13" t="s">
        <v>575</v>
      </c>
      <c r="B75" s="63"/>
      <c r="C75" s="63"/>
      <c r="D75" s="12"/>
    </row>
    <row r="76" spans="1:4" x14ac:dyDescent="0.55000000000000004">
      <c r="A76" s="13" t="s">
        <v>576</v>
      </c>
      <c r="B76" s="34"/>
      <c r="C76" s="34"/>
      <c r="D76" s="35"/>
    </row>
    <row r="77" spans="1:4" x14ac:dyDescent="0.55000000000000004">
      <c r="A77" s="13" t="s">
        <v>577</v>
      </c>
      <c r="B77" s="34"/>
      <c r="C77" s="34"/>
      <c r="D77" s="35"/>
    </row>
    <row r="78" spans="1:4" x14ac:dyDescent="0.55000000000000004">
      <c r="A78" s="33"/>
      <c r="B78" s="34"/>
      <c r="C78" s="34"/>
      <c r="D78" s="35"/>
    </row>
  </sheetData>
  <mergeCells count="2">
    <mergeCell ref="A17:B17"/>
    <mergeCell ref="A1:J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44"/>
  <sheetViews>
    <sheetView workbookViewId="0">
      <selection activeCell="D18" sqref="D18"/>
    </sheetView>
  </sheetViews>
  <sheetFormatPr defaultRowHeight="24" x14ac:dyDescent="0.55000000000000004"/>
  <cols>
    <col min="1" max="1" width="57.42578125" style="6" customWidth="1"/>
    <col min="2" max="2" width="17.85546875" style="6" customWidth="1"/>
    <col min="3" max="3" width="5" style="6" customWidth="1"/>
    <col min="4" max="4" width="6.140625" style="6" customWidth="1"/>
    <col min="5" max="5" width="7.28515625" style="6" customWidth="1"/>
    <col min="6" max="6" width="13.7109375" style="6" customWidth="1"/>
    <col min="7" max="7" width="7.28515625" style="6" customWidth="1"/>
    <col min="8" max="8" width="12.5703125" style="6" customWidth="1"/>
    <col min="9" max="9" width="60.5703125" style="6" customWidth="1"/>
    <col min="10" max="10" width="53.28515625" style="6" customWidth="1"/>
    <col min="11" max="11" width="56.7109375" style="6" customWidth="1"/>
    <col min="12" max="12" width="59.85546875" style="6" customWidth="1"/>
    <col min="13" max="13" width="60.140625" style="6" customWidth="1"/>
    <col min="14" max="14" width="45.42578125" style="6" customWidth="1"/>
    <col min="15" max="15" width="72.140625" style="6" customWidth="1"/>
    <col min="16" max="16" width="6.85546875" style="6" customWidth="1"/>
    <col min="17" max="16384" width="9.140625" style="6"/>
  </cols>
  <sheetData>
    <row r="3" spans="1:16" x14ac:dyDescent="0.55000000000000004">
      <c r="A3" s="135" t="s">
        <v>287</v>
      </c>
      <c r="B3" s="135" t="s">
        <v>288</v>
      </c>
      <c r="C3" s="137"/>
      <c r="D3" s="137"/>
      <c r="E3" s="137"/>
      <c r="F3" s="137"/>
      <c r="G3" s="137"/>
      <c r="H3" s="137"/>
      <c r="I3"/>
      <c r="J3"/>
      <c r="K3"/>
      <c r="L3"/>
      <c r="M3"/>
      <c r="N3"/>
      <c r="O3"/>
      <c r="P3"/>
    </row>
    <row r="4" spans="1:16" x14ac:dyDescent="0.55000000000000004">
      <c r="A4" s="135" t="s">
        <v>81</v>
      </c>
      <c r="B4" s="137">
        <v>0.78765223265344775</v>
      </c>
      <c r="C4" s="137">
        <v>1</v>
      </c>
      <c r="D4" s="137">
        <v>3</v>
      </c>
      <c r="E4" s="137">
        <v>4</v>
      </c>
      <c r="F4" s="137">
        <v>4.1980198019801982</v>
      </c>
      <c r="G4" s="137">
        <v>5</v>
      </c>
      <c r="H4" s="137" t="s">
        <v>83</v>
      </c>
      <c r="I4"/>
      <c r="J4"/>
      <c r="K4"/>
      <c r="L4"/>
      <c r="M4"/>
      <c r="N4"/>
      <c r="O4"/>
      <c r="P4"/>
    </row>
    <row r="5" spans="1:16" x14ac:dyDescent="0.55000000000000004">
      <c r="A5" s="136" t="s">
        <v>47</v>
      </c>
      <c r="B5" s="138"/>
      <c r="C5" s="138"/>
      <c r="D5" s="138"/>
      <c r="E5" s="138">
        <v>16</v>
      </c>
      <c r="F5" s="138"/>
      <c r="G5" s="138">
        <v>15</v>
      </c>
      <c r="H5" s="138">
        <v>31</v>
      </c>
      <c r="I5"/>
      <c r="J5"/>
      <c r="K5"/>
      <c r="L5"/>
      <c r="M5"/>
      <c r="N5"/>
      <c r="O5"/>
      <c r="P5"/>
    </row>
    <row r="6" spans="1:16" x14ac:dyDescent="0.55000000000000004">
      <c r="A6" s="136" t="s">
        <v>40</v>
      </c>
      <c r="B6" s="138"/>
      <c r="C6" s="138"/>
      <c r="D6" s="138">
        <v>3</v>
      </c>
      <c r="E6" s="138">
        <v>36</v>
      </c>
      <c r="F6" s="138"/>
      <c r="G6" s="138">
        <v>40</v>
      </c>
      <c r="H6" s="138">
        <v>79</v>
      </c>
      <c r="I6"/>
      <c r="J6"/>
      <c r="K6"/>
      <c r="L6"/>
      <c r="M6"/>
      <c r="N6"/>
      <c r="O6"/>
      <c r="P6"/>
    </row>
    <row r="7" spans="1:16" x14ac:dyDescent="0.55000000000000004">
      <c r="A7" s="136" t="s">
        <v>67</v>
      </c>
      <c r="B7" s="138"/>
      <c r="C7" s="138">
        <v>1</v>
      </c>
      <c r="D7" s="138">
        <v>6</v>
      </c>
      <c r="E7" s="138">
        <v>32</v>
      </c>
      <c r="F7" s="138"/>
      <c r="G7" s="138">
        <v>15</v>
      </c>
      <c r="H7" s="138">
        <v>54</v>
      </c>
      <c r="I7"/>
      <c r="J7"/>
      <c r="K7"/>
      <c r="L7"/>
      <c r="M7"/>
      <c r="N7"/>
      <c r="O7"/>
      <c r="P7"/>
    </row>
    <row r="8" spans="1:16" x14ac:dyDescent="0.55000000000000004">
      <c r="A8" s="136" t="s">
        <v>71</v>
      </c>
      <c r="B8" s="138"/>
      <c r="C8" s="138">
        <v>1</v>
      </c>
      <c r="D8" s="138">
        <v>12</v>
      </c>
      <c r="E8" s="138">
        <v>52</v>
      </c>
      <c r="F8" s="138"/>
      <c r="G8" s="138">
        <v>60</v>
      </c>
      <c r="H8" s="138">
        <v>125</v>
      </c>
      <c r="I8"/>
      <c r="J8"/>
      <c r="K8"/>
      <c r="L8"/>
      <c r="M8"/>
      <c r="N8"/>
      <c r="O8"/>
      <c r="P8"/>
    </row>
    <row r="9" spans="1:16" x14ac:dyDescent="0.55000000000000004">
      <c r="A9" s="136" t="s">
        <v>29</v>
      </c>
      <c r="B9" s="138"/>
      <c r="C9" s="138"/>
      <c r="D9" s="138">
        <v>12</v>
      </c>
      <c r="E9" s="138">
        <v>68</v>
      </c>
      <c r="F9" s="138"/>
      <c r="G9" s="138">
        <v>50</v>
      </c>
      <c r="H9" s="138">
        <v>130</v>
      </c>
      <c r="I9"/>
      <c r="J9"/>
      <c r="K9"/>
      <c r="L9"/>
      <c r="M9"/>
      <c r="N9"/>
      <c r="O9"/>
      <c r="P9"/>
    </row>
    <row r="10" spans="1:16" x14ac:dyDescent="0.55000000000000004">
      <c r="A10" s="136" t="s">
        <v>56</v>
      </c>
      <c r="B10" s="138"/>
      <c r="C10" s="138"/>
      <c r="D10" s="138"/>
      <c r="E10" s="138"/>
      <c r="F10" s="138"/>
      <c r="G10" s="138">
        <v>5</v>
      </c>
      <c r="H10" s="138">
        <v>5</v>
      </c>
      <c r="I10"/>
      <c r="J10"/>
      <c r="K10"/>
      <c r="L10"/>
      <c r="M10"/>
      <c r="N10"/>
      <c r="O10"/>
      <c r="P10"/>
    </row>
    <row r="11" spans="1:16" x14ac:dyDescent="0.55000000000000004">
      <c r="A11" s="136" t="s">
        <v>82</v>
      </c>
      <c r="B11" s="138">
        <v>0.78765223265344775</v>
      </c>
      <c r="C11" s="138"/>
      <c r="D11" s="138"/>
      <c r="E11" s="138"/>
      <c r="F11" s="138">
        <v>4.1980198019801982</v>
      </c>
      <c r="G11" s="138"/>
      <c r="H11" s="138">
        <v>4.9856720346336463</v>
      </c>
      <c r="I11"/>
      <c r="J11"/>
      <c r="K11"/>
      <c r="L11"/>
      <c r="M11"/>
      <c r="N11"/>
      <c r="O11"/>
      <c r="P11"/>
    </row>
    <row r="12" spans="1:16" x14ac:dyDescent="0.55000000000000004">
      <c r="A12" s="136" t="s">
        <v>83</v>
      </c>
      <c r="B12" s="138">
        <v>0.78765223265344775</v>
      </c>
      <c r="C12" s="138">
        <v>2</v>
      </c>
      <c r="D12" s="138">
        <v>33</v>
      </c>
      <c r="E12" s="138">
        <v>204</v>
      </c>
      <c r="F12" s="138">
        <v>4.1980198019801982</v>
      </c>
      <c r="G12" s="138">
        <v>185</v>
      </c>
      <c r="H12" s="138">
        <v>428.98567203463364</v>
      </c>
      <c r="I12"/>
      <c r="J12"/>
      <c r="K12"/>
      <c r="L12"/>
      <c r="M12"/>
      <c r="N12"/>
      <c r="O12"/>
      <c r="P12"/>
    </row>
    <row r="13" spans="1:16" x14ac:dyDescent="0.55000000000000004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6" x14ac:dyDescent="0.55000000000000004">
      <c r="A14"/>
      <c r="B14"/>
      <c r="C14"/>
    </row>
    <row r="15" spans="1:16" x14ac:dyDescent="0.55000000000000004">
      <c r="A15"/>
      <c r="B15"/>
      <c r="C15"/>
    </row>
    <row r="16" spans="1:16" x14ac:dyDescent="0.55000000000000004">
      <c r="A16"/>
      <c r="B16"/>
      <c r="C16"/>
    </row>
    <row r="17" spans="1:3" x14ac:dyDescent="0.55000000000000004">
      <c r="A17"/>
      <c r="B17"/>
      <c r="C17"/>
    </row>
    <row r="18" spans="1:3" x14ac:dyDescent="0.55000000000000004">
      <c r="A18"/>
      <c r="B18"/>
      <c r="C18"/>
    </row>
    <row r="19" spans="1:3" x14ac:dyDescent="0.55000000000000004">
      <c r="A19"/>
      <c r="B19"/>
      <c r="C19"/>
    </row>
    <row r="20" spans="1:3" x14ac:dyDescent="0.55000000000000004">
      <c r="A20"/>
      <c r="B20"/>
      <c r="C20"/>
    </row>
    <row r="21" spans="1:3" x14ac:dyDescent="0.55000000000000004">
      <c r="A21"/>
      <c r="B21"/>
    </row>
    <row r="22" spans="1:3" x14ac:dyDescent="0.55000000000000004">
      <c r="A22"/>
      <c r="B22"/>
    </row>
    <row r="23" spans="1:3" x14ac:dyDescent="0.55000000000000004">
      <c r="A23"/>
      <c r="B23"/>
    </row>
    <row r="24" spans="1:3" x14ac:dyDescent="0.55000000000000004">
      <c r="A24"/>
      <c r="B24"/>
    </row>
    <row r="25" spans="1:3" x14ac:dyDescent="0.55000000000000004">
      <c r="A25"/>
      <c r="B25"/>
    </row>
    <row r="26" spans="1:3" x14ac:dyDescent="0.55000000000000004">
      <c r="A26"/>
      <c r="B26"/>
    </row>
    <row r="27" spans="1:3" x14ac:dyDescent="0.55000000000000004">
      <c r="A27"/>
      <c r="B27"/>
    </row>
    <row r="28" spans="1:3" x14ac:dyDescent="0.55000000000000004">
      <c r="A28"/>
      <c r="B28"/>
    </row>
    <row r="29" spans="1:3" x14ac:dyDescent="0.55000000000000004">
      <c r="A29"/>
      <c r="B29"/>
    </row>
    <row r="30" spans="1:3" x14ac:dyDescent="0.55000000000000004">
      <c r="A30"/>
      <c r="B30"/>
    </row>
    <row r="31" spans="1:3" x14ac:dyDescent="0.55000000000000004">
      <c r="A31"/>
      <c r="B31"/>
    </row>
    <row r="32" spans="1:3" x14ac:dyDescent="0.55000000000000004">
      <c r="A32"/>
      <c r="B32"/>
    </row>
    <row r="33" spans="1:2" x14ac:dyDescent="0.55000000000000004">
      <c r="A33"/>
      <c r="B33"/>
    </row>
    <row r="34" spans="1:2" x14ac:dyDescent="0.55000000000000004">
      <c r="A34"/>
      <c r="B34"/>
    </row>
    <row r="35" spans="1:2" x14ac:dyDescent="0.55000000000000004">
      <c r="A35"/>
      <c r="B35"/>
    </row>
    <row r="36" spans="1:2" x14ac:dyDescent="0.55000000000000004">
      <c r="A36"/>
      <c r="B36"/>
    </row>
    <row r="37" spans="1:2" x14ac:dyDescent="0.55000000000000004">
      <c r="A37"/>
      <c r="B37"/>
    </row>
    <row r="38" spans="1:2" x14ac:dyDescent="0.55000000000000004">
      <c r="A38"/>
      <c r="B38"/>
    </row>
    <row r="39" spans="1:2" x14ac:dyDescent="0.55000000000000004">
      <c r="A39"/>
      <c r="B39"/>
    </row>
    <row r="40" spans="1:2" x14ac:dyDescent="0.55000000000000004">
      <c r="A40"/>
      <c r="B40"/>
    </row>
    <row r="41" spans="1:2" x14ac:dyDescent="0.55000000000000004">
      <c r="A41"/>
      <c r="B41"/>
    </row>
    <row r="42" spans="1:2" x14ac:dyDescent="0.55000000000000004">
      <c r="A42"/>
      <c r="B42"/>
    </row>
    <row r="43" spans="1:2" x14ac:dyDescent="0.55000000000000004">
      <c r="A43"/>
      <c r="B43"/>
    </row>
    <row r="44" spans="1:2" x14ac:dyDescent="0.55000000000000004">
      <c r="A44"/>
      <c r="B44"/>
    </row>
    <row r="45" spans="1:2" x14ac:dyDescent="0.55000000000000004">
      <c r="A45"/>
      <c r="B45"/>
    </row>
    <row r="46" spans="1:2" x14ac:dyDescent="0.55000000000000004">
      <c r="A46"/>
      <c r="B46"/>
    </row>
    <row r="47" spans="1:2" x14ac:dyDescent="0.55000000000000004">
      <c r="A47"/>
      <c r="B47"/>
    </row>
    <row r="48" spans="1:2" x14ac:dyDescent="0.55000000000000004">
      <c r="A48"/>
      <c r="B48"/>
    </row>
    <row r="49" spans="1:2" x14ac:dyDescent="0.55000000000000004">
      <c r="A49"/>
      <c r="B49"/>
    </row>
    <row r="50" spans="1:2" x14ac:dyDescent="0.55000000000000004">
      <c r="A50"/>
      <c r="B50"/>
    </row>
    <row r="51" spans="1:2" x14ac:dyDescent="0.55000000000000004">
      <c r="A51"/>
      <c r="B51"/>
    </row>
    <row r="52" spans="1:2" x14ac:dyDescent="0.55000000000000004">
      <c r="A52"/>
      <c r="B52"/>
    </row>
    <row r="53" spans="1:2" x14ac:dyDescent="0.55000000000000004">
      <c r="A53"/>
      <c r="B53"/>
    </row>
    <row r="54" spans="1:2" x14ac:dyDescent="0.55000000000000004">
      <c r="A54"/>
      <c r="B54"/>
    </row>
    <row r="55" spans="1:2" x14ac:dyDescent="0.55000000000000004">
      <c r="A55"/>
      <c r="B55"/>
    </row>
    <row r="56" spans="1:2" x14ac:dyDescent="0.55000000000000004">
      <c r="A56"/>
      <c r="B56"/>
    </row>
    <row r="57" spans="1:2" x14ac:dyDescent="0.55000000000000004">
      <c r="A57"/>
      <c r="B57"/>
    </row>
    <row r="58" spans="1:2" x14ac:dyDescent="0.55000000000000004">
      <c r="A58"/>
      <c r="B58"/>
    </row>
    <row r="59" spans="1:2" x14ac:dyDescent="0.55000000000000004">
      <c r="A59"/>
      <c r="B59"/>
    </row>
    <row r="60" spans="1:2" x14ac:dyDescent="0.55000000000000004">
      <c r="A60"/>
      <c r="B60"/>
    </row>
    <row r="61" spans="1:2" x14ac:dyDescent="0.55000000000000004">
      <c r="A61"/>
      <c r="B61"/>
    </row>
    <row r="62" spans="1:2" x14ac:dyDescent="0.55000000000000004">
      <c r="A62"/>
      <c r="B62"/>
    </row>
    <row r="63" spans="1:2" x14ac:dyDescent="0.55000000000000004">
      <c r="A63"/>
      <c r="B63"/>
    </row>
    <row r="64" spans="1:2" x14ac:dyDescent="0.55000000000000004">
      <c r="A64"/>
      <c r="B64"/>
    </row>
    <row r="65" spans="1:2" x14ac:dyDescent="0.55000000000000004">
      <c r="A65"/>
      <c r="B65"/>
    </row>
    <row r="66" spans="1:2" x14ac:dyDescent="0.55000000000000004">
      <c r="A66"/>
      <c r="B66"/>
    </row>
    <row r="67" spans="1:2" x14ac:dyDescent="0.55000000000000004">
      <c r="A67"/>
      <c r="B67"/>
    </row>
    <row r="68" spans="1:2" x14ac:dyDescent="0.55000000000000004">
      <c r="A68"/>
      <c r="B68"/>
    </row>
    <row r="69" spans="1:2" x14ac:dyDescent="0.55000000000000004">
      <c r="A69"/>
      <c r="B69"/>
    </row>
    <row r="70" spans="1:2" x14ac:dyDescent="0.55000000000000004">
      <c r="A70"/>
      <c r="B70"/>
    </row>
    <row r="71" spans="1:2" x14ac:dyDescent="0.55000000000000004">
      <c r="A71"/>
      <c r="B71"/>
    </row>
    <row r="72" spans="1:2" x14ac:dyDescent="0.55000000000000004">
      <c r="A72"/>
      <c r="B72"/>
    </row>
    <row r="73" spans="1:2" x14ac:dyDescent="0.55000000000000004">
      <c r="A73"/>
      <c r="B73"/>
    </row>
    <row r="74" spans="1:2" x14ac:dyDescent="0.55000000000000004">
      <c r="A74"/>
      <c r="B74"/>
    </row>
    <row r="75" spans="1:2" x14ac:dyDescent="0.55000000000000004">
      <c r="A75"/>
      <c r="B75"/>
    </row>
    <row r="76" spans="1:2" x14ac:dyDescent="0.55000000000000004">
      <c r="A76"/>
      <c r="B76"/>
    </row>
    <row r="77" spans="1:2" x14ac:dyDescent="0.55000000000000004">
      <c r="A77"/>
      <c r="B77"/>
    </row>
    <row r="78" spans="1:2" x14ac:dyDescent="0.55000000000000004">
      <c r="A78"/>
      <c r="B78"/>
    </row>
    <row r="79" spans="1:2" x14ac:dyDescent="0.55000000000000004">
      <c r="A79"/>
      <c r="B79"/>
    </row>
    <row r="80" spans="1:2" x14ac:dyDescent="0.55000000000000004">
      <c r="A80"/>
      <c r="B80"/>
    </row>
    <row r="81" spans="1:2" x14ac:dyDescent="0.55000000000000004">
      <c r="A81"/>
      <c r="B81"/>
    </row>
    <row r="82" spans="1:2" x14ac:dyDescent="0.55000000000000004">
      <c r="A82"/>
      <c r="B82"/>
    </row>
    <row r="83" spans="1:2" x14ac:dyDescent="0.55000000000000004">
      <c r="A83"/>
      <c r="B83"/>
    </row>
    <row r="84" spans="1:2" x14ac:dyDescent="0.55000000000000004">
      <c r="A84"/>
      <c r="B84"/>
    </row>
    <row r="85" spans="1:2" x14ac:dyDescent="0.55000000000000004">
      <c r="A85"/>
      <c r="B85"/>
    </row>
    <row r="86" spans="1:2" x14ac:dyDescent="0.55000000000000004">
      <c r="A86"/>
      <c r="B86"/>
    </row>
    <row r="87" spans="1:2" x14ac:dyDescent="0.55000000000000004">
      <c r="A87"/>
      <c r="B87"/>
    </row>
    <row r="88" spans="1:2" x14ac:dyDescent="0.55000000000000004">
      <c r="A88"/>
      <c r="B88"/>
    </row>
    <row r="89" spans="1:2" x14ac:dyDescent="0.55000000000000004">
      <c r="A89"/>
      <c r="B89"/>
    </row>
    <row r="90" spans="1:2" x14ac:dyDescent="0.55000000000000004">
      <c r="A90"/>
      <c r="B90"/>
    </row>
    <row r="91" spans="1:2" x14ac:dyDescent="0.55000000000000004">
      <c r="A91"/>
      <c r="B91"/>
    </row>
    <row r="92" spans="1:2" x14ac:dyDescent="0.55000000000000004">
      <c r="A92"/>
      <c r="B92"/>
    </row>
    <row r="93" spans="1:2" x14ac:dyDescent="0.55000000000000004">
      <c r="A93"/>
      <c r="B93"/>
    </row>
    <row r="94" spans="1:2" x14ac:dyDescent="0.55000000000000004">
      <c r="A94"/>
      <c r="B94"/>
    </row>
    <row r="95" spans="1:2" x14ac:dyDescent="0.55000000000000004">
      <c r="A95"/>
      <c r="B95"/>
    </row>
    <row r="96" spans="1:2" x14ac:dyDescent="0.55000000000000004">
      <c r="A96"/>
      <c r="B96"/>
    </row>
    <row r="97" spans="1:2" x14ac:dyDescent="0.55000000000000004">
      <c r="A97"/>
      <c r="B97"/>
    </row>
    <row r="98" spans="1:2" x14ac:dyDescent="0.55000000000000004">
      <c r="A98"/>
      <c r="B98"/>
    </row>
    <row r="99" spans="1:2" x14ac:dyDescent="0.55000000000000004">
      <c r="A99"/>
      <c r="B99"/>
    </row>
    <row r="100" spans="1:2" x14ac:dyDescent="0.55000000000000004">
      <c r="A100"/>
      <c r="B100"/>
    </row>
    <row r="101" spans="1:2" x14ac:dyDescent="0.55000000000000004">
      <c r="A101"/>
      <c r="B101"/>
    </row>
    <row r="102" spans="1:2" x14ac:dyDescent="0.55000000000000004">
      <c r="A102"/>
      <c r="B102"/>
    </row>
    <row r="103" spans="1:2" x14ac:dyDescent="0.55000000000000004">
      <c r="A103"/>
      <c r="B103"/>
    </row>
    <row r="104" spans="1:2" x14ac:dyDescent="0.55000000000000004">
      <c r="A104"/>
      <c r="B104"/>
    </row>
    <row r="105" spans="1:2" x14ac:dyDescent="0.55000000000000004">
      <c r="A105"/>
      <c r="B105"/>
    </row>
    <row r="106" spans="1:2" x14ac:dyDescent="0.55000000000000004">
      <c r="A106"/>
      <c r="B106"/>
    </row>
    <row r="107" spans="1:2" x14ac:dyDescent="0.55000000000000004">
      <c r="A107"/>
      <c r="B107"/>
    </row>
    <row r="108" spans="1:2" x14ac:dyDescent="0.55000000000000004">
      <c r="A108"/>
      <c r="B108"/>
    </row>
    <row r="109" spans="1:2" x14ac:dyDescent="0.55000000000000004">
      <c r="A109"/>
      <c r="B109"/>
    </row>
    <row r="110" spans="1:2" x14ac:dyDescent="0.55000000000000004">
      <c r="A110"/>
      <c r="B110"/>
    </row>
    <row r="111" spans="1:2" x14ac:dyDescent="0.55000000000000004">
      <c r="A111"/>
      <c r="B111"/>
    </row>
    <row r="112" spans="1:2" x14ac:dyDescent="0.55000000000000004">
      <c r="A112"/>
      <c r="B112"/>
    </row>
    <row r="113" spans="1:2" x14ac:dyDescent="0.55000000000000004">
      <c r="A113"/>
      <c r="B113"/>
    </row>
    <row r="114" spans="1:2" x14ac:dyDescent="0.55000000000000004">
      <c r="A114"/>
      <c r="B114"/>
    </row>
    <row r="115" spans="1:2" x14ac:dyDescent="0.55000000000000004">
      <c r="A115"/>
      <c r="B115"/>
    </row>
    <row r="116" spans="1:2" x14ac:dyDescent="0.55000000000000004">
      <c r="A116"/>
      <c r="B116"/>
    </row>
    <row r="117" spans="1:2" x14ac:dyDescent="0.55000000000000004">
      <c r="A117"/>
      <c r="B117"/>
    </row>
    <row r="118" spans="1:2" x14ac:dyDescent="0.55000000000000004">
      <c r="A118"/>
      <c r="B118"/>
    </row>
    <row r="119" spans="1:2" x14ac:dyDescent="0.55000000000000004">
      <c r="A119"/>
      <c r="B119"/>
    </row>
    <row r="120" spans="1:2" x14ac:dyDescent="0.55000000000000004">
      <c r="A120"/>
      <c r="B120"/>
    </row>
    <row r="121" spans="1:2" x14ac:dyDescent="0.55000000000000004">
      <c r="A121"/>
      <c r="B121"/>
    </row>
    <row r="122" spans="1:2" x14ac:dyDescent="0.55000000000000004">
      <c r="A122"/>
      <c r="B122"/>
    </row>
    <row r="123" spans="1:2" x14ac:dyDescent="0.55000000000000004">
      <c r="A123"/>
      <c r="B123"/>
    </row>
    <row r="124" spans="1:2" x14ac:dyDescent="0.55000000000000004">
      <c r="A124"/>
      <c r="B124"/>
    </row>
    <row r="125" spans="1:2" x14ac:dyDescent="0.55000000000000004">
      <c r="A125"/>
      <c r="B125"/>
    </row>
    <row r="126" spans="1:2" x14ac:dyDescent="0.55000000000000004">
      <c r="A126"/>
      <c r="B126"/>
    </row>
    <row r="127" spans="1:2" x14ac:dyDescent="0.55000000000000004">
      <c r="A127"/>
      <c r="B127"/>
    </row>
    <row r="128" spans="1:2" x14ac:dyDescent="0.55000000000000004">
      <c r="A128"/>
      <c r="B128"/>
    </row>
    <row r="129" spans="1:2" x14ac:dyDescent="0.55000000000000004">
      <c r="A129"/>
      <c r="B129"/>
    </row>
    <row r="130" spans="1:2" x14ac:dyDescent="0.55000000000000004">
      <c r="A130"/>
      <c r="B130"/>
    </row>
    <row r="131" spans="1:2" x14ac:dyDescent="0.55000000000000004">
      <c r="A131"/>
      <c r="B131"/>
    </row>
    <row r="132" spans="1:2" x14ac:dyDescent="0.55000000000000004">
      <c r="A132"/>
      <c r="B132"/>
    </row>
    <row r="133" spans="1:2" x14ac:dyDescent="0.55000000000000004">
      <c r="A133"/>
      <c r="B133"/>
    </row>
    <row r="134" spans="1:2" x14ac:dyDescent="0.55000000000000004">
      <c r="A134"/>
      <c r="B134"/>
    </row>
    <row r="135" spans="1:2" x14ac:dyDescent="0.55000000000000004">
      <c r="A135"/>
      <c r="B135"/>
    </row>
    <row r="136" spans="1:2" x14ac:dyDescent="0.55000000000000004">
      <c r="A136"/>
      <c r="B136"/>
    </row>
    <row r="137" spans="1:2" x14ac:dyDescent="0.55000000000000004">
      <c r="A137"/>
      <c r="B137"/>
    </row>
    <row r="138" spans="1:2" x14ac:dyDescent="0.55000000000000004">
      <c r="A138"/>
      <c r="B138"/>
    </row>
    <row r="139" spans="1:2" x14ac:dyDescent="0.55000000000000004">
      <c r="A139"/>
      <c r="B139"/>
    </row>
    <row r="140" spans="1:2" x14ac:dyDescent="0.55000000000000004">
      <c r="A140"/>
      <c r="B140"/>
    </row>
    <row r="141" spans="1:2" x14ac:dyDescent="0.55000000000000004">
      <c r="A141"/>
      <c r="B141"/>
    </row>
    <row r="142" spans="1:2" x14ac:dyDescent="0.55000000000000004">
      <c r="A142"/>
      <c r="B142"/>
    </row>
    <row r="143" spans="1:2" x14ac:dyDescent="0.55000000000000004">
      <c r="A143"/>
      <c r="B143"/>
    </row>
    <row r="144" spans="1:2" x14ac:dyDescent="0.55000000000000004">
      <c r="A144"/>
      <c r="B144"/>
    </row>
  </sheetData>
  <pageMargins left="0.7" right="0.7" top="0.75" bottom="0.75" header="0.3" footer="0.3"/>
  <pageSetup paperSize="9" orientation="portrait" horizontalDpi="0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26"/>
  <sheetViews>
    <sheetView topLeftCell="A259" zoomScale="140" zoomScaleNormal="140" workbookViewId="0">
      <selection activeCell="A28" sqref="A28"/>
    </sheetView>
  </sheetViews>
  <sheetFormatPr defaultRowHeight="21.75" x14ac:dyDescent="0.5"/>
  <cols>
    <col min="1" max="1" width="68.28515625" style="20" customWidth="1"/>
    <col min="2" max="2" width="6.140625" style="21" customWidth="1"/>
    <col min="3" max="3" width="7.140625" style="21" customWidth="1"/>
    <col min="4" max="4" width="7.28515625" style="19" customWidth="1"/>
    <col min="5" max="5" width="7.140625" style="19" customWidth="1"/>
    <col min="6" max="6" width="11.42578125" style="19" bestFit="1" customWidth="1"/>
    <col min="7" max="16384" width="9.140625" style="19"/>
  </cols>
  <sheetData>
    <row r="1" spans="1:4" s="38" customFormat="1" ht="30.75" x14ac:dyDescent="0.7">
      <c r="A1" s="219" t="s">
        <v>86</v>
      </c>
      <c r="B1" s="219"/>
      <c r="C1" s="219"/>
      <c r="D1" s="219"/>
    </row>
    <row r="2" spans="1:4" s="38" customFormat="1" ht="27.75" x14ac:dyDescent="0.65">
      <c r="A2" s="227" t="s">
        <v>388</v>
      </c>
      <c r="B2" s="227"/>
      <c r="C2" s="227"/>
      <c r="D2" s="227"/>
    </row>
    <row r="3" spans="1:4" s="38" customFormat="1" ht="3.75" customHeight="1" x14ac:dyDescent="0.5">
      <c r="A3" s="39"/>
      <c r="B3" s="40"/>
      <c r="C3" s="40"/>
    </row>
    <row r="4" spans="1:4" s="43" customFormat="1" ht="24" x14ac:dyDescent="0.55000000000000004">
      <c r="A4" s="41" t="s">
        <v>127</v>
      </c>
      <c r="B4" s="42"/>
      <c r="C4" s="42"/>
    </row>
    <row r="5" spans="1:4" s="43" customFormat="1" ht="24" x14ac:dyDescent="0.55000000000000004">
      <c r="A5" s="22" t="s">
        <v>382</v>
      </c>
      <c r="B5" s="42"/>
      <c r="C5" s="42"/>
    </row>
    <row r="6" spans="1:4" s="43" customFormat="1" ht="24" x14ac:dyDescent="0.55000000000000004">
      <c r="A6" s="22" t="s">
        <v>387</v>
      </c>
      <c r="B6" s="42"/>
      <c r="C6" s="42"/>
    </row>
    <row r="7" spans="1:4" s="43" customFormat="1" ht="24" x14ac:dyDescent="0.55000000000000004">
      <c r="A7" s="22" t="s">
        <v>386</v>
      </c>
      <c r="B7" s="42"/>
      <c r="C7" s="42"/>
    </row>
    <row r="8" spans="1:4" s="43" customFormat="1" ht="24" x14ac:dyDescent="0.55000000000000004">
      <c r="A8" s="22" t="s">
        <v>385</v>
      </c>
      <c r="B8" s="42"/>
      <c r="C8" s="42"/>
    </row>
    <row r="9" spans="1:4" s="43" customFormat="1" ht="24" x14ac:dyDescent="0.55000000000000004">
      <c r="A9" s="22" t="s">
        <v>384</v>
      </c>
      <c r="B9" s="42"/>
      <c r="C9" s="42"/>
    </row>
    <row r="10" spans="1:4" s="43" customFormat="1" ht="24" x14ac:dyDescent="0.55000000000000004">
      <c r="A10" s="22" t="s">
        <v>383</v>
      </c>
      <c r="B10" s="42"/>
      <c r="C10" s="42"/>
    </row>
    <row r="11" spans="1:4" s="43" customFormat="1" ht="24" x14ac:dyDescent="0.55000000000000004">
      <c r="A11" s="41" t="s">
        <v>87</v>
      </c>
      <c r="B11" s="42"/>
      <c r="C11" s="42"/>
    </row>
    <row r="12" spans="1:4" s="43" customFormat="1" ht="4.5" customHeight="1" x14ac:dyDescent="0.55000000000000004">
      <c r="A12" s="41"/>
      <c r="B12" s="42"/>
      <c r="C12" s="42"/>
    </row>
    <row r="13" spans="1:4" s="43" customFormat="1" ht="24" x14ac:dyDescent="0.55000000000000004">
      <c r="A13" s="46" t="s">
        <v>88</v>
      </c>
      <c r="B13" s="42"/>
      <c r="C13" s="42"/>
    </row>
    <row r="14" spans="1:4" s="43" customFormat="1" ht="24" x14ac:dyDescent="0.55000000000000004">
      <c r="A14" s="46" t="s">
        <v>100</v>
      </c>
      <c r="B14" s="42"/>
      <c r="C14" s="42"/>
    </row>
    <row r="15" spans="1:4" s="43" customFormat="1" ht="24" x14ac:dyDescent="0.55000000000000004">
      <c r="A15" s="47" t="s">
        <v>91</v>
      </c>
      <c r="B15" s="48" t="s">
        <v>89</v>
      </c>
      <c r="C15" s="48" t="s">
        <v>90</v>
      </c>
    </row>
    <row r="16" spans="1:4" s="43" customFormat="1" ht="24" x14ac:dyDescent="0.55000000000000004">
      <c r="A16" s="143" t="s">
        <v>92</v>
      </c>
      <c r="B16" s="48"/>
      <c r="C16" s="50"/>
    </row>
    <row r="17" spans="1:3" s="43" customFormat="1" ht="24" x14ac:dyDescent="0.55000000000000004">
      <c r="A17" s="51" t="s">
        <v>93</v>
      </c>
      <c r="B17" s="52">
        <v>1</v>
      </c>
      <c r="C17" s="53">
        <f>B17*100/101</f>
        <v>0.99009900990099009</v>
      </c>
    </row>
    <row r="18" spans="1:3" s="43" customFormat="1" ht="24" x14ac:dyDescent="0.55000000000000004">
      <c r="A18" s="51" t="s">
        <v>94</v>
      </c>
      <c r="B18" s="52">
        <v>6</v>
      </c>
      <c r="C18" s="53">
        <f>B18*100/101</f>
        <v>5.9405940594059405</v>
      </c>
    </row>
    <row r="19" spans="1:3" s="43" customFormat="1" ht="24" x14ac:dyDescent="0.55000000000000004">
      <c r="A19" s="144" t="s">
        <v>95</v>
      </c>
      <c r="B19" s="48"/>
      <c r="C19" s="73"/>
    </row>
    <row r="20" spans="1:3" s="43" customFormat="1" ht="24" x14ac:dyDescent="0.55000000000000004">
      <c r="A20" s="74" t="s">
        <v>93</v>
      </c>
      <c r="B20" s="52">
        <v>8</v>
      </c>
      <c r="C20" s="55">
        <f>B20*100/101</f>
        <v>7.9207920792079207</v>
      </c>
    </row>
    <row r="21" spans="1:3" s="43" customFormat="1" ht="24" x14ac:dyDescent="0.55000000000000004">
      <c r="A21" s="75" t="s">
        <v>94</v>
      </c>
      <c r="B21" s="76">
        <v>10</v>
      </c>
      <c r="C21" s="56">
        <f t="shared" ref="C21:C33" si="0">B21*100/101</f>
        <v>9.9009900990099009</v>
      </c>
    </row>
    <row r="22" spans="1:3" s="43" customFormat="1" ht="24" x14ac:dyDescent="0.55000000000000004">
      <c r="A22" s="144" t="s">
        <v>96</v>
      </c>
      <c r="B22" s="48"/>
      <c r="C22" s="55"/>
    </row>
    <row r="23" spans="1:3" s="43" customFormat="1" ht="24" x14ac:dyDescent="0.55000000000000004">
      <c r="A23" s="74" t="s">
        <v>93</v>
      </c>
      <c r="B23" s="52">
        <v>6</v>
      </c>
      <c r="C23" s="55">
        <f t="shared" si="0"/>
        <v>5.9405940594059405</v>
      </c>
    </row>
    <row r="24" spans="1:3" s="43" customFormat="1" ht="24" x14ac:dyDescent="0.55000000000000004">
      <c r="A24" s="75" t="s">
        <v>94</v>
      </c>
      <c r="B24" s="76">
        <v>8</v>
      </c>
      <c r="C24" s="56">
        <f t="shared" si="0"/>
        <v>7.9207920792079207</v>
      </c>
    </row>
    <row r="25" spans="1:3" s="43" customFormat="1" ht="24" x14ac:dyDescent="0.55000000000000004">
      <c r="A25" s="144" t="s">
        <v>97</v>
      </c>
      <c r="B25" s="48"/>
      <c r="C25" s="55"/>
    </row>
    <row r="26" spans="1:3" s="43" customFormat="1" ht="24" x14ac:dyDescent="0.55000000000000004">
      <c r="A26" s="74" t="s">
        <v>93</v>
      </c>
      <c r="B26" s="52">
        <v>15</v>
      </c>
      <c r="C26" s="55">
        <f t="shared" si="0"/>
        <v>14.851485148514852</v>
      </c>
    </row>
    <row r="27" spans="1:3" s="43" customFormat="1" ht="24" x14ac:dyDescent="0.55000000000000004">
      <c r="A27" s="75" t="s">
        <v>94</v>
      </c>
      <c r="B27" s="76">
        <v>15</v>
      </c>
      <c r="C27" s="56">
        <f t="shared" si="0"/>
        <v>14.851485148514852</v>
      </c>
    </row>
    <row r="28" spans="1:3" s="43" customFormat="1" ht="24" x14ac:dyDescent="0.55000000000000004">
      <c r="A28" s="72" t="s">
        <v>98</v>
      </c>
      <c r="B28" s="48"/>
      <c r="C28" s="55"/>
    </row>
    <row r="29" spans="1:3" s="43" customFormat="1" ht="24" x14ac:dyDescent="0.55000000000000004">
      <c r="A29" s="74" t="s">
        <v>93</v>
      </c>
      <c r="B29" s="52">
        <v>13</v>
      </c>
      <c r="C29" s="55">
        <f t="shared" si="0"/>
        <v>12.871287128712872</v>
      </c>
    </row>
    <row r="30" spans="1:3" s="43" customFormat="1" ht="24" x14ac:dyDescent="0.55000000000000004">
      <c r="A30" s="75" t="s">
        <v>94</v>
      </c>
      <c r="B30" s="76">
        <v>18</v>
      </c>
      <c r="C30" s="56">
        <f t="shared" si="0"/>
        <v>17.821782178217823</v>
      </c>
    </row>
    <row r="31" spans="1:3" s="43" customFormat="1" ht="24" x14ac:dyDescent="0.55000000000000004">
      <c r="A31" s="72" t="s">
        <v>99</v>
      </c>
      <c r="B31" s="48"/>
      <c r="C31" s="55"/>
    </row>
    <row r="32" spans="1:3" s="43" customFormat="1" ht="24" x14ac:dyDescent="0.55000000000000004">
      <c r="A32" s="75" t="s">
        <v>94</v>
      </c>
      <c r="B32" s="76">
        <v>1</v>
      </c>
      <c r="C32" s="55">
        <f t="shared" si="0"/>
        <v>0.99009900990099009</v>
      </c>
    </row>
    <row r="33" spans="1:3" s="43" customFormat="1" ht="24" x14ac:dyDescent="0.55000000000000004">
      <c r="A33" s="82" t="s">
        <v>101</v>
      </c>
      <c r="B33" s="83">
        <f>SUM(B17:B32)</f>
        <v>101</v>
      </c>
      <c r="C33" s="71">
        <f t="shared" si="0"/>
        <v>100</v>
      </c>
    </row>
    <row r="34" spans="1:3" s="43" customFormat="1" ht="24" x14ac:dyDescent="0.55000000000000004">
      <c r="A34" s="41" t="s">
        <v>217</v>
      </c>
      <c r="B34" s="42"/>
      <c r="C34" s="42"/>
    </row>
    <row r="35" spans="1:3" s="43" customFormat="1" ht="24" x14ac:dyDescent="0.55000000000000004">
      <c r="A35" s="41" t="s">
        <v>218</v>
      </c>
      <c r="B35" s="42"/>
      <c r="C35" s="42"/>
    </row>
    <row r="36" spans="1:3" s="43" customFormat="1" ht="24" x14ac:dyDescent="0.55000000000000004">
      <c r="A36" s="41" t="s">
        <v>219</v>
      </c>
      <c r="B36" s="42"/>
      <c r="C36" s="42"/>
    </row>
    <row r="37" spans="1:3" s="43" customFormat="1" ht="24" x14ac:dyDescent="0.55000000000000004">
      <c r="A37" s="41" t="s">
        <v>220</v>
      </c>
      <c r="B37" s="42"/>
      <c r="C37" s="42"/>
    </row>
    <row r="38" spans="1:3" s="43" customFormat="1" ht="24" x14ac:dyDescent="0.55000000000000004">
      <c r="A38" s="41" t="s">
        <v>221</v>
      </c>
      <c r="B38" s="42"/>
      <c r="C38" s="42"/>
    </row>
    <row r="39" spans="1:3" s="24" customFormat="1" ht="9.75" customHeight="1" x14ac:dyDescent="0.55000000000000004">
      <c r="A39" s="22"/>
      <c r="B39" s="23"/>
      <c r="C39" s="23"/>
    </row>
    <row r="40" spans="1:3" s="43" customFormat="1" ht="24" x14ac:dyDescent="0.55000000000000004">
      <c r="A40" s="46" t="s">
        <v>102</v>
      </c>
      <c r="B40" s="42"/>
      <c r="C40" s="42"/>
    </row>
    <row r="41" spans="1:3" s="43" customFormat="1" ht="24" x14ac:dyDescent="0.55000000000000004">
      <c r="A41" s="47" t="s">
        <v>91</v>
      </c>
      <c r="B41" s="48" t="s">
        <v>89</v>
      </c>
      <c r="C41" s="48" t="s">
        <v>90</v>
      </c>
    </row>
    <row r="42" spans="1:3" s="43" customFormat="1" ht="24" x14ac:dyDescent="0.55000000000000004">
      <c r="A42" s="72" t="s">
        <v>92</v>
      </c>
      <c r="B42" s="48"/>
      <c r="C42" s="50"/>
    </row>
    <row r="43" spans="1:3" s="43" customFormat="1" ht="24" x14ac:dyDescent="0.55000000000000004">
      <c r="A43" s="74" t="s">
        <v>103</v>
      </c>
      <c r="B43" s="52">
        <v>2</v>
      </c>
      <c r="C43" s="53">
        <f>B43*100/101</f>
        <v>1.9801980198019802</v>
      </c>
    </row>
    <row r="44" spans="1:3" s="43" customFormat="1" ht="24" x14ac:dyDescent="0.55000000000000004">
      <c r="A44" s="74" t="s">
        <v>106</v>
      </c>
      <c r="B44" s="52">
        <v>2</v>
      </c>
      <c r="C44" s="53">
        <f t="shared" ref="C44:C45" si="1">B44*100/101</f>
        <v>1.9801980198019802</v>
      </c>
    </row>
    <row r="45" spans="1:3" s="43" customFormat="1" ht="24" x14ac:dyDescent="0.55000000000000004">
      <c r="A45" s="74" t="s">
        <v>104</v>
      </c>
      <c r="B45" s="52">
        <v>3</v>
      </c>
      <c r="C45" s="56">
        <f t="shared" si="1"/>
        <v>2.9702970297029703</v>
      </c>
    </row>
    <row r="46" spans="1:3" s="43" customFormat="1" ht="24" x14ac:dyDescent="0.55000000000000004">
      <c r="A46" s="72" t="s">
        <v>95</v>
      </c>
      <c r="B46" s="48"/>
      <c r="C46" s="53"/>
    </row>
    <row r="47" spans="1:3" s="43" customFormat="1" ht="24" x14ac:dyDescent="0.55000000000000004">
      <c r="A47" s="74" t="s">
        <v>103</v>
      </c>
      <c r="B47" s="52">
        <v>12</v>
      </c>
      <c r="C47" s="53">
        <f>B47*100/101</f>
        <v>11.881188118811881</v>
      </c>
    </row>
    <row r="48" spans="1:3" s="43" customFormat="1" ht="24" x14ac:dyDescent="0.55000000000000004">
      <c r="A48" s="74" t="s">
        <v>106</v>
      </c>
      <c r="B48" s="52">
        <v>4</v>
      </c>
      <c r="C48" s="53">
        <f t="shared" ref="C48:C49" si="2">B48*100/101</f>
        <v>3.9603960396039604</v>
      </c>
    </row>
    <row r="49" spans="1:3" s="43" customFormat="1" ht="24" x14ac:dyDescent="0.55000000000000004">
      <c r="A49" s="74" t="s">
        <v>104</v>
      </c>
      <c r="B49" s="76">
        <v>2</v>
      </c>
      <c r="C49" s="53">
        <f t="shared" si="2"/>
        <v>1.9801980198019802</v>
      </c>
    </row>
    <row r="50" spans="1:3" s="43" customFormat="1" ht="24" x14ac:dyDescent="0.55000000000000004">
      <c r="A50" s="72" t="s">
        <v>96</v>
      </c>
      <c r="B50" s="86"/>
      <c r="C50" s="73"/>
    </row>
    <row r="51" spans="1:3" s="43" customFormat="1" ht="24" x14ac:dyDescent="0.55000000000000004">
      <c r="A51" s="74" t="s">
        <v>103</v>
      </c>
      <c r="B51" s="52">
        <v>6</v>
      </c>
      <c r="C51" s="55">
        <f>B51*100/101</f>
        <v>5.9405940594059405</v>
      </c>
    </row>
    <row r="52" spans="1:3" s="43" customFormat="1" ht="21" customHeight="1" x14ac:dyDescent="0.55000000000000004">
      <c r="A52" s="74" t="s">
        <v>106</v>
      </c>
      <c r="B52" s="52">
        <v>6</v>
      </c>
      <c r="C52" s="55">
        <f t="shared" ref="C52:C54" si="3">B52*100/101</f>
        <v>5.9405940594059405</v>
      </c>
    </row>
    <row r="53" spans="1:3" s="43" customFormat="1" ht="19.5" customHeight="1" x14ac:dyDescent="0.55000000000000004">
      <c r="A53" s="74" t="s">
        <v>104</v>
      </c>
      <c r="B53" s="52">
        <v>1</v>
      </c>
      <c r="C53" s="55">
        <f t="shared" si="3"/>
        <v>0.99009900990099009</v>
      </c>
    </row>
    <row r="54" spans="1:3" s="43" customFormat="1" ht="19.5" customHeight="1" x14ac:dyDescent="0.55000000000000004">
      <c r="A54" s="75" t="s">
        <v>105</v>
      </c>
      <c r="B54" s="76">
        <v>1</v>
      </c>
      <c r="C54" s="55">
        <f t="shared" si="3"/>
        <v>0.99009900990099009</v>
      </c>
    </row>
    <row r="55" spans="1:3" s="43" customFormat="1" ht="24" x14ac:dyDescent="0.55000000000000004">
      <c r="A55" s="72" t="s">
        <v>97</v>
      </c>
      <c r="B55" s="86"/>
      <c r="C55" s="73"/>
    </row>
    <row r="56" spans="1:3" s="43" customFormat="1" ht="24" x14ac:dyDescent="0.55000000000000004">
      <c r="A56" s="74" t="s">
        <v>103</v>
      </c>
      <c r="B56" s="54">
        <v>14</v>
      </c>
      <c r="C56" s="55">
        <f>B56*100/101</f>
        <v>13.861386138613861</v>
      </c>
    </row>
    <row r="57" spans="1:3" s="43" customFormat="1" ht="21.75" customHeight="1" x14ac:dyDescent="0.55000000000000004">
      <c r="A57" s="74" t="s">
        <v>106</v>
      </c>
      <c r="B57" s="54">
        <v>7</v>
      </c>
      <c r="C57" s="55">
        <f t="shared" ref="C57:C58" si="4">B57*100/101</f>
        <v>6.9306930693069306</v>
      </c>
    </row>
    <row r="58" spans="1:3" s="43" customFormat="1" ht="21.75" customHeight="1" x14ac:dyDescent="0.55000000000000004">
      <c r="A58" s="75" t="s">
        <v>104</v>
      </c>
      <c r="B58" s="76">
        <v>9</v>
      </c>
      <c r="C58" s="56">
        <f t="shared" si="4"/>
        <v>8.9108910891089117</v>
      </c>
    </row>
    <row r="59" spans="1:3" s="43" customFormat="1" ht="24" x14ac:dyDescent="0.55000000000000004">
      <c r="A59" s="74" t="s">
        <v>98</v>
      </c>
      <c r="B59" s="52"/>
      <c r="C59" s="53"/>
    </row>
    <row r="60" spans="1:3" s="43" customFormat="1" ht="24" x14ac:dyDescent="0.55000000000000004">
      <c r="A60" s="74" t="s">
        <v>103</v>
      </c>
      <c r="B60" s="52">
        <v>24</v>
      </c>
      <c r="C60" s="53">
        <f>B60*100/101</f>
        <v>23.762376237623762</v>
      </c>
    </row>
    <row r="61" spans="1:3" s="43" customFormat="1" ht="24" x14ac:dyDescent="0.55000000000000004">
      <c r="A61" s="74" t="s">
        <v>106</v>
      </c>
      <c r="B61" s="52">
        <v>6</v>
      </c>
      <c r="C61" s="53">
        <f t="shared" ref="C61:C62" si="5">B61*100/101</f>
        <v>5.9405940594059405</v>
      </c>
    </row>
    <row r="62" spans="1:3" s="43" customFormat="1" ht="24" x14ac:dyDescent="0.55000000000000004">
      <c r="A62" s="74" t="s">
        <v>104</v>
      </c>
      <c r="B62" s="52">
        <v>1</v>
      </c>
      <c r="C62" s="56">
        <f t="shared" si="5"/>
        <v>0.99009900990099009</v>
      </c>
    </row>
    <row r="63" spans="1:3" s="43" customFormat="1" ht="24" x14ac:dyDescent="0.55000000000000004">
      <c r="A63" s="72" t="s">
        <v>99</v>
      </c>
      <c r="B63" s="48"/>
      <c r="C63" s="53"/>
    </row>
    <row r="64" spans="1:3" s="43" customFormat="1" ht="24" x14ac:dyDescent="0.55000000000000004">
      <c r="A64" s="74" t="s">
        <v>103</v>
      </c>
      <c r="B64" s="52">
        <v>1</v>
      </c>
      <c r="C64" s="53">
        <v>0.99</v>
      </c>
    </row>
    <row r="65" spans="1:3" s="43" customFormat="1" ht="24" x14ac:dyDescent="0.55000000000000004">
      <c r="A65" s="82" t="s">
        <v>101</v>
      </c>
      <c r="B65" s="83">
        <f>SUM(B43:B64)</f>
        <v>101</v>
      </c>
      <c r="C65" s="84">
        <v>100</v>
      </c>
    </row>
    <row r="66" spans="1:3" s="43" customFormat="1" ht="24" x14ac:dyDescent="0.55000000000000004">
      <c r="A66" s="41"/>
      <c r="B66" s="42"/>
      <c r="C66" s="42"/>
    </row>
    <row r="67" spans="1:3" s="43" customFormat="1" ht="24" x14ac:dyDescent="0.55000000000000004">
      <c r="A67" s="41"/>
      <c r="B67" s="42"/>
      <c r="C67" s="42"/>
    </row>
    <row r="68" spans="1:3" s="43" customFormat="1" ht="24" x14ac:dyDescent="0.55000000000000004">
      <c r="A68" s="41" t="s">
        <v>222</v>
      </c>
      <c r="B68" s="42"/>
      <c r="C68" s="42"/>
    </row>
    <row r="69" spans="1:3" s="43" customFormat="1" ht="24" x14ac:dyDescent="0.55000000000000004">
      <c r="A69" s="41" t="s">
        <v>223</v>
      </c>
      <c r="B69" s="42"/>
      <c r="C69" s="42"/>
    </row>
    <row r="70" spans="1:3" s="43" customFormat="1" ht="24" x14ac:dyDescent="0.55000000000000004">
      <c r="A70" s="41" t="s">
        <v>224</v>
      </c>
      <c r="B70" s="42"/>
      <c r="C70" s="42"/>
    </row>
    <row r="71" spans="1:3" s="43" customFormat="1" ht="24" x14ac:dyDescent="0.55000000000000004">
      <c r="A71" s="41" t="s">
        <v>225</v>
      </c>
      <c r="B71" s="42"/>
      <c r="C71" s="42"/>
    </row>
    <row r="72" spans="1:3" s="43" customFormat="1" ht="24" x14ac:dyDescent="0.55000000000000004">
      <c r="A72" s="41" t="s">
        <v>226</v>
      </c>
      <c r="B72" s="42"/>
      <c r="C72" s="42"/>
    </row>
    <row r="73" spans="1:3" s="43" customFormat="1" ht="24" x14ac:dyDescent="0.55000000000000004">
      <c r="A73" s="41" t="s">
        <v>227</v>
      </c>
      <c r="B73" s="42"/>
      <c r="C73" s="42"/>
    </row>
    <row r="74" spans="1:3" s="43" customFormat="1" ht="24" x14ac:dyDescent="0.55000000000000004">
      <c r="A74" s="41" t="s">
        <v>228</v>
      </c>
      <c r="B74" s="42"/>
      <c r="C74" s="42"/>
    </row>
    <row r="75" spans="1:3" s="43" customFormat="1" ht="24" x14ac:dyDescent="0.55000000000000004">
      <c r="A75" s="41" t="s">
        <v>188</v>
      </c>
      <c r="B75" s="42"/>
      <c r="C75" s="42"/>
    </row>
    <row r="76" spans="1:3" s="43" customFormat="1" ht="24" x14ac:dyDescent="0.55000000000000004">
      <c r="A76" s="41"/>
      <c r="B76" s="42"/>
      <c r="C76" s="42"/>
    </row>
    <row r="77" spans="1:3" s="43" customFormat="1" ht="24" x14ac:dyDescent="0.55000000000000004">
      <c r="A77" s="46" t="s">
        <v>109</v>
      </c>
      <c r="B77" s="42"/>
      <c r="C77" s="42"/>
    </row>
    <row r="78" spans="1:3" s="43" customFormat="1" ht="24" x14ac:dyDescent="0.55000000000000004">
      <c r="A78" s="47" t="s">
        <v>91</v>
      </c>
      <c r="B78" s="48" t="s">
        <v>89</v>
      </c>
      <c r="C78" s="48" t="s">
        <v>90</v>
      </c>
    </row>
    <row r="79" spans="1:3" s="43" customFormat="1" ht="24" x14ac:dyDescent="0.55000000000000004">
      <c r="A79" s="49" t="s">
        <v>92</v>
      </c>
      <c r="B79" s="48"/>
      <c r="C79" s="50"/>
    </row>
    <row r="80" spans="1:3" s="43" customFormat="1" ht="24" x14ac:dyDescent="0.55000000000000004">
      <c r="A80" s="51" t="s">
        <v>107</v>
      </c>
      <c r="B80" s="52">
        <v>4</v>
      </c>
      <c r="C80" s="53">
        <f>B80*100/101</f>
        <v>3.9603960396039604</v>
      </c>
    </row>
    <row r="81" spans="1:3" s="43" customFormat="1" ht="24" x14ac:dyDescent="0.55000000000000004">
      <c r="A81" s="51" t="s">
        <v>108</v>
      </c>
      <c r="B81" s="52">
        <v>3</v>
      </c>
      <c r="C81" s="53">
        <f>B81*100/101</f>
        <v>2.9702970297029703</v>
      </c>
    </row>
    <row r="82" spans="1:3" s="43" customFormat="1" ht="24" x14ac:dyDescent="0.55000000000000004">
      <c r="A82" s="72" t="s">
        <v>95</v>
      </c>
      <c r="B82" s="48"/>
      <c r="C82" s="73"/>
    </row>
    <row r="83" spans="1:3" s="43" customFormat="1" ht="24" x14ac:dyDescent="0.55000000000000004">
      <c r="A83" s="51" t="s">
        <v>107</v>
      </c>
      <c r="B83" s="52">
        <v>5</v>
      </c>
      <c r="C83" s="55">
        <f>B83*100/101</f>
        <v>4.9504950495049505</v>
      </c>
    </row>
    <row r="84" spans="1:3" s="43" customFormat="1" ht="24" x14ac:dyDescent="0.55000000000000004">
      <c r="A84" s="51" t="s">
        <v>108</v>
      </c>
      <c r="B84" s="76">
        <v>13</v>
      </c>
      <c r="C84" s="55">
        <f>B84*100/101</f>
        <v>12.871287128712872</v>
      </c>
    </row>
    <row r="85" spans="1:3" s="43" customFormat="1" ht="24" x14ac:dyDescent="0.55000000000000004">
      <c r="A85" s="72" t="s">
        <v>96</v>
      </c>
      <c r="B85" s="48"/>
      <c r="C85" s="73"/>
    </row>
    <row r="86" spans="1:3" s="43" customFormat="1" ht="24" x14ac:dyDescent="0.55000000000000004">
      <c r="A86" s="51" t="s">
        <v>107</v>
      </c>
      <c r="B86" s="52">
        <v>8</v>
      </c>
      <c r="C86" s="55">
        <f>B86*100/101</f>
        <v>7.9207920792079207</v>
      </c>
    </row>
    <row r="87" spans="1:3" s="43" customFormat="1" ht="24" x14ac:dyDescent="0.55000000000000004">
      <c r="A87" s="51" t="s">
        <v>108</v>
      </c>
      <c r="B87" s="52">
        <v>6</v>
      </c>
      <c r="C87" s="55">
        <f>B87*100/101</f>
        <v>5.9405940594059405</v>
      </c>
    </row>
    <row r="88" spans="1:3" s="43" customFormat="1" ht="24" x14ac:dyDescent="0.55000000000000004">
      <c r="A88" s="72" t="s">
        <v>97</v>
      </c>
      <c r="B88" s="48"/>
      <c r="C88" s="73"/>
    </row>
    <row r="89" spans="1:3" s="43" customFormat="1" ht="24" x14ac:dyDescent="0.55000000000000004">
      <c r="A89" s="51" t="s">
        <v>107</v>
      </c>
      <c r="B89" s="52">
        <v>12</v>
      </c>
      <c r="C89" s="55">
        <f>B89*100/101</f>
        <v>11.881188118811881</v>
      </c>
    </row>
    <row r="90" spans="1:3" s="43" customFormat="1" ht="24" x14ac:dyDescent="0.55000000000000004">
      <c r="A90" s="51" t="s">
        <v>108</v>
      </c>
      <c r="B90" s="52">
        <v>18</v>
      </c>
      <c r="C90" s="55">
        <f>B90*100/101</f>
        <v>17.821782178217823</v>
      </c>
    </row>
    <row r="91" spans="1:3" s="43" customFormat="1" ht="24" x14ac:dyDescent="0.55000000000000004">
      <c r="A91" s="72" t="s">
        <v>98</v>
      </c>
      <c r="B91" s="48"/>
      <c r="C91" s="73"/>
    </row>
    <row r="92" spans="1:3" s="43" customFormat="1" ht="24" x14ac:dyDescent="0.55000000000000004">
      <c r="A92" s="51" t="s">
        <v>107</v>
      </c>
      <c r="B92" s="52">
        <v>4</v>
      </c>
      <c r="C92" s="55">
        <f>B92*100/101</f>
        <v>3.9603960396039604</v>
      </c>
    </row>
    <row r="93" spans="1:3" s="43" customFormat="1" ht="24" x14ac:dyDescent="0.55000000000000004">
      <c r="A93" s="51" t="s">
        <v>108</v>
      </c>
      <c r="B93" s="76">
        <v>27</v>
      </c>
      <c r="C93" s="55">
        <f>B93*100/101</f>
        <v>26.732673267326732</v>
      </c>
    </row>
    <row r="94" spans="1:3" s="43" customFormat="1" ht="24" x14ac:dyDescent="0.55000000000000004">
      <c r="A94" s="72" t="s">
        <v>99</v>
      </c>
      <c r="B94" s="48"/>
      <c r="C94" s="73"/>
    </row>
    <row r="95" spans="1:3" s="43" customFormat="1" ht="24" x14ac:dyDescent="0.55000000000000004">
      <c r="A95" s="51" t="s">
        <v>107</v>
      </c>
      <c r="B95" s="76">
        <v>1</v>
      </c>
      <c r="C95" s="56">
        <f>B95*100/101</f>
        <v>0.99009900990099009</v>
      </c>
    </row>
    <row r="96" spans="1:3" s="43" customFormat="1" ht="24" x14ac:dyDescent="0.55000000000000004">
      <c r="A96" s="87" t="s">
        <v>101</v>
      </c>
      <c r="B96" s="83">
        <f>SUM(B80:B95)</f>
        <v>101</v>
      </c>
      <c r="C96" s="84">
        <v>100</v>
      </c>
    </row>
    <row r="97" spans="1:3" s="24" customFormat="1" ht="24" x14ac:dyDescent="0.55000000000000004">
      <c r="A97" s="26"/>
      <c r="B97" s="27"/>
      <c r="C97" s="28"/>
    </row>
    <row r="98" spans="1:3" s="24" customFormat="1" ht="24" x14ac:dyDescent="0.55000000000000004">
      <c r="A98" s="26"/>
      <c r="B98" s="27"/>
      <c r="C98" s="28"/>
    </row>
    <row r="99" spans="1:3" s="24" customFormat="1" ht="24" x14ac:dyDescent="0.55000000000000004">
      <c r="A99" s="26"/>
      <c r="B99" s="27"/>
      <c r="C99" s="28"/>
    </row>
    <row r="100" spans="1:3" s="43" customFormat="1" ht="24" x14ac:dyDescent="0.55000000000000004">
      <c r="A100" s="88" t="s">
        <v>229</v>
      </c>
      <c r="B100" s="14"/>
      <c r="C100" s="81"/>
    </row>
    <row r="101" spans="1:3" s="43" customFormat="1" ht="24" x14ac:dyDescent="0.55000000000000004">
      <c r="A101" s="88" t="s">
        <v>230</v>
      </c>
      <c r="B101" s="14"/>
      <c r="C101" s="81"/>
    </row>
    <row r="102" spans="1:3" s="43" customFormat="1" ht="24" x14ac:dyDescent="0.55000000000000004">
      <c r="A102" s="88" t="s">
        <v>231</v>
      </c>
      <c r="B102" s="14"/>
      <c r="C102" s="81"/>
    </row>
    <row r="103" spans="1:3" s="43" customFormat="1" ht="24" x14ac:dyDescent="0.55000000000000004">
      <c r="A103" s="88" t="s">
        <v>261</v>
      </c>
      <c r="B103" s="14"/>
      <c r="C103" s="81"/>
    </row>
    <row r="104" spans="1:3" s="43" customFormat="1" ht="24" x14ac:dyDescent="0.55000000000000004">
      <c r="A104" s="88" t="s">
        <v>232</v>
      </c>
      <c r="B104" s="14"/>
      <c r="C104" s="81"/>
    </row>
    <row r="105" spans="1:3" s="24" customFormat="1" ht="24" x14ac:dyDescent="0.55000000000000004">
      <c r="A105" s="26"/>
      <c r="B105" s="27"/>
      <c r="C105" s="28"/>
    </row>
    <row r="106" spans="1:3" s="43" customFormat="1" ht="24.75" customHeight="1" x14ac:dyDescent="0.55000000000000004">
      <c r="A106" s="46" t="s">
        <v>122</v>
      </c>
      <c r="B106" s="42"/>
      <c r="C106" s="42"/>
    </row>
    <row r="107" spans="1:3" s="43" customFormat="1" ht="24" x14ac:dyDescent="0.55000000000000004">
      <c r="A107" s="47" t="s">
        <v>91</v>
      </c>
      <c r="B107" s="48" t="s">
        <v>89</v>
      </c>
      <c r="C107" s="48" t="s">
        <v>90</v>
      </c>
    </row>
    <row r="108" spans="1:3" s="43" customFormat="1" ht="21.75" customHeight="1" x14ac:dyDescent="0.55000000000000004">
      <c r="A108" s="49" t="s">
        <v>92</v>
      </c>
      <c r="B108" s="48"/>
      <c r="C108" s="50"/>
    </row>
    <row r="109" spans="1:3" s="43" customFormat="1" ht="24" x14ac:dyDescent="0.55000000000000004">
      <c r="A109" s="51" t="s">
        <v>110</v>
      </c>
      <c r="B109" s="52">
        <v>1</v>
      </c>
      <c r="C109" s="53">
        <f>B109*100/101</f>
        <v>0.99009900990099009</v>
      </c>
    </row>
    <row r="110" spans="1:3" s="43" customFormat="1" ht="24" x14ac:dyDescent="0.55000000000000004">
      <c r="A110" s="51" t="s">
        <v>111</v>
      </c>
      <c r="B110" s="52">
        <v>1</v>
      </c>
      <c r="C110" s="53">
        <f t="shared" ref="C110:C113" si="6">B110*100/101</f>
        <v>0.99009900990099009</v>
      </c>
    </row>
    <row r="111" spans="1:3" s="43" customFormat="1" ht="24" x14ac:dyDescent="0.55000000000000004">
      <c r="A111" s="51" t="s">
        <v>112</v>
      </c>
      <c r="B111" s="52">
        <v>1</v>
      </c>
      <c r="C111" s="53">
        <f t="shared" si="6"/>
        <v>0.99009900990099009</v>
      </c>
    </row>
    <row r="112" spans="1:3" s="43" customFormat="1" ht="24" x14ac:dyDescent="0.55000000000000004">
      <c r="A112" s="51" t="s">
        <v>119</v>
      </c>
      <c r="B112" s="52">
        <v>3</v>
      </c>
      <c r="C112" s="53">
        <f t="shared" si="6"/>
        <v>2.9702970297029703</v>
      </c>
    </row>
    <row r="113" spans="1:3" s="43" customFormat="1" ht="24" x14ac:dyDescent="0.55000000000000004">
      <c r="A113" s="51" t="s">
        <v>174</v>
      </c>
      <c r="B113" s="52">
        <v>1</v>
      </c>
      <c r="C113" s="53">
        <f t="shared" si="6"/>
        <v>0.99009900990099009</v>
      </c>
    </row>
    <row r="114" spans="1:3" s="43" customFormat="1" ht="24" x14ac:dyDescent="0.55000000000000004">
      <c r="A114" s="72" t="s">
        <v>95</v>
      </c>
      <c r="B114" s="50"/>
      <c r="C114" s="73"/>
    </row>
    <row r="115" spans="1:3" s="43" customFormat="1" ht="24" x14ac:dyDescent="0.55000000000000004">
      <c r="A115" s="74" t="s">
        <v>110</v>
      </c>
      <c r="B115" s="93">
        <v>1</v>
      </c>
      <c r="C115" s="55">
        <f>B115*100/101</f>
        <v>0.99009900990099009</v>
      </c>
    </row>
    <row r="116" spans="1:3" s="43" customFormat="1" ht="24" x14ac:dyDescent="0.55000000000000004">
      <c r="A116" s="95" t="s">
        <v>200</v>
      </c>
      <c r="B116" s="93">
        <v>2</v>
      </c>
      <c r="C116" s="55">
        <f t="shared" ref="C116:C122" si="7">B116*100/101</f>
        <v>1.9801980198019802</v>
      </c>
    </row>
    <row r="117" spans="1:3" s="43" customFormat="1" ht="24" x14ac:dyDescent="0.55000000000000004">
      <c r="A117" s="74" t="s">
        <v>116</v>
      </c>
      <c r="B117" s="93">
        <v>1</v>
      </c>
      <c r="C117" s="55">
        <f t="shared" si="7"/>
        <v>0.99009900990099009</v>
      </c>
    </row>
    <row r="118" spans="1:3" s="43" customFormat="1" ht="24" x14ac:dyDescent="0.55000000000000004">
      <c r="A118" s="74" t="s">
        <v>112</v>
      </c>
      <c r="B118" s="93">
        <v>6</v>
      </c>
      <c r="C118" s="55">
        <f t="shared" si="7"/>
        <v>5.9405940594059405</v>
      </c>
    </row>
    <row r="119" spans="1:3" s="43" customFormat="1" ht="24" x14ac:dyDescent="0.55000000000000004">
      <c r="A119" s="74" t="s">
        <v>119</v>
      </c>
      <c r="B119" s="93">
        <v>1</v>
      </c>
      <c r="C119" s="55">
        <f t="shared" si="7"/>
        <v>0.99009900990099009</v>
      </c>
    </row>
    <row r="120" spans="1:3" s="43" customFormat="1" ht="24" x14ac:dyDescent="0.55000000000000004">
      <c r="A120" s="95" t="s">
        <v>201</v>
      </c>
      <c r="B120" s="93">
        <v>1</v>
      </c>
      <c r="C120" s="55">
        <f t="shared" si="7"/>
        <v>0.99009900990099009</v>
      </c>
    </row>
    <row r="121" spans="1:3" s="43" customFormat="1" ht="24" x14ac:dyDescent="0.55000000000000004">
      <c r="A121" s="95" t="s">
        <v>202</v>
      </c>
      <c r="B121" s="93">
        <v>5</v>
      </c>
      <c r="C121" s="55">
        <f t="shared" si="7"/>
        <v>4.9504950495049505</v>
      </c>
    </row>
    <row r="122" spans="1:3" s="43" customFormat="1" ht="21.75" customHeight="1" x14ac:dyDescent="0.55000000000000004">
      <c r="A122" s="75" t="s">
        <v>113</v>
      </c>
      <c r="B122" s="93">
        <v>1</v>
      </c>
      <c r="C122" s="55">
        <f t="shared" si="7"/>
        <v>0.99009900990099009</v>
      </c>
    </row>
    <row r="123" spans="1:3" s="43" customFormat="1" ht="24" x14ac:dyDescent="0.55000000000000004">
      <c r="A123" s="72" t="s">
        <v>96</v>
      </c>
      <c r="B123" s="48"/>
      <c r="C123" s="73"/>
    </row>
    <row r="124" spans="1:3" s="43" customFormat="1" ht="24" x14ac:dyDescent="0.55000000000000004">
      <c r="A124" s="74" t="s">
        <v>110</v>
      </c>
      <c r="B124" s="52">
        <v>3</v>
      </c>
      <c r="C124" s="55">
        <f>B124*100/101</f>
        <v>2.9702970297029703</v>
      </c>
    </row>
    <row r="125" spans="1:3" s="43" customFormat="1" ht="24" x14ac:dyDescent="0.55000000000000004">
      <c r="A125" s="95" t="s">
        <v>200</v>
      </c>
      <c r="B125" s="52">
        <v>1</v>
      </c>
      <c r="C125" s="55">
        <f t="shared" ref="C125:C130" si="8">B125*100/101</f>
        <v>0.99009900990099009</v>
      </c>
    </row>
    <row r="126" spans="1:3" s="43" customFormat="1" ht="24" x14ac:dyDescent="0.55000000000000004">
      <c r="A126" s="74" t="s">
        <v>115</v>
      </c>
      <c r="B126" s="52">
        <v>1</v>
      </c>
      <c r="C126" s="55">
        <f t="shared" si="8"/>
        <v>0.99009900990099009</v>
      </c>
    </row>
    <row r="127" spans="1:3" s="43" customFormat="1" ht="24" x14ac:dyDescent="0.55000000000000004">
      <c r="A127" s="74" t="s">
        <v>116</v>
      </c>
      <c r="B127" s="52">
        <v>3</v>
      </c>
      <c r="C127" s="55">
        <f t="shared" si="8"/>
        <v>2.9702970297029703</v>
      </c>
    </row>
    <row r="128" spans="1:3" s="43" customFormat="1" ht="24" x14ac:dyDescent="0.55000000000000004">
      <c r="A128" s="74" t="s">
        <v>118</v>
      </c>
      <c r="B128" s="52">
        <v>1</v>
      </c>
      <c r="C128" s="55">
        <f t="shared" si="8"/>
        <v>0.99009900990099009</v>
      </c>
    </row>
    <row r="129" spans="1:3" s="43" customFormat="1" ht="24" x14ac:dyDescent="0.55000000000000004">
      <c r="A129" s="74" t="s">
        <v>112</v>
      </c>
      <c r="B129" s="52">
        <v>4</v>
      </c>
      <c r="C129" s="55">
        <f t="shared" si="8"/>
        <v>3.9603960396039604</v>
      </c>
    </row>
    <row r="130" spans="1:3" s="43" customFormat="1" ht="24" x14ac:dyDescent="0.55000000000000004">
      <c r="A130" s="75" t="s">
        <v>113</v>
      </c>
      <c r="B130" s="76">
        <v>1</v>
      </c>
      <c r="C130" s="56">
        <f t="shared" si="8"/>
        <v>0.99009900990099009</v>
      </c>
    </row>
    <row r="131" spans="1:3" s="43" customFormat="1" ht="24" x14ac:dyDescent="0.55000000000000004">
      <c r="A131" s="85"/>
      <c r="B131" s="103"/>
      <c r="C131" s="96"/>
    </row>
    <row r="132" spans="1:3" s="43" customFormat="1" ht="24" x14ac:dyDescent="0.55000000000000004">
      <c r="A132" s="85"/>
      <c r="B132" s="103"/>
      <c r="C132" s="96"/>
    </row>
    <row r="133" spans="1:3" s="43" customFormat="1" ht="24" x14ac:dyDescent="0.55000000000000004">
      <c r="A133" s="101" t="s">
        <v>91</v>
      </c>
      <c r="B133" s="68" t="s">
        <v>89</v>
      </c>
      <c r="C133" s="68" t="s">
        <v>90</v>
      </c>
    </row>
    <row r="134" spans="1:3" s="43" customFormat="1" ht="20.25" customHeight="1" x14ac:dyDescent="0.55000000000000004">
      <c r="A134" s="72" t="s">
        <v>97</v>
      </c>
      <c r="B134" s="48"/>
      <c r="C134" s="108"/>
    </row>
    <row r="135" spans="1:3" s="43" customFormat="1" ht="24" x14ac:dyDescent="0.55000000000000004">
      <c r="A135" s="74" t="s">
        <v>114</v>
      </c>
      <c r="B135" s="52">
        <v>5</v>
      </c>
      <c r="C135" s="53">
        <f>B135*100/101</f>
        <v>4.9504950495049505</v>
      </c>
    </row>
    <row r="136" spans="1:3" s="43" customFormat="1" ht="24" x14ac:dyDescent="0.55000000000000004">
      <c r="A136" s="74" t="s">
        <v>110</v>
      </c>
      <c r="B136" s="52">
        <v>10</v>
      </c>
      <c r="C136" s="53">
        <f t="shared" ref="C136:C143" si="9">B136*100/101</f>
        <v>9.9009900990099009</v>
      </c>
    </row>
    <row r="137" spans="1:3" s="43" customFormat="1" ht="21.75" customHeight="1" x14ac:dyDescent="0.55000000000000004">
      <c r="A137" s="74" t="s">
        <v>115</v>
      </c>
      <c r="B137" s="52">
        <v>1</v>
      </c>
      <c r="C137" s="53">
        <f t="shared" si="9"/>
        <v>0.99009900990099009</v>
      </c>
    </row>
    <row r="138" spans="1:3" s="43" customFormat="1" ht="24" x14ac:dyDescent="0.55000000000000004">
      <c r="A138" s="74" t="s">
        <v>121</v>
      </c>
      <c r="B138" s="52">
        <v>1</v>
      </c>
      <c r="C138" s="53">
        <f t="shared" si="9"/>
        <v>0.99009900990099009</v>
      </c>
    </row>
    <row r="139" spans="1:3" s="43" customFormat="1" ht="24" x14ac:dyDescent="0.55000000000000004">
      <c r="A139" s="74" t="s">
        <v>116</v>
      </c>
      <c r="B139" s="52">
        <v>3</v>
      </c>
      <c r="C139" s="53">
        <f t="shared" si="9"/>
        <v>2.9702970297029703</v>
      </c>
    </row>
    <row r="140" spans="1:3" s="43" customFormat="1" ht="24" x14ac:dyDescent="0.55000000000000004">
      <c r="A140" s="74" t="s">
        <v>117</v>
      </c>
      <c r="B140" s="52">
        <v>1</v>
      </c>
      <c r="C140" s="53">
        <f t="shared" si="9"/>
        <v>0.99009900990099009</v>
      </c>
    </row>
    <row r="141" spans="1:3" s="43" customFormat="1" ht="24" x14ac:dyDescent="0.55000000000000004">
      <c r="A141" s="74" t="s">
        <v>112</v>
      </c>
      <c r="B141" s="52">
        <v>8</v>
      </c>
      <c r="C141" s="53">
        <f t="shared" si="9"/>
        <v>7.9207920792079207</v>
      </c>
    </row>
    <row r="142" spans="1:3" s="43" customFormat="1" ht="24" x14ac:dyDescent="0.55000000000000004">
      <c r="A142" s="74" t="s">
        <v>118</v>
      </c>
      <c r="B142" s="52">
        <v>1</v>
      </c>
      <c r="C142" s="53">
        <f t="shared" si="9"/>
        <v>0.99009900990099009</v>
      </c>
    </row>
    <row r="143" spans="1:3" s="43" customFormat="1" ht="24" x14ac:dyDescent="0.55000000000000004">
      <c r="A143" s="75" t="s">
        <v>113</v>
      </c>
      <c r="B143" s="76">
        <v>1</v>
      </c>
      <c r="C143" s="56">
        <f t="shared" si="9"/>
        <v>0.99009900990099009</v>
      </c>
    </row>
    <row r="144" spans="1:3" s="43" customFormat="1" ht="24" x14ac:dyDescent="0.55000000000000004">
      <c r="A144" s="74" t="s">
        <v>98</v>
      </c>
      <c r="B144" s="52"/>
      <c r="C144" s="53"/>
    </row>
    <row r="145" spans="1:3" s="43" customFormat="1" ht="24" x14ac:dyDescent="0.55000000000000004">
      <c r="A145" s="74" t="s">
        <v>110</v>
      </c>
      <c r="B145" s="52">
        <v>3</v>
      </c>
      <c r="C145" s="53">
        <f>B145*100/101</f>
        <v>2.9702970297029703</v>
      </c>
    </row>
    <row r="146" spans="1:3" s="43" customFormat="1" ht="24" x14ac:dyDescent="0.55000000000000004">
      <c r="A146" s="74" t="s">
        <v>118</v>
      </c>
      <c r="B146" s="52">
        <v>6</v>
      </c>
      <c r="C146" s="53">
        <f t="shared" ref="C146:C149" si="10">B146*100/101</f>
        <v>5.9405940594059405</v>
      </c>
    </row>
    <row r="147" spans="1:3" s="43" customFormat="1" ht="24" x14ac:dyDescent="0.55000000000000004">
      <c r="A147" s="74" t="s">
        <v>120</v>
      </c>
      <c r="B147" s="52">
        <v>3</v>
      </c>
      <c r="C147" s="53">
        <f t="shared" si="10"/>
        <v>2.9702970297029703</v>
      </c>
    </row>
    <row r="148" spans="1:3" s="43" customFormat="1" ht="24" x14ac:dyDescent="0.55000000000000004">
      <c r="A148" s="74" t="s">
        <v>113</v>
      </c>
      <c r="B148" s="52">
        <v>2</v>
      </c>
      <c r="C148" s="53">
        <f t="shared" si="10"/>
        <v>1.9801980198019802</v>
      </c>
    </row>
    <row r="149" spans="1:3" s="43" customFormat="1" ht="24" x14ac:dyDescent="0.55000000000000004">
      <c r="A149" s="75" t="s">
        <v>112</v>
      </c>
      <c r="B149" s="76">
        <v>17</v>
      </c>
      <c r="C149" s="56">
        <f t="shared" si="10"/>
        <v>16.831683168316832</v>
      </c>
    </row>
    <row r="150" spans="1:3" s="43" customFormat="1" ht="24" x14ac:dyDescent="0.55000000000000004">
      <c r="A150" s="82" t="s">
        <v>101</v>
      </c>
      <c r="B150" s="83">
        <f>SUM(B109:B149)</f>
        <v>101</v>
      </c>
      <c r="C150" s="84">
        <f>SUM(C108:C149)</f>
        <v>99.999999999999986</v>
      </c>
    </row>
    <row r="151" spans="1:3" s="24" customFormat="1" ht="14.25" customHeight="1" x14ac:dyDescent="0.55000000000000004">
      <c r="A151" s="26"/>
      <c r="B151" s="27"/>
      <c r="C151" s="28"/>
    </row>
    <row r="152" spans="1:3" s="43" customFormat="1" ht="24" x14ac:dyDescent="0.55000000000000004">
      <c r="A152" s="88" t="s">
        <v>203</v>
      </c>
      <c r="B152" s="14"/>
      <c r="C152" s="81"/>
    </row>
    <row r="153" spans="1:3" s="43" customFormat="1" ht="24" x14ac:dyDescent="0.55000000000000004">
      <c r="A153" s="88" t="s">
        <v>262</v>
      </c>
      <c r="B153" s="14"/>
      <c r="C153" s="81"/>
    </row>
    <row r="154" spans="1:3" s="43" customFormat="1" ht="24" x14ac:dyDescent="0.55000000000000004">
      <c r="A154" s="88" t="s">
        <v>263</v>
      </c>
      <c r="B154" s="14"/>
      <c r="C154" s="81"/>
    </row>
    <row r="155" spans="1:3" s="43" customFormat="1" ht="24" x14ac:dyDescent="0.55000000000000004">
      <c r="A155" s="88" t="s">
        <v>264</v>
      </c>
      <c r="B155" s="14"/>
      <c r="C155" s="81"/>
    </row>
    <row r="156" spans="1:3" s="43" customFormat="1" ht="24" x14ac:dyDescent="0.55000000000000004">
      <c r="A156" s="88" t="s">
        <v>265</v>
      </c>
      <c r="B156" s="14"/>
      <c r="C156" s="81"/>
    </row>
    <row r="157" spans="1:3" s="43" customFormat="1" ht="24" x14ac:dyDescent="0.55000000000000004">
      <c r="A157" s="88" t="s">
        <v>266</v>
      </c>
      <c r="B157" s="14"/>
      <c r="C157" s="81"/>
    </row>
    <row r="158" spans="1:3" s="43" customFormat="1" ht="24" x14ac:dyDescent="0.55000000000000004">
      <c r="A158" s="88" t="s">
        <v>267</v>
      </c>
      <c r="B158" s="14"/>
      <c r="C158" s="81"/>
    </row>
    <row r="159" spans="1:3" s="43" customFormat="1" ht="24" x14ac:dyDescent="0.55000000000000004">
      <c r="A159" s="88" t="s">
        <v>268</v>
      </c>
      <c r="B159" s="14"/>
      <c r="C159" s="81"/>
    </row>
    <row r="160" spans="1:3" s="43" customFormat="1" ht="24" x14ac:dyDescent="0.55000000000000004">
      <c r="A160" s="88" t="s">
        <v>269</v>
      </c>
      <c r="B160" s="14"/>
      <c r="C160" s="81"/>
    </row>
    <row r="161" spans="1:3" s="43" customFormat="1" ht="24" x14ac:dyDescent="0.55000000000000004">
      <c r="A161" s="88" t="s">
        <v>270</v>
      </c>
      <c r="B161" s="14"/>
      <c r="C161" s="81"/>
    </row>
    <row r="162" spans="1:3" s="43" customFormat="1" ht="24" x14ac:dyDescent="0.55000000000000004">
      <c r="A162" s="88" t="s">
        <v>271</v>
      </c>
      <c r="B162" s="14"/>
      <c r="C162" s="81"/>
    </row>
    <row r="163" spans="1:3" s="43" customFormat="1" ht="24" x14ac:dyDescent="0.55000000000000004">
      <c r="A163" s="88"/>
      <c r="B163" s="14"/>
      <c r="C163" s="81"/>
    </row>
    <row r="164" spans="1:3" s="43" customFormat="1" ht="24" x14ac:dyDescent="0.55000000000000004">
      <c r="A164" s="88"/>
      <c r="B164" s="14"/>
      <c r="C164" s="81"/>
    </row>
    <row r="165" spans="1:3" s="43" customFormat="1" ht="24" x14ac:dyDescent="0.55000000000000004">
      <c r="A165" s="88"/>
      <c r="B165" s="14"/>
      <c r="C165" s="81"/>
    </row>
    <row r="166" spans="1:3" s="43" customFormat="1" ht="24.75" customHeight="1" x14ac:dyDescent="0.55000000000000004">
      <c r="A166" s="46" t="s">
        <v>123</v>
      </c>
      <c r="B166" s="42"/>
      <c r="C166" s="42"/>
    </row>
    <row r="167" spans="1:3" s="43" customFormat="1" ht="24" x14ac:dyDescent="0.55000000000000004">
      <c r="A167" s="47" t="s">
        <v>91</v>
      </c>
      <c r="B167" s="48" t="s">
        <v>89</v>
      </c>
      <c r="C167" s="48" t="s">
        <v>90</v>
      </c>
    </row>
    <row r="168" spans="1:3" s="43" customFormat="1" ht="21.75" customHeight="1" x14ac:dyDescent="0.55000000000000004">
      <c r="A168" s="72" t="s">
        <v>92</v>
      </c>
      <c r="B168" s="48"/>
      <c r="C168" s="50"/>
    </row>
    <row r="169" spans="1:3" s="43" customFormat="1" ht="24" x14ac:dyDescent="0.55000000000000004">
      <c r="A169" s="74" t="s">
        <v>124</v>
      </c>
      <c r="B169" s="52">
        <v>1</v>
      </c>
      <c r="C169" s="53">
        <f>B169*100/101</f>
        <v>0.99009900990099009</v>
      </c>
    </row>
    <row r="170" spans="1:3" s="43" customFormat="1" ht="24" x14ac:dyDescent="0.55000000000000004">
      <c r="A170" s="74" t="s">
        <v>125</v>
      </c>
      <c r="B170" s="52">
        <v>1</v>
      </c>
      <c r="C170" s="53">
        <f t="shared" ref="C170:C173" si="11">B170*100/101</f>
        <v>0.99009900990099009</v>
      </c>
    </row>
    <row r="171" spans="1:3" s="43" customFormat="1" ht="24" x14ac:dyDescent="0.55000000000000004">
      <c r="A171" s="74" t="s">
        <v>175</v>
      </c>
      <c r="B171" s="52">
        <v>1</v>
      </c>
      <c r="C171" s="53">
        <f t="shared" si="11"/>
        <v>0.99009900990099009</v>
      </c>
    </row>
    <row r="172" spans="1:3" s="43" customFormat="1" ht="24" x14ac:dyDescent="0.55000000000000004">
      <c r="A172" s="74" t="s">
        <v>126</v>
      </c>
      <c r="B172" s="52">
        <v>3</v>
      </c>
      <c r="C172" s="53">
        <f t="shared" si="11"/>
        <v>2.9702970297029703</v>
      </c>
    </row>
    <row r="173" spans="1:3" s="43" customFormat="1" ht="24" x14ac:dyDescent="0.55000000000000004">
      <c r="A173" s="75" t="s">
        <v>174</v>
      </c>
      <c r="B173" s="76">
        <v>1</v>
      </c>
      <c r="C173" s="53">
        <f t="shared" si="11"/>
        <v>0.99009900990099009</v>
      </c>
    </row>
    <row r="174" spans="1:3" s="32" customFormat="1" ht="24" x14ac:dyDescent="0.55000000000000004">
      <c r="A174" s="74" t="s">
        <v>95</v>
      </c>
      <c r="B174" s="97"/>
      <c r="C174" s="25"/>
    </row>
    <row r="175" spans="1:3" s="78" customFormat="1" ht="24" x14ac:dyDescent="0.55000000000000004">
      <c r="A175" s="95" t="s">
        <v>157</v>
      </c>
      <c r="B175" s="52">
        <v>3</v>
      </c>
      <c r="C175" s="53">
        <f>B175*100/101</f>
        <v>2.9702970297029703</v>
      </c>
    </row>
    <row r="176" spans="1:3" s="78" customFormat="1" ht="24" x14ac:dyDescent="0.55000000000000004">
      <c r="A176" s="95" t="s">
        <v>35</v>
      </c>
      <c r="B176" s="52">
        <v>1</v>
      </c>
      <c r="C176" s="53">
        <f t="shared" ref="C176:C187" si="12">B176*100/101</f>
        <v>0.99009900990099009</v>
      </c>
    </row>
    <row r="177" spans="1:3" s="78" customFormat="1" ht="24" x14ac:dyDescent="0.55000000000000004">
      <c r="A177" s="95" t="s">
        <v>55</v>
      </c>
      <c r="B177" s="52">
        <v>3</v>
      </c>
      <c r="C177" s="53">
        <f t="shared" si="12"/>
        <v>2.9702970297029703</v>
      </c>
    </row>
    <row r="178" spans="1:3" s="78" customFormat="1" ht="24" x14ac:dyDescent="0.55000000000000004">
      <c r="A178" s="98" t="s">
        <v>61</v>
      </c>
      <c r="B178" s="52">
        <v>1</v>
      </c>
      <c r="C178" s="53">
        <f t="shared" si="12"/>
        <v>0.99009900990099009</v>
      </c>
    </row>
    <row r="179" spans="1:3" s="78" customFormat="1" ht="24" x14ac:dyDescent="0.55000000000000004">
      <c r="A179" s="98" t="s">
        <v>49</v>
      </c>
      <c r="B179" s="52">
        <v>1</v>
      </c>
      <c r="C179" s="53">
        <f t="shared" si="12"/>
        <v>0.99009900990099009</v>
      </c>
    </row>
    <row r="180" spans="1:3" s="78" customFormat="1" ht="24" x14ac:dyDescent="0.55000000000000004">
      <c r="A180" s="98" t="s">
        <v>140</v>
      </c>
      <c r="B180" s="52">
        <v>1</v>
      </c>
      <c r="C180" s="53">
        <f t="shared" si="12"/>
        <v>0.99009900990099009</v>
      </c>
    </row>
    <row r="181" spans="1:3" s="78" customFormat="1" ht="24" x14ac:dyDescent="0.55000000000000004">
      <c r="A181" s="98" t="s">
        <v>173</v>
      </c>
      <c r="B181" s="52">
        <v>1</v>
      </c>
      <c r="C181" s="53">
        <f t="shared" si="12"/>
        <v>0.99009900990099009</v>
      </c>
    </row>
    <row r="182" spans="1:3" s="78" customFormat="1" ht="24" x14ac:dyDescent="0.55000000000000004">
      <c r="A182" s="98" t="s">
        <v>28</v>
      </c>
      <c r="B182" s="52">
        <v>2</v>
      </c>
      <c r="C182" s="53">
        <f t="shared" si="12"/>
        <v>1.9801980198019802</v>
      </c>
    </row>
    <row r="183" spans="1:3" s="78" customFormat="1" ht="24" x14ac:dyDescent="0.55000000000000004">
      <c r="A183" s="98" t="s">
        <v>68</v>
      </c>
      <c r="B183" s="52">
        <v>1</v>
      </c>
      <c r="C183" s="53">
        <f t="shared" si="12"/>
        <v>0.99009900990099009</v>
      </c>
    </row>
    <row r="184" spans="1:3" s="78" customFormat="1" ht="24" x14ac:dyDescent="0.55000000000000004">
      <c r="A184" s="98" t="s">
        <v>72</v>
      </c>
      <c r="B184" s="52">
        <v>1</v>
      </c>
      <c r="C184" s="53">
        <f t="shared" si="12"/>
        <v>0.99009900990099009</v>
      </c>
    </row>
    <row r="185" spans="1:3" s="78" customFormat="1" ht="24" x14ac:dyDescent="0.55000000000000004">
      <c r="A185" s="98" t="s">
        <v>73</v>
      </c>
      <c r="B185" s="52">
        <v>1</v>
      </c>
      <c r="C185" s="53">
        <f t="shared" si="12"/>
        <v>0.99009900990099009</v>
      </c>
    </row>
    <row r="186" spans="1:3" s="78" customFormat="1" ht="24" x14ac:dyDescent="0.55000000000000004">
      <c r="A186" s="98" t="s">
        <v>59</v>
      </c>
      <c r="B186" s="52">
        <v>1</v>
      </c>
      <c r="C186" s="53">
        <f t="shared" si="12"/>
        <v>0.99009900990099009</v>
      </c>
    </row>
    <row r="187" spans="1:3" s="78" customFormat="1" ht="24" x14ac:dyDescent="0.55000000000000004">
      <c r="A187" s="99" t="s">
        <v>42</v>
      </c>
      <c r="B187" s="76">
        <v>1</v>
      </c>
      <c r="C187" s="53">
        <f t="shared" si="12"/>
        <v>0.99009900990099009</v>
      </c>
    </row>
    <row r="188" spans="1:3" s="78" customFormat="1" ht="24" x14ac:dyDescent="0.55000000000000004">
      <c r="A188" s="72" t="s">
        <v>96</v>
      </c>
      <c r="B188" s="48"/>
      <c r="C188" s="73"/>
    </row>
    <row r="189" spans="1:3" s="78" customFormat="1" ht="24" x14ac:dyDescent="0.55000000000000004">
      <c r="A189" s="95" t="s">
        <v>53</v>
      </c>
      <c r="B189" s="52">
        <v>1</v>
      </c>
      <c r="C189" s="55">
        <f>B189*100/101</f>
        <v>0.99009900990099009</v>
      </c>
    </row>
    <row r="190" spans="1:3" s="78" customFormat="1" ht="24" x14ac:dyDescent="0.55000000000000004">
      <c r="A190" s="95" t="s">
        <v>75</v>
      </c>
      <c r="B190" s="52">
        <v>1</v>
      </c>
      <c r="C190" s="55">
        <f t="shared" ref="C190:C196" si="13">B190*100/101</f>
        <v>0.99009900990099009</v>
      </c>
    </row>
    <row r="191" spans="1:3" s="78" customFormat="1" ht="24" x14ac:dyDescent="0.55000000000000004">
      <c r="A191" s="95" t="s">
        <v>35</v>
      </c>
      <c r="B191" s="52">
        <v>2</v>
      </c>
      <c r="C191" s="55">
        <f t="shared" si="13"/>
        <v>1.9801980198019802</v>
      </c>
    </row>
    <row r="192" spans="1:3" s="78" customFormat="1" ht="24" x14ac:dyDescent="0.55000000000000004">
      <c r="A192" s="95" t="s">
        <v>60</v>
      </c>
      <c r="B192" s="52">
        <v>1</v>
      </c>
      <c r="C192" s="55">
        <f t="shared" si="13"/>
        <v>0.99009900990099009</v>
      </c>
    </row>
    <row r="193" spans="1:3" s="78" customFormat="1" ht="24" x14ac:dyDescent="0.55000000000000004">
      <c r="A193" s="95" t="s">
        <v>43</v>
      </c>
      <c r="B193" s="52">
        <v>1</v>
      </c>
      <c r="C193" s="55">
        <f t="shared" si="13"/>
        <v>0.99009900990099009</v>
      </c>
    </row>
    <row r="194" spans="1:3" s="78" customFormat="1" ht="24" x14ac:dyDescent="0.55000000000000004">
      <c r="A194" s="95" t="s">
        <v>57</v>
      </c>
      <c r="B194" s="52">
        <v>3</v>
      </c>
      <c r="C194" s="55">
        <f t="shared" si="13"/>
        <v>2.9702970297029703</v>
      </c>
    </row>
    <row r="195" spans="1:3" s="78" customFormat="1" ht="24" x14ac:dyDescent="0.55000000000000004">
      <c r="A195" s="95" t="s">
        <v>136</v>
      </c>
      <c r="B195" s="52">
        <v>1</v>
      </c>
      <c r="C195" s="55">
        <f t="shared" si="13"/>
        <v>0.99009900990099009</v>
      </c>
    </row>
    <row r="196" spans="1:3" s="78" customFormat="1" ht="24" x14ac:dyDescent="0.55000000000000004">
      <c r="A196" s="102" t="s">
        <v>38</v>
      </c>
      <c r="B196" s="76">
        <v>1</v>
      </c>
      <c r="C196" s="56">
        <f t="shared" si="13"/>
        <v>0.99009900990099009</v>
      </c>
    </row>
    <row r="197" spans="1:3" s="78" customFormat="1" ht="24" x14ac:dyDescent="0.55000000000000004">
      <c r="A197" s="94"/>
      <c r="B197" s="103"/>
      <c r="C197" s="96"/>
    </row>
    <row r="198" spans="1:3" s="43" customFormat="1" ht="24" x14ac:dyDescent="0.55000000000000004">
      <c r="A198" s="101" t="s">
        <v>91</v>
      </c>
      <c r="B198" s="68" t="s">
        <v>89</v>
      </c>
      <c r="C198" s="68" t="s">
        <v>90</v>
      </c>
    </row>
    <row r="199" spans="1:3" s="78" customFormat="1" ht="24" x14ac:dyDescent="0.55000000000000004">
      <c r="A199" s="95" t="s">
        <v>77</v>
      </c>
      <c r="B199" s="52">
        <v>1</v>
      </c>
      <c r="C199" s="55">
        <f>B199*100/101</f>
        <v>0.99009900990099009</v>
      </c>
    </row>
    <row r="200" spans="1:3" s="78" customFormat="1" ht="24" x14ac:dyDescent="0.55000000000000004">
      <c r="A200" s="95" t="s">
        <v>59</v>
      </c>
      <c r="B200" s="52">
        <v>1</v>
      </c>
      <c r="C200" s="55">
        <f t="shared" ref="C200:C201" si="14">B200*100/101</f>
        <v>0.99009900990099009</v>
      </c>
    </row>
    <row r="201" spans="1:3" s="78" customFormat="1" ht="24" x14ac:dyDescent="0.55000000000000004">
      <c r="A201" s="102" t="s">
        <v>42</v>
      </c>
      <c r="B201" s="76">
        <v>1</v>
      </c>
      <c r="C201" s="56">
        <f t="shared" si="14"/>
        <v>0.99009900990099009</v>
      </c>
    </row>
    <row r="202" spans="1:3" s="78" customFormat="1" ht="20.25" customHeight="1" x14ac:dyDescent="0.55000000000000004">
      <c r="A202" s="72" t="s">
        <v>97</v>
      </c>
      <c r="B202" s="54"/>
      <c r="C202" s="55"/>
    </row>
    <row r="203" spans="1:3" s="78" customFormat="1" ht="24" x14ac:dyDescent="0.55000000000000004">
      <c r="A203" s="95" t="s">
        <v>38</v>
      </c>
      <c r="B203" s="54">
        <v>1</v>
      </c>
      <c r="C203" s="55">
        <f>B203*100/101</f>
        <v>0.99009900990099009</v>
      </c>
    </row>
    <row r="204" spans="1:3" s="78" customFormat="1" ht="24" x14ac:dyDescent="0.55000000000000004">
      <c r="A204" s="95" t="s">
        <v>57</v>
      </c>
      <c r="B204" s="54">
        <v>4</v>
      </c>
      <c r="C204" s="55">
        <f t="shared" ref="C204:C222" si="15">B204*100/101</f>
        <v>3.9603960396039604</v>
      </c>
    </row>
    <row r="205" spans="1:3" s="78" customFormat="1" ht="24" x14ac:dyDescent="0.55000000000000004">
      <c r="A205" s="95" t="s">
        <v>66</v>
      </c>
      <c r="B205" s="54">
        <v>1</v>
      </c>
      <c r="C205" s="55">
        <f t="shared" si="15"/>
        <v>0.99009900990099009</v>
      </c>
    </row>
    <row r="206" spans="1:3" s="78" customFormat="1" ht="24" x14ac:dyDescent="0.55000000000000004">
      <c r="A206" s="95" t="s">
        <v>75</v>
      </c>
      <c r="B206" s="54">
        <v>1</v>
      </c>
      <c r="C206" s="55">
        <f t="shared" si="15"/>
        <v>0.99009900990099009</v>
      </c>
    </row>
    <row r="207" spans="1:3" s="78" customFormat="1" ht="24" x14ac:dyDescent="0.55000000000000004">
      <c r="A207" s="95" t="s">
        <v>35</v>
      </c>
      <c r="B207" s="54">
        <v>1</v>
      </c>
      <c r="C207" s="55">
        <f t="shared" si="15"/>
        <v>0.99009900990099009</v>
      </c>
    </row>
    <row r="208" spans="1:3" s="78" customFormat="1" ht="24" x14ac:dyDescent="0.55000000000000004">
      <c r="A208" s="95" t="s">
        <v>144</v>
      </c>
      <c r="B208" s="54">
        <v>1</v>
      </c>
      <c r="C208" s="55">
        <f t="shared" si="15"/>
        <v>0.99009900990099009</v>
      </c>
    </row>
    <row r="209" spans="1:3" s="78" customFormat="1" ht="24" x14ac:dyDescent="0.55000000000000004">
      <c r="A209" s="95" t="s">
        <v>55</v>
      </c>
      <c r="B209" s="54">
        <v>1</v>
      </c>
      <c r="C209" s="55">
        <f t="shared" si="15"/>
        <v>0.99009900990099009</v>
      </c>
    </row>
    <row r="210" spans="1:3" s="78" customFormat="1" ht="24" x14ac:dyDescent="0.55000000000000004">
      <c r="A210" s="95" t="s">
        <v>76</v>
      </c>
      <c r="B210" s="54">
        <v>1</v>
      </c>
      <c r="C210" s="55">
        <f t="shared" si="15"/>
        <v>0.99009900990099009</v>
      </c>
    </row>
    <row r="211" spans="1:3" s="78" customFormat="1" ht="24" x14ac:dyDescent="0.55000000000000004">
      <c r="A211" s="95" t="s">
        <v>61</v>
      </c>
      <c r="B211" s="54">
        <v>3</v>
      </c>
      <c r="C211" s="55">
        <f t="shared" si="15"/>
        <v>2.9702970297029703</v>
      </c>
    </row>
    <row r="212" spans="1:3" s="78" customFormat="1" ht="24" x14ac:dyDescent="0.55000000000000004">
      <c r="A212" s="95" t="s">
        <v>149</v>
      </c>
      <c r="B212" s="54">
        <v>1</v>
      </c>
      <c r="C212" s="55">
        <f t="shared" si="15"/>
        <v>0.99009900990099009</v>
      </c>
    </row>
    <row r="213" spans="1:3" s="78" customFormat="1" ht="24" x14ac:dyDescent="0.55000000000000004">
      <c r="A213" s="95" t="s">
        <v>49</v>
      </c>
      <c r="B213" s="54">
        <v>2</v>
      </c>
      <c r="C213" s="55">
        <f t="shared" si="15"/>
        <v>1.9801980198019802</v>
      </c>
    </row>
    <row r="214" spans="1:3" s="78" customFormat="1" ht="24" x14ac:dyDescent="0.55000000000000004">
      <c r="A214" s="95" t="s">
        <v>169</v>
      </c>
      <c r="B214" s="54">
        <v>1</v>
      </c>
      <c r="C214" s="55">
        <f t="shared" si="15"/>
        <v>0.99009900990099009</v>
      </c>
    </row>
    <row r="215" spans="1:3" s="78" customFormat="1" ht="24" x14ac:dyDescent="0.55000000000000004">
      <c r="A215" s="95" t="s">
        <v>58</v>
      </c>
      <c r="B215" s="54">
        <v>1</v>
      </c>
      <c r="C215" s="55">
        <f t="shared" si="15"/>
        <v>0.99009900990099009</v>
      </c>
    </row>
    <row r="216" spans="1:3" s="78" customFormat="1" ht="24" x14ac:dyDescent="0.55000000000000004">
      <c r="A216" s="95" t="s">
        <v>68</v>
      </c>
      <c r="B216" s="54">
        <v>1</v>
      </c>
      <c r="C216" s="55">
        <f t="shared" si="15"/>
        <v>0.99009900990099009</v>
      </c>
    </row>
    <row r="217" spans="1:3" s="78" customFormat="1" ht="24" x14ac:dyDescent="0.55000000000000004">
      <c r="A217" s="95" t="s">
        <v>41</v>
      </c>
      <c r="B217" s="54">
        <v>1</v>
      </c>
      <c r="C217" s="55">
        <f t="shared" si="15"/>
        <v>0.99009900990099009</v>
      </c>
    </row>
    <row r="218" spans="1:3" s="78" customFormat="1" ht="24" x14ac:dyDescent="0.55000000000000004">
      <c r="A218" s="95" t="s">
        <v>74</v>
      </c>
      <c r="B218" s="54">
        <v>3</v>
      </c>
      <c r="C218" s="55">
        <f t="shared" si="15"/>
        <v>2.9702970297029703</v>
      </c>
    </row>
    <row r="219" spans="1:3" s="78" customFormat="1" ht="24" x14ac:dyDescent="0.55000000000000004">
      <c r="A219" s="95" t="s">
        <v>78</v>
      </c>
      <c r="B219" s="54">
        <v>1</v>
      </c>
      <c r="C219" s="55">
        <f t="shared" si="15"/>
        <v>0.99009900990099009</v>
      </c>
    </row>
    <row r="220" spans="1:3" s="78" customFormat="1" ht="24" x14ac:dyDescent="0.55000000000000004">
      <c r="A220" s="95" t="s">
        <v>62</v>
      </c>
      <c r="B220" s="54">
        <v>1</v>
      </c>
      <c r="C220" s="55">
        <f t="shared" si="15"/>
        <v>0.99009900990099009</v>
      </c>
    </row>
    <row r="221" spans="1:3" s="78" customFormat="1" ht="24" x14ac:dyDescent="0.55000000000000004">
      <c r="A221" s="95" t="s">
        <v>153</v>
      </c>
      <c r="B221" s="52">
        <v>1</v>
      </c>
      <c r="C221" s="55">
        <f t="shared" si="15"/>
        <v>0.99009900990099009</v>
      </c>
    </row>
    <row r="222" spans="1:3" s="78" customFormat="1" ht="24" x14ac:dyDescent="0.55000000000000004">
      <c r="A222" s="102" t="s">
        <v>42</v>
      </c>
      <c r="B222" s="100">
        <v>2</v>
      </c>
      <c r="C222" s="56">
        <f t="shared" si="15"/>
        <v>1.9801980198019802</v>
      </c>
    </row>
    <row r="223" spans="1:3" s="32" customFormat="1" ht="24" x14ac:dyDescent="0.55000000000000004">
      <c r="A223" s="29"/>
      <c r="B223" s="30"/>
      <c r="C223" s="31"/>
    </row>
    <row r="224" spans="1:3" s="32" customFormat="1" ht="24" x14ac:dyDescent="0.55000000000000004">
      <c r="A224" s="29"/>
      <c r="B224" s="30"/>
      <c r="C224" s="31"/>
    </row>
    <row r="225" spans="1:3" s="32" customFormat="1" ht="24" x14ac:dyDescent="0.55000000000000004">
      <c r="A225" s="29"/>
      <c r="B225" s="30"/>
      <c r="C225" s="31"/>
    </row>
    <row r="226" spans="1:3" s="32" customFormat="1" ht="24" x14ac:dyDescent="0.55000000000000004">
      <c r="A226" s="29"/>
      <c r="B226" s="30"/>
      <c r="C226" s="31"/>
    </row>
    <row r="227" spans="1:3" s="32" customFormat="1" ht="24" x14ac:dyDescent="0.55000000000000004">
      <c r="A227" s="29"/>
      <c r="B227" s="30"/>
      <c r="C227" s="31"/>
    </row>
    <row r="228" spans="1:3" s="32" customFormat="1" ht="24" x14ac:dyDescent="0.55000000000000004">
      <c r="A228" s="29"/>
      <c r="B228" s="30"/>
      <c r="C228" s="31"/>
    </row>
    <row r="229" spans="1:3" s="32" customFormat="1" ht="24" x14ac:dyDescent="0.55000000000000004">
      <c r="A229" s="29"/>
      <c r="B229" s="30"/>
      <c r="C229" s="31"/>
    </row>
    <row r="230" spans="1:3" s="32" customFormat="1" ht="24" x14ac:dyDescent="0.55000000000000004">
      <c r="A230" s="29"/>
      <c r="B230" s="30"/>
      <c r="C230" s="31"/>
    </row>
    <row r="231" spans="1:3" s="43" customFormat="1" ht="24" x14ac:dyDescent="0.55000000000000004">
      <c r="A231" s="101" t="s">
        <v>91</v>
      </c>
      <c r="B231" s="68" t="s">
        <v>89</v>
      </c>
      <c r="C231" s="68" t="s">
        <v>90</v>
      </c>
    </row>
    <row r="232" spans="1:3" s="43" customFormat="1" ht="24" x14ac:dyDescent="0.55000000000000004">
      <c r="A232" s="72" t="s">
        <v>98</v>
      </c>
      <c r="B232" s="48"/>
      <c r="C232" s="55"/>
    </row>
    <row r="233" spans="1:3" s="43" customFormat="1" ht="24" x14ac:dyDescent="0.55000000000000004">
      <c r="A233" s="95" t="s">
        <v>57</v>
      </c>
      <c r="B233" s="52">
        <v>4</v>
      </c>
      <c r="C233" s="55">
        <f>B233*100/101</f>
        <v>3.9603960396039604</v>
      </c>
    </row>
    <row r="234" spans="1:3" s="43" customFormat="1" ht="24" x14ac:dyDescent="0.55000000000000004">
      <c r="A234" s="95" t="s">
        <v>35</v>
      </c>
      <c r="B234" s="52">
        <v>2</v>
      </c>
      <c r="C234" s="55">
        <f t="shared" ref="C234:C242" si="16">B234*100/101</f>
        <v>1.9801980198019802</v>
      </c>
    </row>
    <row r="235" spans="1:3" s="43" customFormat="1" ht="24" x14ac:dyDescent="0.55000000000000004">
      <c r="A235" s="95" t="s">
        <v>55</v>
      </c>
      <c r="B235" s="52">
        <v>1</v>
      </c>
      <c r="C235" s="55">
        <f t="shared" si="16"/>
        <v>0.99009900990099009</v>
      </c>
    </row>
    <row r="236" spans="1:3" s="43" customFormat="1" ht="24" x14ac:dyDescent="0.55000000000000004">
      <c r="A236" s="95" t="s">
        <v>49</v>
      </c>
      <c r="B236" s="52">
        <v>1</v>
      </c>
      <c r="C236" s="55">
        <f t="shared" si="16"/>
        <v>0.99009900990099009</v>
      </c>
    </row>
    <row r="237" spans="1:3" s="43" customFormat="1" ht="24" x14ac:dyDescent="0.55000000000000004">
      <c r="A237" s="95" t="s">
        <v>28</v>
      </c>
      <c r="B237" s="52">
        <v>3</v>
      </c>
      <c r="C237" s="55">
        <f t="shared" si="16"/>
        <v>2.9702970297029703</v>
      </c>
    </row>
    <row r="238" spans="1:3" s="43" customFormat="1" ht="24" x14ac:dyDescent="0.55000000000000004">
      <c r="A238" s="95" t="s">
        <v>54</v>
      </c>
      <c r="B238" s="52">
        <v>6</v>
      </c>
      <c r="C238" s="55">
        <f t="shared" si="16"/>
        <v>5.9405940594059405</v>
      </c>
    </row>
    <row r="239" spans="1:3" s="43" customFormat="1" ht="24" x14ac:dyDescent="0.55000000000000004">
      <c r="A239" s="95" t="s">
        <v>78</v>
      </c>
      <c r="B239" s="52">
        <v>2</v>
      </c>
      <c r="C239" s="55">
        <f t="shared" si="16"/>
        <v>1.9801980198019802</v>
      </c>
    </row>
    <row r="240" spans="1:3" s="43" customFormat="1" ht="24" x14ac:dyDescent="0.55000000000000004">
      <c r="A240" s="95" t="s">
        <v>204</v>
      </c>
      <c r="B240" s="52">
        <v>4</v>
      </c>
      <c r="C240" s="55">
        <f t="shared" si="16"/>
        <v>3.9603960396039604</v>
      </c>
    </row>
    <row r="241" spans="1:3" s="43" customFormat="1" ht="24" x14ac:dyDescent="0.55000000000000004">
      <c r="A241" s="95" t="s">
        <v>44</v>
      </c>
      <c r="B241" s="52">
        <v>2</v>
      </c>
      <c r="C241" s="55">
        <f t="shared" si="16"/>
        <v>1.9801980198019802</v>
      </c>
    </row>
    <row r="242" spans="1:3" s="43" customFormat="1" ht="24" x14ac:dyDescent="0.55000000000000004">
      <c r="A242" s="102" t="s">
        <v>42</v>
      </c>
      <c r="B242" s="76">
        <v>7</v>
      </c>
      <c r="C242" s="56">
        <f t="shared" si="16"/>
        <v>6.9306930693069306</v>
      </c>
    </row>
    <row r="243" spans="1:3" s="43" customFormat="1" ht="24" x14ac:dyDescent="0.55000000000000004">
      <c r="A243" s="74" t="s">
        <v>99</v>
      </c>
      <c r="B243" s="52"/>
      <c r="C243" s="55"/>
    </row>
    <row r="244" spans="1:3" s="43" customFormat="1" ht="24" x14ac:dyDescent="0.55000000000000004">
      <c r="A244" s="74" t="s">
        <v>205</v>
      </c>
      <c r="B244" s="76">
        <v>1</v>
      </c>
      <c r="C244" s="56">
        <f>B244*100/101</f>
        <v>0.99009900990099009</v>
      </c>
    </row>
    <row r="245" spans="1:3" s="43" customFormat="1" ht="24" x14ac:dyDescent="0.55000000000000004">
      <c r="A245" s="87" t="s">
        <v>101</v>
      </c>
      <c r="B245" s="83">
        <f>SUM(B169:B244)</f>
        <v>101</v>
      </c>
      <c r="C245" s="84">
        <f>SUM(C169:C244)</f>
        <v>99.999999999999943</v>
      </c>
    </row>
    <row r="246" spans="1:3" s="24" customFormat="1" ht="24" x14ac:dyDescent="0.55000000000000004">
      <c r="A246" s="26"/>
      <c r="B246" s="27"/>
      <c r="C246" s="28"/>
    </row>
    <row r="247" spans="1:3" s="43" customFormat="1" ht="24" x14ac:dyDescent="0.55000000000000004">
      <c r="A247" s="88" t="s">
        <v>233</v>
      </c>
      <c r="B247" s="14"/>
      <c r="C247" s="81"/>
    </row>
    <row r="248" spans="1:3" s="43" customFormat="1" ht="24" x14ac:dyDescent="0.55000000000000004">
      <c r="A248" s="88" t="s">
        <v>272</v>
      </c>
      <c r="B248" s="14"/>
      <c r="C248" s="81"/>
    </row>
    <row r="249" spans="1:3" s="43" customFormat="1" ht="24" x14ac:dyDescent="0.55000000000000004">
      <c r="A249" s="88" t="s">
        <v>273</v>
      </c>
      <c r="B249" s="14"/>
      <c r="C249" s="81"/>
    </row>
    <row r="250" spans="1:3" s="43" customFormat="1" ht="24" x14ac:dyDescent="0.55000000000000004">
      <c r="A250" s="88" t="s">
        <v>274</v>
      </c>
      <c r="B250" s="14"/>
      <c r="C250" s="81"/>
    </row>
    <row r="251" spans="1:3" s="43" customFormat="1" ht="24" x14ac:dyDescent="0.55000000000000004">
      <c r="A251" s="88" t="s">
        <v>275</v>
      </c>
      <c r="B251" s="14"/>
      <c r="C251" s="81"/>
    </row>
    <row r="252" spans="1:3" s="43" customFormat="1" ht="24" x14ac:dyDescent="0.55000000000000004">
      <c r="A252" s="88" t="s">
        <v>276</v>
      </c>
      <c r="B252" s="14"/>
      <c r="C252" s="81"/>
    </row>
    <row r="253" spans="1:3" s="43" customFormat="1" ht="24" x14ac:dyDescent="0.55000000000000004">
      <c r="A253" s="88" t="s">
        <v>278</v>
      </c>
      <c r="B253" s="14"/>
      <c r="C253" s="81"/>
    </row>
    <row r="254" spans="1:3" s="43" customFormat="1" ht="24" x14ac:dyDescent="0.55000000000000004">
      <c r="A254" s="88" t="s">
        <v>277</v>
      </c>
      <c r="B254" s="14"/>
      <c r="C254" s="81"/>
    </row>
    <row r="255" spans="1:3" s="24" customFormat="1" ht="24" x14ac:dyDescent="0.55000000000000004">
      <c r="A255" s="26"/>
      <c r="B255" s="27"/>
      <c r="C255" s="28"/>
    </row>
    <row r="256" spans="1:3" s="24" customFormat="1" ht="24" x14ac:dyDescent="0.55000000000000004">
      <c r="A256" s="26"/>
      <c r="B256" s="27"/>
      <c r="C256" s="28"/>
    </row>
    <row r="257" spans="1:7" s="24" customFormat="1" ht="24" x14ac:dyDescent="0.55000000000000004">
      <c r="A257" s="26"/>
      <c r="B257" s="27"/>
      <c r="C257" s="28"/>
    </row>
    <row r="258" spans="1:7" s="24" customFormat="1" ht="24" x14ac:dyDescent="0.55000000000000004">
      <c r="A258" s="26"/>
      <c r="B258" s="27"/>
      <c r="C258" s="28"/>
    </row>
    <row r="259" spans="1:7" s="24" customFormat="1" ht="24" x14ac:dyDescent="0.55000000000000004">
      <c r="A259" s="26"/>
      <c r="B259" s="27"/>
      <c r="C259" s="28"/>
    </row>
    <row r="260" spans="1:7" s="24" customFormat="1" ht="24" x14ac:dyDescent="0.55000000000000004">
      <c r="A260" s="26"/>
      <c r="B260" s="27"/>
      <c r="C260" s="28"/>
    </row>
    <row r="261" spans="1:7" s="24" customFormat="1" ht="24" x14ac:dyDescent="0.55000000000000004">
      <c r="A261" s="26"/>
      <c r="B261" s="27"/>
      <c r="C261" s="28"/>
    </row>
    <row r="262" spans="1:7" s="24" customFormat="1" ht="24" x14ac:dyDescent="0.55000000000000004">
      <c r="A262" s="26"/>
      <c r="B262" s="27"/>
      <c r="C262" s="28"/>
    </row>
    <row r="263" spans="1:7" s="92" customFormat="1" ht="24" x14ac:dyDescent="0.55000000000000004">
      <c r="A263" s="92" t="s">
        <v>282</v>
      </c>
      <c r="E263" s="116"/>
      <c r="F263" s="116"/>
      <c r="G263" s="116"/>
    </row>
    <row r="264" spans="1:7" s="92" customFormat="1" ht="24" x14ac:dyDescent="0.55000000000000004">
      <c r="A264" s="92" t="s">
        <v>283</v>
      </c>
      <c r="E264" s="116"/>
      <c r="F264" s="116"/>
      <c r="G264" s="116"/>
    </row>
    <row r="265" spans="1:7" s="92" customFormat="1" ht="25.5" customHeight="1" x14ac:dyDescent="0.55000000000000004">
      <c r="A265" s="213" t="s">
        <v>91</v>
      </c>
      <c r="B265" s="206"/>
      <c r="C265" s="206" t="s">
        <v>89</v>
      </c>
      <c r="D265" s="123" t="s">
        <v>236</v>
      </c>
      <c r="E265" s="116"/>
      <c r="F265" s="118"/>
      <c r="G265" s="116"/>
    </row>
    <row r="266" spans="1:7" s="92" customFormat="1" ht="25.5" customHeight="1" x14ac:dyDescent="0.55000000000000004">
      <c r="A266" s="214"/>
      <c r="B266" s="207"/>
      <c r="C266" s="207"/>
      <c r="D266" s="124" t="s">
        <v>237</v>
      </c>
      <c r="E266" s="116"/>
      <c r="F266" s="116"/>
      <c r="G266" s="116"/>
    </row>
    <row r="267" spans="1:7" s="43" customFormat="1" ht="24" x14ac:dyDescent="0.55000000000000004">
      <c r="A267" s="126" t="s">
        <v>234</v>
      </c>
      <c r="B267" s="120"/>
      <c r="C267" s="120"/>
      <c r="D267" s="119"/>
      <c r="E267" s="42"/>
      <c r="F267" s="42"/>
      <c r="G267" s="42"/>
    </row>
    <row r="268" spans="1:7" s="43" customFormat="1" ht="25.5" customHeight="1" x14ac:dyDescent="0.55000000000000004">
      <c r="A268" s="121" t="s">
        <v>242</v>
      </c>
      <c r="B268" s="112">
        <v>2.71</v>
      </c>
      <c r="C268" s="112">
        <v>0.49</v>
      </c>
      <c r="D268" s="113" t="s">
        <v>30</v>
      </c>
      <c r="E268" s="42"/>
      <c r="F268" s="42"/>
      <c r="G268" s="42"/>
    </row>
    <row r="269" spans="1:7" s="43" customFormat="1" ht="24.75" thickBot="1" x14ac:dyDescent="0.6">
      <c r="A269" s="115" t="s">
        <v>235</v>
      </c>
      <c r="B269" s="114">
        <f>AVERAGE(B268:B268)</f>
        <v>2.71</v>
      </c>
      <c r="C269" s="114">
        <f>SUM(C268)</f>
        <v>0.49</v>
      </c>
      <c r="D269" s="125" t="s">
        <v>30</v>
      </c>
      <c r="E269" s="42"/>
      <c r="F269" s="42"/>
      <c r="G269" s="42"/>
    </row>
    <row r="270" spans="1:7" s="43" customFormat="1" ht="24.75" thickTop="1" x14ac:dyDescent="0.55000000000000004">
      <c r="A270" s="111" t="s">
        <v>238</v>
      </c>
      <c r="B270" s="120"/>
      <c r="C270" s="120"/>
      <c r="D270" s="120"/>
      <c r="E270" s="42"/>
      <c r="F270" s="42"/>
      <c r="G270" s="42"/>
    </row>
    <row r="271" spans="1:7" s="43" customFormat="1" ht="25.5" customHeight="1" x14ac:dyDescent="0.55000000000000004">
      <c r="A271" s="121" t="s">
        <v>243</v>
      </c>
      <c r="B271" s="112">
        <v>3.86</v>
      </c>
      <c r="C271" s="112">
        <v>0.38</v>
      </c>
      <c r="D271" s="113" t="str">
        <f>IF(B271&gt;4.5,"มากที่สุด",IF(B271&gt;3.5,"มาก",IF(B271&gt;2.5,"ปานกลาง",IF(B271&gt;1.5,"น้อย",IF(B271&lt;=1.5,"น้อยที่สุด")))))</f>
        <v>มาก</v>
      </c>
      <c r="E271" s="42"/>
      <c r="F271" s="42"/>
      <c r="G271" s="42"/>
    </row>
    <row r="272" spans="1:7" s="43" customFormat="1" ht="24.75" thickBot="1" x14ac:dyDescent="0.6">
      <c r="A272" s="115" t="s">
        <v>235</v>
      </c>
      <c r="B272" s="114">
        <f>AVERAGE(B271:B271)</f>
        <v>3.86</v>
      </c>
      <c r="C272" s="114">
        <f>SUM(C271)</f>
        <v>0.38</v>
      </c>
      <c r="D272" s="122" t="str">
        <f t="shared" ref="D272" si="17">IF(B272&gt;4.5,"มากที่สุด",IF(B272&gt;3.5,"มาก",IF(B272&gt;2.5,"ปานกลาง",IF(B272&gt;1.5,"น้อย",IF(B272&lt;=1.5,"น้อยที่สุด")))))</f>
        <v>มาก</v>
      </c>
      <c r="E272" s="42"/>
      <c r="F272" s="42"/>
      <c r="G272" s="42"/>
    </row>
    <row r="273" spans="1:7" s="43" customFormat="1" ht="24.75" thickTop="1" x14ac:dyDescent="0.55000000000000004">
      <c r="A273" s="110"/>
      <c r="E273" s="42"/>
      <c r="F273" s="42"/>
      <c r="G273" s="42"/>
    </row>
    <row r="274" spans="1:7" s="43" customFormat="1" ht="24" x14ac:dyDescent="0.55000000000000004">
      <c r="A274" s="43" t="s">
        <v>239</v>
      </c>
    </row>
    <row r="275" spans="1:7" s="43" customFormat="1" ht="24" x14ac:dyDescent="0.55000000000000004">
      <c r="A275" s="43" t="s">
        <v>244</v>
      </c>
    </row>
    <row r="276" spans="1:7" s="43" customFormat="1" ht="24" x14ac:dyDescent="0.55000000000000004">
      <c r="A276" s="43" t="s">
        <v>240</v>
      </c>
    </row>
    <row r="277" spans="1:7" s="24" customFormat="1" ht="24" x14ac:dyDescent="0.55000000000000004">
      <c r="A277" s="26"/>
      <c r="B277" s="27"/>
      <c r="C277" s="28"/>
    </row>
    <row r="278" spans="1:7" s="43" customFormat="1" ht="21" customHeight="1" x14ac:dyDescent="0.55000000000000004">
      <c r="A278" s="46" t="s">
        <v>241</v>
      </c>
      <c r="B278" s="42"/>
      <c r="C278" s="42"/>
    </row>
    <row r="279" spans="1:7" s="38" customFormat="1" x14ac:dyDescent="0.5">
      <c r="A279" s="208" t="s">
        <v>85</v>
      </c>
      <c r="B279" s="210" t="s">
        <v>176</v>
      </c>
      <c r="C279" s="211"/>
      <c r="D279" s="212"/>
    </row>
    <row r="280" spans="1:7" s="38" customFormat="1" ht="16.5" customHeight="1" x14ac:dyDescent="0.5">
      <c r="A280" s="224"/>
      <c r="B280" s="206" t="s">
        <v>79</v>
      </c>
      <c r="C280" s="225" t="s">
        <v>84</v>
      </c>
      <c r="D280" s="123" t="s">
        <v>236</v>
      </c>
    </row>
    <row r="281" spans="1:7" s="38" customFormat="1" ht="16.5" customHeight="1" x14ac:dyDescent="0.5">
      <c r="A281" s="209"/>
      <c r="B281" s="207"/>
      <c r="C281" s="226"/>
      <c r="D281" s="139" t="s">
        <v>237</v>
      </c>
    </row>
    <row r="282" spans="1:7" s="38" customFormat="1" x14ac:dyDescent="0.5">
      <c r="A282" s="57" t="s">
        <v>8</v>
      </c>
      <c r="B282" s="58">
        <v>4.1399999999999997</v>
      </c>
      <c r="C282" s="58">
        <v>0.38</v>
      </c>
      <c r="D282" s="8" t="str">
        <f>IF(B282&gt;4.5,"มากที่สุด",IF(B282&gt;3.5,"มาก",IF(B282&gt;2.5,"ปานกลาง",IF(B282&gt;1.5,"น้อย",IF(B282&lt;=1.5,"น้อยที่สุด")))))</f>
        <v>มาก</v>
      </c>
    </row>
    <row r="283" spans="1:7" s="38" customFormat="1" x14ac:dyDescent="0.5">
      <c r="A283" s="57" t="s">
        <v>9</v>
      </c>
      <c r="B283" s="58">
        <v>4.29</v>
      </c>
      <c r="C283" s="58">
        <v>0.49</v>
      </c>
      <c r="D283" s="8" t="str">
        <f t="shared" ref="D283:D295" si="18">IF(B283&gt;4.5,"มากที่สุด",IF(B283&gt;3.5,"มาก",IF(B283&gt;2.5,"ปานกลาง",IF(B283&gt;1.5,"น้อย",IF(B283&lt;=1.5,"น้อยที่สุด")))))</f>
        <v>มาก</v>
      </c>
    </row>
    <row r="284" spans="1:7" s="38" customFormat="1" x14ac:dyDescent="0.5">
      <c r="A284" s="57" t="s">
        <v>10</v>
      </c>
      <c r="B284" s="58">
        <v>4.29</v>
      </c>
      <c r="C284" s="58">
        <v>0.49</v>
      </c>
      <c r="D284" s="8" t="str">
        <f t="shared" si="18"/>
        <v>มาก</v>
      </c>
    </row>
    <row r="285" spans="1:7" s="38" customFormat="1" x14ac:dyDescent="0.5">
      <c r="A285" s="57" t="s">
        <v>11</v>
      </c>
      <c r="B285" s="58">
        <v>4.29</v>
      </c>
      <c r="C285" s="58">
        <v>0.49</v>
      </c>
      <c r="D285" s="8" t="str">
        <f t="shared" si="18"/>
        <v>มาก</v>
      </c>
    </row>
    <row r="286" spans="1:7" s="38" customFormat="1" x14ac:dyDescent="0.5">
      <c r="A286" s="57" t="s">
        <v>12</v>
      </c>
      <c r="B286" s="58">
        <v>4</v>
      </c>
      <c r="C286" s="58">
        <v>0</v>
      </c>
      <c r="D286" s="8" t="str">
        <f t="shared" si="18"/>
        <v>มาก</v>
      </c>
    </row>
    <row r="287" spans="1:7" s="38" customFormat="1" x14ac:dyDescent="0.5">
      <c r="A287" s="57" t="s">
        <v>13</v>
      </c>
      <c r="B287" s="58">
        <v>4.29</v>
      </c>
      <c r="C287" s="58">
        <v>0.76</v>
      </c>
      <c r="D287" s="8" t="str">
        <f t="shared" si="18"/>
        <v>มาก</v>
      </c>
    </row>
    <row r="288" spans="1:7" s="38" customFormat="1" x14ac:dyDescent="0.5">
      <c r="A288" s="57" t="s">
        <v>16</v>
      </c>
      <c r="B288" s="58">
        <v>3.86</v>
      </c>
      <c r="C288" s="58">
        <v>0.69</v>
      </c>
      <c r="D288" s="8" t="str">
        <f t="shared" si="18"/>
        <v>มาก</v>
      </c>
    </row>
    <row r="289" spans="1:4" s="38" customFormat="1" x14ac:dyDescent="0.5">
      <c r="A289" s="57" t="s">
        <v>17</v>
      </c>
      <c r="B289" s="58">
        <v>4.29</v>
      </c>
      <c r="C289" s="58">
        <v>0.49</v>
      </c>
      <c r="D289" s="8" t="str">
        <f t="shared" si="18"/>
        <v>มาก</v>
      </c>
    </row>
    <row r="290" spans="1:4" s="38" customFormat="1" x14ac:dyDescent="0.5">
      <c r="A290" s="57" t="s">
        <v>18</v>
      </c>
      <c r="B290" s="58">
        <v>4</v>
      </c>
      <c r="C290" s="58">
        <v>0</v>
      </c>
      <c r="D290" s="8" t="str">
        <f t="shared" si="18"/>
        <v>มาก</v>
      </c>
    </row>
    <row r="291" spans="1:4" s="38" customFormat="1" x14ac:dyDescent="0.5">
      <c r="A291" s="57" t="s">
        <v>19</v>
      </c>
      <c r="B291" s="58">
        <v>4.43</v>
      </c>
      <c r="C291" s="58">
        <v>0.53</v>
      </c>
      <c r="D291" s="8" t="str">
        <f t="shared" si="18"/>
        <v>มาก</v>
      </c>
    </row>
    <row r="292" spans="1:4" s="38" customFormat="1" x14ac:dyDescent="0.5">
      <c r="A292" s="57" t="s">
        <v>20</v>
      </c>
      <c r="B292" s="58">
        <v>4.29</v>
      </c>
      <c r="C292" s="58">
        <v>0.49</v>
      </c>
      <c r="D292" s="8" t="str">
        <f t="shared" si="18"/>
        <v>มาก</v>
      </c>
    </row>
    <row r="293" spans="1:4" s="38" customFormat="1" x14ac:dyDescent="0.5">
      <c r="A293" s="57" t="s">
        <v>21</v>
      </c>
      <c r="B293" s="58">
        <v>3.86</v>
      </c>
      <c r="C293" s="58">
        <v>0.9</v>
      </c>
      <c r="D293" s="8" t="str">
        <f t="shared" si="18"/>
        <v>มาก</v>
      </c>
    </row>
    <row r="294" spans="1:4" s="38" customFormat="1" x14ac:dyDescent="0.5">
      <c r="A294" s="57" t="s">
        <v>22</v>
      </c>
      <c r="B294" s="58">
        <v>4.1399999999999997</v>
      </c>
      <c r="C294" s="58">
        <v>0.38</v>
      </c>
      <c r="D294" s="8" t="str">
        <f t="shared" si="18"/>
        <v>มาก</v>
      </c>
    </row>
    <row r="295" spans="1:4" s="38" customFormat="1" ht="22.5" thickBot="1" x14ac:dyDescent="0.55000000000000004">
      <c r="A295" s="59" t="s">
        <v>80</v>
      </c>
      <c r="B295" s="60">
        <f>AVERAGE(B282:B294)</f>
        <v>4.1669230769230765</v>
      </c>
      <c r="C295" s="60">
        <f>AVERAGE(C282:C294)</f>
        <v>0.46846153846153854</v>
      </c>
      <c r="D295" s="9" t="str">
        <f t="shared" si="18"/>
        <v>มาก</v>
      </c>
    </row>
    <row r="296" spans="1:4" s="38" customFormat="1" ht="22.5" thickTop="1" x14ac:dyDescent="0.5">
      <c r="A296" s="61"/>
      <c r="B296" s="62"/>
      <c r="C296" s="62"/>
      <c r="D296" s="10"/>
    </row>
    <row r="297" spans="1:4" s="43" customFormat="1" ht="24" x14ac:dyDescent="0.55000000000000004">
      <c r="A297" s="13" t="s">
        <v>128</v>
      </c>
      <c r="B297" s="63"/>
      <c r="C297" s="63"/>
      <c r="D297" s="12"/>
    </row>
    <row r="298" spans="1:4" s="43" customFormat="1" ht="24" x14ac:dyDescent="0.55000000000000004">
      <c r="A298" s="13" t="s">
        <v>279</v>
      </c>
      <c r="B298" s="63"/>
      <c r="C298" s="63"/>
      <c r="D298" s="12"/>
    </row>
    <row r="299" spans="1:4" s="43" customFormat="1" ht="24" x14ac:dyDescent="0.55000000000000004">
      <c r="A299" s="13" t="s">
        <v>245</v>
      </c>
      <c r="B299" s="63"/>
      <c r="C299" s="63"/>
      <c r="D299" s="12"/>
    </row>
    <row r="300" spans="1:4" s="43" customFormat="1" ht="24" x14ac:dyDescent="0.55000000000000004">
      <c r="A300" s="13" t="s">
        <v>212</v>
      </c>
      <c r="B300" s="63"/>
      <c r="C300" s="63"/>
      <c r="D300" s="12"/>
    </row>
    <row r="301" spans="1:4" s="43" customFormat="1" ht="24" x14ac:dyDescent="0.55000000000000004">
      <c r="A301" s="13" t="s">
        <v>214</v>
      </c>
      <c r="B301" s="63"/>
      <c r="C301" s="63"/>
      <c r="D301" s="12"/>
    </row>
    <row r="302" spans="1:4" s="43" customFormat="1" ht="24" x14ac:dyDescent="0.55000000000000004">
      <c r="A302" s="13" t="s">
        <v>213</v>
      </c>
      <c r="B302" s="63"/>
      <c r="C302" s="63"/>
      <c r="D302" s="12"/>
    </row>
    <row r="303" spans="1:4" s="78" customFormat="1" ht="24" x14ac:dyDescent="0.55000000000000004">
      <c r="A303" s="13" t="s">
        <v>179</v>
      </c>
      <c r="B303" s="63"/>
      <c r="C303" s="63"/>
      <c r="D303" s="12"/>
    </row>
    <row r="304" spans="1:4" s="78" customFormat="1" ht="24" x14ac:dyDescent="0.55000000000000004">
      <c r="A304" s="13" t="s">
        <v>178</v>
      </c>
      <c r="B304" s="63"/>
      <c r="C304" s="63"/>
      <c r="D304" s="12"/>
    </row>
    <row r="305" spans="1:7" s="78" customFormat="1" ht="24" x14ac:dyDescent="0.55000000000000004">
      <c r="A305" s="13"/>
      <c r="B305" s="63"/>
      <c r="C305" s="63"/>
      <c r="D305" s="12"/>
    </row>
    <row r="306" spans="1:7" s="92" customFormat="1" ht="24" x14ac:dyDescent="0.55000000000000004">
      <c r="A306" s="92" t="s">
        <v>324</v>
      </c>
      <c r="E306" s="116"/>
      <c r="F306" s="116"/>
      <c r="G306" s="116"/>
    </row>
    <row r="307" spans="1:7" s="92" customFormat="1" ht="24" x14ac:dyDescent="0.55000000000000004">
      <c r="A307" s="92" t="s">
        <v>284</v>
      </c>
      <c r="E307" s="116"/>
      <c r="F307" s="116"/>
      <c r="G307" s="116"/>
    </row>
    <row r="308" spans="1:7" s="92" customFormat="1" ht="25.5" customHeight="1" x14ac:dyDescent="0.55000000000000004">
      <c r="A308" s="213" t="s">
        <v>91</v>
      </c>
      <c r="B308" s="206"/>
      <c r="C308" s="206" t="s">
        <v>89</v>
      </c>
      <c r="D308" s="123" t="s">
        <v>236</v>
      </c>
      <c r="E308" s="116"/>
      <c r="F308" s="118"/>
      <c r="G308" s="116"/>
    </row>
    <row r="309" spans="1:7" s="92" customFormat="1" ht="25.5" customHeight="1" x14ac:dyDescent="0.55000000000000004">
      <c r="A309" s="214"/>
      <c r="B309" s="207"/>
      <c r="C309" s="207"/>
      <c r="D309" s="124" t="s">
        <v>237</v>
      </c>
      <c r="E309" s="116"/>
      <c r="F309" s="116"/>
      <c r="G309" s="116"/>
    </row>
    <row r="310" spans="1:7" s="43" customFormat="1" ht="24" x14ac:dyDescent="0.55000000000000004">
      <c r="A310" s="126" t="s">
        <v>234</v>
      </c>
      <c r="B310" s="120"/>
      <c r="C310" s="120"/>
      <c r="D310" s="119"/>
      <c r="E310" s="42"/>
      <c r="F310" s="42"/>
      <c r="G310" s="42"/>
    </row>
    <row r="311" spans="1:7" s="43" customFormat="1" ht="25.5" customHeight="1" x14ac:dyDescent="0.55000000000000004">
      <c r="A311" s="121" t="s">
        <v>242</v>
      </c>
      <c r="B311" s="112">
        <v>2.78</v>
      </c>
      <c r="C311" s="112">
        <v>0.73</v>
      </c>
      <c r="D311" s="113" t="s">
        <v>30</v>
      </c>
      <c r="E311" s="42"/>
      <c r="F311" s="42"/>
      <c r="G311" s="42"/>
    </row>
    <row r="312" spans="1:7" s="43" customFormat="1" ht="24.75" thickBot="1" x14ac:dyDescent="0.6">
      <c r="A312" s="115" t="s">
        <v>235</v>
      </c>
      <c r="B312" s="114">
        <f>AVERAGE(B311:B311)</f>
        <v>2.78</v>
      </c>
      <c r="C312" s="114">
        <f>SUM(C311)</f>
        <v>0.73</v>
      </c>
      <c r="D312" s="125" t="s">
        <v>30</v>
      </c>
      <c r="E312" s="42"/>
      <c r="F312" s="42"/>
      <c r="G312" s="42"/>
    </row>
    <row r="313" spans="1:7" s="43" customFormat="1" ht="24.75" thickTop="1" x14ac:dyDescent="0.55000000000000004">
      <c r="A313" s="111" t="s">
        <v>238</v>
      </c>
      <c r="B313" s="120"/>
      <c r="C313" s="120"/>
      <c r="D313" s="120"/>
      <c r="E313" s="42"/>
      <c r="F313" s="42"/>
      <c r="G313" s="42"/>
    </row>
    <row r="314" spans="1:7" s="43" customFormat="1" ht="25.5" customHeight="1" x14ac:dyDescent="0.55000000000000004">
      <c r="A314" s="121" t="s">
        <v>243</v>
      </c>
      <c r="B314" s="112">
        <v>3.89</v>
      </c>
      <c r="C314" s="112">
        <v>0.68</v>
      </c>
      <c r="D314" s="113" t="str">
        <f>IF(B314&gt;4.5,"มากที่สุด",IF(B314&gt;3.5,"มาก",IF(B314&gt;2.5,"ปานกลาง",IF(B314&gt;1.5,"น้อย",IF(B314&lt;=1.5,"น้อยที่สุด")))))</f>
        <v>มาก</v>
      </c>
      <c r="E314" s="42"/>
      <c r="F314" s="42"/>
      <c r="G314" s="42"/>
    </row>
    <row r="315" spans="1:7" s="43" customFormat="1" ht="24.75" thickBot="1" x14ac:dyDescent="0.6">
      <c r="A315" s="115" t="s">
        <v>235</v>
      </c>
      <c r="B315" s="114">
        <f>AVERAGE(B314:B314)</f>
        <v>3.89</v>
      </c>
      <c r="C315" s="114">
        <f>SUM(C314)</f>
        <v>0.68</v>
      </c>
      <c r="D315" s="122" t="str">
        <f t="shared" ref="D315" si="19">IF(B315&gt;4.5,"มากที่สุด",IF(B315&gt;3.5,"มาก",IF(B315&gt;2.5,"ปานกลาง",IF(B315&gt;1.5,"น้อย",IF(B315&lt;=1.5,"น้อยที่สุด")))))</f>
        <v>มาก</v>
      </c>
      <c r="E315" s="42"/>
      <c r="F315" s="42"/>
      <c r="G315" s="42"/>
    </row>
    <row r="316" spans="1:7" s="43" customFormat="1" ht="24.75" thickTop="1" x14ac:dyDescent="0.55000000000000004">
      <c r="A316" s="110"/>
      <c r="E316" s="42"/>
      <c r="F316" s="42"/>
      <c r="G316" s="42"/>
    </row>
    <row r="317" spans="1:7" s="43" customFormat="1" ht="24" x14ac:dyDescent="0.55000000000000004">
      <c r="A317" s="43" t="s">
        <v>247</v>
      </c>
    </row>
    <row r="318" spans="1:7" s="43" customFormat="1" ht="24" x14ac:dyDescent="0.55000000000000004">
      <c r="A318" s="43" t="s">
        <v>260</v>
      </c>
    </row>
    <row r="319" spans="1:7" s="43" customFormat="1" ht="24" x14ac:dyDescent="0.55000000000000004">
      <c r="A319" s="43" t="s">
        <v>246</v>
      </c>
    </row>
    <row r="320" spans="1:7" s="78" customFormat="1" ht="24" x14ac:dyDescent="0.55000000000000004">
      <c r="A320" s="13"/>
      <c r="B320" s="63"/>
      <c r="C320" s="63"/>
      <c r="D320" s="12"/>
    </row>
    <row r="321" spans="1:4" s="78" customFormat="1" ht="24" x14ac:dyDescent="0.55000000000000004">
      <c r="A321" s="13"/>
      <c r="B321" s="63"/>
      <c r="C321" s="63"/>
      <c r="D321" s="12"/>
    </row>
    <row r="322" spans="1:4" s="78" customFormat="1" ht="24" x14ac:dyDescent="0.55000000000000004">
      <c r="A322" s="13"/>
      <c r="B322" s="63"/>
      <c r="C322" s="63"/>
      <c r="D322" s="12"/>
    </row>
    <row r="323" spans="1:4" s="78" customFormat="1" ht="24" x14ac:dyDescent="0.55000000000000004">
      <c r="A323" s="13"/>
      <c r="B323" s="63"/>
      <c r="C323" s="63"/>
      <c r="D323" s="12"/>
    </row>
    <row r="324" spans="1:4" s="78" customFormat="1" ht="24" x14ac:dyDescent="0.55000000000000004">
      <c r="A324" s="13"/>
      <c r="B324" s="63"/>
      <c r="C324" s="63"/>
      <c r="D324" s="12"/>
    </row>
    <row r="325" spans="1:4" s="78" customFormat="1" ht="24" x14ac:dyDescent="0.55000000000000004">
      <c r="A325" s="13"/>
      <c r="B325" s="63"/>
      <c r="C325" s="63"/>
      <c r="D325" s="12"/>
    </row>
    <row r="326" spans="1:4" s="78" customFormat="1" ht="24" x14ac:dyDescent="0.55000000000000004">
      <c r="A326" s="13"/>
      <c r="B326" s="63"/>
      <c r="C326" s="63"/>
      <c r="D326" s="12"/>
    </row>
    <row r="327" spans="1:4" s="78" customFormat="1" ht="24" x14ac:dyDescent="0.55000000000000004">
      <c r="A327" s="13"/>
      <c r="B327" s="63"/>
      <c r="C327" s="63"/>
      <c r="D327" s="12"/>
    </row>
    <row r="328" spans="1:4" s="78" customFormat="1" ht="24" x14ac:dyDescent="0.55000000000000004">
      <c r="A328" s="13"/>
      <c r="B328" s="63"/>
      <c r="C328" s="63"/>
      <c r="D328" s="12"/>
    </row>
    <row r="329" spans="1:4" s="80" customFormat="1" ht="24" x14ac:dyDescent="0.55000000000000004">
      <c r="A329" s="46" t="s">
        <v>248</v>
      </c>
      <c r="B329" s="79"/>
      <c r="C329" s="79"/>
      <c r="D329" s="11"/>
    </row>
    <row r="330" spans="1:4" s="38" customFormat="1" x14ac:dyDescent="0.5">
      <c r="A330" s="208" t="s">
        <v>85</v>
      </c>
      <c r="B330" s="210" t="s">
        <v>177</v>
      </c>
      <c r="C330" s="211"/>
      <c r="D330" s="212"/>
    </row>
    <row r="331" spans="1:4" s="38" customFormat="1" ht="56.25" x14ac:dyDescent="0.5">
      <c r="A331" s="209"/>
      <c r="B331" s="128" t="s">
        <v>79</v>
      </c>
      <c r="C331" s="127" t="s">
        <v>84</v>
      </c>
      <c r="D331" s="127" t="s">
        <v>329</v>
      </c>
    </row>
    <row r="332" spans="1:4" s="38" customFormat="1" x14ac:dyDescent="0.5">
      <c r="A332" s="57" t="s">
        <v>8</v>
      </c>
      <c r="B332" s="58">
        <v>4.3899999999999997</v>
      </c>
      <c r="C332" s="58">
        <v>0.5</v>
      </c>
      <c r="D332" s="8" t="str">
        <f>IF(B332&gt;4.5,"มากที่สุด",IF(B332&gt;3.5,"มาก",IF(B332&gt;2.5,"ปานกลาง",IF(B332&gt;1.5,"น้อย",IF(B332&lt;=1.5,"น้อยที่สุด")))))</f>
        <v>มาก</v>
      </c>
    </row>
    <row r="333" spans="1:4" s="38" customFormat="1" x14ac:dyDescent="0.5">
      <c r="A333" s="57" t="s">
        <v>9</v>
      </c>
      <c r="B333" s="58">
        <v>4.33</v>
      </c>
      <c r="C333" s="58">
        <v>0.69</v>
      </c>
      <c r="D333" s="8" t="str">
        <f t="shared" ref="D333:D345" si="20">IF(B333&gt;4.5,"มากที่สุด",IF(B333&gt;3.5,"มาก",IF(B333&gt;2.5,"ปานกลาง",IF(B333&gt;1.5,"น้อย",IF(B333&lt;=1.5,"น้อยที่สุด")))))</f>
        <v>มาก</v>
      </c>
    </row>
    <row r="334" spans="1:4" s="38" customFormat="1" x14ac:dyDescent="0.5">
      <c r="A334" s="57" t="s">
        <v>10</v>
      </c>
      <c r="B334" s="58">
        <v>4.0599999999999996</v>
      </c>
      <c r="C334" s="58">
        <v>0.64</v>
      </c>
      <c r="D334" s="8" t="str">
        <f t="shared" si="20"/>
        <v>มาก</v>
      </c>
    </row>
    <row r="335" spans="1:4" s="38" customFormat="1" x14ac:dyDescent="0.5">
      <c r="A335" s="57" t="s">
        <v>11</v>
      </c>
      <c r="B335" s="58">
        <v>4.1100000000000003</v>
      </c>
      <c r="C335" s="58">
        <v>0.76</v>
      </c>
      <c r="D335" s="8" t="str">
        <f t="shared" si="20"/>
        <v>มาก</v>
      </c>
    </row>
    <row r="336" spans="1:4" s="38" customFormat="1" x14ac:dyDescent="0.5">
      <c r="A336" s="57" t="s">
        <v>12</v>
      </c>
      <c r="B336" s="58">
        <v>4.1100000000000003</v>
      </c>
      <c r="C336" s="58">
        <v>0.76</v>
      </c>
      <c r="D336" s="8" t="str">
        <f t="shared" si="20"/>
        <v>มาก</v>
      </c>
    </row>
    <row r="337" spans="1:5" s="38" customFormat="1" x14ac:dyDescent="0.5">
      <c r="A337" s="57" t="s">
        <v>13</v>
      </c>
      <c r="B337" s="58">
        <v>4.5599999999999996</v>
      </c>
      <c r="C337" s="58">
        <v>0.51</v>
      </c>
      <c r="D337" s="8" t="str">
        <f t="shared" si="20"/>
        <v>มากที่สุด</v>
      </c>
    </row>
    <row r="338" spans="1:5" s="38" customFormat="1" x14ac:dyDescent="0.5">
      <c r="A338" s="57" t="s">
        <v>16</v>
      </c>
      <c r="B338" s="58">
        <v>4.28</v>
      </c>
      <c r="C338" s="58">
        <v>0.56999999999999995</v>
      </c>
      <c r="D338" s="8" t="str">
        <f t="shared" si="20"/>
        <v>มาก</v>
      </c>
    </row>
    <row r="339" spans="1:5" s="38" customFormat="1" x14ac:dyDescent="0.5">
      <c r="A339" s="57" t="s">
        <v>17</v>
      </c>
      <c r="B339" s="58">
        <v>4.17</v>
      </c>
      <c r="C339" s="58">
        <v>0.51</v>
      </c>
      <c r="D339" s="8" t="str">
        <f t="shared" si="20"/>
        <v>มาก</v>
      </c>
    </row>
    <row r="340" spans="1:5" s="38" customFormat="1" x14ac:dyDescent="0.5">
      <c r="A340" s="57" t="s">
        <v>18</v>
      </c>
      <c r="B340" s="58">
        <v>4.0599999999999996</v>
      </c>
      <c r="C340" s="58">
        <v>0.73</v>
      </c>
      <c r="D340" s="8" t="str">
        <f t="shared" si="20"/>
        <v>มาก</v>
      </c>
    </row>
    <row r="341" spans="1:5" s="38" customFormat="1" x14ac:dyDescent="0.5">
      <c r="A341" s="57" t="s">
        <v>19</v>
      </c>
      <c r="B341" s="58">
        <v>4.3899999999999997</v>
      </c>
      <c r="C341" s="58">
        <v>0.61</v>
      </c>
      <c r="D341" s="8" t="str">
        <f t="shared" si="20"/>
        <v>มาก</v>
      </c>
    </row>
    <row r="342" spans="1:5" s="38" customFormat="1" x14ac:dyDescent="0.5">
      <c r="A342" s="57" t="s">
        <v>20</v>
      </c>
      <c r="B342" s="58">
        <v>4.13</v>
      </c>
      <c r="C342" s="58">
        <v>0.56999999999999995</v>
      </c>
      <c r="D342" s="8" t="str">
        <f t="shared" si="20"/>
        <v>มาก</v>
      </c>
    </row>
    <row r="343" spans="1:5" s="38" customFormat="1" x14ac:dyDescent="0.5">
      <c r="A343" s="57" t="s">
        <v>21</v>
      </c>
      <c r="B343" s="58">
        <v>4.4400000000000004</v>
      </c>
      <c r="C343" s="58">
        <v>0.7</v>
      </c>
      <c r="D343" s="8" t="str">
        <f t="shared" si="20"/>
        <v>มาก</v>
      </c>
    </row>
    <row r="344" spans="1:5" s="38" customFormat="1" x14ac:dyDescent="0.5">
      <c r="A344" s="57" t="s">
        <v>22</v>
      </c>
      <c r="B344" s="58">
        <v>4.4400000000000004</v>
      </c>
      <c r="C344" s="58">
        <v>0.62</v>
      </c>
      <c r="D344" s="8" t="str">
        <f t="shared" si="20"/>
        <v>มาก</v>
      </c>
    </row>
    <row r="345" spans="1:5" s="38" customFormat="1" ht="22.5" thickBot="1" x14ac:dyDescent="0.55000000000000004">
      <c r="A345" s="59" t="s">
        <v>80</v>
      </c>
      <c r="B345" s="60">
        <f>AVERAGE(B332:B344)</f>
        <v>4.266923076923077</v>
      </c>
      <c r="C345" s="60">
        <f>AVERAGE(C332:C344)</f>
        <v>0.6284615384615384</v>
      </c>
      <c r="D345" s="9" t="str">
        <f t="shared" si="20"/>
        <v>มาก</v>
      </c>
    </row>
    <row r="346" spans="1:5" ht="22.5" thickTop="1" x14ac:dyDescent="0.5">
      <c r="A346" s="33"/>
      <c r="B346" s="34"/>
      <c r="C346" s="34"/>
      <c r="D346" s="35"/>
    </row>
    <row r="347" spans="1:5" s="43" customFormat="1" ht="24" x14ac:dyDescent="0.55000000000000004">
      <c r="A347" s="13" t="s">
        <v>130</v>
      </c>
      <c r="B347" s="63"/>
      <c r="C347" s="63"/>
      <c r="D347" s="12"/>
    </row>
    <row r="348" spans="1:5" s="43" customFormat="1" ht="24" x14ac:dyDescent="0.55000000000000004">
      <c r="A348" s="13" t="s">
        <v>280</v>
      </c>
      <c r="B348" s="63"/>
      <c r="C348" s="63"/>
      <c r="D348" s="12"/>
    </row>
    <row r="349" spans="1:5" s="43" customFormat="1" ht="24" x14ac:dyDescent="0.55000000000000004">
      <c r="A349" s="13" t="s">
        <v>249</v>
      </c>
      <c r="B349" s="63"/>
      <c r="C349" s="63"/>
      <c r="D349" s="12"/>
    </row>
    <row r="350" spans="1:5" s="43" customFormat="1" ht="24" x14ac:dyDescent="0.55000000000000004">
      <c r="A350" s="13" t="s">
        <v>180</v>
      </c>
      <c r="B350" s="63"/>
      <c r="C350" s="63"/>
      <c r="D350" s="12"/>
    </row>
    <row r="351" spans="1:5" s="43" customFormat="1" ht="24" x14ac:dyDescent="0.55000000000000004">
      <c r="A351" s="13" t="s">
        <v>182</v>
      </c>
      <c r="B351" s="63"/>
      <c r="C351" s="63"/>
      <c r="D351" s="12"/>
    </row>
    <row r="352" spans="1:5" s="43" customFormat="1" ht="24" x14ac:dyDescent="0.55000000000000004">
      <c r="A352" s="13" t="s">
        <v>181</v>
      </c>
      <c r="B352" s="81"/>
      <c r="C352" s="81"/>
      <c r="D352" s="14"/>
      <c r="E352" s="78"/>
    </row>
    <row r="353" spans="1:7" s="43" customFormat="1" ht="24" x14ac:dyDescent="0.55000000000000004">
      <c r="A353" s="13"/>
      <c r="B353" s="81"/>
      <c r="C353" s="81"/>
      <c r="D353" s="14"/>
      <c r="E353" s="78"/>
    </row>
    <row r="354" spans="1:7" s="43" customFormat="1" ht="24" x14ac:dyDescent="0.55000000000000004">
      <c r="A354" s="13"/>
      <c r="B354" s="81"/>
      <c r="C354" s="81"/>
      <c r="D354" s="14"/>
      <c r="E354" s="78"/>
    </row>
    <row r="355" spans="1:7" s="43" customFormat="1" ht="24" x14ac:dyDescent="0.55000000000000004">
      <c r="A355" s="13"/>
      <c r="B355" s="81"/>
      <c r="C355" s="81"/>
      <c r="D355" s="14"/>
      <c r="E355" s="78"/>
    </row>
    <row r="356" spans="1:7" s="43" customFormat="1" ht="24" x14ac:dyDescent="0.55000000000000004">
      <c r="A356" s="13"/>
      <c r="B356" s="81"/>
      <c r="C356" s="81"/>
      <c r="D356" s="14"/>
      <c r="E356" s="78"/>
    </row>
    <row r="357" spans="1:7" s="43" customFormat="1" ht="24" x14ac:dyDescent="0.55000000000000004">
      <c r="A357" s="13"/>
      <c r="B357" s="81"/>
      <c r="C357" s="81"/>
      <c r="D357" s="14"/>
      <c r="E357" s="78"/>
    </row>
    <row r="358" spans="1:7" s="43" customFormat="1" ht="24" x14ac:dyDescent="0.55000000000000004">
      <c r="A358" s="13"/>
      <c r="B358" s="81"/>
      <c r="C358" s="81"/>
      <c r="D358" s="14"/>
      <c r="E358" s="78"/>
    </row>
    <row r="359" spans="1:7" s="43" customFormat="1" ht="24" x14ac:dyDescent="0.55000000000000004">
      <c r="A359" s="13"/>
      <c r="B359" s="81"/>
      <c r="C359" s="81"/>
      <c r="D359" s="14"/>
      <c r="E359" s="78"/>
    </row>
    <row r="360" spans="1:7" s="43" customFormat="1" ht="24" x14ac:dyDescent="0.55000000000000004">
      <c r="A360" s="13"/>
      <c r="B360" s="81"/>
      <c r="C360" s="81"/>
      <c r="D360" s="14"/>
      <c r="E360" s="78"/>
    </row>
    <row r="361" spans="1:7" s="43" customFormat="1" ht="24" x14ac:dyDescent="0.55000000000000004">
      <c r="A361" s="13"/>
      <c r="B361" s="81"/>
      <c r="C361" s="81"/>
      <c r="D361" s="14"/>
      <c r="E361" s="78"/>
    </row>
    <row r="362" spans="1:7" s="92" customFormat="1" ht="24" x14ac:dyDescent="0.55000000000000004">
      <c r="A362" s="92" t="s">
        <v>285</v>
      </c>
      <c r="E362" s="116"/>
      <c r="F362" s="116"/>
      <c r="G362" s="116"/>
    </row>
    <row r="363" spans="1:7" s="92" customFormat="1" ht="24" x14ac:dyDescent="0.55000000000000004">
      <c r="A363" s="92" t="s">
        <v>286</v>
      </c>
      <c r="E363" s="116"/>
      <c r="F363" s="116"/>
      <c r="G363" s="116"/>
    </row>
    <row r="364" spans="1:7" s="92" customFormat="1" ht="25.5" customHeight="1" x14ac:dyDescent="0.55000000000000004">
      <c r="A364" s="213" t="s">
        <v>91</v>
      </c>
      <c r="B364" s="206"/>
      <c r="C364" s="206" t="s">
        <v>89</v>
      </c>
      <c r="D364" s="123" t="s">
        <v>236</v>
      </c>
      <c r="E364" s="116"/>
      <c r="F364" s="118"/>
      <c r="G364" s="116"/>
    </row>
    <row r="365" spans="1:7" s="92" customFormat="1" ht="25.5" customHeight="1" x14ac:dyDescent="0.55000000000000004">
      <c r="A365" s="214"/>
      <c r="B365" s="207"/>
      <c r="C365" s="207"/>
      <c r="D365" s="124" t="s">
        <v>237</v>
      </c>
      <c r="E365" s="116"/>
      <c r="F365" s="116"/>
      <c r="G365" s="116"/>
    </row>
    <row r="366" spans="1:7" s="43" customFormat="1" ht="24" x14ac:dyDescent="0.55000000000000004">
      <c r="A366" s="126" t="s">
        <v>234</v>
      </c>
      <c r="B366" s="120"/>
      <c r="C366" s="120"/>
      <c r="D366" s="119"/>
      <c r="E366" s="42"/>
      <c r="F366" s="42"/>
      <c r="G366" s="42"/>
    </row>
    <row r="367" spans="1:7" s="43" customFormat="1" ht="25.5" customHeight="1" x14ac:dyDescent="0.55000000000000004">
      <c r="A367" s="121" t="s">
        <v>242</v>
      </c>
      <c r="B367" s="112">
        <v>2.57</v>
      </c>
      <c r="C367" s="112">
        <v>0.65</v>
      </c>
      <c r="D367" s="113" t="s">
        <v>30</v>
      </c>
      <c r="E367" s="42"/>
      <c r="F367" s="42"/>
      <c r="G367" s="42"/>
    </row>
    <row r="368" spans="1:7" s="43" customFormat="1" ht="24.75" thickBot="1" x14ac:dyDescent="0.6">
      <c r="A368" s="115" t="s">
        <v>235</v>
      </c>
      <c r="B368" s="114">
        <f>AVERAGE(B367:B367)</f>
        <v>2.57</v>
      </c>
      <c r="C368" s="114">
        <f>SUM(C367)</f>
        <v>0.65</v>
      </c>
      <c r="D368" s="125" t="s">
        <v>30</v>
      </c>
      <c r="E368" s="42"/>
      <c r="F368" s="42"/>
      <c r="G368" s="42"/>
    </row>
    <row r="369" spans="1:7" s="43" customFormat="1" ht="24.75" thickTop="1" x14ac:dyDescent="0.55000000000000004">
      <c r="A369" s="111" t="s">
        <v>238</v>
      </c>
      <c r="B369" s="120"/>
      <c r="C369" s="120"/>
      <c r="D369" s="120"/>
      <c r="E369" s="42"/>
      <c r="F369" s="42"/>
      <c r="G369" s="42"/>
    </row>
    <row r="370" spans="1:7" s="43" customFormat="1" ht="25.5" customHeight="1" x14ac:dyDescent="0.55000000000000004">
      <c r="A370" s="121" t="s">
        <v>243</v>
      </c>
      <c r="B370" s="112">
        <v>3.5</v>
      </c>
      <c r="C370" s="112">
        <v>0.76</v>
      </c>
      <c r="D370" s="113" t="s">
        <v>30</v>
      </c>
      <c r="E370" s="42"/>
      <c r="F370" s="42"/>
      <c r="G370" s="42"/>
    </row>
    <row r="371" spans="1:7" s="43" customFormat="1" ht="24.75" thickBot="1" x14ac:dyDescent="0.6">
      <c r="A371" s="115" t="s">
        <v>235</v>
      </c>
      <c r="B371" s="114">
        <f>AVERAGE(B370:B370)</f>
        <v>3.5</v>
      </c>
      <c r="C371" s="114">
        <f>SUM(C370)</f>
        <v>0.76</v>
      </c>
      <c r="D371" s="122" t="s">
        <v>30</v>
      </c>
      <c r="E371" s="42"/>
      <c r="F371" s="42"/>
      <c r="G371" s="42"/>
    </row>
    <row r="372" spans="1:7" s="43" customFormat="1" ht="24.75" thickTop="1" x14ac:dyDescent="0.55000000000000004">
      <c r="A372" s="110"/>
      <c r="E372" s="42"/>
      <c r="F372" s="42"/>
      <c r="G372" s="42"/>
    </row>
    <row r="373" spans="1:7" s="43" customFormat="1" ht="24" x14ac:dyDescent="0.55000000000000004">
      <c r="A373" s="43" t="s">
        <v>281</v>
      </c>
    </row>
    <row r="374" spans="1:7" s="43" customFormat="1" ht="24" x14ac:dyDescent="0.55000000000000004">
      <c r="A374" s="43" t="s">
        <v>251</v>
      </c>
    </row>
    <row r="375" spans="1:7" s="43" customFormat="1" ht="24" x14ac:dyDescent="0.55000000000000004">
      <c r="A375" s="43" t="s">
        <v>252</v>
      </c>
    </row>
    <row r="376" spans="1:7" x14ac:dyDescent="0.5">
      <c r="A376" s="36"/>
      <c r="B376" s="34"/>
      <c r="C376" s="34"/>
      <c r="D376" s="35"/>
      <c r="E376" s="37"/>
    </row>
    <row r="377" spans="1:7" s="38" customFormat="1" ht="24" x14ac:dyDescent="0.55000000000000004">
      <c r="A377" s="46" t="s">
        <v>250</v>
      </c>
      <c r="B377" s="62"/>
      <c r="C377" s="62"/>
      <c r="D377" s="10"/>
      <c r="E377" s="80"/>
    </row>
    <row r="378" spans="1:7" s="38" customFormat="1" x14ac:dyDescent="0.5">
      <c r="A378" s="208" t="s">
        <v>85</v>
      </c>
      <c r="B378" s="210" t="s">
        <v>189</v>
      </c>
      <c r="C378" s="211"/>
      <c r="D378" s="212"/>
    </row>
    <row r="379" spans="1:7" s="38" customFormat="1" ht="56.25" x14ac:dyDescent="0.5">
      <c r="A379" s="209"/>
      <c r="B379" s="128" t="s">
        <v>79</v>
      </c>
      <c r="C379" s="127" t="s">
        <v>84</v>
      </c>
      <c r="D379" s="127" t="s">
        <v>329</v>
      </c>
    </row>
    <row r="380" spans="1:7" s="38" customFormat="1" x14ac:dyDescent="0.5">
      <c r="A380" s="57" t="s">
        <v>8</v>
      </c>
      <c r="B380" s="58">
        <v>3.79</v>
      </c>
      <c r="C380" s="58">
        <v>1.05</v>
      </c>
      <c r="D380" s="8" t="str">
        <f>IF(B380&gt;4.5,"มากที่สุด",IF(B380&gt;3.5,"มาก",IF(B380&gt;2.5,"ปานกลาง",IF(B380&gt;1.5,"น้อย",IF(B380&lt;=1.5,"น้อยที่สุด")))))</f>
        <v>มาก</v>
      </c>
    </row>
    <row r="381" spans="1:7" s="38" customFormat="1" x14ac:dyDescent="0.5">
      <c r="A381" s="57" t="s">
        <v>9</v>
      </c>
      <c r="B381" s="58">
        <v>3.93</v>
      </c>
      <c r="C381" s="58">
        <v>1.07</v>
      </c>
      <c r="D381" s="8" t="str">
        <f t="shared" ref="D381:D393" si="21">IF(B381&gt;4.5,"มากที่สุด",IF(B381&gt;3.5,"มาก",IF(B381&gt;2.5,"ปานกลาง",IF(B381&gt;1.5,"น้อย",IF(B381&lt;=1.5,"น้อยที่สุด")))))</f>
        <v>มาก</v>
      </c>
    </row>
    <row r="382" spans="1:7" s="38" customFormat="1" x14ac:dyDescent="0.5">
      <c r="A382" s="57" t="s">
        <v>10</v>
      </c>
      <c r="B382" s="58">
        <v>3.57</v>
      </c>
      <c r="C382" s="58">
        <v>1.34</v>
      </c>
      <c r="D382" s="8" t="str">
        <f t="shared" si="21"/>
        <v>มาก</v>
      </c>
    </row>
    <row r="383" spans="1:7" s="38" customFormat="1" x14ac:dyDescent="0.5">
      <c r="A383" s="57" t="s">
        <v>11</v>
      </c>
      <c r="B383" s="58">
        <v>3.43</v>
      </c>
      <c r="C383" s="58">
        <v>1.1599999999999999</v>
      </c>
      <c r="D383" s="129" t="str">
        <f t="shared" si="21"/>
        <v>ปานกลาง</v>
      </c>
    </row>
    <row r="384" spans="1:7" s="38" customFormat="1" x14ac:dyDescent="0.5">
      <c r="A384" s="57" t="s">
        <v>12</v>
      </c>
      <c r="B384" s="58">
        <v>3.36</v>
      </c>
      <c r="C384" s="58">
        <v>1.08</v>
      </c>
      <c r="D384" s="129" t="str">
        <f t="shared" si="21"/>
        <v>ปานกลาง</v>
      </c>
    </row>
    <row r="385" spans="1:4" s="38" customFormat="1" x14ac:dyDescent="0.5">
      <c r="A385" s="57" t="s">
        <v>13</v>
      </c>
      <c r="B385" s="58">
        <v>4.21</v>
      </c>
      <c r="C385" s="58">
        <v>1.25</v>
      </c>
      <c r="D385" s="8" t="str">
        <f t="shared" si="21"/>
        <v>มาก</v>
      </c>
    </row>
    <row r="386" spans="1:4" s="38" customFormat="1" x14ac:dyDescent="0.5">
      <c r="A386" s="57" t="s">
        <v>16</v>
      </c>
      <c r="B386" s="58">
        <v>3.71</v>
      </c>
      <c r="C386" s="58">
        <v>0.91</v>
      </c>
      <c r="D386" s="8" t="str">
        <f t="shared" si="21"/>
        <v>มาก</v>
      </c>
    </row>
    <row r="387" spans="1:4" s="38" customFormat="1" x14ac:dyDescent="0.5">
      <c r="A387" s="57" t="s">
        <v>17</v>
      </c>
      <c r="B387" s="58">
        <v>3.64</v>
      </c>
      <c r="C387" s="58">
        <v>0.84</v>
      </c>
      <c r="D387" s="8" t="str">
        <f t="shared" si="21"/>
        <v>มาก</v>
      </c>
    </row>
    <row r="388" spans="1:4" s="38" customFormat="1" x14ac:dyDescent="0.5">
      <c r="A388" s="57" t="s">
        <v>18</v>
      </c>
      <c r="B388" s="58">
        <v>3.64</v>
      </c>
      <c r="C388" s="58">
        <v>0.52</v>
      </c>
      <c r="D388" s="8" t="str">
        <f t="shared" si="21"/>
        <v>มาก</v>
      </c>
    </row>
    <row r="389" spans="1:4" s="38" customFormat="1" x14ac:dyDescent="0.5">
      <c r="A389" s="57" t="s">
        <v>19</v>
      </c>
      <c r="B389" s="58">
        <v>4.17</v>
      </c>
      <c r="C389" s="58">
        <v>1.03</v>
      </c>
      <c r="D389" s="8" t="str">
        <f t="shared" si="21"/>
        <v>มาก</v>
      </c>
    </row>
    <row r="390" spans="1:4" s="38" customFormat="1" x14ac:dyDescent="0.5">
      <c r="A390" s="57" t="s">
        <v>20</v>
      </c>
      <c r="B390" s="58">
        <v>4.21</v>
      </c>
      <c r="C390" s="58">
        <v>1.03</v>
      </c>
      <c r="D390" s="8" t="str">
        <f t="shared" si="21"/>
        <v>มาก</v>
      </c>
    </row>
    <row r="391" spans="1:4" s="38" customFormat="1" x14ac:dyDescent="0.5">
      <c r="A391" s="57" t="s">
        <v>21</v>
      </c>
      <c r="B391" s="58">
        <v>4</v>
      </c>
      <c r="C391" s="58">
        <v>1.1200000000000001</v>
      </c>
      <c r="D391" s="8" t="str">
        <f t="shared" si="21"/>
        <v>มาก</v>
      </c>
    </row>
    <row r="392" spans="1:4" s="38" customFormat="1" x14ac:dyDescent="0.5">
      <c r="A392" s="57" t="s">
        <v>22</v>
      </c>
      <c r="B392" s="58">
        <v>3.79</v>
      </c>
      <c r="C392" s="58">
        <v>1.04</v>
      </c>
      <c r="D392" s="8" t="str">
        <f t="shared" si="21"/>
        <v>มาก</v>
      </c>
    </row>
    <row r="393" spans="1:4" s="38" customFormat="1" ht="22.5" thickBot="1" x14ac:dyDescent="0.55000000000000004">
      <c r="A393" s="59" t="s">
        <v>80</v>
      </c>
      <c r="B393" s="60">
        <f>AVERAGE(B380:B392)</f>
        <v>3.8038461538461541</v>
      </c>
      <c r="C393" s="60">
        <f>AVERAGE(C380:C392)</f>
        <v>1.0338461538461536</v>
      </c>
      <c r="D393" s="9" t="str">
        <f t="shared" si="21"/>
        <v>มาก</v>
      </c>
    </row>
    <row r="394" spans="1:4" s="38" customFormat="1" ht="22.5" thickTop="1" x14ac:dyDescent="0.5">
      <c r="A394" s="61"/>
      <c r="B394" s="62"/>
      <c r="C394" s="62"/>
      <c r="D394" s="10"/>
    </row>
    <row r="395" spans="1:4" s="43" customFormat="1" ht="24" x14ac:dyDescent="0.55000000000000004">
      <c r="A395" s="13" t="s">
        <v>128</v>
      </c>
      <c r="B395" s="63"/>
      <c r="C395" s="63"/>
      <c r="D395" s="12"/>
    </row>
    <row r="396" spans="1:4" s="43" customFormat="1" ht="24" x14ac:dyDescent="0.55000000000000004">
      <c r="A396" s="13" t="s">
        <v>308</v>
      </c>
      <c r="B396" s="63"/>
      <c r="C396" s="63"/>
      <c r="D396" s="12"/>
    </row>
    <row r="397" spans="1:4" s="43" customFormat="1" ht="24" x14ac:dyDescent="0.55000000000000004">
      <c r="A397" s="13" t="s">
        <v>304</v>
      </c>
      <c r="B397" s="63"/>
      <c r="C397" s="63"/>
      <c r="D397" s="12"/>
    </row>
    <row r="398" spans="1:4" s="43" customFormat="1" ht="24" x14ac:dyDescent="0.55000000000000004">
      <c r="A398" s="13" t="s">
        <v>305</v>
      </c>
      <c r="B398" s="63"/>
      <c r="C398" s="63"/>
      <c r="D398" s="12"/>
    </row>
    <row r="399" spans="1:4" s="43" customFormat="1" ht="24" x14ac:dyDescent="0.55000000000000004">
      <c r="A399" s="13" t="s">
        <v>307</v>
      </c>
      <c r="B399" s="63"/>
      <c r="C399" s="63"/>
      <c r="D399" s="12"/>
    </row>
    <row r="400" spans="1:4" s="43" customFormat="1" ht="24" x14ac:dyDescent="0.55000000000000004">
      <c r="A400" s="13" t="s">
        <v>306</v>
      </c>
      <c r="B400" s="63"/>
      <c r="C400" s="63"/>
      <c r="D400" s="12"/>
    </row>
    <row r="401" spans="1:7" s="43" customFormat="1" ht="24" x14ac:dyDescent="0.55000000000000004">
      <c r="A401" s="41"/>
      <c r="B401" s="42"/>
      <c r="C401" s="42"/>
    </row>
    <row r="402" spans="1:7" s="92" customFormat="1" ht="24" x14ac:dyDescent="0.55000000000000004">
      <c r="A402" s="92" t="s">
        <v>310</v>
      </c>
      <c r="E402" s="116"/>
      <c r="F402" s="116"/>
      <c r="G402" s="116"/>
    </row>
    <row r="403" spans="1:7" s="92" customFormat="1" ht="24" x14ac:dyDescent="0.55000000000000004">
      <c r="A403" s="92" t="s">
        <v>309</v>
      </c>
      <c r="E403" s="116"/>
      <c r="F403" s="116"/>
      <c r="G403" s="116"/>
    </row>
    <row r="404" spans="1:7" s="92" customFormat="1" ht="25.5" customHeight="1" x14ac:dyDescent="0.55000000000000004">
      <c r="A404" s="213" t="s">
        <v>91</v>
      </c>
      <c r="B404" s="206"/>
      <c r="C404" s="206" t="s">
        <v>89</v>
      </c>
      <c r="D404" s="123" t="s">
        <v>236</v>
      </c>
      <c r="E404" s="116"/>
      <c r="F404" s="118"/>
      <c r="G404" s="116"/>
    </row>
    <row r="405" spans="1:7" s="92" customFormat="1" ht="25.5" customHeight="1" x14ac:dyDescent="0.55000000000000004">
      <c r="A405" s="214"/>
      <c r="B405" s="207"/>
      <c r="C405" s="207"/>
      <c r="D405" s="124" t="s">
        <v>237</v>
      </c>
      <c r="E405" s="116"/>
      <c r="F405" s="116"/>
      <c r="G405" s="116"/>
    </row>
    <row r="406" spans="1:7" s="43" customFormat="1" ht="24" x14ac:dyDescent="0.55000000000000004">
      <c r="A406" s="126" t="s">
        <v>234</v>
      </c>
      <c r="B406" s="120"/>
      <c r="C406" s="120"/>
      <c r="D406" s="119"/>
      <c r="E406" s="42"/>
      <c r="F406" s="42"/>
      <c r="G406" s="42"/>
    </row>
    <row r="407" spans="1:7" s="43" customFormat="1" ht="25.5" customHeight="1" x14ac:dyDescent="0.55000000000000004">
      <c r="A407" s="121" t="s">
        <v>242</v>
      </c>
      <c r="B407" s="112">
        <v>3.2</v>
      </c>
      <c r="C407" s="112">
        <v>0.89</v>
      </c>
      <c r="D407" s="113" t="s">
        <v>30</v>
      </c>
      <c r="E407" s="42"/>
      <c r="F407" s="42"/>
      <c r="G407" s="42"/>
    </row>
    <row r="408" spans="1:7" s="43" customFormat="1" ht="24.75" thickBot="1" x14ac:dyDescent="0.6">
      <c r="A408" s="115" t="s">
        <v>235</v>
      </c>
      <c r="B408" s="114">
        <f>AVERAGE(B407:B407)</f>
        <v>3.2</v>
      </c>
      <c r="C408" s="114">
        <f>SUM(C407)</f>
        <v>0.89</v>
      </c>
      <c r="D408" s="125" t="s">
        <v>30</v>
      </c>
      <c r="E408" s="42"/>
      <c r="F408" s="42"/>
      <c r="G408" s="42"/>
    </row>
    <row r="409" spans="1:7" s="43" customFormat="1" ht="24.75" thickTop="1" x14ac:dyDescent="0.55000000000000004">
      <c r="A409" s="111" t="s">
        <v>238</v>
      </c>
      <c r="B409" s="120"/>
      <c r="C409" s="120"/>
      <c r="D409" s="120"/>
      <c r="E409" s="42"/>
      <c r="F409" s="42"/>
      <c r="G409" s="42"/>
    </row>
    <row r="410" spans="1:7" s="43" customFormat="1" ht="25.5" customHeight="1" x14ac:dyDescent="0.55000000000000004">
      <c r="A410" s="121" t="s">
        <v>243</v>
      </c>
      <c r="B410" s="112">
        <v>3.8</v>
      </c>
      <c r="C410" s="112">
        <v>0.61</v>
      </c>
      <c r="D410" s="113" t="s">
        <v>30</v>
      </c>
      <c r="E410" s="42"/>
      <c r="F410" s="42"/>
      <c r="G410" s="42"/>
    </row>
    <row r="411" spans="1:7" s="43" customFormat="1" ht="24.75" thickBot="1" x14ac:dyDescent="0.6">
      <c r="A411" s="115" t="s">
        <v>235</v>
      </c>
      <c r="B411" s="114">
        <f>AVERAGE(B410:B410)</f>
        <v>3.8</v>
      </c>
      <c r="C411" s="114">
        <f>SUM(C410)</f>
        <v>0.61</v>
      </c>
      <c r="D411" s="122" t="s">
        <v>30</v>
      </c>
      <c r="E411" s="42"/>
      <c r="F411" s="42"/>
      <c r="G411" s="42"/>
    </row>
    <row r="412" spans="1:7" s="43" customFormat="1" ht="24.75" thickTop="1" x14ac:dyDescent="0.55000000000000004">
      <c r="A412" s="110"/>
      <c r="E412" s="42"/>
      <c r="F412" s="42"/>
      <c r="G412" s="42"/>
    </row>
    <row r="413" spans="1:7" s="43" customFormat="1" ht="24" x14ac:dyDescent="0.55000000000000004">
      <c r="A413" s="43" t="s">
        <v>311</v>
      </c>
    </row>
    <row r="414" spans="1:7" s="43" customFormat="1" ht="24" x14ac:dyDescent="0.55000000000000004">
      <c r="A414" s="43" t="s">
        <v>253</v>
      </c>
    </row>
    <row r="415" spans="1:7" s="43" customFormat="1" ht="24" x14ac:dyDescent="0.55000000000000004">
      <c r="A415" s="43" t="s">
        <v>254</v>
      </c>
    </row>
    <row r="427" spans="1:4" s="38" customFormat="1" ht="24" x14ac:dyDescent="0.55000000000000004">
      <c r="A427" s="46" t="s">
        <v>312</v>
      </c>
      <c r="B427" s="40"/>
      <c r="C427" s="40"/>
    </row>
    <row r="428" spans="1:4" s="38" customFormat="1" x14ac:dyDescent="0.5">
      <c r="A428" s="208" t="s">
        <v>85</v>
      </c>
      <c r="B428" s="221" t="s">
        <v>190</v>
      </c>
      <c r="C428" s="222"/>
      <c r="D428" s="223"/>
    </row>
    <row r="429" spans="1:4" s="38" customFormat="1" ht="56.25" x14ac:dyDescent="0.5">
      <c r="A429" s="209"/>
      <c r="B429" s="128" t="s">
        <v>79</v>
      </c>
      <c r="C429" s="127" t="s">
        <v>84</v>
      </c>
      <c r="D429" s="127" t="s">
        <v>329</v>
      </c>
    </row>
    <row r="430" spans="1:4" s="38" customFormat="1" x14ac:dyDescent="0.5">
      <c r="A430" s="57" t="s">
        <v>8</v>
      </c>
      <c r="B430" s="58">
        <v>3.97</v>
      </c>
      <c r="C430" s="58">
        <v>0.76</v>
      </c>
      <c r="D430" s="8" t="str">
        <f>IF(B430&gt;4.5,"มากที่สุด",IF(B430&gt;3.5,"มาก",IF(B430&gt;2.5,"ปานกลาง",IF(B430&gt;1.5,"น้อย",IF(B430&lt;=1.5,"น้อยที่สุด")))))</f>
        <v>มาก</v>
      </c>
    </row>
    <row r="431" spans="1:4" s="38" customFormat="1" x14ac:dyDescent="0.5">
      <c r="A431" s="57" t="s">
        <v>9</v>
      </c>
      <c r="B431" s="58">
        <v>4.33</v>
      </c>
      <c r="C431" s="58">
        <v>0.71</v>
      </c>
      <c r="D431" s="8" t="str">
        <f t="shared" ref="D431:D443" si="22">IF(B431&gt;4.5,"มากที่สุด",IF(B431&gt;3.5,"มาก",IF(B431&gt;2.5,"ปานกลาง",IF(B431&gt;1.5,"น้อย",IF(B431&lt;=1.5,"น้อยที่สุด")))))</f>
        <v>มาก</v>
      </c>
    </row>
    <row r="432" spans="1:4" s="38" customFormat="1" x14ac:dyDescent="0.5">
      <c r="A432" s="57" t="s">
        <v>10</v>
      </c>
      <c r="B432" s="58">
        <v>3.9</v>
      </c>
      <c r="C432" s="58">
        <v>1.0900000000000001</v>
      </c>
      <c r="D432" s="8" t="str">
        <f t="shared" si="22"/>
        <v>มาก</v>
      </c>
    </row>
    <row r="433" spans="1:4" s="38" customFormat="1" x14ac:dyDescent="0.5">
      <c r="A433" s="57" t="s">
        <v>11</v>
      </c>
      <c r="B433" s="58">
        <v>3.87</v>
      </c>
      <c r="C433" s="58">
        <v>0.94</v>
      </c>
      <c r="D433" s="8" t="str">
        <f t="shared" si="22"/>
        <v>มาก</v>
      </c>
    </row>
    <row r="434" spans="1:4" s="38" customFormat="1" x14ac:dyDescent="0.5">
      <c r="A434" s="57" t="s">
        <v>12</v>
      </c>
      <c r="B434" s="58">
        <v>3.87</v>
      </c>
      <c r="C434" s="58">
        <v>0.78</v>
      </c>
      <c r="D434" s="8" t="str">
        <f t="shared" si="22"/>
        <v>มาก</v>
      </c>
    </row>
    <row r="435" spans="1:4" s="38" customFormat="1" x14ac:dyDescent="0.5">
      <c r="A435" s="57" t="s">
        <v>13</v>
      </c>
      <c r="B435" s="58">
        <v>4.53</v>
      </c>
      <c r="C435" s="58">
        <v>0.56999999999999995</v>
      </c>
      <c r="D435" s="8" t="str">
        <f t="shared" si="22"/>
        <v>มากที่สุด</v>
      </c>
    </row>
    <row r="436" spans="1:4" s="38" customFormat="1" x14ac:dyDescent="0.5">
      <c r="A436" s="57" t="s">
        <v>16</v>
      </c>
      <c r="B436" s="58">
        <v>4.03</v>
      </c>
      <c r="C436" s="58">
        <v>0.72</v>
      </c>
      <c r="D436" s="8" t="str">
        <f t="shared" si="22"/>
        <v>มาก</v>
      </c>
    </row>
    <row r="437" spans="1:4" s="38" customFormat="1" x14ac:dyDescent="0.5">
      <c r="A437" s="57" t="s">
        <v>17</v>
      </c>
      <c r="B437" s="58">
        <v>4.07</v>
      </c>
      <c r="C437" s="58">
        <v>0.69</v>
      </c>
      <c r="D437" s="8" t="str">
        <f t="shared" si="22"/>
        <v>มาก</v>
      </c>
    </row>
    <row r="438" spans="1:4" s="38" customFormat="1" x14ac:dyDescent="0.5">
      <c r="A438" s="57" t="s">
        <v>18</v>
      </c>
      <c r="B438" s="58">
        <v>4.2</v>
      </c>
      <c r="C438" s="58">
        <v>0.71</v>
      </c>
      <c r="D438" s="8" t="str">
        <f t="shared" si="22"/>
        <v>มาก</v>
      </c>
    </row>
    <row r="439" spans="1:4" s="38" customFormat="1" x14ac:dyDescent="0.5">
      <c r="A439" s="57" t="s">
        <v>19</v>
      </c>
      <c r="B439" s="58">
        <v>4.17</v>
      </c>
      <c r="C439" s="58">
        <v>0.91</v>
      </c>
      <c r="D439" s="8" t="str">
        <f t="shared" si="22"/>
        <v>มาก</v>
      </c>
    </row>
    <row r="440" spans="1:4" s="38" customFormat="1" x14ac:dyDescent="0.5">
      <c r="A440" s="57" t="s">
        <v>20</v>
      </c>
      <c r="B440" s="58">
        <v>4.5</v>
      </c>
      <c r="C440" s="58">
        <v>0.51</v>
      </c>
      <c r="D440" s="8" t="str">
        <f t="shared" si="22"/>
        <v>มาก</v>
      </c>
    </row>
    <row r="441" spans="1:4" s="38" customFormat="1" x14ac:dyDescent="0.5">
      <c r="A441" s="57" t="s">
        <v>21</v>
      </c>
      <c r="B441" s="58">
        <v>4.2300000000000004</v>
      </c>
      <c r="C441" s="58">
        <v>0.73</v>
      </c>
      <c r="D441" s="8" t="str">
        <f t="shared" si="22"/>
        <v>มาก</v>
      </c>
    </row>
    <row r="442" spans="1:4" s="38" customFormat="1" x14ac:dyDescent="0.5">
      <c r="A442" s="57" t="s">
        <v>22</v>
      </c>
      <c r="B442" s="58">
        <v>4.57</v>
      </c>
      <c r="C442" s="58">
        <v>0.68</v>
      </c>
      <c r="D442" s="8" t="str">
        <f t="shared" si="22"/>
        <v>มากที่สุด</v>
      </c>
    </row>
    <row r="443" spans="1:4" s="38" customFormat="1" ht="22.5" thickBot="1" x14ac:dyDescent="0.55000000000000004">
      <c r="A443" s="59" t="s">
        <v>80</v>
      </c>
      <c r="B443" s="60">
        <f>AVERAGE(B430:B442)</f>
        <v>4.1723076923076938</v>
      </c>
      <c r="C443" s="60">
        <f>AVERAGE(C430:C442)</f>
        <v>0.75384615384615394</v>
      </c>
      <c r="D443" s="9" t="str">
        <f t="shared" si="22"/>
        <v>มาก</v>
      </c>
    </row>
    <row r="444" spans="1:4" s="38" customFormat="1" ht="22.5" thickTop="1" x14ac:dyDescent="0.5">
      <c r="A444" s="61"/>
      <c r="B444" s="62"/>
      <c r="C444" s="62"/>
      <c r="D444" s="10"/>
    </row>
    <row r="445" spans="1:4" s="43" customFormat="1" ht="24" x14ac:dyDescent="0.55000000000000004">
      <c r="A445" s="13" t="s">
        <v>128</v>
      </c>
      <c r="B445" s="63"/>
      <c r="C445" s="63"/>
      <c r="D445" s="12"/>
    </row>
    <row r="446" spans="1:4" s="43" customFormat="1" ht="24" x14ac:dyDescent="0.55000000000000004">
      <c r="A446" s="13" t="s">
        <v>330</v>
      </c>
      <c r="B446" s="63"/>
      <c r="C446" s="63"/>
      <c r="D446" s="12"/>
    </row>
    <row r="447" spans="1:4" s="43" customFormat="1" ht="24" x14ac:dyDescent="0.55000000000000004">
      <c r="A447" s="13" t="s">
        <v>255</v>
      </c>
      <c r="B447" s="63"/>
      <c r="C447" s="63"/>
      <c r="D447" s="12"/>
    </row>
    <row r="448" spans="1:4" s="43" customFormat="1" ht="24" x14ac:dyDescent="0.55000000000000004">
      <c r="A448" s="13" t="s">
        <v>183</v>
      </c>
      <c r="B448" s="63"/>
      <c r="C448" s="63"/>
      <c r="D448" s="12"/>
    </row>
    <row r="449" spans="1:7" s="43" customFormat="1" ht="24" x14ac:dyDescent="0.55000000000000004">
      <c r="A449" s="13" t="s">
        <v>184</v>
      </c>
      <c r="B449" s="63"/>
      <c r="C449" s="63"/>
      <c r="D449" s="12"/>
    </row>
    <row r="450" spans="1:7" s="43" customFormat="1" ht="24" x14ac:dyDescent="0.55000000000000004">
      <c r="A450" s="13"/>
      <c r="B450" s="63"/>
      <c r="C450" s="63"/>
      <c r="D450" s="12"/>
    </row>
    <row r="451" spans="1:7" s="43" customFormat="1" ht="24" x14ac:dyDescent="0.55000000000000004">
      <c r="A451" s="13"/>
      <c r="B451" s="63"/>
      <c r="C451" s="63"/>
      <c r="D451" s="12"/>
    </row>
    <row r="452" spans="1:7" s="43" customFormat="1" ht="24" x14ac:dyDescent="0.55000000000000004">
      <c r="A452" s="13"/>
      <c r="B452" s="63"/>
      <c r="C452" s="63"/>
      <c r="D452" s="12"/>
    </row>
    <row r="453" spans="1:7" s="43" customFormat="1" ht="24" x14ac:dyDescent="0.55000000000000004">
      <c r="A453" s="13"/>
      <c r="B453" s="63"/>
      <c r="C453" s="63"/>
      <c r="D453" s="12"/>
    </row>
    <row r="454" spans="1:7" s="43" customFormat="1" ht="24" x14ac:dyDescent="0.55000000000000004">
      <c r="A454" s="13"/>
      <c r="B454" s="63"/>
      <c r="C454" s="63"/>
      <c r="D454" s="12"/>
    </row>
    <row r="455" spans="1:7" s="43" customFormat="1" ht="24" x14ac:dyDescent="0.55000000000000004">
      <c r="A455" s="13"/>
      <c r="B455" s="63"/>
      <c r="C455" s="63"/>
      <c r="D455" s="12"/>
    </row>
    <row r="456" spans="1:7" s="43" customFormat="1" ht="24" x14ac:dyDescent="0.55000000000000004">
      <c r="A456" s="13"/>
      <c r="B456" s="63"/>
      <c r="C456" s="63"/>
      <c r="D456" s="12"/>
    </row>
    <row r="457" spans="1:7" s="43" customFormat="1" ht="24" x14ac:dyDescent="0.55000000000000004">
      <c r="A457" s="13"/>
      <c r="B457" s="63"/>
      <c r="C457" s="63"/>
      <c r="D457" s="12"/>
    </row>
    <row r="458" spans="1:7" s="43" customFormat="1" ht="24" x14ac:dyDescent="0.55000000000000004">
      <c r="A458" s="13"/>
      <c r="B458" s="63"/>
      <c r="C458" s="63"/>
      <c r="D458" s="12"/>
    </row>
    <row r="459" spans="1:7" s="43" customFormat="1" ht="24" x14ac:dyDescent="0.55000000000000004">
      <c r="A459" s="13"/>
      <c r="B459" s="63"/>
      <c r="C459" s="63"/>
      <c r="D459" s="12"/>
    </row>
    <row r="460" spans="1:7" s="117" customFormat="1" x14ac:dyDescent="0.5">
      <c r="A460" s="117" t="s">
        <v>313</v>
      </c>
      <c r="E460" s="118"/>
      <c r="F460" s="118"/>
      <c r="G460" s="118"/>
    </row>
    <row r="461" spans="1:7" s="117" customFormat="1" x14ac:dyDescent="0.5">
      <c r="A461" s="117" t="s">
        <v>314</v>
      </c>
      <c r="E461" s="118"/>
      <c r="F461" s="118"/>
      <c r="G461" s="118"/>
    </row>
    <row r="462" spans="1:7" s="92" customFormat="1" ht="25.5" customHeight="1" x14ac:dyDescent="0.55000000000000004">
      <c r="A462" s="213" t="s">
        <v>91</v>
      </c>
      <c r="B462" s="206"/>
      <c r="C462" s="206" t="s">
        <v>89</v>
      </c>
      <c r="D462" s="123" t="s">
        <v>236</v>
      </c>
      <c r="E462" s="116"/>
      <c r="F462" s="118"/>
      <c r="G462" s="116"/>
    </row>
    <row r="463" spans="1:7" s="92" customFormat="1" ht="18.75" customHeight="1" x14ac:dyDescent="0.55000000000000004">
      <c r="A463" s="214"/>
      <c r="B463" s="207"/>
      <c r="C463" s="207"/>
      <c r="D463" s="124" t="s">
        <v>237</v>
      </c>
      <c r="E463" s="116"/>
      <c r="F463" s="116"/>
      <c r="G463" s="116"/>
    </row>
    <row r="464" spans="1:7" s="43" customFormat="1" ht="24" x14ac:dyDescent="0.55000000000000004">
      <c r="A464" s="126" t="s">
        <v>234</v>
      </c>
      <c r="B464" s="120"/>
      <c r="C464" s="120"/>
      <c r="D464" s="119"/>
      <c r="E464" s="42"/>
      <c r="F464" s="42"/>
      <c r="G464" s="42"/>
    </row>
    <row r="465" spans="1:7" s="43" customFormat="1" ht="25.5" customHeight="1" x14ac:dyDescent="0.55000000000000004">
      <c r="A465" s="121" t="s">
        <v>242</v>
      </c>
      <c r="B465" s="112">
        <v>3.2</v>
      </c>
      <c r="C465" s="112">
        <v>1.1399999999999999</v>
      </c>
      <c r="D465" s="113" t="s">
        <v>30</v>
      </c>
      <c r="E465" s="42"/>
      <c r="F465" s="42"/>
      <c r="G465" s="42"/>
    </row>
    <row r="466" spans="1:7" s="43" customFormat="1" ht="24.75" thickBot="1" x14ac:dyDescent="0.6">
      <c r="A466" s="115" t="s">
        <v>235</v>
      </c>
      <c r="B466" s="114">
        <f>AVERAGE(B465:B465)</f>
        <v>3.2</v>
      </c>
      <c r="C466" s="114">
        <f>SUM(C465)</f>
        <v>1.1399999999999999</v>
      </c>
      <c r="D466" s="125" t="s">
        <v>30</v>
      </c>
      <c r="E466" s="42"/>
      <c r="F466" s="42"/>
      <c r="G466" s="42"/>
    </row>
    <row r="467" spans="1:7" s="43" customFormat="1" ht="24.75" thickTop="1" x14ac:dyDescent="0.55000000000000004">
      <c r="A467" s="111" t="s">
        <v>238</v>
      </c>
      <c r="B467" s="120"/>
      <c r="C467" s="120"/>
      <c r="D467" s="120"/>
      <c r="E467" s="42"/>
      <c r="F467" s="42"/>
      <c r="G467" s="42"/>
    </row>
    <row r="468" spans="1:7" s="43" customFormat="1" ht="25.5" customHeight="1" x14ac:dyDescent="0.55000000000000004">
      <c r="A468" s="121" t="s">
        <v>243</v>
      </c>
      <c r="B468" s="112">
        <v>3.58</v>
      </c>
      <c r="C468" s="112">
        <v>0.72</v>
      </c>
      <c r="D468" s="113" t="s">
        <v>30</v>
      </c>
      <c r="E468" s="42"/>
      <c r="F468" s="42"/>
      <c r="G468" s="42"/>
    </row>
    <row r="469" spans="1:7" s="43" customFormat="1" ht="24.75" thickBot="1" x14ac:dyDescent="0.6">
      <c r="A469" s="115" t="s">
        <v>235</v>
      </c>
      <c r="B469" s="114">
        <f>AVERAGE(B468:B468)</f>
        <v>3.58</v>
      </c>
      <c r="C469" s="114">
        <f>SUM(C468)</f>
        <v>0.72</v>
      </c>
      <c r="D469" s="122" t="s">
        <v>30</v>
      </c>
      <c r="E469" s="42"/>
      <c r="F469" s="42"/>
      <c r="G469" s="42"/>
    </row>
    <row r="470" spans="1:7" s="43" customFormat="1" ht="24.75" thickTop="1" x14ac:dyDescent="0.55000000000000004">
      <c r="A470" s="110"/>
      <c r="E470" s="42"/>
      <c r="F470" s="42"/>
      <c r="G470" s="42"/>
    </row>
    <row r="471" spans="1:7" s="43" customFormat="1" ht="24" x14ac:dyDescent="0.55000000000000004">
      <c r="A471" s="43" t="s">
        <v>325</v>
      </c>
    </row>
    <row r="472" spans="1:7" s="43" customFormat="1" ht="24" x14ac:dyDescent="0.55000000000000004">
      <c r="A472" s="43" t="s">
        <v>253</v>
      </c>
    </row>
    <row r="473" spans="1:7" s="43" customFormat="1" ht="24" x14ac:dyDescent="0.55000000000000004">
      <c r="A473" s="43" t="s">
        <v>256</v>
      </c>
    </row>
    <row r="474" spans="1:7" s="43" customFormat="1" ht="24" x14ac:dyDescent="0.55000000000000004"/>
    <row r="475" spans="1:7" s="38" customFormat="1" ht="24" x14ac:dyDescent="0.55000000000000004">
      <c r="A475" s="46" t="s">
        <v>315</v>
      </c>
      <c r="B475" s="79"/>
      <c r="C475" s="79"/>
      <c r="D475" s="11"/>
    </row>
    <row r="476" spans="1:7" s="38" customFormat="1" x14ac:dyDescent="0.5">
      <c r="A476" s="208" t="s">
        <v>85</v>
      </c>
      <c r="B476" s="215" t="s">
        <v>327</v>
      </c>
      <c r="C476" s="216"/>
      <c r="D476" s="217"/>
    </row>
    <row r="477" spans="1:7" s="38" customFormat="1" ht="56.25" x14ac:dyDescent="0.5">
      <c r="A477" s="209"/>
      <c r="B477" s="128" t="s">
        <v>79</v>
      </c>
      <c r="C477" s="127" t="s">
        <v>84</v>
      </c>
      <c r="D477" s="127" t="s">
        <v>329</v>
      </c>
    </row>
    <row r="478" spans="1:7" s="38" customFormat="1" x14ac:dyDescent="0.5">
      <c r="A478" s="57" t="s">
        <v>8</v>
      </c>
      <c r="B478" s="58">
        <v>4.26</v>
      </c>
      <c r="C478" s="58">
        <v>0.73</v>
      </c>
      <c r="D478" s="8" t="str">
        <f>IF(B478&gt;4.5,"มากที่สุด",IF(B478&gt;3.5,"มาก",IF(B478&gt;2.5,"ปานกลาง",IF(B478&gt;1.5,"น้อย",IF(B478&lt;=1.5,"น้อยที่สุด")))))</f>
        <v>มาก</v>
      </c>
    </row>
    <row r="479" spans="1:7" s="38" customFormat="1" x14ac:dyDescent="0.5">
      <c r="A479" s="57" t="s">
        <v>9</v>
      </c>
      <c r="B479" s="58">
        <v>4.3499999999999996</v>
      </c>
      <c r="C479" s="58">
        <v>0.66</v>
      </c>
      <c r="D479" s="8" t="str">
        <f t="shared" ref="D479:D491" si="23">IF(B479&gt;4.5,"มากที่สุด",IF(B479&gt;3.5,"มาก",IF(B479&gt;2.5,"ปานกลาง",IF(B479&gt;1.5,"น้อย",IF(B479&lt;=1.5,"น้อยที่สุด")))))</f>
        <v>มาก</v>
      </c>
    </row>
    <row r="480" spans="1:7" s="38" customFormat="1" x14ac:dyDescent="0.5">
      <c r="A480" s="57" t="s">
        <v>10</v>
      </c>
      <c r="B480" s="58">
        <v>4.0599999999999996</v>
      </c>
      <c r="C480" s="58">
        <v>0.85</v>
      </c>
      <c r="D480" s="8" t="str">
        <f t="shared" si="23"/>
        <v>มาก</v>
      </c>
    </row>
    <row r="481" spans="1:4" s="38" customFormat="1" x14ac:dyDescent="0.5">
      <c r="A481" s="57" t="s">
        <v>11</v>
      </c>
      <c r="B481" s="58">
        <v>3.97</v>
      </c>
      <c r="C481" s="58">
        <v>0.87</v>
      </c>
      <c r="D481" s="8" t="str">
        <f t="shared" si="23"/>
        <v>มาก</v>
      </c>
    </row>
    <row r="482" spans="1:4" s="38" customFormat="1" x14ac:dyDescent="0.5">
      <c r="A482" s="57" t="s">
        <v>12</v>
      </c>
      <c r="B482" s="58">
        <v>4</v>
      </c>
      <c r="C482" s="58">
        <v>0.77</v>
      </c>
      <c r="D482" s="8" t="str">
        <f t="shared" si="23"/>
        <v>มาก</v>
      </c>
    </row>
    <row r="483" spans="1:4" s="38" customFormat="1" x14ac:dyDescent="0.5">
      <c r="A483" s="57" t="s">
        <v>13</v>
      </c>
      <c r="B483" s="58">
        <v>4.32</v>
      </c>
      <c r="C483" s="58">
        <v>0.75</v>
      </c>
      <c r="D483" s="8" t="str">
        <f t="shared" si="23"/>
        <v>มาก</v>
      </c>
    </row>
    <row r="484" spans="1:4" s="38" customFormat="1" x14ac:dyDescent="0.5">
      <c r="A484" s="57" t="s">
        <v>16</v>
      </c>
      <c r="B484" s="58">
        <v>3.61</v>
      </c>
      <c r="C484" s="58">
        <v>0.62</v>
      </c>
      <c r="D484" s="8" t="str">
        <f t="shared" si="23"/>
        <v>มาก</v>
      </c>
    </row>
    <row r="485" spans="1:4" s="38" customFormat="1" x14ac:dyDescent="0.5">
      <c r="A485" s="57" t="s">
        <v>17</v>
      </c>
      <c r="B485" s="58">
        <v>4</v>
      </c>
      <c r="C485" s="58">
        <v>0.68</v>
      </c>
      <c r="D485" s="8" t="str">
        <f t="shared" si="23"/>
        <v>มาก</v>
      </c>
    </row>
    <row r="486" spans="1:4" s="38" customFormat="1" x14ac:dyDescent="0.5">
      <c r="A486" s="57" t="s">
        <v>18</v>
      </c>
      <c r="B486" s="58">
        <v>4.13</v>
      </c>
      <c r="C486" s="58">
        <v>0.56000000000000005</v>
      </c>
      <c r="D486" s="8" t="str">
        <f t="shared" si="23"/>
        <v>มาก</v>
      </c>
    </row>
    <row r="487" spans="1:4" s="38" customFormat="1" x14ac:dyDescent="0.5">
      <c r="A487" s="57" t="s">
        <v>19</v>
      </c>
      <c r="B487" s="58">
        <v>4.1900000000000004</v>
      </c>
      <c r="C487" s="58">
        <v>0.65</v>
      </c>
      <c r="D487" s="8" t="str">
        <f t="shared" si="23"/>
        <v>มาก</v>
      </c>
    </row>
    <row r="488" spans="1:4" s="38" customFormat="1" x14ac:dyDescent="0.5">
      <c r="A488" s="57" t="s">
        <v>20</v>
      </c>
      <c r="B488" s="58">
        <v>4.3499999999999996</v>
      </c>
      <c r="C488" s="58">
        <v>0.61</v>
      </c>
      <c r="D488" s="8" t="str">
        <f t="shared" si="23"/>
        <v>มาก</v>
      </c>
    </row>
    <row r="489" spans="1:4" s="38" customFormat="1" x14ac:dyDescent="0.5">
      <c r="A489" s="57" t="s">
        <v>21</v>
      </c>
      <c r="B489" s="58">
        <v>4.1900000000000004</v>
      </c>
      <c r="C489" s="58">
        <v>0.65</v>
      </c>
      <c r="D489" s="8" t="str">
        <f t="shared" si="23"/>
        <v>มาก</v>
      </c>
    </row>
    <row r="490" spans="1:4" s="38" customFormat="1" x14ac:dyDescent="0.5">
      <c r="A490" s="57" t="s">
        <v>22</v>
      </c>
      <c r="B490" s="58">
        <v>4.45</v>
      </c>
      <c r="C490" s="58">
        <v>0.68</v>
      </c>
      <c r="D490" s="8" t="str">
        <f t="shared" si="23"/>
        <v>มาก</v>
      </c>
    </row>
    <row r="491" spans="1:4" s="38" customFormat="1" ht="22.5" thickBot="1" x14ac:dyDescent="0.55000000000000004">
      <c r="A491" s="59" t="s">
        <v>80</v>
      </c>
      <c r="B491" s="60">
        <f>AVERAGE(B478:B490)</f>
        <v>4.1446153846153839</v>
      </c>
      <c r="C491" s="60">
        <f>AVERAGE(C478:C490)</f>
        <v>0.69846153846153847</v>
      </c>
      <c r="D491" s="9" t="str">
        <f t="shared" si="23"/>
        <v>มาก</v>
      </c>
    </row>
    <row r="492" spans="1:4" ht="22.5" thickTop="1" x14ac:dyDescent="0.5">
      <c r="A492" s="33"/>
      <c r="B492" s="34"/>
      <c r="C492" s="34"/>
      <c r="D492" s="35"/>
    </row>
    <row r="493" spans="1:4" s="43" customFormat="1" ht="24" x14ac:dyDescent="0.55000000000000004">
      <c r="A493" s="13" t="s">
        <v>128</v>
      </c>
      <c r="B493" s="63"/>
      <c r="C493" s="63"/>
      <c r="D493" s="12"/>
    </row>
    <row r="494" spans="1:4" s="43" customFormat="1" ht="24" x14ac:dyDescent="0.55000000000000004">
      <c r="A494" s="13" t="s">
        <v>326</v>
      </c>
      <c r="B494" s="63"/>
      <c r="C494" s="63"/>
      <c r="D494" s="12"/>
    </row>
    <row r="495" spans="1:4" s="43" customFormat="1" ht="24" x14ac:dyDescent="0.55000000000000004">
      <c r="A495" s="13" t="s">
        <v>257</v>
      </c>
      <c r="B495" s="63"/>
      <c r="C495" s="63"/>
      <c r="D495" s="12"/>
    </row>
    <row r="496" spans="1:4" s="43" customFormat="1" ht="24" x14ac:dyDescent="0.55000000000000004">
      <c r="A496" s="13" t="s">
        <v>185</v>
      </c>
      <c r="B496" s="63"/>
      <c r="C496" s="63"/>
      <c r="D496" s="12"/>
    </row>
    <row r="497" spans="1:7" s="43" customFormat="1" ht="24" x14ac:dyDescent="0.55000000000000004">
      <c r="A497" s="13" t="s">
        <v>187</v>
      </c>
      <c r="B497" s="63"/>
      <c r="C497" s="63"/>
      <c r="D497" s="12"/>
    </row>
    <row r="498" spans="1:7" s="43" customFormat="1" ht="24" x14ac:dyDescent="0.55000000000000004">
      <c r="A498" s="13" t="s">
        <v>186</v>
      </c>
      <c r="B498" s="63"/>
      <c r="C498" s="63"/>
      <c r="D498" s="12"/>
    </row>
    <row r="499" spans="1:7" x14ac:dyDescent="0.5">
      <c r="A499" s="33"/>
      <c r="B499" s="34"/>
      <c r="C499" s="34"/>
      <c r="D499" s="35"/>
    </row>
    <row r="500" spans="1:7" s="92" customFormat="1" ht="24" x14ac:dyDescent="0.55000000000000004">
      <c r="A500" s="92" t="s">
        <v>319</v>
      </c>
      <c r="E500" s="116"/>
      <c r="F500" s="116"/>
      <c r="G500" s="116"/>
    </row>
    <row r="501" spans="1:7" s="92" customFormat="1" ht="24" x14ac:dyDescent="0.55000000000000004">
      <c r="A501" s="92" t="s">
        <v>320</v>
      </c>
      <c r="E501" s="116"/>
      <c r="F501" s="116"/>
      <c r="G501" s="116"/>
    </row>
    <row r="502" spans="1:7" s="92" customFormat="1" ht="25.5" customHeight="1" x14ac:dyDescent="0.55000000000000004">
      <c r="A502" s="213" t="s">
        <v>91</v>
      </c>
      <c r="B502" s="206"/>
      <c r="C502" s="206" t="s">
        <v>89</v>
      </c>
      <c r="D502" s="123" t="s">
        <v>236</v>
      </c>
      <c r="E502" s="116"/>
      <c r="F502" s="118"/>
      <c r="G502" s="116"/>
    </row>
    <row r="503" spans="1:7" s="92" customFormat="1" ht="25.5" customHeight="1" x14ac:dyDescent="0.55000000000000004">
      <c r="A503" s="214"/>
      <c r="B503" s="207"/>
      <c r="C503" s="207"/>
      <c r="D503" s="124" t="s">
        <v>237</v>
      </c>
      <c r="E503" s="116"/>
      <c r="F503" s="116"/>
      <c r="G503" s="116"/>
    </row>
    <row r="504" spans="1:7" s="43" customFormat="1" ht="24" x14ac:dyDescent="0.55000000000000004">
      <c r="A504" s="126" t="s">
        <v>234</v>
      </c>
      <c r="B504" s="120"/>
      <c r="C504" s="120"/>
      <c r="D504" s="119"/>
      <c r="E504" s="42"/>
      <c r="F504" s="42"/>
      <c r="G504" s="42"/>
    </row>
    <row r="505" spans="1:7" s="43" customFormat="1" ht="25.5" customHeight="1" x14ac:dyDescent="0.55000000000000004">
      <c r="A505" s="121" t="s">
        <v>242</v>
      </c>
      <c r="B505" s="131">
        <v>5</v>
      </c>
      <c r="C505" s="131">
        <v>0</v>
      </c>
      <c r="D505" s="133" t="s">
        <v>31</v>
      </c>
      <c r="E505" s="42"/>
      <c r="F505" s="42"/>
      <c r="G505" s="42"/>
    </row>
    <row r="506" spans="1:7" s="43" customFormat="1" ht="24.75" thickBot="1" x14ac:dyDescent="0.6">
      <c r="A506" s="115" t="s">
        <v>235</v>
      </c>
      <c r="B506" s="132">
        <f>AVERAGE(B505:B505)</f>
        <v>5</v>
      </c>
      <c r="C506" s="132">
        <f>SUM(C505)</f>
        <v>0</v>
      </c>
      <c r="D506" s="134" t="s">
        <v>31</v>
      </c>
      <c r="E506" s="42"/>
      <c r="F506" s="42"/>
      <c r="G506" s="42"/>
    </row>
    <row r="507" spans="1:7" s="43" customFormat="1" ht="24.75" thickTop="1" x14ac:dyDescent="0.55000000000000004">
      <c r="A507" s="111" t="s">
        <v>238</v>
      </c>
      <c r="B507" s="130"/>
      <c r="C507" s="130"/>
      <c r="D507" s="109"/>
      <c r="E507" s="42"/>
      <c r="F507" s="42"/>
      <c r="G507" s="42"/>
    </row>
    <row r="508" spans="1:7" s="43" customFormat="1" ht="25.5" customHeight="1" x14ac:dyDescent="0.55000000000000004">
      <c r="A508" s="121" t="s">
        <v>243</v>
      </c>
      <c r="B508" s="131">
        <v>5</v>
      </c>
      <c r="C508" s="131">
        <v>0</v>
      </c>
      <c r="D508" s="133" t="s">
        <v>31</v>
      </c>
      <c r="E508" s="42"/>
      <c r="F508" s="42"/>
      <c r="G508" s="42"/>
    </row>
    <row r="509" spans="1:7" s="43" customFormat="1" ht="24.75" thickBot="1" x14ac:dyDescent="0.6">
      <c r="A509" s="115" t="s">
        <v>235</v>
      </c>
      <c r="B509" s="132">
        <f>AVERAGE(B508:B508)</f>
        <v>5</v>
      </c>
      <c r="C509" s="132">
        <f>SUM(C508)</f>
        <v>0</v>
      </c>
      <c r="D509" s="9" t="s">
        <v>31</v>
      </c>
      <c r="E509" s="42"/>
      <c r="F509" s="42"/>
      <c r="G509" s="42"/>
    </row>
    <row r="510" spans="1:7" s="43" customFormat="1" ht="24.75" thickTop="1" x14ac:dyDescent="0.55000000000000004">
      <c r="A510" s="110"/>
      <c r="E510" s="42"/>
      <c r="F510" s="42"/>
      <c r="G510" s="42"/>
    </row>
    <row r="511" spans="1:7" s="43" customFormat="1" ht="24" x14ac:dyDescent="0.55000000000000004">
      <c r="A511" s="43" t="s">
        <v>316</v>
      </c>
    </row>
    <row r="512" spans="1:7" s="43" customFormat="1" ht="24" x14ac:dyDescent="0.55000000000000004">
      <c r="A512" s="43" t="s">
        <v>259</v>
      </c>
    </row>
    <row r="513" spans="1:7" s="43" customFormat="1" ht="24" x14ac:dyDescent="0.55000000000000004">
      <c r="A513" s="43" t="s">
        <v>258</v>
      </c>
    </row>
    <row r="514" spans="1:7" s="43" customFormat="1" ht="24" x14ac:dyDescent="0.55000000000000004"/>
    <row r="515" spans="1:7" s="43" customFormat="1" ht="24" x14ac:dyDescent="0.55000000000000004"/>
    <row r="516" spans="1:7" s="43" customFormat="1" ht="24" x14ac:dyDescent="0.55000000000000004"/>
    <row r="517" spans="1:7" s="43" customFormat="1" ht="24" x14ac:dyDescent="0.55000000000000004"/>
    <row r="518" spans="1:7" s="43" customFormat="1" ht="24" x14ac:dyDescent="0.55000000000000004"/>
    <row r="519" spans="1:7" s="43" customFormat="1" ht="24" x14ac:dyDescent="0.55000000000000004"/>
    <row r="520" spans="1:7" s="43" customFormat="1" ht="24" x14ac:dyDescent="0.55000000000000004"/>
    <row r="521" spans="1:7" s="43" customFormat="1" ht="24" x14ac:dyDescent="0.55000000000000004"/>
    <row r="522" spans="1:7" s="43" customFormat="1" ht="24" x14ac:dyDescent="0.55000000000000004"/>
    <row r="523" spans="1:7" s="43" customFormat="1" ht="24" x14ac:dyDescent="0.55000000000000004"/>
    <row r="524" spans="1:7" s="43" customFormat="1" ht="24" x14ac:dyDescent="0.55000000000000004"/>
    <row r="525" spans="1:7" s="80" customFormat="1" ht="24" x14ac:dyDescent="0.55000000000000004">
      <c r="A525" s="46" t="s">
        <v>317</v>
      </c>
      <c r="B525" s="62"/>
      <c r="C525" s="62"/>
      <c r="D525" s="10"/>
    </row>
    <row r="526" spans="1:7" s="38" customFormat="1" x14ac:dyDescent="0.5">
      <c r="A526" s="208" t="s">
        <v>85</v>
      </c>
      <c r="B526" s="210" t="s">
        <v>191</v>
      </c>
      <c r="C526" s="211"/>
      <c r="D526" s="212"/>
    </row>
    <row r="527" spans="1:7" s="38" customFormat="1" ht="56.25" x14ac:dyDescent="0.5">
      <c r="A527" s="209"/>
      <c r="B527" s="128" t="s">
        <v>79</v>
      </c>
      <c r="C527" s="127" t="s">
        <v>84</v>
      </c>
      <c r="D527" s="127" t="s">
        <v>329</v>
      </c>
    </row>
    <row r="528" spans="1:7" s="38" customFormat="1" x14ac:dyDescent="0.5">
      <c r="A528" s="57" t="s">
        <v>8</v>
      </c>
      <c r="B528" s="58">
        <v>5</v>
      </c>
      <c r="C528" s="8" t="s">
        <v>48</v>
      </c>
      <c r="D528" s="8" t="str">
        <f>IF(B528&gt;4.5,"มากที่สุด",IF(B528&gt;3.5,"มาก",IF(B528&gt;2.5,"ปานกลาง",IF(B528&gt;1.5,"น้อย",IF(B528&lt;=1.5,"น้อยที่สุด")))))</f>
        <v>มากที่สุด</v>
      </c>
      <c r="G528" s="38" t="s">
        <v>48</v>
      </c>
    </row>
    <row r="529" spans="1:4" s="38" customFormat="1" x14ac:dyDescent="0.5">
      <c r="A529" s="57" t="s">
        <v>9</v>
      </c>
      <c r="B529" s="58">
        <v>5</v>
      </c>
      <c r="C529" s="8" t="s">
        <v>48</v>
      </c>
      <c r="D529" s="8" t="str">
        <f t="shared" ref="D529:D541" si="24">IF(B529&gt;4.5,"มากที่สุด",IF(B529&gt;3.5,"มาก",IF(B529&gt;2.5,"ปานกลาง",IF(B529&gt;1.5,"น้อย",IF(B529&lt;=1.5,"น้อยที่สุด")))))</f>
        <v>มากที่สุด</v>
      </c>
    </row>
    <row r="530" spans="1:4" s="38" customFormat="1" x14ac:dyDescent="0.5">
      <c r="A530" s="57" t="s">
        <v>10</v>
      </c>
      <c r="B530" s="58">
        <v>5</v>
      </c>
      <c r="C530" s="8" t="s">
        <v>48</v>
      </c>
      <c r="D530" s="8" t="str">
        <f t="shared" si="24"/>
        <v>มากที่สุด</v>
      </c>
    </row>
    <row r="531" spans="1:4" s="38" customFormat="1" x14ac:dyDescent="0.5">
      <c r="A531" s="57" t="s">
        <v>11</v>
      </c>
      <c r="B531" s="58">
        <v>5</v>
      </c>
      <c r="C531" s="8" t="s">
        <v>48</v>
      </c>
      <c r="D531" s="8" t="str">
        <f t="shared" si="24"/>
        <v>มากที่สุด</v>
      </c>
    </row>
    <row r="532" spans="1:4" s="38" customFormat="1" x14ac:dyDescent="0.5">
      <c r="A532" s="57" t="s">
        <v>12</v>
      </c>
      <c r="B532" s="58">
        <v>5</v>
      </c>
      <c r="C532" s="8" t="s">
        <v>48</v>
      </c>
      <c r="D532" s="8" t="str">
        <f t="shared" si="24"/>
        <v>มากที่สุด</v>
      </c>
    </row>
    <row r="533" spans="1:4" s="38" customFormat="1" x14ac:dyDescent="0.5">
      <c r="A533" s="57" t="s">
        <v>13</v>
      </c>
      <c r="B533" s="58">
        <v>5</v>
      </c>
      <c r="C533" s="8" t="s">
        <v>48</v>
      </c>
      <c r="D533" s="8" t="str">
        <f t="shared" si="24"/>
        <v>มากที่สุด</v>
      </c>
    </row>
    <row r="534" spans="1:4" s="38" customFormat="1" x14ac:dyDescent="0.5">
      <c r="A534" s="57" t="s">
        <v>16</v>
      </c>
      <c r="B534" s="58">
        <v>5</v>
      </c>
      <c r="C534" s="8" t="s">
        <v>48</v>
      </c>
      <c r="D534" s="8" t="str">
        <f t="shared" si="24"/>
        <v>มากที่สุด</v>
      </c>
    </row>
    <row r="535" spans="1:4" s="38" customFormat="1" x14ac:dyDescent="0.5">
      <c r="A535" s="57" t="s">
        <v>17</v>
      </c>
      <c r="B535" s="58">
        <v>5</v>
      </c>
      <c r="C535" s="8" t="s">
        <v>48</v>
      </c>
      <c r="D535" s="8" t="str">
        <f t="shared" si="24"/>
        <v>มากที่สุด</v>
      </c>
    </row>
    <row r="536" spans="1:4" s="38" customFormat="1" x14ac:dyDescent="0.5">
      <c r="A536" s="57" t="s">
        <v>18</v>
      </c>
      <c r="B536" s="58">
        <v>5</v>
      </c>
      <c r="C536" s="8" t="s">
        <v>48</v>
      </c>
      <c r="D536" s="8" t="str">
        <f t="shared" si="24"/>
        <v>มากที่สุด</v>
      </c>
    </row>
    <row r="537" spans="1:4" s="38" customFormat="1" x14ac:dyDescent="0.5">
      <c r="A537" s="57" t="s">
        <v>19</v>
      </c>
      <c r="B537" s="58">
        <v>5</v>
      </c>
      <c r="C537" s="8" t="s">
        <v>48</v>
      </c>
      <c r="D537" s="8" t="str">
        <f t="shared" si="24"/>
        <v>มากที่สุด</v>
      </c>
    </row>
    <row r="538" spans="1:4" s="38" customFormat="1" x14ac:dyDescent="0.5">
      <c r="A538" s="57" t="s">
        <v>20</v>
      </c>
      <c r="B538" s="58">
        <v>5</v>
      </c>
      <c r="C538" s="8" t="s">
        <v>48</v>
      </c>
      <c r="D538" s="8" t="str">
        <f t="shared" si="24"/>
        <v>มากที่สุด</v>
      </c>
    </row>
    <row r="539" spans="1:4" s="38" customFormat="1" x14ac:dyDescent="0.5">
      <c r="A539" s="57" t="s">
        <v>21</v>
      </c>
      <c r="B539" s="58">
        <v>5</v>
      </c>
      <c r="C539" s="8" t="s">
        <v>48</v>
      </c>
      <c r="D539" s="8" t="str">
        <f t="shared" si="24"/>
        <v>มากที่สุด</v>
      </c>
    </row>
    <row r="540" spans="1:4" s="38" customFormat="1" x14ac:dyDescent="0.5">
      <c r="A540" s="57" t="s">
        <v>22</v>
      </c>
      <c r="B540" s="58">
        <v>5</v>
      </c>
      <c r="C540" s="8" t="s">
        <v>48</v>
      </c>
      <c r="D540" s="8" t="str">
        <f t="shared" si="24"/>
        <v>มากที่สุด</v>
      </c>
    </row>
    <row r="541" spans="1:4" s="38" customFormat="1" ht="22.5" thickBot="1" x14ac:dyDescent="0.55000000000000004">
      <c r="A541" s="59" t="s">
        <v>80</v>
      </c>
      <c r="B541" s="60">
        <f>AVERAGE(B528:B540)</f>
        <v>5</v>
      </c>
      <c r="C541" s="60">
        <v>0</v>
      </c>
      <c r="D541" s="9" t="str">
        <f t="shared" si="24"/>
        <v>มากที่สุด</v>
      </c>
    </row>
    <row r="542" spans="1:4" ht="22.5" thickTop="1" x14ac:dyDescent="0.5">
      <c r="A542" s="33"/>
      <c r="B542" s="34"/>
      <c r="C542" s="34"/>
      <c r="D542" s="35"/>
    </row>
    <row r="543" spans="1:4" s="43" customFormat="1" ht="24" x14ac:dyDescent="0.55000000000000004">
      <c r="A543" s="13" t="s">
        <v>129</v>
      </c>
      <c r="B543" s="63"/>
      <c r="C543" s="63"/>
      <c r="D543" s="12"/>
    </row>
    <row r="544" spans="1:4" s="43" customFormat="1" ht="24" x14ac:dyDescent="0.55000000000000004">
      <c r="A544" s="13" t="s">
        <v>318</v>
      </c>
      <c r="B544" s="63"/>
      <c r="C544" s="63"/>
      <c r="D544" s="12"/>
    </row>
    <row r="545" spans="1:4" s="43" customFormat="1" ht="24" x14ac:dyDescent="0.55000000000000004">
      <c r="A545" s="13" t="s">
        <v>192</v>
      </c>
      <c r="B545" s="63"/>
      <c r="C545" s="63"/>
      <c r="D545" s="12"/>
    </row>
    <row r="546" spans="1:4" x14ac:dyDescent="0.5">
      <c r="A546" s="33"/>
      <c r="B546" s="34"/>
      <c r="C546" s="34"/>
      <c r="D546" s="35"/>
    </row>
    <row r="547" spans="1:4" x14ac:dyDescent="0.5">
      <c r="A547" s="33"/>
      <c r="B547" s="34"/>
      <c r="C547" s="34"/>
      <c r="D547" s="35"/>
    </row>
    <row r="548" spans="1:4" x14ac:dyDescent="0.5">
      <c r="A548" s="33"/>
      <c r="B548" s="34"/>
      <c r="C548" s="34"/>
      <c r="D548" s="35"/>
    </row>
    <row r="549" spans="1:4" x14ac:dyDescent="0.5">
      <c r="A549" s="33"/>
      <c r="B549" s="34"/>
      <c r="C549" s="34"/>
      <c r="D549" s="35"/>
    </row>
    <row r="550" spans="1:4" x14ac:dyDescent="0.5">
      <c r="A550" s="33"/>
      <c r="B550" s="34"/>
      <c r="C550" s="34"/>
      <c r="D550" s="35"/>
    </row>
    <row r="551" spans="1:4" x14ac:dyDescent="0.5">
      <c r="A551" s="33"/>
      <c r="B551" s="34"/>
      <c r="C551" s="34"/>
      <c r="D551" s="35"/>
    </row>
    <row r="552" spans="1:4" x14ac:dyDescent="0.5">
      <c r="A552" s="33"/>
      <c r="B552" s="34"/>
      <c r="C552" s="34"/>
      <c r="D552" s="35"/>
    </row>
    <row r="553" spans="1:4" x14ac:dyDescent="0.5">
      <c r="A553" s="33"/>
      <c r="B553" s="34"/>
      <c r="C553" s="34"/>
      <c r="D553" s="35"/>
    </row>
    <row r="554" spans="1:4" x14ac:dyDescent="0.5">
      <c r="A554" s="33"/>
      <c r="B554" s="34"/>
      <c r="C554" s="34"/>
      <c r="D554" s="35"/>
    </row>
    <row r="555" spans="1:4" x14ac:dyDescent="0.5">
      <c r="A555" s="33"/>
      <c r="B555" s="34"/>
      <c r="C555" s="34"/>
      <c r="D555" s="35"/>
    </row>
    <row r="556" spans="1:4" x14ac:dyDescent="0.5">
      <c r="A556" s="33"/>
      <c r="B556" s="34"/>
      <c r="C556" s="34"/>
      <c r="D556" s="35"/>
    </row>
    <row r="557" spans="1:4" x14ac:dyDescent="0.5">
      <c r="A557" s="33"/>
      <c r="B557" s="34"/>
      <c r="C557" s="34"/>
      <c r="D557" s="35"/>
    </row>
    <row r="558" spans="1:4" x14ac:dyDescent="0.5">
      <c r="A558" s="33"/>
      <c r="B558" s="34"/>
      <c r="C558" s="34"/>
      <c r="D558" s="35"/>
    </row>
    <row r="559" spans="1:4" s="43" customFormat="1" ht="24" x14ac:dyDescent="0.55000000000000004">
      <c r="A559" s="46" t="s">
        <v>131</v>
      </c>
      <c r="B559" s="42"/>
      <c r="C559" s="42"/>
    </row>
    <row r="560" spans="1:4" s="43" customFormat="1" ht="24" x14ac:dyDescent="0.55000000000000004">
      <c r="A560" s="65" t="s">
        <v>132</v>
      </c>
      <c r="B560" s="66" t="s">
        <v>89</v>
      </c>
      <c r="C560" s="66" t="s">
        <v>90</v>
      </c>
    </row>
    <row r="561" spans="1:3" s="43" customFormat="1" ht="24" x14ac:dyDescent="0.55000000000000004">
      <c r="A561" s="67" t="s">
        <v>328</v>
      </c>
      <c r="B561" s="68">
        <v>1</v>
      </c>
      <c r="C561" s="69">
        <f>B561*100/1</f>
        <v>100</v>
      </c>
    </row>
    <row r="562" spans="1:3" s="43" customFormat="1" ht="24" x14ac:dyDescent="0.55000000000000004">
      <c r="A562" s="70" t="s">
        <v>101</v>
      </c>
      <c r="B562" s="66">
        <f>SUM(B561:B561)</f>
        <v>1</v>
      </c>
      <c r="C562" s="71">
        <f>B562*100/1</f>
        <v>100</v>
      </c>
    </row>
    <row r="563" spans="1:3" s="43" customFormat="1" ht="24" x14ac:dyDescent="0.55000000000000004">
      <c r="A563" s="90" t="s">
        <v>133</v>
      </c>
      <c r="B563" s="68"/>
      <c r="C563" s="68"/>
    </row>
    <row r="564" spans="1:3" s="43" customFormat="1" ht="24" x14ac:dyDescent="0.55000000000000004">
      <c r="A564" s="91" t="s">
        <v>216</v>
      </c>
      <c r="B564" s="68">
        <v>1</v>
      </c>
      <c r="C564" s="69">
        <f>B564*100/3</f>
        <v>33.333333333333336</v>
      </c>
    </row>
    <row r="565" spans="1:3" s="43" customFormat="1" ht="24" x14ac:dyDescent="0.55000000000000004">
      <c r="A565" s="91" t="s">
        <v>321</v>
      </c>
      <c r="B565" s="68">
        <v>1</v>
      </c>
      <c r="C565" s="69">
        <f t="shared" ref="C565:C567" si="25">B565*100/3</f>
        <v>33.333333333333336</v>
      </c>
    </row>
    <row r="566" spans="1:3" s="24" customFormat="1" ht="24" x14ac:dyDescent="0.55000000000000004">
      <c r="A566" s="89" t="s">
        <v>322</v>
      </c>
      <c r="B566" s="68">
        <v>1</v>
      </c>
      <c r="C566" s="69">
        <f t="shared" si="25"/>
        <v>33.333333333333336</v>
      </c>
    </row>
    <row r="567" spans="1:3" s="43" customFormat="1" ht="24" x14ac:dyDescent="0.55000000000000004">
      <c r="A567" s="70" t="s">
        <v>101</v>
      </c>
      <c r="B567" s="66">
        <f>SUM(B564:B566)</f>
        <v>3</v>
      </c>
      <c r="C567" s="71">
        <f t="shared" si="25"/>
        <v>100</v>
      </c>
    </row>
    <row r="568" spans="1:3" s="92" customFormat="1" ht="24" x14ac:dyDescent="0.55000000000000004">
      <c r="A568" s="90" t="s">
        <v>134</v>
      </c>
      <c r="B568" s="66"/>
      <c r="C568" s="66"/>
    </row>
    <row r="569" spans="1:3" s="24" customFormat="1" ht="24" x14ac:dyDescent="0.55000000000000004">
      <c r="A569" s="89" t="s">
        <v>193</v>
      </c>
      <c r="B569" s="68">
        <v>1</v>
      </c>
      <c r="C569" s="69">
        <f>B569*100/4</f>
        <v>25</v>
      </c>
    </row>
    <row r="570" spans="1:3" s="24" customFormat="1" ht="24" x14ac:dyDescent="0.55000000000000004">
      <c r="A570" s="89" t="s">
        <v>194</v>
      </c>
      <c r="B570" s="68">
        <v>1</v>
      </c>
      <c r="C570" s="69">
        <f t="shared" ref="C570:C573" si="26">B570*100/4</f>
        <v>25</v>
      </c>
    </row>
    <row r="571" spans="1:3" s="24" customFormat="1" ht="24" x14ac:dyDescent="0.55000000000000004">
      <c r="A571" s="89" t="s">
        <v>195</v>
      </c>
      <c r="B571" s="68">
        <v>1</v>
      </c>
      <c r="C571" s="69">
        <f t="shared" si="26"/>
        <v>25</v>
      </c>
    </row>
    <row r="572" spans="1:3" s="24" customFormat="1" ht="24" x14ac:dyDescent="0.55000000000000004">
      <c r="A572" s="67" t="s">
        <v>215</v>
      </c>
      <c r="B572" s="68">
        <v>1</v>
      </c>
      <c r="C572" s="69">
        <f t="shared" si="26"/>
        <v>25</v>
      </c>
    </row>
    <row r="573" spans="1:3" s="43" customFormat="1" ht="24" x14ac:dyDescent="0.55000000000000004">
      <c r="A573" s="70" t="s">
        <v>101</v>
      </c>
      <c r="B573" s="66">
        <f>SUM(B569:B572)</f>
        <v>4</v>
      </c>
      <c r="C573" s="71">
        <f t="shared" si="26"/>
        <v>100</v>
      </c>
    </row>
    <row r="574" spans="1:3" s="43" customFormat="1" ht="24" x14ac:dyDescent="0.55000000000000004">
      <c r="A574" s="106" t="s">
        <v>135</v>
      </c>
      <c r="B574" s="68"/>
      <c r="C574" s="68"/>
    </row>
    <row r="575" spans="1:3" s="43" customFormat="1" ht="24" x14ac:dyDescent="0.55000000000000004">
      <c r="A575" s="105" t="s">
        <v>323</v>
      </c>
      <c r="B575" s="48">
        <v>1</v>
      </c>
      <c r="C575" s="73">
        <f>B575*100/8</f>
        <v>12.5</v>
      </c>
    </row>
    <row r="576" spans="1:3" s="43" customFormat="1" ht="24" x14ac:dyDescent="0.55000000000000004">
      <c r="A576" s="99" t="s">
        <v>211</v>
      </c>
      <c r="B576" s="76"/>
      <c r="C576" s="56"/>
    </row>
    <row r="577" spans="1:7" s="43" customFormat="1" ht="24" x14ac:dyDescent="0.55000000000000004">
      <c r="A577" s="102" t="s">
        <v>196</v>
      </c>
      <c r="B577" s="76">
        <v>1</v>
      </c>
      <c r="C577" s="56">
        <f>B577*100/8</f>
        <v>12.5</v>
      </c>
    </row>
    <row r="578" spans="1:7" s="43" customFormat="1" ht="24" x14ac:dyDescent="0.55000000000000004">
      <c r="A578" s="105" t="s">
        <v>207</v>
      </c>
      <c r="B578" s="48">
        <v>2</v>
      </c>
      <c r="C578" s="73">
        <f>B578*100/8</f>
        <v>25</v>
      </c>
    </row>
    <row r="579" spans="1:7" s="43" customFormat="1" ht="24" x14ac:dyDescent="0.55000000000000004">
      <c r="A579" s="99" t="s">
        <v>208</v>
      </c>
      <c r="B579" s="76"/>
      <c r="C579" s="56"/>
    </row>
    <row r="580" spans="1:7" s="43" customFormat="1" ht="24" x14ac:dyDescent="0.55000000000000004">
      <c r="A580" s="102" t="s">
        <v>197</v>
      </c>
      <c r="B580" s="68">
        <v>1</v>
      </c>
      <c r="C580" s="69">
        <f>B580*100/8</f>
        <v>12.5</v>
      </c>
    </row>
    <row r="581" spans="1:7" s="43" customFormat="1" ht="24" x14ac:dyDescent="0.55000000000000004">
      <c r="A581" s="91" t="s">
        <v>198</v>
      </c>
      <c r="B581" s="68">
        <v>1</v>
      </c>
      <c r="C581" s="69">
        <f t="shared" ref="C581:C582" si="27">B581*100/8</f>
        <v>12.5</v>
      </c>
    </row>
    <row r="582" spans="1:7" s="43" customFormat="1" ht="24" x14ac:dyDescent="0.55000000000000004">
      <c r="A582" s="104" t="s">
        <v>209</v>
      </c>
      <c r="B582" s="86">
        <v>1</v>
      </c>
      <c r="C582" s="73">
        <f t="shared" si="27"/>
        <v>12.5</v>
      </c>
    </row>
    <row r="583" spans="1:7" s="43" customFormat="1" ht="24" x14ac:dyDescent="0.55000000000000004">
      <c r="A583" s="102" t="s">
        <v>210</v>
      </c>
      <c r="B583" s="76"/>
      <c r="C583" s="56"/>
      <c r="G583" s="43" t="s">
        <v>206</v>
      </c>
    </row>
    <row r="584" spans="1:7" s="43" customFormat="1" ht="24" x14ac:dyDescent="0.55000000000000004">
      <c r="A584" s="102" t="s">
        <v>199</v>
      </c>
      <c r="B584" s="76">
        <v>1</v>
      </c>
      <c r="C584" s="56">
        <f>B584*100/8</f>
        <v>12.5</v>
      </c>
    </row>
    <row r="585" spans="1:7" s="43" customFormat="1" ht="24" x14ac:dyDescent="0.55000000000000004">
      <c r="A585" s="70" t="s">
        <v>101</v>
      </c>
      <c r="B585" s="66">
        <f>SUM(B575:B584)</f>
        <v>8</v>
      </c>
      <c r="C585" s="71">
        <f>B585*100/8</f>
        <v>100</v>
      </c>
    </row>
    <row r="586" spans="1:7" s="43" customFormat="1" ht="24" x14ac:dyDescent="0.55000000000000004">
      <c r="A586" s="107"/>
      <c r="B586" s="14"/>
      <c r="C586" s="81"/>
    </row>
    <row r="587" spans="1:7" s="43" customFormat="1" ht="24" x14ac:dyDescent="0.55000000000000004">
      <c r="A587" s="107"/>
      <c r="B587" s="14"/>
      <c r="C587" s="81"/>
    </row>
    <row r="588" spans="1:7" s="43" customFormat="1" ht="24" x14ac:dyDescent="0.55000000000000004">
      <c r="A588" s="107"/>
      <c r="B588" s="14"/>
      <c r="C588" s="81"/>
    </row>
    <row r="589" spans="1:7" s="43" customFormat="1" ht="24" x14ac:dyDescent="0.55000000000000004">
      <c r="A589" s="107"/>
      <c r="B589" s="14"/>
      <c r="C589" s="81"/>
    </row>
    <row r="590" spans="1:7" s="43" customFormat="1" ht="24" x14ac:dyDescent="0.55000000000000004">
      <c r="A590" s="107" t="s">
        <v>206</v>
      </c>
      <c r="B590" s="14"/>
      <c r="C590" s="81"/>
    </row>
    <row r="591" spans="1:7" s="24" customFormat="1" ht="24" x14ac:dyDescent="0.55000000000000004">
      <c r="A591" s="22"/>
      <c r="B591" s="23"/>
      <c r="C591" s="23"/>
    </row>
    <row r="592" spans="1:7" s="24" customFormat="1" ht="24" x14ac:dyDescent="0.55000000000000004">
      <c r="A592" s="22"/>
      <c r="B592" s="23"/>
      <c r="C592" s="23"/>
    </row>
    <row r="593" spans="1:3" s="24" customFormat="1" ht="24" x14ac:dyDescent="0.55000000000000004">
      <c r="A593" s="22" t="s">
        <v>206</v>
      </c>
      <c r="B593" s="23"/>
      <c r="C593" s="23"/>
    </row>
    <row r="594" spans="1:3" s="24" customFormat="1" ht="24" x14ac:dyDescent="0.55000000000000004">
      <c r="A594" s="22"/>
      <c r="B594" s="23"/>
      <c r="C594" s="23"/>
    </row>
    <row r="595" spans="1:3" s="24" customFormat="1" ht="24" x14ac:dyDescent="0.55000000000000004">
      <c r="A595" s="22"/>
      <c r="B595" s="23"/>
      <c r="C595" s="23"/>
    </row>
    <row r="596" spans="1:3" s="24" customFormat="1" ht="24" x14ac:dyDescent="0.55000000000000004">
      <c r="A596" s="22"/>
      <c r="B596" s="23"/>
      <c r="C596" s="23"/>
    </row>
    <row r="597" spans="1:3" s="24" customFormat="1" ht="24" x14ac:dyDescent="0.55000000000000004">
      <c r="A597" s="22"/>
      <c r="B597" s="23"/>
      <c r="C597" s="23"/>
    </row>
    <row r="598" spans="1:3" s="24" customFormat="1" ht="24" x14ac:dyDescent="0.55000000000000004">
      <c r="A598" s="22"/>
      <c r="B598" s="23"/>
      <c r="C598" s="23"/>
    </row>
    <row r="599" spans="1:3" s="24" customFormat="1" ht="24" x14ac:dyDescent="0.55000000000000004">
      <c r="A599" s="22"/>
      <c r="B599" s="23"/>
      <c r="C599" s="23"/>
    </row>
    <row r="600" spans="1:3" s="24" customFormat="1" ht="24" x14ac:dyDescent="0.55000000000000004">
      <c r="A600" s="22"/>
      <c r="B600" s="23"/>
      <c r="C600" s="23"/>
    </row>
    <row r="601" spans="1:3" s="24" customFormat="1" ht="24" x14ac:dyDescent="0.55000000000000004">
      <c r="A601" s="22"/>
      <c r="B601" s="23"/>
      <c r="C601" s="23"/>
    </row>
    <row r="602" spans="1:3" s="24" customFormat="1" ht="24" x14ac:dyDescent="0.55000000000000004">
      <c r="A602" s="22"/>
      <c r="B602" s="23"/>
      <c r="C602" s="23"/>
    </row>
    <row r="603" spans="1:3" s="24" customFormat="1" ht="24" x14ac:dyDescent="0.55000000000000004">
      <c r="A603" s="22"/>
      <c r="B603" s="23"/>
      <c r="C603" s="23"/>
    </row>
    <row r="604" spans="1:3" s="24" customFormat="1" ht="24" x14ac:dyDescent="0.55000000000000004">
      <c r="A604" s="22"/>
      <c r="B604" s="23"/>
      <c r="C604" s="23"/>
    </row>
    <row r="605" spans="1:3" s="24" customFormat="1" ht="24" x14ac:dyDescent="0.55000000000000004">
      <c r="A605" s="22"/>
      <c r="B605" s="23"/>
      <c r="C605" s="23"/>
    </row>
    <row r="606" spans="1:3" s="24" customFormat="1" ht="24" x14ac:dyDescent="0.55000000000000004">
      <c r="A606" s="22"/>
      <c r="B606" s="23"/>
      <c r="C606" s="23"/>
    </row>
    <row r="607" spans="1:3" s="24" customFormat="1" ht="24" x14ac:dyDescent="0.55000000000000004">
      <c r="A607" s="22"/>
      <c r="B607" s="23"/>
      <c r="C607" s="23"/>
    </row>
    <row r="608" spans="1:3" s="24" customFormat="1" ht="24" x14ac:dyDescent="0.55000000000000004">
      <c r="A608" s="22"/>
      <c r="B608" s="23"/>
      <c r="C608" s="23"/>
    </row>
    <row r="609" spans="1:3" s="24" customFormat="1" ht="24" x14ac:dyDescent="0.55000000000000004">
      <c r="A609" s="22"/>
      <c r="B609" s="23"/>
      <c r="C609" s="23"/>
    </row>
    <row r="610" spans="1:3" s="24" customFormat="1" ht="24" x14ac:dyDescent="0.55000000000000004">
      <c r="A610" s="22"/>
      <c r="B610" s="23"/>
      <c r="C610" s="23"/>
    </row>
    <row r="611" spans="1:3" s="24" customFormat="1" ht="24" x14ac:dyDescent="0.55000000000000004">
      <c r="A611" s="22"/>
      <c r="B611" s="23"/>
      <c r="C611" s="23"/>
    </row>
    <row r="612" spans="1:3" s="24" customFormat="1" ht="24" x14ac:dyDescent="0.55000000000000004">
      <c r="A612" s="22"/>
      <c r="B612" s="23"/>
      <c r="C612" s="23"/>
    </row>
    <row r="613" spans="1:3" s="24" customFormat="1" ht="24" x14ac:dyDescent="0.55000000000000004">
      <c r="A613" s="22"/>
      <c r="B613" s="23"/>
      <c r="C613" s="23"/>
    </row>
    <row r="614" spans="1:3" s="24" customFormat="1" ht="24" x14ac:dyDescent="0.55000000000000004">
      <c r="A614" s="22"/>
      <c r="B614" s="23"/>
      <c r="C614" s="23"/>
    </row>
    <row r="615" spans="1:3" s="24" customFormat="1" ht="24" x14ac:dyDescent="0.55000000000000004">
      <c r="A615" s="22"/>
      <c r="B615" s="23"/>
      <c r="C615" s="23"/>
    </row>
    <row r="616" spans="1:3" s="24" customFormat="1" ht="24" x14ac:dyDescent="0.55000000000000004">
      <c r="A616" s="22"/>
      <c r="B616" s="23"/>
      <c r="C616" s="23"/>
    </row>
    <row r="617" spans="1:3" s="24" customFormat="1" ht="24" x14ac:dyDescent="0.55000000000000004">
      <c r="A617" s="22"/>
      <c r="B617" s="23"/>
      <c r="C617" s="23"/>
    </row>
    <row r="618" spans="1:3" s="24" customFormat="1" ht="24" x14ac:dyDescent="0.55000000000000004">
      <c r="A618" s="22"/>
      <c r="B618" s="23"/>
      <c r="C618" s="23"/>
    </row>
    <row r="619" spans="1:3" s="24" customFormat="1" ht="24" x14ac:dyDescent="0.55000000000000004">
      <c r="A619" s="22"/>
      <c r="B619" s="23"/>
      <c r="C619" s="23"/>
    </row>
    <row r="620" spans="1:3" s="24" customFormat="1" ht="24" x14ac:dyDescent="0.55000000000000004">
      <c r="A620" s="22"/>
      <c r="B620" s="23"/>
      <c r="C620" s="23"/>
    </row>
    <row r="621" spans="1:3" s="24" customFormat="1" ht="24" x14ac:dyDescent="0.55000000000000004">
      <c r="A621" s="22"/>
      <c r="B621" s="23"/>
      <c r="C621" s="23"/>
    </row>
    <row r="622" spans="1:3" s="24" customFormat="1" ht="24" x14ac:dyDescent="0.55000000000000004">
      <c r="A622" s="22"/>
      <c r="B622" s="23"/>
      <c r="C622" s="23"/>
    </row>
    <row r="623" spans="1:3" s="24" customFormat="1" ht="24" x14ac:dyDescent="0.55000000000000004">
      <c r="A623" s="22"/>
      <c r="B623" s="23"/>
      <c r="C623" s="23"/>
    </row>
    <row r="624" spans="1:3" s="24" customFormat="1" ht="24" x14ac:dyDescent="0.55000000000000004">
      <c r="A624" s="22"/>
      <c r="B624" s="23"/>
      <c r="C624" s="23"/>
    </row>
    <row r="625" spans="1:3" s="24" customFormat="1" ht="24" x14ac:dyDescent="0.55000000000000004">
      <c r="A625" s="22"/>
      <c r="B625" s="23"/>
      <c r="C625" s="23"/>
    </row>
    <row r="626" spans="1:3" s="24" customFormat="1" ht="24" x14ac:dyDescent="0.55000000000000004">
      <c r="A626" s="22"/>
      <c r="B626" s="23"/>
      <c r="C626" s="23"/>
    </row>
    <row r="627" spans="1:3" s="24" customFormat="1" ht="24" x14ac:dyDescent="0.55000000000000004">
      <c r="A627" s="22"/>
      <c r="B627" s="23"/>
      <c r="C627" s="23"/>
    </row>
    <row r="628" spans="1:3" s="24" customFormat="1" ht="24" x14ac:dyDescent="0.55000000000000004">
      <c r="A628" s="22"/>
      <c r="B628" s="23"/>
      <c r="C628" s="23"/>
    </row>
    <row r="629" spans="1:3" s="24" customFormat="1" ht="24" x14ac:dyDescent="0.55000000000000004">
      <c r="A629" s="22"/>
      <c r="B629" s="23"/>
      <c r="C629" s="23"/>
    </row>
    <row r="630" spans="1:3" s="24" customFormat="1" ht="24" x14ac:dyDescent="0.55000000000000004">
      <c r="A630" s="22"/>
      <c r="B630" s="23"/>
      <c r="C630" s="23"/>
    </row>
    <row r="631" spans="1:3" s="24" customFormat="1" ht="24" x14ac:dyDescent="0.55000000000000004">
      <c r="A631" s="22"/>
      <c r="B631" s="23"/>
      <c r="C631" s="23"/>
    </row>
    <row r="632" spans="1:3" s="24" customFormat="1" ht="24" x14ac:dyDescent="0.55000000000000004">
      <c r="A632" s="22"/>
      <c r="B632" s="23"/>
      <c r="C632" s="23"/>
    </row>
    <row r="633" spans="1:3" s="24" customFormat="1" ht="24" x14ac:dyDescent="0.55000000000000004">
      <c r="A633" s="22"/>
      <c r="B633" s="23"/>
      <c r="C633" s="23"/>
    </row>
    <row r="634" spans="1:3" s="24" customFormat="1" ht="24" x14ac:dyDescent="0.55000000000000004">
      <c r="A634" s="22"/>
      <c r="B634" s="23"/>
      <c r="C634" s="23"/>
    </row>
    <row r="635" spans="1:3" s="24" customFormat="1" ht="24" x14ac:dyDescent="0.55000000000000004">
      <c r="A635" s="22"/>
      <c r="B635" s="23"/>
      <c r="C635" s="23"/>
    </row>
    <row r="636" spans="1:3" s="24" customFormat="1" ht="24" x14ac:dyDescent="0.55000000000000004">
      <c r="A636" s="22"/>
      <c r="B636" s="23"/>
      <c r="C636" s="23"/>
    </row>
    <row r="637" spans="1:3" s="24" customFormat="1" ht="24" x14ac:dyDescent="0.55000000000000004">
      <c r="A637" s="22"/>
      <c r="B637" s="23"/>
      <c r="C637" s="23"/>
    </row>
    <row r="638" spans="1:3" s="24" customFormat="1" ht="24" x14ac:dyDescent="0.55000000000000004">
      <c r="A638" s="22"/>
      <c r="B638" s="23"/>
      <c r="C638" s="23"/>
    </row>
    <row r="639" spans="1:3" s="24" customFormat="1" ht="24" x14ac:dyDescent="0.55000000000000004">
      <c r="A639" s="22"/>
      <c r="B639" s="23"/>
      <c r="C639" s="23"/>
    </row>
    <row r="640" spans="1:3" s="24" customFormat="1" ht="24" x14ac:dyDescent="0.55000000000000004">
      <c r="A640" s="22"/>
      <c r="B640" s="23"/>
      <c r="C640" s="23"/>
    </row>
    <row r="641" spans="1:3" s="24" customFormat="1" ht="24" x14ac:dyDescent="0.55000000000000004">
      <c r="A641" s="22"/>
      <c r="B641" s="23"/>
      <c r="C641" s="23"/>
    </row>
    <row r="642" spans="1:3" s="24" customFormat="1" ht="24" x14ac:dyDescent="0.55000000000000004">
      <c r="A642" s="22"/>
      <c r="B642" s="23"/>
      <c r="C642" s="23"/>
    </row>
    <row r="643" spans="1:3" s="24" customFormat="1" ht="24" x14ac:dyDescent="0.55000000000000004">
      <c r="A643" s="22"/>
      <c r="B643" s="23"/>
      <c r="C643" s="23"/>
    </row>
    <row r="644" spans="1:3" s="24" customFormat="1" ht="24" x14ac:dyDescent="0.55000000000000004">
      <c r="A644" s="22"/>
      <c r="B644" s="23"/>
      <c r="C644" s="23"/>
    </row>
    <row r="645" spans="1:3" s="24" customFormat="1" ht="24" x14ac:dyDescent="0.55000000000000004">
      <c r="A645" s="22"/>
      <c r="B645" s="23"/>
      <c r="C645" s="23"/>
    </row>
    <row r="646" spans="1:3" s="24" customFormat="1" ht="24" x14ac:dyDescent="0.55000000000000004">
      <c r="A646" s="22"/>
      <c r="B646" s="23"/>
      <c r="C646" s="23"/>
    </row>
    <row r="647" spans="1:3" s="24" customFormat="1" ht="24" x14ac:dyDescent="0.55000000000000004">
      <c r="A647" s="22"/>
      <c r="B647" s="23"/>
      <c r="C647" s="23"/>
    </row>
    <row r="648" spans="1:3" s="24" customFormat="1" ht="24" x14ac:dyDescent="0.55000000000000004">
      <c r="A648" s="22"/>
      <c r="B648" s="23"/>
      <c r="C648" s="23"/>
    </row>
    <row r="649" spans="1:3" s="24" customFormat="1" ht="24" x14ac:dyDescent="0.55000000000000004">
      <c r="A649" s="22"/>
      <c r="B649" s="23"/>
      <c r="C649" s="23"/>
    </row>
    <row r="650" spans="1:3" s="24" customFormat="1" ht="24" x14ac:dyDescent="0.55000000000000004">
      <c r="A650" s="22"/>
      <c r="B650" s="23"/>
      <c r="C650" s="23"/>
    </row>
    <row r="651" spans="1:3" s="24" customFormat="1" ht="24" x14ac:dyDescent="0.55000000000000004">
      <c r="A651" s="22"/>
      <c r="B651" s="23"/>
      <c r="C651" s="23"/>
    </row>
    <row r="652" spans="1:3" s="24" customFormat="1" ht="24" x14ac:dyDescent="0.55000000000000004">
      <c r="A652" s="22"/>
      <c r="B652" s="23"/>
      <c r="C652" s="23"/>
    </row>
    <row r="653" spans="1:3" s="24" customFormat="1" ht="24" x14ac:dyDescent="0.55000000000000004">
      <c r="A653" s="22"/>
      <c r="B653" s="23"/>
      <c r="C653" s="23"/>
    </row>
    <row r="654" spans="1:3" s="24" customFormat="1" ht="24" x14ac:dyDescent="0.55000000000000004">
      <c r="A654" s="22"/>
      <c r="B654" s="23"/>
      <c r="C654" s="23"/>
    </row>
    <row r="655" spans="1:3" s="24" customFormat="1" ht="24" x14ac:dyDescent="0.55000000000000004">
      <c r="A655" s="22"/>
      <c r="B655" s="23"/>
      <c r="C655" s="23"/>
    </row>
    <row r="656" spans="1:3" s="24" customFormat="1" ht="24" x14ac:dyDescent="0.55000000000000004">
      <c r="A656" s="22"/>
      <c r="B656" s="23"/>
      <c r="C656" s="23"/>
    </row>
    <row r="657" spans="1:3" s="24" customFormat="1" ht="24" x14ac:dyDescent="0.55000000000000004">
      <c r="A657" s="22"/>
      <c r="B657" s="23"/>
      <c r="C657" s="23"/>
    </row>
    <row r="658" spans="1:3" s="24" customFormat="1" ht="24" x14ac:dyDescent="0.55000000000000004">
      <c r="A658" s="22"/>
      <c r="B658" s="23"/>
      <c r="C658" s="23"/>
    </row>
    <row r="659" spans="1:3" s="24" customFormat="1" ht="24" x14ac:dyDescent="0.55000000000000004">
      <c r="A659" s="22"/>
      <c r="B659" s="23"/>
      <c r="C659" s="23"/>
    </row>
    <row r="660" spans="1:3" s="24" customFormat="1" ht="24" x14ac:dyDescent="0.55000000000000004">
      <c r="A660" s="22"/>
      <c r="B660" s="23"/>
      <c r="C660" s="23"/>
    </row>
    <row r="661" spans="1:3" s="24" customFormat="1" ht="24" x14ac:dyDescent="0.55000000000000004">
      <c r="A661" s="22"/>
      <c r="B661" s="23"/>
      <c r="C661" s="23"/>
    </row>
    <row r="662" spans="1:3" s="24" customFormat="1" ht="24" x14ac:dyDescent="0.55000000000000004">
      <c r="A662" s="22"/>
      <c r="B662" s="23"/>
      <c r="C662" s="23"/>
    </row>
    <row r="663" spans="1:3" s="24" customFormat="1" ht="24" x14ac:dyDescent="0.55000000000000004">
      <c r="A663" s="22"/>
      <c r="B663" s="23"/>
      <c r="C663" s="23"/>
    </row>
    <row r="664" spans="1:3" s="24" customFormat="1" ht="24" x14ac:dyDescent="0.55000000000000004">
      <c r="A664" s="22"/>
      <c r="B664" s="23"/>
      <c r="C664" s="23"/>
    </row>
    <row r="665" spans="1:3" s="24" customFormat="1" ht="24" x14ac:dyDescent="0.55000000000000004">
      <c r="A665" s="22"/>
      <c r="B665" s="23"/>
      <c r="C665" s="23"/>
    </row>
    <row r="666" spans="1:3" s="24" customFormat="1" ht="24" x14ac:dyDescent="0.55000000000000004">
      <c r="A666" s="22"/>
      <c r="B666" s="23"/>
      <c r="C666" s="23"/>
    </row>
    <row r="667" spans="1:3" s="24" customFormat="1" ht="24" x14ac:dyDescent="0.55000000000000004">
      <c r="A667" s="22"/>
      <c r="B667" s="23"/>
      <c r="C667" s="23"/>
    </row>
    <row r="668" spans="1:3" s="24" customFormat="1" ht="24" x14ac:dyDescent="0.55000000000000004">
      <c r="A668" s="22"/>
      <c r="B668" s="23"/>
      <c r="C668" s="23"/>
    </row>
    <row r="669" spans="1:3" s="24" customFormat="1" ht="24" x14ac:dyDescent="0.55000000000000004">
      <c r="A669" s="22"/>
      <c r="B669" s="23"/>
      <c r="C669" s="23"/>
    </row>
    <row r="670" spans="1:3" s="24" customFormat="1" ht="24" x14ac:dyDescent="0.55000000000000004">
      <c r="A670" s="22"/>
      <c r="B670" s="23"/>
      <c r="C670" s="23"/>
    </row>
    <row r="671" spans="1:3" s="24" customFormat="1" ht="24" x14ac:dyDescent="0.55000000000000004">
      <c r="A671" s="22"/>
      <c r="B671" s="23"/>
      <c r="C671" s="23"/>
    </row>
    <row r="672" spans="1:3" s="24" customFormat="1" ht="24" x14ac:dyDescent="0.55000000000000004">
      <c r="A672" s="22"/>
      <c r="B672" s="23"/>
      <c r="C672" s="23"/>
    </row>
    <row r="673" spans="1:3" s="24" customFormat="1" ht="24" x14ac:dyDescent="0.55000000000000004">
      <c r="A673" s="22"/>
      <c r="B673" s="23"/>
      <c r="C673" s="23"/>
    </row>
    <row r="674" spans="1:3" s="24" customFormat="1" ht="24" x14ac:dyDescent="0.55000000000000004">
      <c r="A674" s="22"/>
      <c r="B674" s="23"/>
      <c r="C674" s="23"/>
    </row>
    <row r="675" spans="1:3" s="24" customFormat="1" ht="24" x14ac:dyDescent="0.55000000000000004">
      <c r="A675" s="22"/>
      <c r="B675" s="23"/>
      <c r="C675" s="23"/>
    </row>
    <row r="676" spans="1:3" s="24" customFormat="1" ht="24" x14ac:dyDescent="0.55000000000000004">
      <c r="A676" s="22"/>
      <c r="B676" s="23"/>
      <c r="C676" s="23"/>
    </row>
    <row r="677" spans="1:3" s="24" customFormat="1" ht="24" x14ac:dyDescent="0.55000000000000004">
      <c r="A677" s="22"/>
      <c r="B677" s="23"/>
      <c r="C677" s="23"/>
    </row>
    <row r="678" spans="1:3" s="24" customFormat="1" ht="24" x14ac:dyDescent="0.55000000000000004">
      <c r="A678" s="22"/>
      <c r="B678" s="23"/>
      <c r="C678" s="23"/>
    </row>
    <row r="679" spans="1:3" s="24" customFormat="1" ht="24" x14ac:dyDescent="0.55000000000000004">
      <c r="A679" s="22"/>
      <c r="B679" s="23"/>
      <c r="C679" s="23"/>
    </row>
    <row r="680" spans="1:3" s="24" customFormat="1" ht="24" x14ac:dyDescent="0.55000000000000004">
      <c r="A680" s="22"/>
      <c r="B680" s="23"/>
      <c r="C680" s="23"/>
    </row>
    <row r="681" spans="1:3" s="24" customFormat="1" ht="24" x14ac:dyDescent="0.55000000000000004">
      <c r="A681" s="22"/>
      <c r="B681" s="23"/>
      <c r="C681" s="23"/>
    </row>
    <row r="682" spans="1:3" s="24" customFormat="1" ht="24" x14ac:dyDescent="0.55000000000000004">
      <c r="A682" s="22"/>
      <c r="B682" s="23"/>
      <c r="C682" s="23"/>
    </row>
    <row r="683" spans="1:3" s="24" customFormat="1" ht="24" x14ac:dyDescent="0.55000000000000004">
      <c r="A683" s="22"/>
      <c r="B683" s="23"/>
      <c r="C683" s="23"/>
    </row>
    <row r="684" spans="1:3" s="24" customFormat="1" ht="24" x14ac:dyDescent="0.55000000000000004">
      <c r="A684" s="22"/>
      <c r="B684" s="23"/>
      <c r="C684" s="23"/>
    </row>
    <row r="685" spans="1:3" s="24" customFormat="1" ht="24" x14ac:dyDescent="0.55000000000000004">
      <c r="A685" s="22"/>
      <c r="B685" s="23"/>
      <c r="C685" s="23"/>
    </row>
    <row r="686" spans="1:3" s="24" customFormat="1" ht="24" x14ac:dyDescent="0.55000000000000004">
      <c r="A686" s="22"/>
      <c r="B686" s="23"/>
      <c r="C686" s="23"/>
    </row>
    <row r="687" spans="1:3" s="24" customFormat="1" ht="24" x14ac:dyDescent="0.55000000000000004">
      <c r="A687" s="22"/>
      <c r="B687" s="23"/>
      <c r="C687" s="23"/>
    </row>
    <row r="688" spans="1:3" s="24" customFormat="1" ht="24" x14ac:dyDescent="0.55000000000000004">
      <c r="A688" s="22"/>
      <c r="B688" s="23"/>
      <c r="C688" s="23"/>
    </row>
    <row r="689" spans="1:3" s="24" customFormat="1" ht="24" x14ac:dyDescent="0.55000000000000004">
      <c r="A689" s="22"/>
      <c r="B689" s="23"/>
      <c r="C689" s="23"/>
    </row>
    <row r="690" spans="1:3" s="24" customFormat="1" ht="24" x14ac:dyDescent="0.55000000000000004">
      <c r="A690" s="22"/>
      <c r="B690" s="23"/>
      <c r="C690" s="23"/>
    </row>
    <row r="691" spans="1:3" s="24" customFormat="1" ht="24" x14ac:dyDescent="0.55000000000000004">
      <c r="A691" s="22"/>
      <c r="B691" s="23"/>
      <c r="C691" s="23"/>
    </row>
    <row r="692" spans="1:3" s="24" customFormat="1" ht="24" x14ac:dyDescent="0.55000000000000004">
      <c r="A692" s="22"/>
      <c r="B692" s="23"/>
      <c r="C692" s="23"/>
    </row>
    <row r="693" spans="1:3" s="24" customFormat="1" ht="24" x14ac:dyDescent="0.55000000000000004">
      <c r="A693" s="22"/>
      <c r="B693" s="23"/>
      <c r="C693" s="23"/>
    </row>
    <row r="694" spans="1:3" s="24" customFormat="1" ht="24" x14ac:dyDescent="0.55000000000000004">
      <c r="A694" s="22"/>
      <c r="B694" s="23"/>
      <c r="C694" s="23"/>
    </row>
    <row r="695" spans="1:3" s="24" customFormat="1" ht="24" x14ac:dyDescent="0.55000000000000004">
      <c r="A695" s="22"/>
      <c r="B695" s="23"/>
      <c r="C695" s="23"/>
    </row>
    <row r="696" spans="1:3" s="24" customFormat="1" ht="24" x14ac:dyDescent="0.55000000000000004">
      <c r="A696" s="22"/>
      <c r="B696" s="23"/>
      <c r="C696" s="23"/>
    </row>
    <row r="697" spans="1:3" s="24" customFormat="1" ht="24" x14ac:dyDescent="0.55000000000000004">
      <c r="A697" s="22"/>
      <c r="B697" s="23"/>
      <c r="C697" s="23"/>
    </row>
    <row r="698" spans="1:3" s="24" customFormat="1" ht="24" x14ac:dyDescent="0.55000000000000004">
      <c r="A698" s="22"/>
      <c r="B698" s="23"/>
      <c r="C698" s="23"/>
    </row>
    <row r="699" spans="1:3" s="24" customFormat="1" ht="24" x14ac:dyDescent="0.55000000000000004">
      <c r="A699" s="22"/>
      <c r="B699" s="23"/>
      <c r="C699" s="23"/>
    </row>
    <row r="700" spans="1:3" s="24" customFormat="1" ht="24" x14ac:dyDescent="0.55000000000000004">
      <c r="A700" s="22"/>
      <c r="B700" s="23"/>
      <c r="C700" s="23"/>
    </row>
    <row r="701" spans="1:3" s="24" customFormat="1" ht="24" x14ac:dyDescent="0.55000000000000004">
      <c r="A701" s="22"/>
      <c r="B701" s="23"/>
      <c r="C701" s="23"/>
    </row>
    <row r="702" spans="1:3" s="24" customFormat="1" ht="24" x14ac:dyDescent="0.55000000000000004">
      <c r="A702" s="22"/>
      <c r="B702" s="23"/>
      <c r="C702" s="23"/>
    </row>
    <row r="703" spans="1:3" s="24" customFormat="1" ht="24" x14ac:dyDescent="0.55000000000000004">
      <c r="A703" s="22"/>
      <c r="B703" s="23"/>
      <c r="C703" s="23"/>
    </row>
    <row r="704" spans="1:3" s="24" customFormat="1" ht="24" x14ac:dyDescent="0.55000000000000004">
      <c r="A704" s="22"/>
      <c r="B704" s="23"/>
      <c r="C704" s="23"/>
    </row>
    <row r="705" spans="1:3" s="24" customFormat="1" ht="24" x14ac:dyDescent="0.55000000000000004">
      <c r="A705" s="22"/>
      <c r="B705" s="23"/>
      <c r="C705" s="23"/>
    </row>
    <row r="706" spans="1:3" s="24" customFormat="1" ht="24" x14ac:dyDescent="0.55000000000000004">
      <c r="A706" s="22"/>
      <c r="B706" s="23"/>
      <c r="C706" s="23"/>
    </row>
    <row r="707" spans="1:3" s="24" customFormat="1" ht="24" x14ac:dyDescent="0.55000000000000004">
      <c r="A707" s="22"/>
      <c r="B707" s="23"/>
      <c r="C707" s="23"/>
    </row>
    <row r="708" spans="1:3" s="24" customFormat="1" ht="24" x14ac:dyDescent="0.55000000000000004">
      <c r="A708" s="22"/>
      <c r="B708" s="23"/>
      <c r="C708" s="23"/>
    </row>
    <row r="709" spans="1:3" s="24" customFormat="1" ht="24" x14ac:dyDescent="0.55000000000000004">
      <c r="A709" s="22"/>
      <c r="B709" s="23"/>
      <c r="C709" s="23"/>
    </row>
    <row r="710" spans="1:3" s="24" customFormat="1" ht="24" x14ac:dyDescent="0.55000000000000004">
      <c r="A710" s="22"/>
      <c r="B710" s="23"/>
      <c r="C710" s="23"/>
    </row>
    <row r="711" spans="1:3" s="24" customFormat="1" ht="24" x14ac:dyDescent="0.55000000000000004">
      <c r="A711" s="22"/>
      <c r="B711" s="23"/>
      <c r="C711" s="23"/>
    </row>
    <row r="712" spans="1:3" s="24" customFormat="1" ht="24" x14ac:dyDescent="0.55000000000000004">
      <c r="A712" s="22"/>
      <c r="B712" s="23"/>
      <c r="C712" s="23"/>
    </row>
    <row r="713" spans="1:3" s="24" customFormat="1" ht="24" x14ac:dyDescent="0.55000000000000004">
      <c r="A713" s="22"/>
      <c r="B713" s="23"/>
      <c r="C713" s="23"/>
    </row>
    <row r="714" spans="1:3" s="24" customFormat="1" ht="24" x14ac:dyDescent="0.55000000000000004">
      <c r="A714" s="22"/>
      <c r="B714" s="23"/>
      <c r="C714" s="23"/>
    </row>
    <row r="715" spans="1:3" s="24" customFormat="1" ht="24" x14ac:dyDescent="0.55000000000000004">
      <c r="A715" s="22"/>
      <c r="B715" s="23"/>
      <c r="C715" s="23"/>
    </row>
    <row r="716" spans="1:3" s="24" customFormat="1" ht="24" x14ac:dyDescent="0.55000000000000004">
      <c r="A716" s="22"/>
      <c r="B716" s="23"/>
      <c r="C716" s="23"/>
    </row>
    <row r="717" spans="1:3" s="24" customFormat="1" ht="24" x14ac:dyDescent="0.55000000000000004">
      <c r="A717" s="22"/>
      <c r="B717" s="23"/>
      <c r="C717" s="23"/>
    </row>
    <row r="718" spans="1:3" s="24" customFormat="1" ht="24" x14ac:dyDescent="0.55000000000000004">
      <c r="A718" s="22"/>
      <c r="B718" s="23"/>
      <c r="C718" s="23"/>
    </row>
    <row r="719" spans="1:3" s="24" customFormat="1" ht="24" x14ac:dyDescent="0.55000000000000004">
      <c r="A719" s="22"/>
      <c r="B719" s="23"/>
      <c r="C719" s="23"/>
    </row>
    <row r="720" spans="1:3" s="24" customFormat="1" ht="24" x14ac:dyDescent="0.55000000000000004">
      <c r="A720" s="22"/>
      <c r="B720" s="23"/>
      <c r="C720" s="23"/>
    </row>
    <row r="721" spans="1:3" s="24" customFormat="1" ht="24" x14ac:dyDescent="0.55000000000000004">
      <c r="A721" s="22"/>
      <c r="B721" s="23"/>
      <c r="C721" s="23"/>
    </row>
    <row r="722" spans="1:3" s="24" customFormat="1" ht="24" x14ac:dyDescent="0.55000000000000004">
      <c r="A722" s="22"/>
      <c r="B722" s="23"/>
      <c r="C722" s="23"/>
    </row>
    <row r="723" spans="1:3" s="24" customFormat="1" ht="24" x14ac:dyDescent="0.55000000000000004">
      <c r="A723" s="22"/>
      <c r="B723" s="23"/>
      <c r="C723" s="23"/>
    </row>
    <row r="724" spans="1:3" s="24" customFormat="1" ht="24" x14ac:dyDescent="0.55000000000000004">
      <c r="A724" s="22"/>
      <c r="B724" s="23"/>
      <c r="C724" s="23"/>
    </row>
    <row r="725" spans="1:3" s="24" customFormat="1" ht="24" x14ac:dyDescent="0.55000000000000004">
      <c r="A725" s="22"/>
      <c r="B725" s="23"/>
      <c r="C725" s="23"/>
    </row>
    <row r="726" spans="1:3" s="24" customFormat="1" ht="24" x14ac:dyDescent="0.55000000000000004">
      <c r="A726" s="22"/>
      <c r="B726" s="23"/>
      <c r="C726" s="23"/>
    </row>
    <row r="727" spans="1:3" s="24" customFormat="1" ht="24" x14ac:dyDescent="0.55000000000000004">
      <c r="A727" s="22"/>
      <c r="B727" s="23"/>
      <c r="C727" s="23"/>
    </row>
    <row r="728" spans="1:3" s="24" customFormat="1" ht="24" x14ac:dyDescent="0.55000000000000004">
      <c r="A728" s="22"/>
      <c r="B728" s="23"/>
      <c r="C728" s="23"/>
    </row>
    <row r="729" spans="1:3" s="24" customFormat="1" ht="24" x14ac:dyDescent="0.55000000000000004">
      <c r="A729" s="22"/>
      <c r="B729" s="23"/>
      <c r="C729" s="23"/>
    </row>
    <row r="730" spans="1:3" s="24" customFormat="1" ht="24" x14ac:dyDescent="0.55000000000000004">
      <c r="A730" s="22"/>
      <c r="B730" s="23"/>
      <c r="C730" s="23"/>
    </row>
    <row r="731" spans="1:3" s="24" customFormat="1" ht="24" x14ac:dyDescent="0.55000000000000004">
      <c r="A731" s="22"/>
      <c r="B731" s="23"/>
      <c r="C731" s="23"/>
    </row>
    <row r="732" spans="1:3" s="24" customFormat="1" ht="24" x14ac:dyDescent="0.55000000000000004">
      <c r="A732" s="22"/>
      <c r="B732" s="23"/>
      <c r="C732" s="23"/>
    </row>
    <row r="733" spans="1:3" s="24" customFormat="1" ht="24" x14ac:dyDescent="0.55000000000000004">
      <c r="A733" s="22"/>
      <c r="B733" s="23"/>
      <c r="C733" s="23"/>
    </row>
    <row r="734" spans="1:3" s="24" customFormat="1" ht="24" x14ac:dyDescent="0.55000000000000004">
      <c r="A734" s="22"/>
      <c r="B734" s="23"/>
      <c r="C734" s="23"/>
    </row>
    <row r="735" spans="1:3" s="24" customFormat="1" ht="24" x14ac:dyDescent="0.55000000000000004">
      <c r="A735" s="22"/>
      <c r="B735" s="23"/>
      <c r="C735" s="23"/>
    </row>
    <row r="736" spans="1:3" s="24" customFormat="1" ht="24" x14ac:dyDescent="0.55000000000000004">
      <c r="A736" s="22"/>
      <c r="B736" s="23"/>
      <c r="C736" s="23"/>
    </row>
    <row r="737" spans="1:3" s="24" customFormat="1" ht="24" x14ac:dyDescent="0.55000000000000004">
      <c r="A737" s="22"/>
      <c r="B737" s="23"/>
      <c r="C737" s="23"/>
    </row>
    <row r="738" spans="1:3" s="24" customFormat="1" ht="24" x14ac:dyDescent="0.55000000000000004">
      <c r="A738" s="22"/>
      <c r="B738" s="23"/>
      <c r="C738" s="23"/>
    </row>
    <row r="739" spans="1:3" s="24" customFormat="1" ht="24" x14ac:dyDescent="0.55000000000000004">
      <c r="A739" s="22"/>
      <c r="B739" s="23"/>
      <c r="C739" s="23"/>
    </row>
    <row r="740" spans="1:3" s="24" customFormat="1" ht="24" x14ac:dyDescent="0.55000000000000004">
      <c r="A740" s="22"/>
      <c r="B740" s="23"/>
      <c r="C740" s="23"/>
    </row>
    <row r="741" spans="1:3" s="24" customFormat="1" ht="24" x14ac:dyDescent="0.55000000000000004">
      <c r="A741" s="22"/>
      <c r="B741" s="23"/>
      <c r="C741" s="23"/>
    </row>
    <row r="742" spans="1:3" s="24" customFormat="1" ht="24" x14ac:dyDescent="0.55000000000000004">
      <c r="A742" s="22"/>
      <c r="B742" s="23"/>
      <c r="C742" s="23"/>
    </row>
    <row r="743" spans="1:3" s="24" customFormat="1" ht="24" x14ac:dyDescent="0.55000000000000004">
      <c r="A743" s="22"/>
      <c r="B743" s="23"/>
      <c r="C743" s="23"/>
    </row>
    <row r="744" spans="1:3" s="24" customFormat="1" ht="24" x14ac:dyDescent="0.55000000000000004">
      <c r="A744" s="22"/>
      <c r="B744" s="23"/>
      <c r="C744" s="23"/>
    </row>
    <row r="745" spans="1:3" s="24" customFormat="1" ht="24" x14ac:dyDescent="0.55000000000000004">
      <c r="A745" s="22"/>
      <c r="B745" s="23"/>
      <c r="C745" s="23"/>
    </row>
    <row r="746" spans="1:3" s="24" customFormat="1" ht="24" x14ac:dyDescent="0.55000000000000004">
      <c r="A746" s="22"/>
      <c r="B746" s="23"/>
      <c r="C746" s="23"/>
    </row>
    <row r="747" spans="1:3" s="24" customFormat="1" ht="24" x14ac:dyDescent="0.55000000000000004">
      <c r="A747" s="22"/>
      <c r="B747" s="23"/>
      <c r="C747" s="23"/>
    </row>
    <row r="748" spans="1:3" s="24" customFormat="1" ht="24" x14ac:dyDescent="0.55000000000000004">
      <c r="A748" s="22"/>
      <c r="B748" s="23"/>
      <c r="C748" s="23"/>
    </row>
    <row r="749" spans="1:3" s="24" customFormat="1" ht="24" x14ac:dyDescent="0.55000000000000004">
      <c r="A749" s="22"/>
      <c r="B749" s="23"/>
      <c r="C749" s="23"/>
    </row>
    <row r="750" spans="1:3" s="24" customFormat="1" ht="24" x14ac:dyDescent="0.55000000000000004">
      <c r="A750" s="22"/>
      <c r="B750" s="23"/>
      <c r="C750" s="23"/>
    </row>
    <row r="751" spans="1:3" s="24" customFormat="1" ht="24" x14ac:dyDescent="0.55000000000000004">
      <c r="A751" s="22"/>
      <c r="B751" s="23"/>
      <c r="C751" s="23"/>
    </row>
    <row r="752" spans="1:3" s="24" customFormat="1" ht="24" x14ac:dyDescent="0.55000000000000004">
      <c r="A752" s="22"/>
      <c r="B752" s="23"/>
      <c r="C752" s="23"/>
    </row>
    <row r="753" spans="1:3" s="24" customFormat="1" ht="24" x14ac:dyDescent="0.55000000000000004">
      <c r="A753" s="22"/>
      <c r="B753" s="23"/>
      <c r="C753" s="23"/>
    </row>
    <row r="754" spans="1:3" s="24" customFormat="1" ht="24" x14ac:dyDescent="0.55000000000000004">
      <c r="A754" s="22"/>
      <c r="B754" s="23"/>
      <c r="C754" s="23"/>
    </row>
    <row r="755" spans="1:3" s="24" customFormat="1" ht="24" x14ac:dyDescent="0.55000000000000004">
      <c r="A755" s="22"/>
      <c r="B755" s="23"/>
      <c r="C755" s="23"/>
    </row>
    <row r="756" spans="1:3" s="24" customFormat="1" ht="24" x14ac:dyDescent="0.55000000000000004">
      <c r="A756" s="22"/>
      <c r="B756" s="23"/>
      <c r="C756" s="23"/>
    </row>
    <row r="757" spans="1:3" s="24" customFormat="1" ht="24" x14ac:dyDescent="0.55000000000000004">
      <c r="A757" s="22"/>
      <c r="B757" s="23"/>
      <c r="C757" s="23"/>
    </row>
    <row r="758" spans="1:3" s="24" customFormat="1" ht="24" x14ac:dyDescent="0.55000000000000004">
      <c r="A758" s="22"/>
      <c r="B758" s="23"/>
      <c r="C758" s="23"/>
    </row>
    <row r="759" spans="1:3" s="24" customFormat="1" ht="24" x14ac:dyDescent="0.55000000000000004">
      <c r="A759" s="22"/>
      <c r="B759" s="23"/>
      <c r="C759" s="23"/>
    </row>
    <row r="760" spans="1:3" s="24" customFormat="1" ht="24" x14ac:dyDescent="0.55000000000000004">
      <c r="A760" s="22"/>
      <c r="B760" s="23"/>
      <c r="C760" s="23"/>
    </row>
    <row r="761" spans="1:3" s="24" customFormat="1" ht="24" x14ac:dyDescent="0.55000000000000004">
      <c r="A761" s="22"/>
      <c r="B761" s="23"/>
      <c r="C761" s="23"/>
    </row>
    <row r="762" spans="1:3" s="24" customFormat="1" ht="24" x14ac:dyDescent="0.55000000000000004">
      <c r="A762" s="22"/>
      <c r="B762" s="23"/>
      <c r="C762" s="23"/>
    </row>
    <row r="763" spans="1:3" s="24" customFormat="1" ht="24" x14ac:dyDescent="0.55000000000000004">
      <c r="A763" s="22"/>
      <c r="B763" s="23"/>
      <c r="C763" s="23"/>
    </row>
    <row r="764" spans="1:3" s="24" customFormat="1" ht="24" x14ac:dyDescent="0.55000000000000004">
      <c r="A764" s="22"/>
      <c r="B764" s="23"/>
      <c r="C764" s="23"/>
    </row>
    <row r="765" spans="1:3" s="24" customFormat="1" ht="24" x14ac:dyDescent="0.55000000000000004">
      <c r="A765" s="22"/>
      <c r="B765" s="23"/>
      <c r="C765" s="23"/>
    </row>
    <row r="766" spans="1:3" s="24" customFormat="1" ht="24" x14ac:dyDescent="0.55000000000000004">
      <c r="A766" s="22"/>
      <c r="B766" s="23"/>
      <c r="C766" s="23"/>
    </row>
    <row r="767" spans="1:3" s="24" customFormat="1" ht="24" x14ac:dyDescent="0.55000000000000004">
      <c r="A767" s="22"/>
      <c r="B767" s="23"/>
      <c r="C767" s="23"/>
    </row>
    <row r="768" spans="1:3" s="24" customFormat="1" ht="24" x14ac:dyDescent="0.55000000000000004">
      <c r="A768" s="22"/>
      <c r="B768" s="23"/>
      <c r="C768" s="23"/>
    </row>
    <row r="769" spans="1:3" s="24" customFormat="1" ht="24" x14ac:dyDescent="0.55000000000000004">
      <c r="A769" s="22"/>
      <c r="B769" s="23"/>
      <c r="C769" s="23"/>
    </row>
    <row r="770" spans="1:3" s="24" customFormat="1" ht="24" x14ac:dyDescent="0.55000000000000004">
      <c r="A770" s="22"/>
      <c r="B770" s="23"/>
      <c r="C770" s="23"/>
    </row>
    <row r="771" spans="1:3" s="24" customFormat="1" ht="24" x14ac:dyDescent="0.55000000000000004">
      <c r="A771" s="22"/>
      <c r="B771" s="23"/>
      <c r="C771" s="23"/>
    </row>
    <row r="772" spans="1:3" s="24" customFormat="1" ht="24" x14ac:dyDescent="0.55000000000000004">
      <c r="A772" s="22"/>
      <c r="B772" s="23"/>
      <c r="C772" s="23"/>
    </row>
    <row r="773" spans="1:3" s="24" customFormat="1" ht="24" x14ac:dyDescent="0.55000000000000004">
      <c r="A773" s="22"/>
      <c r="B773" s="23"/>
      <c r="C773" s="23"/>
    </row>
    <row r="774" spans="1:3" s="24" customFormat="1" ht="24" x14ac:dyDescent="0.55000000000000004">
      <c r="A774" s="22"/>
      <c r="B774" s="23"/>
      <c r="C774" s="23"/>
    </row>
    <row r="775" spans="1:3" s="24" customFormat="1" ht="24" x14ac:dyDescent="0.55000000000000004">
      <c r="A775" s="22"/>
      <c r="B775" s="23"/>
      <c r="C775" s="23"/>
    </row>
    <row r="776" spans="1:3" s="24" customFormat="1" ht="24" x14ac:dyDescent="0.55000000000000004">
      <c r="A776" s="22"/>
      <c r="B776" s="23"/>
      <c r="C776" s="23"/>
    </row>
    <row r="777" spans="1:3" s="24" customFormat="1" ht="24" x14ac:dyDescent="0.55000000000000004">
      <c r="A777" s="22"/>
      <c r="B777" s="23"/>
      <c r="C777" s="23"/>
    </row>
    <row r="778" spans="1:3" s="24" customFormat="1" ht="24" x14ac:dyDescent="0.55000000000000004">
      <c r="A778" s="22"/>
      <c r="B778" s="23"/>
      <c r="C778" s="23"/>
    </row>
    <row r="779" spans="1:3" s="24" customFormat="1" ht="24" x14ac:dyDescent="0.55000000000000004">
      <c r="A779" s="22"/>
      <c r="B779" s="23"/>
      <c r="C779" s="23"/>
    </row>
    <row r="780" spans="1:3" s="24" customFormat="1" ht="24" x14ac:dyDescent="0.55000000000000004">
      <c r="A780" s="22"/>
      <c r="B780" s="23"/>
      <c r="C780" s="23"/>
    </row>
    <row r="781" spans="1:3" s="24" customFormat="1" ht="24" x14ac:dyDescent="0.55000000000000004">
      <c r="A781" s="22"/>
      <c r="B781" s="23"/>
      <c r="C781" s="23"/>
    </row>
    <row r="782" spans="1:3" s="24" customFormat="1" ht="24" x14ac:dyDescent="0.55000000000000004">
      <c r="A782" s="22"/>
      <c r="B782" s="23"/>
      <c r="C782" s="23"/>
    </row>
    <row r="783" spans="1:3" s="24" customFormat="1" ht="24" x14ac:dyDescent="0.55000000000000004">
      <c r="A783" s="22"/>
      <c r="B783" s="23"/>
      <c r="C783" s="23"/>
    </row>
    <row r="784" spans="1:3" s="24" customFormat="1" ht="24" x14ac:dyDescent="0.55000000000000004">
      <c r="A784" s="22"/>
      <c r="B784" s="23"/>
      <c r="C784" s="23"/>
    </row>
    <row r="785" spans="1:3" s="24" customFormat="1" ht="24" x14ac:dyDescent="0.55000000000000004">
      <c r="A785" s="22"/>
      <c r="B785" s="23"/>
      <c r="C785" s="23"/>
    </row>
    <row r="786" spans="1:3" s="24" customFormat="1" ht="24" x14ac:dyDescent="0.55000000000000004">
      <c r="A786" s="22"/>
      <c r="B786" s="23"/>
      <c r="C786" s="23"/>
    </row>
    <row r="787" spans="1:3" s="24" customFormat="1" ht="24" x14ac:dyDescent="0.55000000000000004">
      <c r="A787" s="22"/>
      <c r="B787" s="23"/>
      <c r="C787" s="23"/>
    </row>
    <row r="788" spans="1:3" s="24" customFormat="1" ht="24" x14ac:dyDescent="0.55000000000000004">
      <c r="A788" s="22"/>
      <c r="B788" s="23"/>
      <c r="C788" s="23"/>
    </row>
    <row r="789" spans="1:3" s="24" customFormat="1" ht="24" x14ac:dyDescent="0.55000000000000004">
      <c r="A789" s="22"/>
      <c r="B789" s="23"/>
      <c r="C789" s="23"/>
    </row>
    <row r="790" spans="1:3" s="24" customFormat="1" ht="24" x14ac:dyDescent="0.55000000000000004">
      <c r="A790" s="22"/>
      <c r="B790" s="23"/>
      <c r="C790" s="23"/>
    </row>
    <row r="791" spans="1:3" s="24" customFormat="1" ht="24" x14ac:dyDescent="0.55000000000000004">
      <c r="A791" s="22"/>
      <c r="B791" s="23"/>
      <c r="C791" s="23"/>
    </row>
    <row r="792" spans="1:3" s="24" customFormat="1" ht="24" x14ac:dyDescent="0.55000000000000004">
      <c r="A792" s="22"/>
      <c r="B792" s="23"/>
      <c r="C792" s="23"/>
    </row>
    <row r="793" spans="1:3" s="24" customFormat="1" ht="24" x14ac:dyDescent="0.55000000000000004">
      <c r="A793" s="22"/>
      <c r="B793" s="23"/>
      <c r="C793" s="23"/>
    </row>
    <row r="794" spans="1:3" s="24" customFormat="1" ht="24" x14ac:dyDescent="0.55000000000000004">
      <c r="A794" s="22"/>
      <c r="B794" s="23"/>
      <c r="C794" s="23"/>
    </row>
    <row r="795" spans="1:3" s="24" customFormat="1" ht="24" x14ac:dyDescent="0.55000000000000004">
      <c r="A795" s="22"/>
      <c r="B795" s="23"/>
      <c r="C795" s="23"/>
    </row>
    <row r="796" spans="1:3" s="24" customFormat="1" ht="24" x14ac:dyDescent="0.55000000000000004">
      <c r="A796" s="22"/>
      <c r="B796" s="23"/>
      <c r="C796" s="23"/>
    </row>
    <row r="797" spans="1:3" s="24" customFormat="1" ht="24" x14ac:dyDescent="0.55000000000000004">
      <c r="A797" s="22"/>
      <c r="B797" s="23"/>
      <c r="C797" s="23"/>
    </row>
    <row r="798" spans="1:3" s="24" customFormat="1" ht="24" x14ac:dyDescent="0.55000000000000004">
      <c r="A798" s="22"/>
      <c r="B798" s="23"/>
      <c r="C798" s="23"/>
    </row>
    <row r="799" spans="1:3" s="24" customFormat="1" ht="24" x14ac:dyDescent="0.55000000000000004">
      <c r="A799" s="22"/>
      <c r="B799" s="23"/>
      <c r="C799" s="23"/>
    </row>
    <row r="800" spans="1:3" s="24" customFormat="1" ht="24" x14ac:dyDescent="0.55000000000000004">
      <c r="A800" s="22"/>
      <c r="B800" s="23"/>
      <c r="C800" s="23"/>
    </row>
    <row r="801" spans="1:3" s="24" customFormat="1" ht="24" x14ac:dyDescent="0.55000000000000004">
      <c r="A801" s="22"/>
      <c r="B801" s="23"/>
      <c r="C801" s="23"/>
    </row>
    <row r="802" spans="1:3" s="24" customFormat="1" ht="24" x14ac:dyDescent="0.55000000000000004">
      <c r="A802" s="22"/>
      <c r="B802" s="23"/>
      <c r="C802" s="23"/>
    </row>
    <row r="803" spans="1:3" s="24" customFormat="1" ht="24" x14ac:dyDescent="0.55000000000000004">
      <c r="A803" s="22"/>
      <c r="B803" s="23"/>
      <c r="C803" s="23"/>
    </row>
    <row r="804" spans="1:3" s="24" customFormat="1" ht="24" x14ac:dyDescent="0.55000000000000004">
      <c r="A804" s="22"/>
      <c r="B804" s="23"/>
      <c r="C804" s="23"/>
    </row>
    <row r="805" spans="1:3" s="24" customFormat="1" ht="24" x14ac:dyDescent="0.55000000000000004">
      <c r="A805" s="22"/>
      <c r="B805" s="23"/>
      <c r="C805" s="23"/>
    </row>
    <row r="806" spans="1:3" s="24" customFormat="1" ht="24" x14ac:dyDescent="0.55000000000000004">
      <c r="A806" s="22"/>
      <c r="B806" s="23"/>
      <c r="C806" s="23"/>
    </row>
    <row r="807" spans="1:3" s="24" customFormat="1" ht="24" x14ac:dyDescent="0.55000000000000004">
      <c r="A807" s="22"/>
      <c r="B807" s="23"/>
      <c r="C807" s="23"/>
    </row>
    <row r="808" spans="1:3" s="24" customFormat="1" ht="24" x14ac:dyDescent="0.55000000000000004">
      <c r="A808" s="22"/>
      <c r="B808" s="23"/>
      <c r="C808" s="23"/>
    </row>
    <row r="809" spans="1:3" s="24" customFormat="1" ht="24" x14ac:dyDescent="0.55000000000000004">
      <c r="A809" s="22"/>
      <c r="B809" s="23"/>
      <c r="C809" s="23"/>
    </row>
    <row r="810" spans="1:3" s="24" customFormat="1" ht="24" x14ac:dyDescent="0.55000000000000004">
      <c r="A810" s="22"/>
      <c r="B810" s="23"/>
      <c r="C810" s="23"/>
    </row>
    <row r="811" spans="1:3" s="24" customFormat="1" ht="24" x14ac:dyDescent="0.55000000000000004">
      <c r="A811" s="22"/>
      <c r="B811" s="23"/>
      <c r="C811" s="23"/>
    </row>
    <row r="812" spans="1:3" s="24" customFormat="1" ht="24" x14ac:dyDescent="0.55000000000000004">
      <c r="A812" s="22"/>
      <c r="B812" s="23"/>
      <c r="C812" s="23"/>
    </row>
    <row r="813" spans="1:3" s="24" customFormat="1" ht="24" x14ac:dyDescent="0.55000000000000004">
      <c r="A813" s="22"/>
      <c r="B813" s="23"/>
      <c r="C813" s="23"/>
    </row>
    <row r="814" spans="1:3" s="24" customFormat="1" ht="24" x14ac:dyDescent="0.55000000000000004">
      <c r="A814" s="22"/>
      <c r="B814" s="23"/>
      <c r="C814" s="23"/>
    </row>
    <row r="815" spans="1:3" s="24" customFormat="1" ht="24" x14ac:dyDescent="0.55000000000000004">
      <c r="A815" s="22"/>
      <c r="B815" s="23"/>
      <c r="C815" s="23"/>
    </row>
    <row r="816" spans="1:3" s="24" customFormat="1" ht="24" x14ac:dyDescent="0.55000000000000004">
      <c r="A816" s="22"/>
      <c r="B816" s="23"/>
      <c r="C816" s="23"/>
    </row>
    <row r="817" spans="1:3" s="24" customFormat="1" ht="24" x14ac:dyDescent="0.55000000000000004">
      <c r="A817" s="22"/>
      <c r="B817" s="23"/>
      <c r="C817" s="23"/>
    </row>
    <row r="818" spans="1:3" s="24" customFormat="1" ht="24" x14ac:dyDescent="0.55000000000000004">
      <c r="A818" s="22"/>
      <c r="B818" s="23"/>
      <c r="C818" s="23"/>
    </row>
    <row r="819" spans="1:3" s="24" customFormat="1" ht="24" x14ac:dyDescent="0.55000000000000004">
      <c r="A819" s="22"/>
      <c r="B819" s="23"/>
      <c r="C819" s="23"/>
    </row>
    <row r="820" spans="1:3" s="24" customFormat="1" ht="24" x14ac:dyDescent="0.55000000000000004">
      <c r="A820" s="22"/>
      <c r="B820" s="23"/>
      <c r="C820" s="23"/>
    </row>
    <row r="821" spans="1:3" s="24" customFormat="1" ht="24" x14ac:dyDescent="0.55000000000000004">
      <c r="A821" s="22"/>
      <c r="B821" s="23"/>
      <c r="C821" s="23"/>
    </row>
    <row r="822" spans="1:3" s="24" customFormat="1" ht="24" x14ac:dyDescent="0.55000000000000004">
      <c r="A822" s="22"/>
      <c r="B822" s="23"/>
      <c r="C822" s="23"/>
    </row>
    <row r="823" spans="1:3" s="24" customFormat="1" ht="24" x14ac:dyDescent="0.55000000000000004">
      <c r="A823" s="22"/>
      <c r="B823" s="23"/>
      <c r="C823" s="23"/>
    </row>
    <row r="824" spans="1:3" s="24" customFormat="1" ht="24" x14ac:dyDescent="0.55000000000000004">
      <c r="A824" s="22"/>
      <c r="B824" s="23"/>
      <c r="C824" s="23"/>
    </row>
    <row r="825" spans="1:3" s="24" customFormat="1" ht="24" x14ac:dyDescent="0.55000000000000004">
      <c r="A825" s="22"/>
      <c r="B825" s="23"/>
      <c r="C825" s="23"/>
    </row>
    <row r="826" spans="1:3" s="24" customFormat="1" ht="24" x14ac:dyDescent="0.55000000000000004">
      <c r="A826" s="22"/>
      <c r="B826" s="23"/>
      <c r="C826" s="23"/>
    </row>
  </sheetData>
  <mergeCells count="34">
    <mergeCell ref="A502:A503"/>
    <mergeCell ref="B502:B503"/>
    <mergeCell ref="C502:C503"/>
    <mergeCell ref="C364:C365"/>
    <mergeCell ref="A404:A405"/>
    <mergeCell ref="B404:B405"/>
    <mergeCell ref="C404:C405"/>
    <mergeCell ref="A462:A463"/>
    <mergeCell ref="B462:B463"/>
    <mergeCell ref="C462:C463"/>
    <mergeCell ref="A330:A331"/>
    <mergeCell ref="A1:D1"/>
    <mergeCell ref="A2:D2"/>
    <mergeCell ref="A526:A527"/>
    <mergeCell ref="B526:D526"/>
    <mergeCell ref="B279:D279"/>
    <mergeCell ref="B330:D330"/>
    <mergeCell ref="A378:A379"/>
    <mergeCell ref="A428:A429"/>
    <mergeCell ref="A476:A477"/>
    <mergeCell ref="B428:D428"/>
    <mergeCell ref="B476:D476"/>
    <mergeCell ref="B378:D378"/>
    <mergeCell ref="A364:A365"/>
    <mergeCell ref="B364:B365"/>
    <mergeCell ref="A308:A309"/>
    <mergeCell ref="B308:B309"/>
    <mergeCell ref="C308:C309"/>
    <mergeCell ref="B265:B266"/>
    <mergeCell ref="A265:A266"/>
    <mergeCell ref="C265:C266"/>
    <mergeCell ref="A279:A281"/>
    <mergeCell ref="B280:B281"/>
    <mergeCell ref="C280:C281"/>
  </mergeCells>
  <pageMargins left="0.7" right="0.7" top="0.9" bottom="0.15" header="0.3" footer="0.3"/>
  <pageSetup paperSize="9" orientation="portrait" r:id="rId1"/>
  <headerFooter>
    <oddHeader>Page &amp;P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5126" r:id="rId4">
          <objectPr defaultSize="0" r:id="rId5">
            <anchor moveWithCells="1" sizeWithCells="1">
              <from>
                <xdr:col>1</xdr:col>
                <xdr:colOff>142875</xdr:colOff>
                <xdr:row>264</xdr:row>
                <xdr:rowOff>209550</xdr:rowOff>
              </from>
              <to>
                <xdr:col>1</xdr:col>
                <xdr:colOff>276225</xdr:colOff>
                <xdr:row>265</xdr:row>
                <xdr:rowOff>76200</xdr:rowOff>
              </to>
            </anchor>
          </objectPr>
        </oleObject>
      </mc:Choice>
      <mc:Fallback>
        <oleObject progId="Equation.3" shapeId="5126" r:id="rId4"/>
      </mc:Fallback>
    </mc:AlternateContent>
    <mc:AlternateContent xmlns:mc="http://schemas.openxmlformats.org/markup-compatibility/2006">
      <mc:Choice Requires="x14">
        <oleObject progId="Equation.3" shapeId="5128" r:id="rId6">
          <objectPr defaultSize="0" r:id="rId5">
            <anchor moveWithCells="1" sizeWithCells="1">
              <from>
                <xdr:col>1</xdr:col>
                <xdr:colOff>142875</xdr:colOff>
                <xdr:row>307</xdr:row>
                <xdr:rowOff>209550</xdr:rowOff>
              </from>
              <to>
                <xdr:col>1</xdr:col>
                <xdr:colOff>276225</xdr:colOff>
                <xdr:row>308</xdr:row>
                <xdr:rowOff>76200</xdr:rowOff>
              </to>
            </anchor>
          </objectPr>
        </oleObject>
      </mc:Choice>
      <mc:Fallback>
        <oleObject progId="Equation.3" shapeId="5128" r:id="rId6"/>
      </mc:Fallback>
    </mc:AlternateContent>
    <mc:AlternateContent xmlns:mc="http://schemas.openxmlformats.org/markup-compatibility/2006">
      <mc:Choice Requires="x14">
        <oleObject progId="Equation.3" shapeId="5130" r:id="rId7">
          <objectPr defaultSize="0" r:id="rId5">
            <anchor moveWithCells="1" sizeWithCells="1">
              <from>
                <xdr:col>1</xdr:col>
                <xdr:colOff>142875</xdr:colOff>
                <xdr:row>363</xdr:row>
                <xdr:rowOff>209550</xdr:rowOff>
              </from>
              <to>
                <xdr:col>1</xdr:col>
                <xdr:colOff>276225</xdr:colOff>
                <xdr:row>364</xdr:row>
                <xdr:rowOff>76200</xdr:rowOff>
              </to>
            </anchor>
          </objectPr>
        </oleObject>
      </mc:Choice>
      <mc:Fallback>
        <oleObject progId="Equation.3" shapeId="5130" r:id="rId7"/>
      </mc:Fallback>
    </mc:AlternateContent>
    <mc:AlternateContent xmlns:mc="http://schemas.openxmlformats.org/markup-compatibility/2006">
      <mc:Choice Requires="x14">
        <oleObject progId="Equation.3" shapeId="5131" r:id="rId8">
          <objectPr defaultSize="0" r:id="rId5">
            <anchor moveWithCells="1" sizeWithCells="1">
              <from>
                <xdr:col>1</xdr:col>
                <xdr:colOff>142875</xdr:colOff>
                <xdr:row>403</xdr:row>
                <xdr:rowOff>209550</xdr:rowOff>
              </from>
              <to>
                <xdr:col>1</xdr:col>
                <xdr:colOff>276225</xdr:colOff>
                <xdr:row>404</xdr:row>
                <xdr:rowOff>76200</xdr:rowOff>
              </to>
            </anchor>
          </objectPr>
        </oleObject>
      </mc:Choice>
      <mc:Fallback>
        <oleObject progId="Equation.3" shapeId="5131" r:id="rId8"/>
      </mc:Fallback>
    </mc:AlternateContent>
    <mc:AlternateContent xmlns:mc="http://schemas.openxmlformats.org/markup-compatibility/2006">
      <mc:Choice Requires="x14">
        <oleObject progId="Equation.3" shapeId="5133" r:id="rId9">
          <objectPr defaultSize="0" r:id="rId5">
            <anchor moveWithCells="1" sizeWithCells="1">
              <from>
                <xdr:col>1</xdr:col>
                <xdr:colOff>142875</xdr:colOff>
                <xdr:row>461</xdr:row>
                <xdr:rowOff>209550</xdr:rowOff>
              </from>
              <to>
                <xdr:col>1</xdr:col>
                <xdr:colOff>276225</xdr:colOff>
                <xdr:row>462</xdr:row>
                <xdr:rowOff>76200</xdr:rowOff>
              </to>
            </anchor>
          </objectPr>
        </oleObject>
      </mc:Choice>
      <mc:Fallback>
        <oleObject progId="Equation.3" shapeId="5133" r:id="rId9"/>
      </mc:Fallback>
    </mc:AlternateContent>
    <mc:AlternateContent xmlns:mc="http://schemas.openxmlformats.org/markup-compatibility/2006">
      <mc:Choice Requires="x14">
        <oleObject progId="Equation.3" shapeId="5135" r:id="rId10">
          <objectPr defaultSize="0" r:id="rId5">
            <anchor moveWithCells="1" sizeWithCells="1">
              <from>
                <xdr:col>1</xdr:col>
                <xdr:colOff>142875</xdr:colOff>
                <xdr:row>501</xdr:row>
                <xdr:rowOff>209550</xdr:rowOff>
              </from>
              <to>
                <xdr:col>1</xdr:col>
                <xdr:colOff>276225</xdr:colOff>
                <xdr:row>502</xdr:row>
                <xdr:rowOff>76200</xdr:rowOff>
              </to>
            </anchor>
          </objectPr>
        </oleObject>
      </mc:Choice>
      <mc:Fallback>
        <oleObject progId="Equation.3" shapeId="5135" r:id="rId10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1"/>
  <sheetViews>
    <sheetView workbookViewId="0">
      <selection activeCell="A7" sqref="A7"/>
    </sheetView>
  </sheetViews>
  <sheetFormatPr defaultRowHeight="12.75" x14ac:dyDescent="0.2"/>
  <cols>
    <col min="1" max="1" width="22.5703125" customWidth="1"/>
    <col min="2" max="2" width="56.7109375" bestFit="1" customWidth="1"/>
    <col min="3" max="3" width="60.140625" bestFit="1" customWidth="1"/>
    <col min="4" max="4" width="50.85546875" bestFit="1" customWidth="1"/>
    <col min="5" max="5" width="54" bestFit="1" customWidth="1"/>
    <col min="6" max="6" width="55.7109375" bestFit="1" customWidth="1"/>
    <col min="7" max="7" width="38.85546875" bestFit="1" customWidth="1"/>
    <col min="8" max="8" width="59.140625" bestFit="1" customWidth="1"/>
    <col min="9" max="9" width="58.85546875" bestFit="1" customWidth="1"/>
    <col min="10" max="10" width="64.85546875" bestFit="1" customWidth="1"/>
    <col min="11" max="11" width="56.5703125" bestFit="1" customWidth="1"/>
    <col min="12" max="12" width="59.5703125" bestFit="1" customWidth="1"/>
    <col min="13" max="13" width="61.140625" bestFit="1" customWidth="1"/>
    <col min="14" max="14" width="45" bestFit="1" customWidth="1"/>
    <col min="15" max="15" width="73.5703125" bestFit="1" customWidth="1"/>
    <col min="16" max="16" width="77.140625" bestFit="1" customWidth="1"/>
  </cols>
  <sheetData>
    <row r="3" spans="1:16" x14ac:dyDescent="0.2">
      <c r="A3" s="44" t="s">
        <v>81</v>
      </c>
      <c r="B3" t="s">
        <v>289</v>
      </c>
      <c r="C3" t="s">
        <v>290</v>
      </c>
      <c r="D3" t="s">
        <v>291</v>
      </c>
      <c r="E3" t="s">
        <v>292</v>
      </c>
      <c r="F3" t="s">
        <v>293</v>
      </c>
      <c r="G3" t="s">
        <v>294</v>
      </c>
      <c r="H3" t="s">
        <v>296</v>
      </c>
      <c r="I3" t="s">
        <v>295</v>
      </c>
      <c r="J3" t="s">
        <v>297</v>
      </c>
      <c r="K3" t="s">
        <v>298</v>
      </c>
      <c r="L3" t="s">
        <v>299</v>
      </c>
      <c r="M3" t="s">
        <v>300</v>
      </c>
      <c r="N3" t="s">
        <v>301</v>
      </c>
      <c r="O3" t="s">
        <v>302</v>
      </c>
      <c r="P3" t="s">
        <v>303</v>
      </c>
    </row>
    <row r="4" spans="1:16" x14ac:dyDescent="0.2">
      <c r="A4" s="45" t="s">
        <v>47</v>
      </c>
      <c r="B4" s="77">
        <v>4.1428571428571432</v>
      </c>
      <c r="C4" s="77">
        <v>4.2857142857142856</v>
      </c>
      <c r="D4" s="77">
        <v>4.2857142857142856</v>
      </c>
      <c r="E4" s="77">
        <v>4.2857142857142856</v>
      </c>
      <c r="F4" s="77">
        <v>4</v>
      </c>
      <c r="G4" s="77">
        <v>4.2857142857142856</v>
      </c>
      <c r="H4" s="77">
        <v>2.7142857142857144</v>
      </c>
      <c r="I4" s="77">
        <v>3.8571428571428572</v>
      </c>
      <c r="J4" s="77">
        <v>3.8571428571428572</v>
      </c>
      <c r="K4" s="77">
        <v>4.2857142857142856</v>
      </c>
      <c r="L4" s="77">
        <v>4</v>
      </c>
      <c r="M4" s="77">
        <v>4.4285714285714288</v>
      </c>
      <c r="N4" s="77">
        <v>4.2857142857142856</v>
      </c>
      <c r="O4" s="77">
        <v>3.8571428571428572</v>
      </c>
      <c r="P4" s="77">
        <v>4.1428571428571432</v>
      </c>
    </row>
    <row r="5" spans="1:16" x14ac:dyDescent="0.2">
      <c r="A5" s="45" t="s">
        <v>40</v>
      </c>
      <c r="B5" s="77">
        <v>4.3888888888888893</v>
      </c>
      <c r="C5" s="77">
        <v>4.333333333333333</v>
      </c>
      <c r="D5" s="77">
        <v>4.0555555555555554</v>
      </c>
      <c r="E5" s="77">
        <v>4.1111111111111107</v>
      </c>
      <c r="F5" s="77">
        <v>4.1111111111111107</v>
      </c>
      <c r="G5" s="77">
        <v>4.5555555555555554</v>
      </c>
      <c r="H5" s="77">
        <v>2.7777777777777777</v>
      </c>
      <c r="I5" s="77">
        <v>3.8888888888888888</v>
      </c>
      <c r="J5" s="77">
        <v>4.2777777777777777</v>
      </c>
      <c r="K5" s="77">
        <v>4.166666666666667</v>
      </c>
      <c r="L5" s="77">
        <v>4.0555555555555554</v>
      </c>
      <c r="M5" s="77">
        <v>4.3888888888888893</v>
      </c>
      <c r="N5" s="77">
        <v>4.7222222222222223</v>
      </c>
      <c r="O5" s="77">
        <v>4.4444444444444446</v>
      </c>
      <c r="P5" s="77">
        <v>4.4444444444444446</v>
      </c>
    </row>
    <row r="6" spans="1:16" x14ac:dyDescent="0.2">
      <c r="A6" s="45" t="s">
        <v>67</v>
      </c>
      <c r="B6" s="77">
        <v>3.7857142857142856</v>
      </c>
      <c r="C6" s="77">
        <v>3.9285714285714284</v>
      </c>
      <c r="D6" s="77">
        <v>3.5714285714285716</v>
      </c>
      <c r="E6" s="77">
        <v>3.4285714285714284</v>
      </c>
      <c r="F6" s="77">
        <v>3.3571428571428572</v>
      </c>
      <c r="G6" s="77">
        <v>4.2142857142857144</v>
      </c>
      <c r="H6" s="77">
        <v>2.5714285714285716</v>
      </c>
      <c r="I6" s="77">
        <v>3.5</v>
      </c>
      <c r="J6" s="77">
        <v>3.7142857142857144</v>
      </c>
      <c r="K6" s="77">
        <v>3.6428571428571428</v>
      </c>
      <c r="L6" s="77">
        <v>3.6428571428571428</v>
      </c>
      <c r="M6" s="77">
        <v>3.8571428571428572</v>
      </c>
      <c r="N6" s="77">
        <v>4.2142857142857144</v>
      </c>
      <c r="O6" s="77">
        <v>4</v>
      </c>
      <c r="P6" s="77">
        <v>3.7857142857142856</v>
      </c>
    </row>
    <row r="7" spans="1:16" x14ac:dyDescent="0.2">
      <c r="A7" s="45" t="s">
        <v>71</v>
      </c>
      <c r="B7" s="77">
        <v>3.9666666666666668</v>
      </c>
      <c r="C7" s="77">
        <v>4.333333333333333</v>
      </c>
      <c r="D7" s="77">
        <v>3.9</v>
      </c>
      <c r="E7" s="77">
        <v>3.8666666666666667</v>
      </c>
      <c r="F7" s="77">
        <v>3.8666666666666667</v>
      </c>
      <c r="G7" s="77">
        <v>4.5333333333333332</v>
      </c>
      <c r="H7" s="77">
        <v>3.2</v>
      </c>
      <c r="I7" s="77">
        <v>3.8</v>
      </c>
      <c r="J7" s="77">
        <v>4.0333333333333332</v>
      </c>
      <c r="K7" s="77">
        <v>4.0666666666666664</v>
      </c>
      <c r="L7" s="77">
        <v>4.2</v>
      </c>
      <c r="M7" s="77">
        <v>4.166666666666667</v>
      </c>
      <c r="N7" s="77">
        <v>4.5</v>
      </c>
      <c r="O7" s="77">
        <v>4.2333333333333334</v>
      </c>
      <c r="P7" s="77">
        <v>4.5666666666666664</v>
      </c>
    </row>
    <row r="8" spans="1:16" x14ac:dyDescent="0.2">
      <c r="A8" s="45" t="s">
        <v>29</v>
      </c>
      <c r="B8" s="77">
        <v>4.258064516129032</v>
      </c>
      <c r="C8" s="77">
        <v>4.354838709677419</v>
      </c>
      <c r="D8" s="77">
        <v>4.064516129032258</v>
      </c>
      <c r="E8" s="77">
        <v>3.967741935483871</v>
      </c>
      <c r="F8" s="77">
        <v>4</v>
      </c>
      <c r="G8" s="77">
        <v>4.32258064516129</v>
      </c>
      <c r="H8" s="77">
        <v>2.6451612903225805</v>
      </c>
      <c r="I8" s="77">
        <v>3.5806451612903225</v>
      </c>
      <c r="J8" s="77">
        <v>3.6129032258064515</v>
      </c>
      <c r="K8" s="77">
        <v>4</v>
      </c>
      <c r="L8" s="77">
        <v>4.129032258064516</v>
      </c>
      <c r="M8" s="77">
        <v>4.193548387096774</v>
      </c>
      <c r="N8" s="77">
        <v>4.354838709677419</v>
      </c>
      <c r="O8" s="77">
        <v>4.193548387096774</v>
      </c>
      <c r="P8" s="77">
        <v>4.4516129032258061</v>
      </c>
    </row>
    <row r="9" spans="1:16" x14ac:dyDescent="0.2">
      <c r="A9" s="45" t="s">
        <v>56</v>
      </c>
      <c r="B9" s="77">
        <v>5</v>
      </c>
      <c r="C9" s="77">
        <v>5</v>
      </c>
      <c r="D9" s="77">
        <v>5</v>
      </c>
      <c r="E9" s="77">
        <v>5</v>
      </c>
      <c r="F9" s="77">
        <v>5</v>
      </c>
      <c r="G9" s="77">
        <v>5</v>
      </c>
      <c r="H9" s="77">
        <v>3</v>
      </c>
      <c r="I9" s="77">
        <v>4</v>
      </c>
      <c r="J9" s="77">
        <v>5</v>
      </c>
      <c r="K9" s="77">
        <v>5</v>
      </c>
      <c r="L9" s="77">
        <v>4</v>
      </c>
      <c r="M9" s="77">
        <v>5</v>
      </c>
      <c r="N9" s="77">
        <v>5</v>
      </c>
      <c r="O9" s="77">
        <v>5</v>
      </c>
      <c r="P9" s="77">
        <v>4</v>
      </c>
    </row>
    <row r="10" spans="1:16" x14ac:dyDescent="0.2">
      <c r="A10" s="45" t="s">
        <v>82</v>
      </c>
      <c r="B10" s="77">
        <v>2.4347451122713464</v>
      </c>
      <c r="C10" s="77">
        <v>2.5046602658496746</v>
      </c>
      <c r="D10" s="77">
        <v>2.4598029204579359</v>
      </c>
      <c r="E10" s="77">
        <v>2.409621537724735</v>
      </c>
      <c r="F10" s="77">
        <v>2.3523113872727168</v>
      </c>
      <c r="G10" s="77">
        <v>2.5749753660652841</v>
      </c>
      <c r="H10" s="77">
        <v>1.8698304666966625</v>
      </c>
      <c r="I10" s="77">
        <v>2.1832364206557102</v>
      </c>
      <c r="J10" s="77">
        <v>2.3068333019553333</v>
      </c>
      <c r="K10" s="77">
        <v>2.3491906974627468</v>
      </c>
      <c r="L10" s="77">
        <v>2.3878365911290054</v>
      </c>
      <c r="M10" s="77">
        <v>2.4845584261291367</v>
      </c>
      <c r="N10" s="77">
        <v>2.5488350813300147</v>
      </c>
      <c r="O10" s="77">
        <v>2.4784686614555533</v>
      </c>
      <c r="P10" s="77">
        <v>2.5466865620620376</v>
      </c>
    </row>
    <row r="11" spans="1:16" x14ac:dyDescent="0.2">
      <c r="A11" s="45" t="s">
        <v>83</v>
      </c>
      <c r="B11" s="77">
        <v>4.0641807661817664</v>
      </c>
      <c r="C11" s="77">
        <v>4.21922515298475</v>
      </c>
      <c r="D11" s="77">
        <v>3.9127543969698264</v>
      </c>
      <c r="E11" s="77">
        <v>3.8632236776276088</v>
      </c>
      <c r="F11" s="77">
        <v>3.8419928147532469</v>
      </c>
      <c r="G11" s="77">
        <v>4.3457133472786778</v>
      </c>
      <c r="H11" s="77">
        <v>2.795041160636063</v>
      </c>
      <c r="I11" s="77">
        <v>3.6545994826916464</v>
      </c>
      <c r="J11" s="77">
        <v>3.8402603162649651</v>
      </c>
      <c r="K11" s="77">
        <v>3.9656834551414373</v>
      </c>
      <c r="L11" s="77">
        <v>3.9957271082334862</v>
      </c>
      <c r="M11" s="77">
        <v>4.1327450829001569</v>
      </c>
      <c r="N11" s="77">
        <v>4.3732889554792385</v>
      </c>
      <c r="O11" s="77">
        <v>4.1420369013887832</v>
      </c>
      <c r="P11" s="77">
        <v>4.2970166309356967</v>
      </c>
    </row>
  </sheetData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tabSelected="1" topLeftCell="A10" workbookViewId="0">
      <selection activeCell="B15" sqref="B15"/>
    </sheetView>
  </sheetViews>
  <sheetFormatPr defaultRowHeight="12.75" x14ac:dyDescent="0.2"/>
  <cols>
    <col min="1" max="1" width="10.85546875" customWidth="1"/>
    <col min="2" max="2" width="81.140625" customWidth="1"/>
  </cols>
  <sheetData>
    <row r="1" spans="1:2" ht="21.75" x14ac:dyDescent="0.5">
      <c r="A1" s="156" t="s">
        <v>422</v>
      </c>
      <c r="B1" s="156" t="s">
        <v>423</v>
      </c>
    </row>
    <row r="2" spans="1:2" ht="21.75" x14ac:dyDescent="0.5">
      <c r="A2" s="157" t="s">
        <v>29</v>
      </c>
      <c r="B2" s="158"/>
    </row>
    <row r="3" spans="1:2" ht="21.75" x14ac:dyDescent="0.5">
      <c r="A3" s="159">
        <v>1</v>
      </c>
      <c r="B3" s="160" t="s">
        <v>336</v>
      </c>
    </row>
    <row r="4" spans="1:2" ht="108.75" x14ac:dyDescent="0.5">
      <c r="A4" s="159">
        <v>2</v>
      </c>
      <c r="B4" s="161" t="s">
        <v>578</v>
      </c>
    </row>
    <row r="5" spans="1:2" ht="43.5" x14ac:dyDescent="0.5">
      <c r="A5" s="159">
        <v>3</v>
      </c>
      <c r="B5" s="161" t="s">
        <v>579</v>
      </c>
    </row>
    <row r="6" spans="1:2" ht="65.25" x14ac:dyDescent="0.5">
      <c r="A6" s="159">
        <v>4</v>
      </c>
      <c r="B6" s="161" t="s">
        <v>580</v>
      </c>
    </row>
    <row r="7" spans="1:2" ht="21.75" x14ac:dyDescent="0.5">
      <c r="A7" s="162">
        <v>5</v>
      </c>
      <c r="B7" s="160" t="s">
        <v>381</v>
      </c>
    </row>
    <row r="8" spans="1:2" ht="21.75" x14ac:dyDescent="0.5">
      <c r="A8" s="163"/>
      <c r="B8" s="164"/>
    </row>
    <row r="9" spans="1:2" ht="21.75" x14ac:dyDescent="0.5">
      <c r="A9" s="157" t="s">
        <v>40</v>
      </c>
      <c r="B9" s="158"/>
    </row>
    <row r="10" spans="1:2" ht="21.75" x14ac:dyDescent="0.5">
      <c r="A10" s="165">
        <v>1</v>
      </c>
      <c r="B10" s="160" t="s">
        <v>349</v>
      </c>
    </row>
    <row r="11" spans="1:2" ht="87" x14ac:dyDescent="0.5">
      <c r="A11" s="165">
        <v>2</v>
      </c>
      <c r="B11" s="161" t="s">
        <v>581</v>
      </c>
    </row>
    <row r="12" spans="1:2" ht="43.5" x14ac:dyDescent="0.5">
      <c r="A12" s="165">
        <v>3</v>
      </c>
      <c r="B12" s="161" t="s">
        <v>582</v>
      </c>
    </row>
    <row r="13" spans="1:2" ht="21.75" x14ac:dyDescent="0.5">
      <c r="A13" s="163"/>
      <c r="B13" s="158"/>
    </row>
    <row r="14" spans="1:2" ht="21.75" x14ac:dyDescent="0.5">
      <c r="A14" s="166" t="s">
        <v>67</v>
      </c>
      <c r="B14" s="158"/>
    </row>
    <row r="15" spans="1:2" ht="65.25" x14ac:dyDescent="0.5">
      <c r="A15" s="167">
        <v>1</v>
      </c>
      <c r="B15" s="161" t="s">
        <v>424</v>
      </c>
    </row>
    <row r="16" spans="1:2" ht="65.25" x14ac:dyDescent="0.5">
      <c r="A16" s="167">
        <v>2</v>
      </c>
      <c r="B16" s="161" t="s">
        <v>583</v>
      </c>
    </row>
    <row r="17" spans="1:2" ht="21.75" x14ac:dyDescent="0.5">
      <c r="A17" s="168">
        <v>3</v>
      </c>
      <c r="B17" s="160" t="s">
        <v>361</v>
      </c>
    </row>
    <row r="18" spans="1:2" ht="21.75" x14ac:dyDescent="0.5">
      <c r="A18" s="158"/>
      <c r="B18" s="158"/>
    </row>
    <row r="19" spans="1:2" ht="21.75" x14ac:dyDescent="0.5">
      <c r="A19" s="157" t="s">
        <v>71</v>
      </c>
      <c r="B19" s="158"/>
    </row>
    <row r="20" spans="1:2" ht="21.75" x14ac:dyDescent="0.5">
      <c r="A20" s="169">
        <v>1</v>
      </c>
      <c r="B20" s="160" t="s">
        <v>584</v>
      </c>
    </row>
    <row r="21" spans="1:2" ht="21.75" x14ac:dyDescent="0.5">
      <c r="A21" s="169">
        <v>2</v>
      </c>
      <c r="B21" s="160" t="s">
        <v>360</v>
      </c>
    </row>
    <row r="22" spans="1:2" ht="21.75" x14ac:dyDescent="0.5">
      <c r="A22" s="163">
        <v>3</v>
      </c>
      <c r="B22" s="160" t="s">
        <v>378</v>
      </c>
    </row>
    <row r="23" spans="1:2" ht="21.75" x14ac:dyDescent="0.5">
      <c r="A23" s="160"/>
      <c r="B23" s="158"/>
    </row>
    <row r="24" spans="1:2" ht="21.75" x14ac:dyDescent="0.5">
      <c r="A24" s="157" t="s">
        <v>56</v>
      </c>
      <c r="B24" s="158"/>
    </row>
    <row r="25" spans="1:2" ht="21.75" x14ac:dyDescent="0.5">
      <c r="A25" s="169">
        <v>1</v>
      </c>
      <c r="B25" s="160" t="s">
        <v>340</v>
      </c>
    </row>
    <row r="26" spans="1:2" ht="43.5" x14ac:dyDescent="0.5">
      <c r="A26" s="162">
        <v>2</v>
      </c>
      <c r="B26" s="161" t="s">
        <v>425</v>
      </c>
    </row>
    <row r="27" spans="1:2" ht="21.75" x14ac:dyDescent="0.5">
      <c r="A27" s="170"/>
      <c r="B27" s="17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683"/>
  <sheetViews>
    <sheetView view="pageBreakPreview" topLeftCell="A449" zoomScaleNormal="100" zoomScaleSheetLayoutView="100" workbookViewId="0">
      <selection activeCell="E462" sqref="E462"/>
    </sheetView>
  </sheetViews>
  <sheetFormatPr defaultRowHeight="21.75" x14ac:dyDescent="0.5"/>
  <cols>
    <col min="1" max="1" width="68.28515625" style="20" customWidth="1"/>
    <col min="2" max="2" width="6.7109375" style="21" customWidth="1"/>
    <col min="3" max="3" width="7.28515625" style="21" customWidth="1"/>
    <col min="4" max="4" width="7.28515625" style="19" customWidth="1"/>
    <col min="5" max="5" width="7.140625" style="19" customWidth="1"/>
    <col min="6" max="6" width="11.42578125" style="19" bestFit="1" customWidth="1"/>
    <col min="7" max="16384" width="9.140625" style="19"/>
  </cols>
  <sheetData>
    <row r="1" spans="1:4" s="38" customFormat="1" ht="30.75" x14ac:dyDescent="0.7">
      <c r="A1" s="219" t="s">
        <v>86</v>
      </c>
      <c r="B1" s="219"/>
      <c r="C1" s="219"/>
      <c r="D1" s="219"/>
    </row>
    <row r="2" spans="1:4" s="38" customFormat="1" ht="30.75" x14ac:dyDescent="0.7">
      <c r="A2" s="219" t="s">
        <v>388</v>
      </c>
      <c r="B2" s="219"/>
      <c r="C2" s="219"/>
      <c r="D2" s="219"/>
    </row>
    <row r="3" spans="1:4" s="38" customFormat="1" x14ac:dyDescent="0.5">
      <c r="A3" s="39"/>
      <c r="B3" s="40"/>
      <c r="C3" s="40"/>
    </row>
    <row r="4" spans="1:4" s="43" customFormat="1" ht="24" x14ac:dyDescent="0.55000000000000004">
      <c r="A4" s="41" t="s">
        <v>127</v>
      </c>
      <c r="B4" s="42"/>
      <c r="C4" s="42"/>
    </row>
    <row r="5" spans="1:4" s="43" customFormat="1" ht="24" x14ac:dyDescent="0.55000000000000004">
      <c r="A5" s="41" t="s">
        <v>466</v>
      </c>
      <c r="B5" s="42"/>
      <c r="C5" s="42"/>
    </row>
    <row r="6" spans="1:4" s="43" customFormat="1" ht="24" x14ac:dyDescent="0.55000000000000004">
      <c r="A6" s="41" t="s">
        <v>426</v>
      </c>
      <c r="B6" s="42"/>
      <c r="C6" s="42"/>
    </row>
    <row r="7" spans="1:4" s="43" customFormat="1" ht="24" x14ac:dyDescent="0.55000000000000004">
      <c r="A7" s="41" t="s">
        <v>427</v>
      </c>
      <c r="B7" s="42"/>
      <c r="C7" s="42"/>
    </row>
    <row r="8" spans="1:4" s="43" customFormat="1" ht="24" x14ac:dyDescent="0.55000000000000004">
      <c r="A8" s="41" t="s">
        <v>428</v>
      </c>
      <c r="B8" s="42"/>
      <c r="C8" s="42"/>
    </row>
    <row r="9" spans="1:4" s="43" customFormat="1" ht="24" x14ac:dyDescent="0.55000000000000004">
      <c r="A9" s="41" t="s">
        <v>507</v>
      </c>
      <c r="B9" s="42"/>
      <c r="C9" s="42"/>
    </row>
    <row r="10" spans="1:4" s="43" customFormat="1" ht="24" x14ac:dyDescent="0.55000000000000004">
      <c r="A10" s="41" t="s">
        <v>430</v>
      </c>
      <c r="B10" s="42"/>
      <c r="C10" s="42"/>
    </row>
    <row r="11" spans="1:4" s="43" customFormat="1" ht="24" x14ac:dyDescent="0.55000000000000004">
      <c r="A11" s="41" t="s">
        <v>87</v>
      </c>
      <c r="B11" s="42"/>
      <c r="C11" s="42"/>
    </row>
    <row r="12" spans="1:4" s="43" customFormat="1" ht="24" x14ac:dyDescent="0.55000000000000004">
      <c r="A12" s="41"/>
      <c r="B12" s="42"/>
      <c r="C12" s="42"/>
    </row>
    <row r="13" spans="1:4" s="43" customFormat="1" ht="24" x14ac:dyDescent="0.55000000000000004">
      <c r="A13" s="46" t="s">
        <v>88</v>
      </c>
      <c r="B13" s="42"/>
      <c r="C13" s="42"/>
    </row>
    <row r="14" spans="1:4" s="43" customFormat="1" ht="24" x14ac:dyDescent="0.55000000000000004">
      <c r="A14" s="46" t="s">
        <v>100</v>
      </c>
      <c r="B14" s="42"/>
      <c r="C14" s="42"/>
    </row>
    <row r="15" spans="1:4" s="43" customFormat="1" ht="24" x14ac:dyDescent="0.55000000000000004">
      <c r="A15" s="173" t="s">
        <v>91</v>
      </c>
      <c r="B15" s="174" t="s">
        <v>89</v>
      </c>
      <c r="C15" s="174" t="s">
        <v>90</v>
      </c>
    </row>
    <row r="16" spans="1:4" s="43" customFormat="1" ht="24" x14ac:dyDescent="0.55000000000000004">
      <c r="A16" s="175" t="s">
        <v>95</v>
      </c>
      <c r="B16" s="174"/>
      <c r="C16" s="176"/>
    </row>
    <row r="17" spans="1:4" s="43" customFormat="1" ht="24" x14ac:dyDescent="0.55000000000000004">
      <c r="A17" s="177" t="s">
        <v>93</v>
      </c>
      <c r="B17" s="178">
        <v>5</v>
      </c>
      <c r="C17" s="179">
        <f>B17*100/88</f>
        <v>5.6818181818181817</v>
      </c>
    </row>
    <row r="18" spans="1:4" s="43" customFormat="1" ht="24" x14ac:dyDescent="0.55000000000000004">
      <c r="A18" s="180" t="s">
        <v>94</v>
      </c>
      <c r="B18" s="181">
        <v>7</v>
      </c>
      <c r="C18" s="182">
        <f>B18*100/88</f>
        <v>7.9545454545454541</v>
      </c>
    </row>
    <row r="19" spans="1:4" s="43" customFormat="1" ht="24" x14ac:dyDescent="0.55000000000000004">
      <c r="A19" s="175" t="s">
        <v>96</v>
      </c>
      <c r="B19" s="174"/>
      <c r="C19" s="179"/>
    </row>
    <row r="20" spans="1:4" s="43" customFormat="1" ht="24" x14ac:dyDescent="0.55000000000000004">
      <c r="A20" s="177" t="s">
        <v>93</v>
      </c>
      <c r="B20" s="178">
        <v>12</v>
      </c>
      <c r="C20" s="179">
        <f>B20*100/88</f>
        <v>13.636363636363637</v>
      </c>
    </row>
    <row r="21" spans="1:4" s="43" customFormat="1" ht="24" x14ac:dyDescent="0.55000000000000004">
      <c r="A21" s="180" t="s">
        <v>94</v>
      </c>
      <c r="B21" s="181">
        <v>13</v>
      </c>
      <c r="C21" s="182">
        <f>B21*100/88</f>
        <v>14.772727272727273</v>
      </c>
    </row>
    <row r="22" spans="1:4" s="43" customFormat="1" ht="24" x14ac:dyDescent="0.55000000000000004">
      <c r="A22" s="175" t="s">
        <v>97</v>
      </c>
      <c r="B22" s="174"/>
      <c r="C22" s="179"/>
    </row>
    <row r="23" spans="1:4" s="43" customFormat="1" ht="24" x14ac:dyDescent="0.55000000000000004">
      <c r="A23" s="177" t="s">
        <v>93</v>
      </c>
      <c r="B23" s="178">
        <v>11</v>
      </c>
      <c r="C23" s="179">
        <f>B23*100/88</f>
        <v>12.5</v>
      </c>
    </row>
    <row r="24" spans="1:4" s="43" customFormat="1" ht="24" x14ac:dyDescent="0.55000000000000004">
      <c r="A24" s="180" t="s">
        <v>94</v>
      </c>
      <c r="B24" s="181">
        <v>14</v>
      </c>
      <c r="C24" s="182">
        <f>B24*100/88</f>
        <v>15.909090909090908</v>
      </c>
    </row>
    <row r="25" spans="1:4" s="43" customFormat="1" ht="24" x14ac:dyDescent="0.55000000000000004">
      <c r="A25" s="175" t="s">
        <v>98</v>
      </c>
      <c r="B25" s="174"/>
      <c r="C25" s="176"/>
    </row>
    <row r="26" spans="1:4" s="43" customFormat="1" ht="24" x14ac:dyDescent="0.55000000000000004">
      <c r="A26" s="177" t="s">
        <v>93</v>
      </c>
      <c r="B26" s="178">
        <v>8</v>
      </c>
      <c r="C26" s="179">
        <f>B26*100/88</f>
        <v>9.0909090909090917</v>
      </c>
    </row>
    <row r="27" spans="1:4" s="43" customFormat="1" ht="24" x14ac:dyDescent="0.55000000000000004">
      <c r="A27" s="180" t="s">
        <v>94</v>
      </c>
      <c r="B27" s="181">
        <v>8</v>
      </c>
      <c r="C27" s="182">
        <f>B27*100/88</f>
        <v>9.0909090909090917</v>
      </c>
    </row>
    <row r="28" spans="1:4" s="43" customFormat="1" ht="24" x14ac:dyDescent="0.55000000000000004">
      <c r="A28" s="188"/>
      <c r="B28" s="189"/>
      <c r="C28" s="190"/>
    </row>
    <row r="29" spans="1:4" s="43" customFormat="1" ht="24" x14ac:dyDescent="0.55000000000000004">
      <c r="A29" s="220">
        <v>2</v>
      </c>
      <c r="B29" s="220"/>
      <c r="C29" s="220"/>
      <c r="D29" s="220"/>
    </row>
    <row r="30" spans="1:4" s="43" customFormat="1" ht="24" x14ac:dyDescent="0.55000000000000004">
      <c r="A30" s="188"/>
      <c r="B30" s="189"/>
      <c r="C30" s="190"/>
    </row>
    <row r="31" spans="1:4" s="43" customFormat="1" ht="24" x14ac:dyDescent="0.55000000000000004">
      <c r="A31" s="46" t="s">
        <v>508</v>
      </c>
      <c r="B31" s="189"/>
      <c r="C31" s="190"/>
    </row>
    <row r="32" spans="1:4" s="43" customFormat="1" ht="24" x14ac:dyDescent="0.55000000000000004">
      <c r="A32" s="191" t="s">
        <v>91</v>
      </c>
      <c r="B32" s="192" t="s">
        <v>89</v>
      </c>
      <c r="C32" s="192" t="s">
        <v>90</v>
      </c>
    </row>
    <row r="33" spans="1:3" s="43" customFormat="1" ht="24" x14ac:dyDescent="0.55000000000000004">
      <c r="A33" s="177" t="s">
        <v>99</v>
      </c>
      <c r="B33" s="178"/>
      <c r="C33" s="179"/>
    </row>
    <row r="34" spans="1:3" s="43" customFormat="1" ht="24" x14ac:dyDescent="0.55000000000000004">
      <c r="A34" s="177" t="s">
        <v>93</v>
      </c>
      <c r="B34" s="178">
        <v>6</v>
      </c>
      <c r="C34" s="179">
        <f>B34*100/88</f>
        <v>6.8181818181818183</v>
      </c>
    </row>
    <row r="35" spans="1:3" s="43" customFormat="1" ht="24" x14ac:dyDescent="0.55000000000000004">
      <c r="A35" s="180" t="s">
        <v>94</v>
      </c>
      <c r="B35" s="181">
        <v>4</v>
      </c>
      <c r="C35" s="182">
        <f>B35*100/88</f>
        <v>4.5454545454545459</v>
      </c>
    </row>
    <row r="36" spans="1:3" s="43" customFormat="1" ht="24" x14ac:dyDescent="0.55000000000000004">
      <c r="A36" s="183" t="s">
        <v>101</v>
      </c>
      <c r="B36" s="184">
        <f>SUM(B16:B35)</f>
        <v>88</v>
      </c>
      <c r="C36" s="185">
        <f>SUM(C17:C35)</f>
        <v>100</v>
      </c>
    </row>
    <row r="37" spans="1:3" s="43" customFormat="1" ht="24" x14ac:dyDescent="0.55000000000000004">
      <c r="A37" s="41" t="s">
        <v>509</v>
      </c>
      <c r="B37" s="42"/>
      <c r="C37" s="42"/>
    </row>
    <row r="38" spans="1:3" s="43" customFormat="1" ht="24" x14ac:dyDescent="0.55000000000000004">
      <c r="A38" s="41" t="s">
        <v>510</v>
      </c>
      <c r="B38" s="42"/>
      <c r="C38" s="42"/>
    </row>
    <row r="39" spans="1:3" s="43" customFormat="1" ht="24" x14ac:dyDescent="0.55000000000000004">
      <c r="A39" s="41" t="s">
        <v>511</v>
      </c>
      <c r="B39" s="42"/>
      <c r="C39" s="42"/>
    </row>
    <row r="40" spans="1:3" s="43" customFormat="1" ht="24" x14ac:dyDescent="0.55000000000000004">
      <c r="A40" s="41" t="s">
        <v>512</v>
      </c>
      <c r="B40" s="42"/>
      <c r="C40" s="42"/>
    </row>
    <row r="41" spans="1:3" s="24" customFormat="1" ht="24" x14ac:dyDescent="0.55000000000000004">
      <c r="A41" s="22"/>
      <c r="B41" s="23"/>
      <c r="C41" s="23"/>
    </row>
    <row r="42" spans="1:3" s="43" customFormat="1" ht="24" x14ac:dyDescent="0.55000000000000004">
      <c r="A42" s="46" t="s">
        <v>102</v>
      </c>
      <c r="B42" s="42"/>
      <c r="C42" s="42"/>
    </row>
    <row r="43" spans="1:3" s="43" customFormat="1" ht="24" x14ac:dyDescent="0.55000000000000004">
      <c r="A43" s="47" t="s">
        <v>91</v>
      </c>
      <c r="B43" s="48" t="s">
        <v>89</v>
      </c>
      <c r="C43" s="68" t="s">
        <v>90</v>
      </c>
    </row>
    <row r="44" spans="1:3" s="43" customFormat="1" ht="24" x14ac:dyDescent="0.55000000000000004">
      <c r="A44" s="72" t="s">
        <v>95</v>
      </c>
      <c r="B44" s="48"/>
      <c r="C44" s="53"/>
    </row>
    <row r="45" spans="1:3" s="43" customFormat="1" ht="24" x14ac:dyDescent="0.55000000000000004">
      <c r="A45" s="74" t="s">
        <v>103</v>
      </c>
      <c r="B45" s="52">
        <v>4</v>
      </c>
      <c r="C45" s="53">
        <v>6.4516129032258061</v>
      </c>
    </row>
    <row r="46" spans="1:3" s="43" customFormat="1" ht="24" x14ac:dyDescent="0.55000000000000004">
      <c r="A46" s="74" t="s">
        <v>106</v>
      </c>
      <c r="B46" s="52">
        <v>7</v>
      </c>
      <c r="C46" s="53">
        <v>11.290322580645162</v>
      </c>
    </row>
    <row r="47" spans="1:3" s="43" customFormat="1" ht="24" x14ac:dyDescent="0.55000000000000004">
      <c r="A47" s="74" t="s">
        <v>104</v>
      </c>
      <c r="B47" s="76">
        <v>1</v>
      </c>
      <c r="C47" s="56">
        <v>1.6129032258064515</v>
      </c>
    </row>
    <row r="48" spans="1:3" s="43" customFormat="1" ht="24" x14ac:dyDescent="0.55000000000000004">
      <c r="A48" s="72" t="s">
        <v>96</v>
      </c>
      <c r="B48" s="86"/>
      <c r="C48" s="73"/>
    </row>
    <row r="49" spans="1:4" s="43" customFormat="1" ht="24" x14ac:dyDescent="0.55000000000000004">
      <c r="A49" s="74" t="s">
        <v>103</v>
      </c>
      <c r="B49" s="54">
        <v>15</v>
      </c>
      <c r="C49" s="55">
        <v>24.193548387096776</v>
      </c>
    </row>
    <row r="50" spans="1:4" s="43" customFormat="1" ht="21" customHeight="1" x14ac:dyDescent="0.55000000000000004">
      <c r="A50" s="74" t="s">
        <v>106</v>
      </c>
      <c r="B50" s="54">
        <v>7</v>
      </c>
      <c r="C50" s="55">
        <v>11.290322580645162</v>
      </c>
    </row>
    <row r="51" spans="1:4" s="43" customFormat="1" ht="19.5" customHeight="1" x14ac:dyDescent="0.55000000000000004">
      <c r="A51" s="74" t="s">
        <v>104</v>
      </c>
      <c r="B51" s="54">
        <v>3</v>
      </c>
      <c r="C51" s="56">
        <v>4.838709677419355</v>
      </c>
    </row>
    <row r="52" spans="1:4" s="43" customFormat="1" ht="24" x14ac:dyDescent="0.55000000000000004">
      <c r="A52" s="72" t="s">
        <v>97</v>
      </c>
      <c r="B52" s="86"/>
      <c r="C52" s="73"/>
    </row>
    <row r="53" spans="1:4" s="43" customFormat="1" ht="24" x14ac:dyDescent="0.55000000000000004">
      <c r="A53" s="74" t="s">
        <v>103</v>
      </c>
      <c r="B53" s="54">
        <v>12</v>
      </c>
      <c r="C53" s="55">
        <v>19.35483870967742</v>
      </c>
    </row>
    <row r="54" spans="1:4" s="43" customFormat="1" ht="24" x14ac:dyDescent="0.55000000000000004">
      <c r="A54" s="74" t="s">
        <v>106</v>
      </c>
      <c r="B54" s="54">
        <v>8</v>
      </c>
      <c r="C54" s="55">
        <v>12.903225806451612</v>
      </c>
    </row>
    <row r="55" spans="1:4" s="43" customFormat="1" ht="21.75" customHeight="1" x14ac:dyDescent="0.55000000000000004">
      <c r="A55" s="74" t="s">
        <v>106</v>
      </c>
      <c r="B55" s="54">
        <v>4</v>
      </c>
      <c r="C55" s="55">
        <v>6.4516129032258061</v>
      </c>
    </row>
    <row r="56" spans="1:4" s="43" customFormat="1" ht="21.75" customHeight="1" x14ac:dyDescent="0.55000000000000004">
      <c r="A56" s="75" t="s">
        <v>431</v>
      </c>
      <c r="B56" s="100">
        <v>1</v>
      </c>
      <c r="C56" s="56">
        <v>1.6129032258064515</v>
      </c>
    </row>
    <row r="57" spans="1:4" s="43" customFormat="1" ht="21.75" customHeight="1" x14ac:dyDescent="0.55000000000000004">
      <c r="A57" s="85"/>
      <c r="B57" s="103"/>
      <c r="C57" s="96"/>
    </row>
    <row r="58" spans="1:4" s="43" customFormat="1" ht="21.75" customHeight="1" x14ac:dyDescent="0.55000000000000004">
      <c r="A58" s="85"/>
      <c r="B58" s="103"/>
      <c r="C58" s="96"/>
    </row>
    <row r="59" spans="1:4" s="43" customFormat="1" ht="21.75" customHeight="1" x14ac:dyDescent="0.55000000000000004">
      <c r="A59" s="218">
        <v>3</v>
      </c>
      <c r="B59" s="218"/>
      <c r="C59" s="218"/>
      <c r="D59" s="218"/>
    </row>
    <row r="60" spans="1:4" s="43" customFormat="1" ht="21.75" customHeight="1" x14ac:dyDescent="0.55000000000000004">
      <c r="A60" s="85"/>
      <c r="B60" s="103"/>
      <c r="C60" s="96"/>
    </row>
    <row r="61" spans="1:4" s="43" customFormat="1" ht="21.75" customHeight="1" x14ac:dyDescent="0.55000000000000004">
      <c r="A61" s="46" t="s">
        <v>516</v>
      </c>
      <c r="B61" s="103"/>
      <c r="C61" s="96"/>
    </row>
    <row r="62" spans="1:4" s="43" customFormat="1" ht="21.75" customHeight="1" x14ac:dyDescent="0.55000000000000004">
      <c r="A62" s="101" t="s">
        <v>91</v>
      </c>
      <c r="B62" s="68" t="s">
        <v>89</v>
      </c>
      <c r="C62" s="68" t="s">
        <v>90</v>
      </c>
    </row>
    <row r="63" spans="1:4" s="43" customFormat="1" ht="24" x14ac:dyDescent="0.55000000000000004">
      <c r="A63" s="74" t="s">
        <v>98</v>
      </c>
      <c r="B63" s="52"/>
      <c r="C63" s="53"/>
    </row>
    <row r="64" spans="1:4" s="43" customFormat="1" ht="24" x14ac:dyDescent="0.55000000000000004">
      <c r="A64" s="74" t="s">
        <v>103</v>
      </c>
      <c r="B64" s="52">
        <f>starter2!F24</f>
        <v>8</v>
      </c>
      <c r="C64" s="53">
        <f>B64*100/B72</f>
        <v>9.0909090909090917</v>
      </c>
    </row>
    <row r="65" spans="1:3" s="43" customFormat="1" ht="24" x14ac:dyDescent="0.55000000000000004">
      <c r="A65" s="74" t="s">
        <v>106</v>
      </c>
      <c r="B65" s="52">
        <f>starter2!F25</f>
        <v>4</v>
      </c>
      <c r="C65" s="53">
        <f>B65*100/B72</f>
        <v>4.5454545454545459</v>
      </c>
    </row>
    <row r="66" spans="1:3" s="43" customFormat="1" ht="24" x14ac:dyDescent="0.55000000000000004">
      <c r="A66" s="74" t="s">
        <v>104</v>
      </c>
      <c r="B66" s="52">
        <f>starter2!F26</f>
        <v>4</v>
      </c>
      <c r="C66" s="56">
        <f>B66*100/B72</f>
        <v>4.5454545454545459</v>
      </c>
    </row>
    <row r="67" spans="1:3" s="43" customFormat="1" ht="24" x14ac:dyDescent="0.55000000000000004">
      <c r="A67" s="72" t="s">
        <v>99</v>
      </c>
      <c r="B67" s="48"/>
      <c r="C67" s="53"/>
    </row>
    <row r="68" spans="1:3" s="43" customFormat="1" ht="24" x14ac:dyDescent="0.55000000000000004">
      <c r="A68" s="74" t="s">
        <v>103</v>
      </c>
      <c r="B68" s="52">
        <v>2</v>
      </c>
      <c r="C68" s="53">
        <f>B68*100/B72</f>
        <v>2.2727272727272729</v>
      </c>
    </row>
    <row r="69" spans="1:3" s="43" customFormat="1" ht="24" x14ac:dyDescent="0.55000000000000004">
      <c r="A69" s="74" t="s">
        <v>106</v>
      </c>
      <c r="B69" s="52">
        <v>4</v>
      </c>
      <c r="C69" s="53">
        <f>B69*100/B72</f>
        <v>4.5454545454545459</v>
      </c>
    </row>
    <row r="70" spans="1:3" s="43" customFormat="1" ht="24" x14ac:dyDescent="0.55000000000000004">
      <c r="A70" s="74" t="s">
        <v>104</v>
      </c>
      <c r="B70" s="52">
        <v>3</v>
      </c>
      <c r="C70" s="53">
        <f>B70*100/B72</f>
        <v>3.4090909090909092</v>
      </c>
    </row>
    <row r="71" spans="1:3" s="43" customFormat="1" ht="24" x14ac:dyDescent="0.55000000000000004">
      <c r="A71" s="74" t="s">
        <v>105</v>
      </c>
      <c r="B71" s="52">
        <v>1</v>
      </c>
      <c r="C71" s="53">
        <f>B71*100/B72</f>
        <v>1.1363636363636365</v>
      </c>
    </row>
    <row r="72" spans="1:3" s="43" customFormat="1" ht="24" x14ac:dyDescent="0.55000000000000004">
      <c r="A72" s="87" t="s">
        <v>101</v>
      </c>
      <c r="B72" s="66">
        <f>SUM(B44:B71)</f>
        <v>88</v>
      </c>
      <c r="C72" s="71">
        <v>100</v>
      </c>
    </row>
    <row r="73" spans="1:3" s="43" customFormat="1" ht="24" x14ac:dyDescent="0.55000000000000004">
      <c r="A73" s="41"/>
      <c r="B73" s="42"/>
      <c r="C73" s="42"/>
    </row>
    <row r="74" spans="1:3" s="43" customFormat="1" ht="24" x14ac:dyDescent="0.55000000000000004">
      <c r="A74" s="41" t="s">
        <v>513</v>
      </c>
      <c r="B74" s="42"/>
      <c r="C74" s="42"/>
    </row>
    <row r="75" spans="1:3" s="43" customFormat="1" ht="24" x14ac:dyDescent="0.55000000000000004">
      <c r="A75" s="41" t="s">
        <v>514</v>
      </c>
      <c r="B75" s="42"/>
      <c r="C75" s="42"/>
    </row>
    <row r="76" spans="1:3" s="43" customFormat="1" ht="24" x14ac:dyDescent="0.55000000000000004">
      <c r="A76" s="41" t="s">
        <v>515</v>
      </c>
      <c r="B76" s="42"/>
      <c r="C76" s="42"/>
    </row>
    <row r="77" spans="1:3" s="43" customFormat="1" ht="24" x14ac:dyDescent="0.55000000000000004">
      <c r="A77" s="41"/>
      <c r="B77" s="42"/>
      <c r="C77" s="42"/>
    </row>
    <row r="78" spans="1:3" s="43" customFormat="1" ht="24" x14ac:dyDescent="0.55000000000000004">
      <c r="A78" s="46" t="s">
        <v>109</v>
      </c>
      <c r="B78" s="42"/>
      <c r="C78" s="42"/>
    </row>
    <row r="79" spans="1:3" s="43" customFormat="1" ht="24" x14ac:dyDescent="0.55000000000000004">
      <c r="A79" s="47" t="s">
        <v>91</v>
      </c>
      <c r="B79" s="48" t="s">
        <v>89</v>
      </c>
      <c r="C79" s="48" t="s">
        <v>90</v>
      </c>
    </row>
    <row r="80" spans="1:3" s="43" customFormat="1" ht="24" x14ac:dyDescent="0.55000000000000004">
      <c r="A80" s="72" t="s">
        <v>95</v>
      </c>
      <c r="B80" s="48"/>
      <c r="C80" s="73"/>
    </row>
    <row r="81" spans="1:4" s="43" customFormat="1" ht="24" x14ac:dyDescent="0.55000000000000004">
      <c r="A81" s="51" t="s">
        <v>107</v>
      </c>
      <c r="B81" s="52">
        <v>6</v>
      </c>
      <c r="C81" s="55">
        <f>B81*100/B102</f>
        <v>6.8181818181818183</v>
      </c>
    </row>
    <row r="82" spans="1:4" s="43" customFormat="1" ht="24" x14ac:dyDescent="0.55000000000000004">
      <c r="A82" s="51" t="s">
        <v>108</v>
      </c>
      <c r="B82" s="76">
        <v>6</v>
      </c>
      <c r="C82" s="55">
        <f>B82*100/B102</f>
        <v>6.8181818181818183</v>
      </c>
    </row>
    <row r="83" spans="1:4" s="43" customFormat="1" ht="24" x14ac:dyDescent="0.55000000000000004">
      <c r="A83" s="72" t="s">
        <v>96</v>
      </c>
      <c r="B83" s="48"/>
      <c r="C83" s="73"/>
    </row>
    <row r="84" spans="1:4" s="43" customFormat="1" ht="24" x14ac:dyDescent="0.55000000000000004">
      <c r="A84" s="51" t="s">
        <v>107</v>
      </c>
      <c r="B84" s="52">
        <v>5</v>
      </c>
      <c r="C84" s="55">
        <f>B84*100/B102</f>
        <v>5.6818181818181817</v>
      </c>
    </row>
    <row r="85" spans="1:4" s="43" customFormat="1" ht="24" x14ac:dyDescent="0.55000000000000004">
      <c r="A85" s="193" t="s">
        <v>108</v>
      </c>
      <c r="B85" s="76">
        <v>20</v>
      </c>
      <c r="C85" s="56">
        <f>B85*100/B102</f>
        <v>22.727272727272727</v>
      </c>
    </row>
    <row r="86" spans="1:4" s="43" customFormat="1" ht="24" x14ac:dyDescent="0.55000000000000004">
      <c r="A86" s="85"/>
      <c r="B86" s="103"/>
      <c r="C86" s="96"/>
    </row>
    <row r="87" spans="1:4" s="43" customFormat="1" ht="24" x14ac:dyDescent="0.55000000000000004">
      <c r="A87" s="85"/>
      <c r="B87" s="103"/>
      <c r="C87" s="96"/>
    </row>
    <row r="88" spans="1:4" s="43" customFormat="1" ht="24" x14ac:dyDescent="0.55000000000000004">
      <c r="A88" s="218">
        <v>4</v>
      </c>
      <c r="B88" s="218"/>
      <c r="C88" s="218"/>
      <c r="D88" s="218"/>
    </row>
    <row r="89" spans="1:4" s="43" customFormat="1" ht="24" x14ac:dyDescent="0.55000000000000004">
      <c r="A89" s="85"/>
      <c r="B89" s="103"/>
      <c r="C89" s="96"/>
    </row>
    <row r="90" spans="1:4" s="43" customFormat="1" ht="24" x14ac:dyDescent="0.55000000000000004">
      <c r="A90" s="85"/>
      <c r="B90" s="103"/>
      <c r="C90" s="96"/>
    </row>
    <row r="91" spans="1:4" s="43" customFormat="1" ht="24" x14ac:dyDescent="0.55000000000000004">
      <c r="A91" s="46" t="s">
        <v>517</v>
      </c>
      <c r="B91" s="42"/>
      <c r="C91" s="42"/>
    </row>
    <row r="92" spans="1:4" s="43" customFormat="1" ht="24" x14ac:dyDescent="0.55000000000000004">
      <c r="A92" s="101" t="s">
        <v>91</v>
      </c>
      <c r="B92" s="68" t="s">
        <v>89</v>
      </c>
      <c r="C92" s="68" t="s">
        <v>90</v>
      </c>
    </row>
    <row r="93" spans="1:4" s="43" customFormat="1" ht="24" x14ac:dyDescent="0.55000000000000004">
      <c r="A93" s="74" t="s">
        <v>97</v>
      </c>
      <c r="B93" s="52"/>
      <c r="C93" s="55"/>
    </row>
    <row r="94" spans="1:4" s="43" customFormat="1" ht="24" x14ac:dyDescent="0.55000000000000004">
      <c r="A94" s="51" t="s">
        <v>107</v>
      </c>
      <c r="B94" s="52">
        <v>17</v>
      </c>
      <c r="C94" s="55">
        <f>B94*100/B102</f>
        <v>19.318181818181817</v>
      </c>
    </row>
    <row r="95" spans="1:4" s="43" customFormat="1" ht="24" x14ac:dyDescent="0.55000000000000004">
      <c r="A95" s="51" t="s">
        <v>108</v>
      </c>
      <c r="B95" s="76">
        <v>8</v>
      </c>
      <c r="C95" s="56">
        <f>B95*100/B102</f>
        <v>9.0909090909090917</v>
      </c>
    </row>
    <row r="96" spans="1:4" s="43" customFormat="1" ht="24" x14ac:dyDescent="0.55000000000000004">
      <c r="A96" s="72" t="s">
        <v>98</v>
      </c>
      <c r="B96" s="48"/>
      <c r="C96" s="73"/>
    </row>
    <row r="97" spans="1:3" s="43" customFormat="1" ht="24" x14ac:dyDescent="0.55000000000000004">
      <c r="A97" s="51" t="s">
        <v>107</v>
      </c>
      <c r="B97" s="52">
        <f>starter2!H25</f>
        <v>5</v>
      </c>
      <c r="C97" s="55">
        <f>B97*100/B102</f>
        <v>5.6818181818181817</v>
      </c>
    </row>
    <row r="98" spans="1:3" s="43" customFormat="1" ht="24" x14ac:dyDescent="0.55000000000000004">
      <c r="A98" s="51" t="s">
        <v>108</v>
      </c>
      <c r="B98" s="76">
        <f>starter2!H24</f>
        <v>11</v>
      </c>
      <c r="C98" s="55">
        <f>B98*100/B102</f>
        <v>12.5</v>
      </c>
    </row>
    <row r="99" spans="1:3" s="43" customFormat="1" ht="24" x14ac:dyDescent="0.55000000000000004">
      <c r="A99" s="72" t="s">
        <v>99</v>
      </c>
      <c r="B99" s="48"/>
      <c r="C99" s="73"/>
    </row>
    <row r="100" spans="1:3" s="43" customFormat="1" ht="24" x14ac:dyDescent="0.55000000000000004">
      <c r="A100" s="51" t="s">
        <v>107</v>
      </c>
      <c r="B100" s="52">
        <v>8</v>
      </c>
      <c r="C100" s="55">
        <f>B100*100/B102</f>
        <v>9.0909090909090917</v>
      </c>
    </row>
    <row r="101" spans="1:3" s="43" customFormat="1" ht="24" x14ac:dyDescent="0.55000000000000004">
      <c r="A101" s="51" t="s">
        <v>108</v>
      </c>
      <c r="B101" s="76">
        <v>2</v>
      </c>
      <c r="C101" s="56">
        <f>B101*100/B102</f>
        <v>2.2727272727272729</v>
      </c>
    </row>
    <row r="102" spans="1:3" s="43" customFormat="1" ht="24" x14ac:dyDescent="0.55000000000000004">
      <c r="A102" s="87" t="s">
        <v>101</v>
      </c>
      <c r="B102" s="83">
        <f>SUM(B80:B101)</f>
        <v>88</v>
      </c>
      <c r="C102" s="84">
        <v>100</v>
      </c>
    </row>
    <row r="103" spans="1:3" s="24" customFormat="1" ht="24" x14ac:dyDescent="0.55000000000000004">
      <c r="A103" s="26"/>
      <c r="B103" s="27"/>
      <c r="C103" s="28"/>
    </row>
    <row r="104" spans="1:3" s="43" customFormat="1" ht="24" x14ac:dyDescent="0.55000000000000004">
      <c r="A104" s="88" t="s">
        <v>440</v>
      </c>
      <c r="B104" s="14"/>
      <c r="C104" s="81"/>
    </row>
    <row r="105" spans="1:3" s="43" customFormat="1" ht="24" x14ac:dyDescent="0.55000000000000004">
      <c r="A105" s="88" t="s">
        <v>441</v>
      </c>
      <c r="B105" s="14"/>
      <c r="C105" s="81"/>
    </row>
    <row r="106" spans="1:3" s="43" customFormat="1" ht="24" x14ac:dyDescent="0.55000000000000004">
      <c r="A106" s="88" t="s">
        <v>442</v>
      </c>
      <c r="B106" s="14"/>
      <c r="C106" s="81"/>
    </row>
    <row r="107" spans="1:3" s="24" customFormat="1" ht="24" x14ac:dyDescent="0.55000000000000004">
      <c r="A107" s="26"/>
      <c r="B107" s="27"/>
      <c r="C107" s="28"/>
    </row>
    <row r="108" spans="1:3" s="43" customFormat="1" ht="24.75" customHeight="1" x14ac:dyDescent="0.55000000000000004">
      <c r="A108" s="46" t="s">
        <v>122</v>
      </c>
      <c r="B108" s="42"/>
      <c r="C108" s="42"/>
    </row>
    <row r="109" spans="1:3" s="43" customFormat="1" ht="24" x14ac:dyDescent="0.55000000000000004">
      <c r="A109" s="47" t="s">
        <v>91</v>
      </c>
      <c r="B109" s="48" t="s">
        <v>89</v>
      </c>
      <c r="C109" s="48" t="s">
        <v>90</v>
      </c>
    </row>
    <row r="110" spans="1:3" s="43" customFormat="1" ht="24" x14ac:dyDescent="0.55000000000000004">
      <c r="A110" s="72" t="s">
        <v>95</v>
      </c>
      <c r="B110" s="50"/>
      <c r="C110" s="73"/>
    </row>
    <row r="111" spans="1:3" s="43" customFormat="1" ht="24" x14ac:dyDescent="0.55000000000000004">
      <c r="A111" s="74" t="s">
        <v>110</v>
      </c>
      <c r="B111" s="93">
        <v>2</v>
      </c>
      <c r="C111" s="55">
        <f>B111*100/B157</f>
        <v>2.2727272727272729</v>
      </c>
    </row>
    <row r="112" spans="1:3" s="43" customFormat="1" ht="24" x14ac:dyDescent="0.55000000000000004">
      <c r="A112" s="95" t="s">
        <v>200</v>
      </c>
      <c r="B112" s="93">
        <v>1</v>
      </c>
      <c r="C112" s="55">
        <f>B112*100/B157</f>
        <v>1.1363636363636365</v>
      </c>
    </row>
    <row r="113" spans="1:4" s="43" customFormat="1" ht="24" x14ac:dyDescent="0.55000000000000004">
      <c r="A113" s="74" t="s">
        <v>112</v>
      </c>
      <c r="B113" s="93">
        <v>7</v>
      </c>
      <c r="C113" s="55">
        <f>B113*100/B157</f>
        <v>7.9545454545454541</v>
      </c>
    </row>
    <row r="114" spans="1:4" s="43" customFormat="1" ht="24" x14ac:dyDescent="0.55000000000000004">
      <c r="A114" s="95" t="s">
        <v>201</v>
      </c>
      <c r="B114" s="93">
        <v>1</v>
      </c>
      <c r="C114" s="55">
        <f>B114*100/B157</f>
        <v>1.1363636363636365</v>
      </c>
    </row>
    <row r="115" spans="1:4" s="43" customFormat="1" ht="24" x14ac:dyDescent="0.55000000000000004">
      <c r="A115" s="102" t="s">
        <v>432</v>
      </c>
      <c r="B115" s="194">
        <v>1</v>
      </c>
      <c r="C115" s="56">
        <f>B115*100/B157</f>
        <v>1.1363636363636365</v>
      </c>
    </row>
    <row r="116" spans="1:4" s="43" customFormat="1" ht="24" x14ac:dyDescent="0.55000000000000004">
      <c r="A116" s="94"/>
      <c r="B116" s="103"/>
      <c r="C116" s="96"/>
    </row>
    <row r="117" spans="1:4" s="43" customFormat="1" ht="24" x14ac:dyDescent="0.55000000000000004">
      <c r="A117" s="218">
        <v>5</v>
      </c>
      <c r="B117" s="218"/>
      <c r="C117" s="218"/>
      <c r="D117" s="218"/>
    </row>
    <row r="118" spans="1:4" s="43" customFormat="1" ht="24" x14ac:dyDescent="0.55000000000000004">
      <c r="A118" s="94"/>
      <c r="B118" s="103"/>
      <c r="C118" s="96"/>
    </row>
    <row r="119" spans="1:4" s="43" customFormat="1" ht="24" x14ac:dyDescent="0.55000000000000004">
      <c r="A119" s="94"/>
      <c r="B119" s="103"/>
      <c r="C119" s="96"/>
    </row>
    <row r="120" spans="1:4" s="43" customFormat="1" ht="24" x14ac:dyDescent="0.55000000000000004">
      <c r="A120" s="46" t="s">
        <v>519</v>
      </c>
      <c r="B120" s="42"/>
      <c r="C120" s="42"/>
    </row>
    <row r="121" spans="1:4" s="43" customFormat="1" ht="24" x14ac:dyDescent="0.55000000000000004">
      <c r="A121" s="101" t="s">
        <v>91</v>
      </c>
      <c r="B121" s="68" t="s">
        <v>89</v>
      </c>
      <c r="C121" s="68" t="s">
        <v>90</v>
      </c>
    </row>
    <row r="122" spans="1:4" s="43" customFormat="1" ht="24" x14ac:dyDescent="0.55000000000000004">
      <c r="A122" s="74" t="s">
        <v>96</v>
      </c>
      <c r="B122" s="52"/>
      <c r="C122" s="55"/>
    </row>
    <row r="123" spans="1:4" s="43" customFormat="1" ht="24" x14ac:dyDescent="0.55000000000000004">
      <c r="A123" s="74" t="s">
        <v>110</v>
      </c>
      <c r="B123" s="52">
        <v>7</v>
      </c>
      <c r="C123" s="55">
        <f>B123*100/B157</f>
        <v>7.9545454545454541</v>
      </c>
    </row>
    <row r="124" spans="1:4" s="43" customFormat="1" ht="21.75" customHeight="1" x14ac:dyDescent="0.55000000000000004">
      <c r="A124" s="95" t="s">
        <v>200</v>
      </c>
      <c r="B124" s="52">
        <v>1</v>
      </c>
      <c r="C124" s="55">
        <f>B124*100/B157</f>
        <v>1.1363636363636365</v>
      </c>
    </row>
    <row r="125" spans="1:4" s="43" customFormat="1" ht="24" x14ac:dyDescent="0.55000000000000004">
      <c r="A125" s="74" t="s">
        <v>119</v>
      </c>
      <c r="B125" s="52">
        <v>2</v>
      </c>
      <c r="C125" s="55">
        <f>B125*100/B157</f>
        <v>2.2727272727272729</v>
      </c>
    </row>
    <row r="126" spans="1:4" s="43" customFormat="1" ht="24" x14ac:dyDescent="0.55000000000000004">
      <c r="A126" s="74" t="s">
        <v>116</v>
      </c>
      <c r="B126" s="52">
        <v>3</v>
      </c>
      <c r="C126" s="55">
        <f>B126*100/B157</f>
        <v>3.4090909090909092</v>
      </c>
    </row>
    <row r="127" spans="1:4" s="43" customFormat="1" ht="24" x14ac:dyDescent="0.55000000000000004">
      <c r="A127" s="74" t="s">
        <v>118</v>
      </c>
      <c r="B127" s="52">
        <v>1</v>
      </c>
      <c r="C127" s="55">
        <f>B127*100/B157</f>
        <v>1.1363636363636365</v>
      </c>
    </row>
    <row r="128" spans="1:4" s="43" customFormat="1" ht="24" x14ac:dyDescent="0.55000000000000004">
      <c r="A128" s="74" t="s">
        <v>112</v>
      </c>
      <c r="B128" s="52">
        <v>7</v>
      </c>
      <c r="C128" s="55">
        <f>B128*100/B157</f>
        <v>7.9545454545454541</v>
      </c>
    </row>
    <row r="129" spans="1:3" s="43" customFormat="1" ht="24" x14ac:dyDescent="0.55000000000000004">
      <c r="A129" s="74" t="s">
        <v>120</v>
      </c>
      <c r="B129" s="52">
        <v>2</v>
      </c>
      <c r="C129" s="55">
        <f>B129*100/B157</f>
        <v>2.2727272727272729</v>
      </c>
    </row>
    <row r="130" spans="1:3" s="43" customFormat="1" ht="24" x14ac:dyDescent="0.55000000000000004">
      <c r="A130" s="75" t="s">
        <v>113</v>
      </c>
      <c r="B130" s="76">
        <v>2</v>
      </c>
      <c r="C130" s="56">
        <f>B130*100/B157</f>
        <v>2.2727272727272729</v>
      </c>
    </row>
    <row r="131" spans="1:3" s="43" customFormat="1" ht="24" x14ac:dyDescent="0.55000000000000004">
      <c r="A131" s="72" t="s">
        <v>97</v>
      </c>
      <c r="B131" s="48"/>
      <c r="C131" s="55"/>
    </row>
    <row r="132" spans="1:3" s="43" customFormat="1" ht="24" x14ac:dyDescent="0.55000000000000004">
      <c r="A132" s="74" t="s">
        <v>112</v>
      </c>
      <c r="B132" s="52">
        <v>5</v>
      </c>
      <c r="C132" s="55">
        <f>B132*100/B157</f>
        <v>5.6818181818181817</v>
      </c>
    </row>
    <row r="133" spans="1:3" s="43" customFormat="1" ht="24" x14ac:dyDescent="0.55000000000000004">
      <c r="A133" s="74" t="s">
        <v>110</v>
      </c>
      <c r="B133" s="52">
        <v>8</v>
      </c>
      <c r="C133" s="55">
        <f>B133*100/B157</f>
        <v>9.0909090909090917</v>
      </c>
    </row>
    <row r="134" spans="1:3" s="43" customFormat="1" ht="24" x14ac:dyDescent="0.55000000000000004">
      <c r="A134" s="74" t="s">
        <v>111</v>
      </c>
      <c r="B134" s="52">
        <v>4</v>
      </c>
      <c r="C134" s="55">
        <f>B134*100/B157</f>
        <v>4.5454545454545459</v>
      </c>
    </row>
    <row r="135" spans="1:3" s="43" customFormat="1" ht="24" x14ac:dyDescent="0.55000000000000004">
      <c r="A135" s="74" t="s">
        <v>120</v>
      </c>
      <c r="B135" s="52">
        <v>1</v>
      </c>
      <c r="C135" s="55">
        <f>B135*100/B157</f>
        <v>1.1363636363636365</v>
      </c>
    </row>
    <row r="136" spans="1:3" s="43" customFormat="1" ht="20.25" customHeight="1" x14ac:dyDescent="0.55000000000000004">
      <c r="A136" s="74" t="s">
        <v>118</v>
      </c>
      <c r="B136" s="52">
        <v>5</v>
      </c>
      <c r="C136" s="55">
        <f>B136*100/B157</f>
        <v>5.6818181818181817</v>
      </c>
    </row>
    <row r="137" spans="1:3" s="43" customFormat="1" ht="24" x14ac:dyDescent="0.55000000000000004">
      <c r="A137" s="75" t="s">
        <v>113</v>
      </c>
      <c r="B137" s="76">
        <v>2</v>
      </c>
      <c r="C137" s="56">
        <f>B137*100/B157</f>
        <v>2.2727272727272729</v>
      </c>
    </row>
    <row r="138" spans="1:3" s="43" customFormat="1" ht="24" x14ac:dyDescent="0.55000000000000004">
      <c r="A138" s="72" t="s">
        <v>98</v>
      </c>
      <c r="B138" s="48"/>
      <c r="C138" s="108"/>
    </row>
    <row r="139" spans="1:3" s="43" customFormat="1" ht="24" x14ac:dyDescent="0.55000000000000004">
      <c r="A139" s="74" t="s">
        <v>110</v>
      </c>
      <c r="B139" s="52">
        <v>1</v>
      </c>
      <c r="C139" s="53">
        <f>B139*100/$B157</f>
        <v>1.1363636363636365</v>
      </c>
    </row>
    <row r="140" spans="1:3" s="43" customFormat="1" ht="24" x14ac:dyDescent="0.55000000000000004">
      <c r="A140" s="74" t="s">
        <v>118</v>
      </c>
      <c r="B140" s="52">
        <v>4</v>
      </c>
      <c r="C140" s="53">
        <f>B140*100/$B157</f>
        <v>4.5454545454545459</v>
      </c>
    </row>
    <row r="141" spans="1:3" s="43" customFormat="1" ht="24" x14ac:dyDescent="0.55000000000000004">
      <c r="A141" s="74" t="s">
        <v>116</v>
      </c>
      <c r="B141" s="52">
        <v>3</v>
      </c>
      <c r="C141" s="53">
        <f>B141*100/$B157</f>
        <v>3.4090909090909092</v>
      </c>
    </row>
    <row r="142" spans="1:3" s="43" customFormat="1" ht="24" x14ac:dyDescent="0.55000000000000004">
      <c r="A142" s="74" t="s">
        <v>114</v>
      </c>
      <c r="B142" s="52">
        <v>1</v>
      </c>
      <c r="C142" s="53">
        <f>B142*100/$B157</f>
        <v>1.1363636363636365</v>
      </c>
    </row>
    <row r="143" spans="1:3" s="43" customFormat="1" ht="24" x14ac:dyDescent="0.55000000000000004">
      <c r="A143" s="74" t="s">
        <v>113</v>
      </c>
      <c r="B143" s="52">
        <v>1</v>
      </c>
      <c r="C143" s="53">
        <f>B143*100/$B157</f>
        <v>1.1363636363636365</v>
      </c>
    </row>
    <row r="144" spans="1:3" s="43" customFormat="1" ht="24" x14ac:dyDescent="0.55000000000000004">
      <c r="A144" s="75" t="s">
        <v>112</v>
      </c>
      <c r="B144" s="76">
        <v>6</v>
      </c>
      <c r="C144" s="195">
        <f>B144*100/$B157</f>
        <v>6.8181818181818183</v>
      </c>
    </row>
    <row r="145" spans="1:4" s="43" customFormat="1" ht="24" x14ac:dyDescent="0.55000000000000004">
      <c r="A145" s="85"/>
      <c r="B145" s="103"/>
      <c r="C145" s="96"/>
    </row>
    <row r="146" spans="1:4" s="43" customFormat="1" ht="24" x14ac:dyDescent="0.55000000000000004">
      <c r="A146" s="218">
        <v>6</v>
      </c>
      <c r="B146" s="218"/>
      <c r="C146" s="218"/>
      <c r="D146" s="218"/>
    </row>
    <row r="147" spans="1:4" s="43" customFormat="1" ht="24" x14ac:dyDescent="0.55000000000000004">
      <c r="A147" s="94"/>
      <c r="B147" s="103"/>
      <c r="C147" s="96"/>
    </row>
    <row r="148" spans="1:4" s="43" customFormat="1" ht="24" x14ac:dyDescent="0.55000000000000004">
      <c r="A148" s="94"/>
      <c r="B148" s="103"/>
      <c r="C148" s="96"/>
    </row>
    <row r="149" spans="1:4" s="43" customFormat="1" ht="24" x14ac:dyDescent="0.55000000000000004">
      <c r="A149" s="46" t="s">
        <v>519</v>
      </c>
      <c r="B149" s="42"/>
      <c r="C149" s="42"/>
    </row>
    <row r="150" spans="1:4" s="43" customFormat="1" ht="24" x14ac:dyDescent="0.55000000000000004">
      <c r="A150" s="101" t="s">
        <v>91</v>
      </c>
      <c r="B150" s="68" t="s">
        <v>89</v>
      </c>
      <c r="C150" s="68" t="s">
        <v>90</v>
      </c>
    </row>
    <row r="151" spans="1:4" s="43" customFormat="1" ht="24" x14ac:dyDescent="0.55000000000000004">
      <c r="A151" s="74" t="s">
        <v>414</v>
      </c>
      <c r="B151" s="52"/>
      <c r="C151" s="55"/>
    </row>
    <row r="152" spans="1:4" s="43" customFormat="1" ht="24" x14ac:dyDescent="0.55000000000000004">
      <c r="A152" s="74" t="s">
        <v>114</v>
      </c>
      <c r="B152" s="52">
        <v>2</v>
      </c>
      <c r="C152" s="55">
        <f>B152*100/B157</f>
        <v>2.2727272727272729</v>
      </c>
    </row>
    <row r="153" spans="1:4" s="43" customFormat="1" ht="24" x14ac:dyDescent="0.55000000000000004">
      <c r="A153" s="74" t="s">
        <v>110</v>
      </c>
      <c r="B153" s="52">
        <v>2</v>
      </c>
      <c r="C153" s="55">
        <f>B153*100/B157</f>
        <v>2.2727272727272729</v>
      </c>
    </row>
    <row r="154" spans="1:4" s="43" customFormat="1" ht="24" x14ac:dyDescent="0.55000000000000004">
      <c r="A154" s="74" t="s">
        <v>112</v>
      </c>
      <c r="B154" s="52">
        <v>4</v>
      </c>
      <c r="C154" s="55">
        <f>B154*100/B157</f>
        <v>4.5454545454545459</v>
      </c>
    </row>
    <row r="155" spans="1:4" s="43" customFormat="1" ht="24" x14ac:dyDescent="0.55000000000000004">
      <c r="A155" s="74" t="s">
        <v>118</v>
      </c>
      <c r="B155" s="52">
        <v>1</v>
      </c>
      <c r="C155" s="55">
        <f>B155*100/B157</f>
        <v>1.1363636363636365</v>
      </c>
    </row>
    <row r="156" spans="1:4" s="43" customFormat="1" ht="24" x14ac:dyDescent="0.55000000000000004">
      <c r="A156" s="75" t="s">
        <v>113</v>
      </c>
      <c r="B156" s="76">
        <v>1</v>
      </c>
      <c r="C156" s="56">
        <f>B156*100/B157</f>
        <v>1.1363636363636365</v>
      </c>
    </row>
    <row r="157" spans="1:4" s="43" customFormat="1" ht="24" x14ac:dyDescent="0.55000000000000004">
      <c r="A157" s="82" t="s">
        <v>101</v>
      </c>
      <c r="B157" s="83">
        <f>SUM(B110:B156)</f>
        <v>88</v>
      </c>
      <c r="C157" s="84">
        <f>SUM(C110:C156)</f>
        <v>100</v>
      </c>
    </row>
    <row r="158" spans="1:4" s="24" customFormat="1" ht="14.25" customHeight="1" x14ac:dyDescent="0.55000000000000004">
      <c r="A158" s="26"/>
      <c r="B158" s="27"/>
      <c r="C158" s="28"/>
    </row>
    <row r="159" spans="1:4" s="43" customFormat="1" ht="24" x14ac:dyDescent="0.55000000000000004">
      <c r="A159" s="88" t="s">
        <v>443</v>
      </c>
      <c r="B159" s="14"/>
      <c r="C159" s="81"/>
    </row>
    <row r="160" spans="1:4" s="43" customFormat="1" ht="24" x14ac:dyDescent="0.55000000000000004">
      <c r="A160" s="88" t="s">
        <v>518</v>
      </c>
      <c r="B160" s="14"/>
      <c r="C160" s="81"/>
    </row>
    <row r="161" spans="1:4" s="43" customFormat="1" ht="24" x14ac:dyDescent="0.55000000000000004">
      <c r="A161" s="88" t="s">
        <v>444</v>
      </c>
      <c r="B161" s="14"/>
      <c r="C161" s="81"/>
    </row>
    <row r="162" spans="1:4" s="43" customFormat="1" ht="24" x14ac:dyDescent="0.55000000000000004">
      <c r="A162" s="88" t="s">
        <v>445</v>
      </c>
      <c r="B162" s="14"/>
      <c r="C162" s="81"/>
    </row>
    <row r="163" spans="1:4" s="43" customFormat="1" ht="24" x14ac:dyDescent="0.55000000000000004">
      <c r="A163" s="88"/>
      <c r="B163" s="14"/>
      <c r="C163" s="81"/>
    </row>
    <row r="164" spans="1:4" s="43" customFormat="1" ht="24.75" customHeight="1" x14ac:dyDescent="0.55000000000000004">
      <c r="A164" s="46" t="s">
        <v>123</v>
      </c>
      <c r="B164" s="42"/>
      <c r="C164" s="42"/>
    </row>
    <row r="165" spans="1:4" s="43" customFormat="1" ht="24" x14ac:dyDescent="0.55000000000000004">
      <c r="A165" s="101" t="s">
        <v>91</v>
      </c>
      <c r="B165" s="48" t="s">
        <v>89</v>
      </c>
      <c r="C165" s="48" t="s">
        <v>90</v>
      </c>
    </row>
    <row r="166" spans="1:4" s="32" customFormat="1" ht="24" x14ac:dyDescent="0.55000000000000004">
      <c r="A166" s="74" t="s">
        <v>95</v>
      </c>
      <c r="B166" s="97"/>
      <c r="C166" s="25"/>
    </row>
    <row r="167" spans="1:4" s="78" customFormat="1" ht="24" x14ac:dyDescent="0.55000000000000004">
      <c r="A167" s="95" t="s">
        <v>35</v>
      </c>
      <c r="B167" s="52">
        <v>3</v>
      </c>
      <c r="C167" s="53">
        <f>B167*100/B245</f>
        <v>3.4090909090909092</v>
      </c>
    </row>
    <row r="168" spans="1:4" s="78" customFormat="1" ht="24" x14ac:dyDescent="0.55000000000000004">
      <c r="A168" s="95" t="s">
        <v>53</v>
      </c>
      <c r="B168" s="52">
        <v>2</v>
      </c>
      <c r="C168" s="53">
        <f>B168*100/B245</f>
        <v>2.2727272727272729</v>
      </c>
    </row>
    <row r="169" spans="1:4" s="78" customFormat="1" ht="24" x14ac:dyDescent="0.55000000000000004">
      <c r="A169" s="95" t="s">
        <v>38</v>
      </c>
      <c r="B169" s="52">
        <v>1</v>
      </c>
      <c r="C169" s="53">
        <f>B169*100/B245</f>
        <v>1.1363636363636365</v>
      </c>
    </row>
    <row r="170" spans="1:4" s="78" customFormat="1" ht="24" x14ac:dyDescent="0.55000000000000004">
      <c r="A170" s="98" t="s">
        <v>55</v>
      </c>
      <c r="B170" s="52">
        <v>2</v>
      </c>
      <c r="C170" s="53">
        <f>B170*100/B245</f>
        <v>2.2727272727272729</v>
      </c>
    </row>
    <row r="171" spans="1:4" s="78" customFormat="1" ht="24" x14ac:dyDescent="0.55000000000000004">
      <c r="A171" s="98" t="s">
        <v>57</v>
      </c>
      <c r="B171" s="52">
        <v>2</v>
      </c>
      <c r="C171" s="53">
        <f>B171*100/B245</f>
        <v>2.2727272727272729</v>
      </c>
    </row>
    <row r="172" spans="1:4" s="78" customFormat="1" ht="24" x14ac:dyDescent="0.55000000000000004">
      <c r="A172" s="98" t="s">
        <v>140</v>
      </c>
      <c r="B172" s="52">
        <v>1</v>
      </c>
      <c r="C172" s="53">
        <f>B172*100/B245</f>
        <v>1.1363636363636365</v>
      </c>
    </row>
    <row r="173" spans="1:4" s="78" customFormat="1" ht="24" x14ac:dyDescent="0.55000000000000004">
      <c r="A173" s="99" t="s">
        <v>372</v>
      </c>
      <c r="B173" s="76">
        <v>1</v>
      </c>
      <c r="C173" s="56">
        <f>B173*100/B245</f>
        <v>1.1363636363636365</v>
      </c>
    </row>
    <row r="174" spans="1:4" s="78" customFormat="1" ht="24" x14ac:dyDescent="0.55000000000000004">
      <c r="A174" s="94"/>
      <c r="B174" s="103"/>
      <c r="C174" s="96"/>
    </row>
    <row r="175" spans="1:4" s="78" customFormat="1" ht="24" x14ac:dyDescent="0.55000000000000004">
      <c r="A175" s="218">
        <v>7</v>
      </c>
      <c r="B175" s="218"/>
      <c r="C175" s="218"/>
      <c r="D175" s="218"/>
    </row>
    <row r="176" spans="1:4" s="78" customFormat="1" ht="24" x14ac:dyDescent="0.55000000000000004">
      <c r="A176" s="94"/>
      <c r="B176" s="103"/>
      <c r="C176" s="96"/>
    </row>
    <row r="177" spans="1:3" s="78" customFormat="1" ht="24" x14ac:dyDescent="0.55000000000000004">
      <c r="A177" s="94"/>
      <c r="B177" s="103"/>
      <c r="C177" s="96"/>
    </row>
    <row r="178" spans="1:3" s="78" customFormat="1" ht="24" x14ac:dyDescent="0.55000000000000004">
      <c r="A178" s="46" t="s">
        <v>520</v>
      </c>
      <c r="B178" s="42"/>
      <c r="C178" s="42"/>
    </row>
    <row r="179" spans="1:3" s="78" customFormat="1" ht="24" x14ac:dyDescent="0.55000000000000004">
      <c r="A179" s="101" t="s">
        <v>91</v>
      </c>
      <c r="B179" s="68" t="s">
        <v>89</v>
      </c>
      <c r="C179" s="68" t="s">
        <v>90</v>
      </c>
    </row>
    <row r="180" spans="1:3" s="78" customFormat="1" ht="24" x14ac:dyDescent="0.55000000000000004">
      <c r="A180" s="74" t="s">
        <v>96</v>
      </c>
      <c r="B180" s="52"/>
      <c r="C180" s="53"/>
    </row>
    <row r="181" spans="1:3" s="78" customFormat="1" ht="24" x14ac:dyDescent="0.55000000000000004">
      <c r="A181" s="95" t="s">
        <v>57</v>
      </c>
      <c r="B181" s="52">
        <v>4</v>
      </c>
      <c r="C181" s="53">
        <f>B181*100/B245</f>
        <v>4.5454545454545459</v>
      </c>
    </row>
    <row r="182" spans="1:3" s="78" customFormat="1" ht="24" x14ac:dyDescent="0.55000000000000004">
      <c r="A182" s="95" t="s">
        <v>73</v>
      </c>
      <c r="B182" s="52">
        <v>2</v>
      </c>
      <c r="C182" s="53">
        <f>B182*100/B245</f>
        <v>2.2727272727272729</v>
      </c>
    </row>
    <row r="183" spans="1:3" s="78" customFormat="1" ht="24" x14ac:dyDescent="0.55000000000000004">
      <c r="A183" s="95" t="s">
        <v>433</v>
      </c>
      <c r="B183" s="52">
        <v>1</v>
      </c>
      <c r="C183" s="53">
        <f>B183*100/B245</f>
        <v>1.1363636363636365</v>
      </c>
    </row>
    <row r="184" spans="1:3" s="78" customFormat="1" ht="24" x14ac:dyDescent="0.55000000000000004">
      <c r="A184" s="95" t="s">
        <v>342</v>
      </c>
      <c r="B184" s="52">
        <v>1</v>
      </c>
      <c r="C184" s="53">
        <f>B184*100/B245</f>
        <v>1.1363636363636365</v>
      </c>
    </row>
    <row r="185" spans="1:3" s="78" customFormat="1" ht="24" x14ac:dyDescent="0.55000000000000004">
      <c r="A185" s="95" t="s">
        <v>68</v>
      </c>
      <c r="B185" s="52">
        <v>1</v>
      </c>
      <c r="C185" s="53">
        <f>B185*100/B245</f>
        <v>1.1363636363636365</v>
      </c>
    </row>
    <row r="186" spans="1:3" s="78" customFormat="1" ht="24" x14ac:dyDescent="0.55000000000000004">
      <c r="A186" s="95" t="s">
        <v>78</v>
      </c>
      <c r="B186" s="52">
        <v>1</v>
      </c>
      <c r="C186" s="53">
        <f>B186*100/B245</f>
        <v>1.1363636363636365</v>
      </c>
    </row>
    <row r="187" spans="1:3" s="78" customFormat="1" ht="24" x14ac:dyDescent="0.55000000000000004">
      <c r="A187" s="95" t="s">
        <v>44</v>
      </c>
      <c r="B187" s="52">
        <v>2</v>
      </c>
      <c r="C187" s="53">
        <f>B187*100/B245</f>
        <v>2.2727272727272729</v>
      </c>
    </row>
    <row r="188" spans="1:3" s="78" customFormat="1" ht="24" x14ac:dyDescent="0.55000000000000004">
      <c r="A188" s="95" t="s">
        <v>42</v>
      </c>
      <c r="B188" s="52">
        <v>1</v>
      </c>
      <c r="C188" s="53">
        <f>B188*100/B245</f>
        <v>1.1363636363636365</v>
      </c>
    </row>
    <row r="189" spans="1:3" s="78" customFormat="1" ht="24" x14ac:dyDescent="0.55000000000000004">
      <c r="A189" s="95" t="s">
        <v>75</v>
      </c>
      <c r="B189" s="52">
        <v>2</v>
      </c>
      <c r="C189" s="53">
        <f>B189*100/B245</f>
        <v>2.2727272727272729</v>
      </c>
    </row>
    <row r="190" spans="1:3" s="78" customFormat="1" ht="24" x14ac:dyDescent="0.55000000000000004">
      <c r="A190" s="95" t="s">
        <v>157</v>
      </c>
      <c r="B190" s="52">
        <v>2</v>
      </c>
      <c r="C190" s="53">
        <f>B190*100/B245</f>
        <v>2.2727272727272729</v>
      </c>
    </row>
    <row r="191" spans="1:3" s="78" customFormat="1" ht="24" x14ac:dyDescent="0.55000000000000004">
      <c r="A191" s="95" t="s">
        <v>61</v>
      </c>
      <c r="B191" s="52">
        <v>2</v>
      </c>
      <c r="C191" s="53">
        <f>B191*100/B245</f>
        <v>2.2727272727272729</v>
      </c>
    </row>
    <row r="192" spans="1:3" s="78" customFormat="1" ht="24" x14ac:dyDescent="0.55000000000000004">
      <c r="A192" s="95" t="s">
        <v>35</v>
      </c>
      <c r="B192" s="52">
        <v>1</v>
      </c>
      <c r="C192" s="53">
        <f>B192*100/B245</f>
        <v>1.1363636363636365</v>
      </c>
    </row>
    <row r="193" spans="1:4" s="78" customFormat="1" ht="24" x14ac:dyDescent="0.55000000000000004">
      <c r="A193" s="94" t="s">
        <v>173</v>
      </c>
      <c r="B193" s="52">
        <v>1</v>
      </c>
      <c r="C193" s="53">
        <f>B193*100/B245</f>
        <v>1.1363636363636365</v>
      </c>
    </row>
    <row r="194" spans="1:4" s="78" customFormat="1" ht="24" x14ac:dyDescent="0.55000000000000004">
      <c r="A194" s="94" t="s">
        <v>55</v>
      </c>
      <c r="B194" s="76">
        <v>4</v>
      </c>
      <c r="C194" s="56">
        <f>B194*100/B245</f>
        <v>4.5454545454545459</v>
      </c>
    </row>
    <row r="195" spans="1:4" s="78" customFormat="1" ht="24" x14ac:dyDescent="0.55000000000000004">
      <c r="A195" s="72" t="s">
        <v>97</v>
      </c>
      <c r="B195" s="48"/>
      <c r="C195" s="108"/>
    </row>
    <row r="196" spans="1:4" s="43" customFormat="1" ht="24" x14ac:dyDescent="0.55000000000000004">
      <c r="A196" s="95" t="s">
        <v>57</v>
      </c>
      <c r="B196" s="52">
        <v>3</v>
      </c>
      <c r="C196" s="53">
        <f>B196*100/B245</f>
        <v>3.4090909090909092</v>
      </c>
    </row>
    <row r="197" spans="1:4" s="78" customFormat="1" ht="24" x14ac:dyDescent="0.55000000000000004">
      <c r="A197" s="95" t="s">
        <v>342</v>
      </c>
      <c r="B197" s="52">
        <v>1</v>
      </c>
      <c r="C197" s="53">
        <f>B197*100/B245</f>
        <v>1.1363636363636365</v>
      </c>
    </row>
    <row r="198" spans="1:4" s="78" customFormat="1" ht="24" x14ac:dyDescent="0.55000000000000004">
      <c r="A198" s="95" t="s">
        <v>55</v>
      </c>
      <c r="B198" s="52">
        <v>3</v>
      </c>
      <c r="C198" s="53">
        <f>B198*100/B245</f>
        <v>3.4090909090909092</v>
      </c>
    </row>
    <row r="199" spans="1:4" s="78" customFormat="1" ht="24" x14ac:dyDescent="0.55000000000000004">
      <c r="A199" s="95" t="s">
        <v>61</v>
      </c>
      <c r="B199" s="52">
        <v>4</v>
      </c>
      <c r="C199" s="53">
        <f>B199*100/B245</f>
        <v>4.5454545454545459</v>
      </c>
    </row>
    <row r="200" spans="1:4" s="78" customFormat="1" ht="20.25" customHeight="1" x14ac:dyDescent="0.55000000000000004">
      <c r="A200" s="95" t="s">
        <v>356</v>
      </c>
      <c r="B200" s="52">
        <v>1</v>
      </c>
      <c r="C200" s="53">
        <f>B200*100/B245</f>
        <v>1.1363636363636365</v>
      </c>
    </row>
    <row r="201" spans="1:4" s="78" customFormat="1" ht="24" x14ac:dyDescent="0.55000000000000004">
      <c r="A201" s="95" t="s">
        <v>49</v>
      </c>
      <c r="B201" s="52">
        <v>1</v>
      </c>
      <c r="C201" s="53">
        <f>B201*100/B245</f>
        <v>1.1363636363636365</v>
      </c>
    </row>
    <row r="202" spans="1:4" s="78" customFormat="1" ht="24" x14ac:dyDescent="0.55000000000000004">
      <c r="A202" s="102" t="s">
        <v>65</v>
      </c>
      <c r="B202" s="76">
        <v>2</v>
      </c>
      <c r="C202" s="195">
        <f>B202*100/B245</f>
        <v>2.2727272727272729</v>
      </c>
    </row>
    <row r="203" spans="1:4" s="78" customFormat="1" ht="24" x14ac:dyDescent="0.55000000000000004">
      <c r="A203" s="94"/>
      <c r="B203" s="103"/>
      <c r="C203" s="96"/>
    </row>
    <row r="204" spans="1:4" s="78" customFormat="1" ht="24" x14ac:dyDescent="0.55000000000000004">
      <c r="A204" s="218">
        <v>8</v>
      </c>
      <c r="B204" s="218"/>
      <c r="C204" s="218"/>
      <c r="D204" s="218"/>
    </row>
    <row r="205" spans="1:4" s="78" customFormat="1" ht="24" x14ac:dyDescent="0.55000000000000004">
      <c r="A205" s="94"/>
      <c r="B205" s="103"/>
      <c r="C205" s="96"/>
    </row>
    <row r="206" spans="1:4" s="78" customFormat="1" ht="24" x14ac:dyDescent="0.55000000000000004">
      <c r="A206" s="94"/>
      <c r="B206" s="103"/>
      <c r="C206" s="96"/>
    </row>
    <row r="207" spans="1:4" s="78" customFormat="1" ht="24" x14ac:dyDescent="0.55000000000000004">
      <c r="A207" s="46" t="s">
        <v>520</v>
      </c>
      <c r="B207" s="42"/>
      <c r="C207" s="42"/>
    </row>
    <row r="208" spans="1:4" s="78" customFormat="1" ht="24" x14ac:dyDescent="0.55000000000000004">
      <c r="A208" s="101" t="s">
        <v>91</v>
      </c>
      <c r="B208" s="68" t="s">
        <v>89</v>
      </c>
      <c r="C208" s="68" t="s">
        <v>90</v>
      </c>
    </row>
    <row r="209" spans="1:3" s="78" customFormat="1" ht="24" x14ac:dyDescent="0.55000000000000004">
      <c r="A209" s="95" t="s">
        <v>375</v>
      </c>
      <c r="B209" s="52">
        <v>1</v>
      </c>
      <c r="C209" s="53">
        <f>B209*100/B245</f>
        <v>1.1363636363636365</v>
      </c>
    </row>
    <row r="210" spans="1:3" s="78" customFormat="1" ht="24" x14ac:dyDescent="0.55000000000000004">
      <c r="A210" s="95" t="s">
        <v>28</v>
      </c>
      <c r="B210" s="52">
        <v>1</v>
      </c>
      <c r="C210" s="53">
        <f>B210*100/B245</f>
        <v>1.1363636363636365</v>
      </c>
    </row>
    <row r="211" spans="1:3" s="78" customFormat="1" ht="24" x14ac:dyDescent="0.55000000000000004">
      <c r="A211" s="95" t="s">
        <v>78</v>
      </c>
      <c r="B211" s="52">
        <v>3</v>
      </c>
      <c r="C211" s="53">
        <f>B211*100/B245</f>
        <v>3.4090909090909092</v>
      </c>
    </row>
    <row r="212" spans="1:3" s="78" customFormat="1" ht="24" x14ac:dyDescent="0.55000000000000004">
      <c r="A212" s="95" t="s">
        <v>70</v>
      </c>
      <c r="B212" s="52">
        <v>2</v>
      </c>
      <c r="C212" s="53">
        <f>B212*100/B245</f>
        <v>2.2727272727272729</v>
      </c>
    </row>
    <row r="213" spans="1:3" s="78" customFormat="1" ht="24" x14ac:dyDescent="0.55000000000000004">
      <c r="A213" s="95" t="s">
        <v>44</v>
      </c>
      <c r="B213" s="52">
        <v>2</v>
      </c>
      <c r="C213" s="53">
        <f>B213*100/B245</f>
        <v>2.2727272727272729</v>
      </c>
    </row>
    <row r="214" spans="1:3" s="78" customFormat="1" ht="24" x14ac:dyDescent="0.55000000000000004">
      <c r="A214" s="102" t="s">
        <v>35</v>
      </c>
      <c r="B214" s="76">
        <v>1</v>
      </c>
      <c r="C214" s="56">
        <f>B214*100/B245</f>
        <v>1.1363636363636365</v>
      </c>
    </row>
    <row r="215" spans="1:3" s="43" customFormat="1" ht="24" x14ac:dyDescent="0.55000000000000004">
      <c r="A215" s="72" t="s">
        <v>98</v>
      </c>
      <c r="B215" s="48"/>
      <c r="C215" s="55"/>
    </row>
    <row r="216" spans="1:3" s="43" customFormat="1" ht="24" x14ac:dyDescent="0.55000000000000004">
      <c r="A216" s="95" t="s">
        <v>332</v>
      </c>
      <c r="B216" s="52">
        <v>1</v>
      </c>
      <c r="C216" s="55">
        <f>B216*100/B245</f>
        <v>1.1363636363636365</v>
      </c>
    </row>
    <row r="217" spans="1:3" s="43" customFormat="1" ht="24" x14ac:dyDescent="0.55000000000000004">
      <c r="A217" s="95" t="s">
        <v>77</v>
      </c>
      <c r="B217" s="52">
        <v>1</v>
      </c>
      <c r="C217" s="55">
        <f>B217*100/B245</f>
        <v>1.1363636363636365</v>
      </c>
    </row>
    <row r="218" spans="1:3" s="43" customFormat="1" ht="24" x14ac:dyDescent="0.55000000000000004">
      <c r="A218" s="95" t="s">
        <v>353</v>
      </c>
      <c r="B218" s="52">
        <v>1</v>
      </c>
      <c r="C218" s="55">
        <f>B218*100/B245</f>
        <v>1.1363636363636365</v>
      </c>
    </row>
    <row r="219" spans="1:3" s="43" customFormat="1" ht="24" x14ac:dyDescent="0.55000000000000004">
      <c r="A219" s="95" t="s">
        <v>413</v>
      </c>
      <c r="B219" s="52">
        <v>1</v>
      </c>
      <c r="C219" s="55">
        <f>B219*100/B245</f>
        <v>1.1363636363636365</v>
      </c>
    </row>
    <row r="220" spans="1:3" s="43" customFormat="1" ht="24" x14ac:dyDescent="0.55000000000000004">
      <c r="A220" s="95" t="s">
        <v>44</v>
      </c>
      <c r="B220" s="52">
        <v>1</v>
      </c>
      <c r="C220" s="55">
        <f>B220*100/B245</f>
        <v>1.1363636363636365</v>
      </c>
    </row>
    <row r="221" spans="1:3" s="43" customFormat="1" ht="24" x14ac:dyDescent="0.55000000000000004">
      <c r="A221" s="95" t="s">
        <v>49</v>
      </c>
      <c r="B221" s="52">
        <v>1</v>
      </c>
      <c r="C221" s="55">
        <f>B221*100/B245</f>
        <v>1.1363636363636365</v>
      </c>
    </row>
    <row r="222" spans="1:3" s="43" customFormat="1" ht="24" x14ac:dyDescent="0.55000000000000004">
      <c r="A222" s="95" t="s">
        <v>35</v>
      </c>
      <c r="B222" s="52">
        <v>2</v>
      </c>
      <c r="C222" s="55">
        <f>B222*100/B245</f>
        <v>2.2727272727272729</v>
      </c>
    </row>
    <row r="223" spans="1:3" s="43" customFormat="1" ht="24" x14ac:dyDescent="0.55000000000000004">
      <c r="A223" s="95" t="s">
        <v>362</v>
      </c>
      <c r="B223" s="52">
        <v>1</v>
      </c>
      <c r="C223" s="55">
        <f>B223*100/B245</f>
        <v>1.1363636363636365</v>
      </c>
    </row>
    <row r="224" spans="1:3" s="43" customFormat="1" ht="24" x14ac:dyDescent="0.55000000000000004">
      <c r="A224" s="95" t="s">
        <v>58</v>
      </c>
      <c r="B224" s="52">
        <v>1</v>
      </c>
      <c r="C224" s="55">
        <f>B224*100/B245</f>
        <v>1.1363636363636365</v>
      </c>
    </row>
    <row r="225" spans="1:4" s="43" customFormat="1" ht="24" x14ac:dyDescent="0.55000000000000004">
      <c r="A225" s="95" t="s">
        <v>55</v>
      </c>
      <c r="B225" s="52">
        <v>1</v>
      </c>
      <c r="C225" s="55">
        <f>B225*100/B245</f>
        <v>1.1363636363636365</v>
      </c>
    </row>
    <row r="226" spans="1:4" s="43" customFormat="1" ht="24" x14ac:dyDescent="0.55000000000000004">
      <c r="A226" s="95" t="s">
        <v>364</v>
      </c>
      <c r="B226" s="52">
        <v>2</v>
      </c>
      <c r="C226" s="55">
        <f>B226*100/B245</f>
        <v>2.2727272727272729</v>
      </c>
    </row>
    <row r="227" spans="1:4" s="43" customFormat="1" ht="24" x14ac:dyDescent="0.55000000000000004">
      <c r="A227" s="95" t="s">
        <v>335</v>
      </c>
      <c r="B227" s="52">
        <v>1</v>
      </c>
      <c r="C227" s="55">
        <f>B227*100/B245</f>
        <v>1.1363636363636365</v>
      </c>
    </row>
    <row r="228" spans="1:4" s="43" customFormat="1" ht="24" x14ac:dyDescent="0.55000000000000004">
      <c r="A228" s="95" t="s">
        <v>57</v>
      </c>
      <c r="B228" s="52">
        <v>1</v>
      </c>
      <c r="C228" s="55">
        <f>B228*100/B245</f>
        <v>1.1363636363636365</v>
      </c>
    </row>
    <row r="229" spans="1:4" s="43" customFormat="1" ht="24" x14ac:dyDescent="0.55000000000000004">
      <c r="A229" s="102" t="s">
        <v>38</v>
      </c>
      <c r="B229" s="76">
        <v>1</v>
      </c>
      <c r="C229" s="56">
        <f>B229*100/B245</f>
        <v>1.1363636363636365</v>
      </c>
    </row>
    <row r="230" spans="1:4" s="43" customFormat="1" ht="24" x14ac:dyDescent="0.55000000000000004">
      <c r="A230" s="94"/>
      <c r="B230" s="103"/>
      <c r="C230" s="96"/>
    </row>
    <row r="231" spans="1:4" s="43" customFormat="1" ht="24" x14ac:dyDescent="0.55000000000000004">
      <c r="A231" s="94"/>
      <c r="B231" s="103"/>
      <c r="C231" s="96"/>
    </row>
    <row r="232" spans="1:4" s="43" customFormat="1" ht="24" x14ac:dyDescent="0.55000000000000004">
      <c r="A232" s="94"/>
      <c r="B232" s="103"/>
      <c r="C232" s="96"/>
    </row>
    <row r="233" spans="1:4" s="43" customFormat="1" ht="24" x14ac:dyDescent="0.55000000000000004">
      <c r="A233" s="218">
        <v>9</v>
      </c>
      <c r="B233" s="218"/>
      <c r="C233" s="218"/>
      <c r="D233" s="218"/>
    </row>
    <row r="234" spans="1:4" s="43" customFormat="1" ht="24" x14ac:dyDescent="0.55000000000000004">
      <c r="A234" s="94"/>
      <c r="B234" s="103"/>
      <c r="C234" s="96"/>
      <c r="D234" s="78"/>
    </row>
    <row r="235" spans="1:4" s="43" customFormat="1" ht="24" x14ac:dyDescent="0.55000000000000004">
      <c r="A235" s="46" t="s">
        <v>520</v>
      </c>
      <c r="B235" s="42"/>
      <c r="C235" s="42"/>
      <c r="D235" s="78"/>
    </row>
    <row r="236" spans="1:4" s="43" customFormat="1" ht="24" x14ac:dyDescent="0.55000000000000004">
      <c r="A236" s="101" t="s">
        <v>91</v>
      </c>
      <c r="B236" s="68" t="s">
        <v>89</v>
      </c>
      <c r="C236" s="68" t="s">
        <v>90</v>
      </c>
      <c r="D236" s="78"/>
    </row>
    <row r="237" spans="1:4" s="43" customFormat="1" ht="24" x14ac:dyDescent="0.55000000000000004">
      <c r="A237" s="74" t="s">
        <v>99</v>
      </c>
      <c r="B237" s="52"/>
      <c r="C237" s="55"/>
    </row>
    <row r="238" spans="1:4" s="43" customFormat="1" ht="24" x14ac:dyDescent="0.55000000000000004">
      <c r="A238" s="153" t="s">
        <v>415</v>
      </c>
      <c r="B238" s="154">
        <v>2</v>
      </c>
      <c r="C238" s="55">
        <f>B238*100/B245</f>
        <v>2.2727272727272729</v>
      </c>
    </row>
    <row r="239" spans="1:4" s="43" customFormat="1" ht="24" x14ac:dyDescent="0.55000000000000004">
      <c r="A239" s="153" t="s">
        <v>416</v>
      </c>
      <c r="B239" s="154">
        <v>2</v>
      </c>
      <c r="C239" s="55">
        <f>B239*100/B245</f>
        <v>2.2727272727272729</v>
      </c>
    </row>
    <row r="240" spans="1:4" s="43" customFormat="1" ht="24" x14ac:dyDescent="0.55000000000000004">
      <c r="A240" s="153" t="s">
        <v>417</v>
      </c>
      <c r="B240" s="154">
        <v>1</v>
      </c>
      <c r="C240" s="55">
        <f>B240*100/B245</f>
        <v>1.1363636363636365</v>
      </c>
    </row>
    <row r="241" spans="1:7" s="43" customFormat="1" ht="24" x14ac:dyDescent="0.55000000000000004">
      <c r="A241" s="153" t="s">
        <v>418</v>
      </c>
      <c r="B241" s="154">
        <v>1</v>
      </c>
      <c r="C241" s="55">
        <f>B241*100/B245</f>
        <v>1.1363636363636365</v>
      </c>
    </row>
    <row r="242" spans="1:7" s="43" customFormat="1" ht="24" x14ac:dyDescent="0.55000000000000004">
      <c r="A242" s="153" t="s">
        <v>558</v>
      </c>
      <c r="B242" s="154">
        <v>1</v>
      </c>
      <c r="C242" s="55">
        <f>B242*100/B245</f>
        <v>1.1363636363636365</v>
      </c>
    </row>
    <row r="243" spans="1:7" s="43" customFormat="1" ht="24" x14ac:dyDescent="0.55000000000000004">
      <c r="A243" s="153" t="s">
        <v>420</v>
      </c>
      <c r="B243" s="154">
        <v>2</v>
      </c>
      <c r="C243" s="55">
        <f>B243*100/B245</f>
        <v>2.2727272727272729</v>
      </c>
    </row>
    <row r="244" spans="1:7" s="43" customFormat="1" ht="24" x14ac:dyDescent="0.55000000000000004">
      <c r="A244" s="153" t="s">
        <v>421</v>
      </c>
      <c r="B244" s="171">
        <v>1</v>
      </c>
      <c r="C244" s="56">
        <f>B244*100/B245</f>
        <v>1.1363636363636365</v>
      </c>
    </row>
    <row r="245" spans="1:7" s="43" customFormat="1" ht="24" x14ac:dyDescent="0.55000000000000004">
      <c r="A245" s="87" t="s">
        <v>101</v>
      </c>
      <c r="B245" s="83">
        <f>SUM(B166:B244)</f>
        <v>88</v>
      </c>
      <c r="C245" s="71">
        <f>SUM(C166:C244)</f>
        <v>100</v>
      </c>
    </row>
    <row r="246" spans="1:7" s="24" customFormat="1" ht="24" x14ac:dyDescent="0.55000000000000004">
      <c r="A246" s="26"/>
      <c r="B246" s="27"/>
      <c r="C246" s="28"/>
    </row>
    <row r="247" spans="1:7" s="43" customFormat="1" ht="24" x14ac:dyDescent="0.55000000000000004">
      <c r="A247" s="88" t="s">
        <v>446</v>
      </c>
      <c r="B247" s="14"/>
      <c r="C247" s="81"/>
    </row>
    <row r="248" spans="1:7" s="43" customFormat="1" ht="24" x14ac:dyDescent="0.55000000000000004">
      <c r="A248" s="88" t="s">
        <v>521</v>
      </c>
      <c r="B248" s="14"/>
      <c r="C248" s="81"/>
    </row>
    <row r="249" spans="1:7" s="43" customFormat="1" ht="24" x14ac:dyDescent="0.55000000000000004">
      <c r="A249" s="88" t="s">
        <v>522</v>
      </c>
      <c r="B249" s="14"/>
      <c r="C249" s="81"/>
    </row>
    <row r="250" spans="1:7" s="43" customFormat="1" ht="24" x14ac:dyDescent="0.55000000000000004">
      <c r="A250" s="88" t="s">
        <v>523</v>
      </c>
      <c r="B250" s="14"/>
      <c r="C250" s="81"/>
    </row>
    <row r="251" spans="1:7" s="78" customFormat="1" ht="24" x14ac:dyDescent="0.55000000000000004">
      <c r="A251" s="13"/>
      <c r="B251" s="63"/>
      <c r="C251" s="63"/>
      <c r="D251" s="12"/>
    </row>
    <row r="252" spans="1:7" s="92" customFormat="1" ht="24" x14ac:dyDescent="0.55000000000000004">
      <c r="A252" s="92" t="s">
        <v>524</v>
      </c>
      <c r="E252" s="116"/>
      <c r="F252" s="116"/>
      <c r="G252" s="116"/>
    </row>
    <row r="253" spans="1:7" s="92" customFormat="1" ht="24" x14ac:dyDescent="0.55000000000000004">
      <c r="A253" s="92" t="s">
        <v>525</v>
      </c>
      <c r="E253" s="116"/>
      <c r="F253" s="116"/>
      <c r="G253" s="116"/>
    </row>
    <row r="254" spans="1:7" s="92" customFormat="1" ht="25.5" customHeight="1" x14ac:dyDescent="0.55000000000000004">
      <c r="A254" s="213" t="s">
        <v>91</v>
      </c>
      <c r="B254" s="206"/>
      <c r="C254" s="206" t="s">
        <v>392</v>
      </c>
      <c r="D254" s="123" t="s">
        <v>236</v>
      </c>
      <c r="E254" s="116"/>
      <c r="F254" s="118"/>
      <c r="G254" s="116"/>
    </row>
    <row r="255" spans="1:7" s="92" customFormat="1" ht="25.5" customHeight="1" x14ac:dyDescent="0.55000000000000004">
      <c r="A255" s="214"/>
      <c r="B255" s="207"/>
      <c r="C255" s="207"/>
      <c r="D255" s="124" t="s">
        <v>237</v>
      </c>
      <c r="E255" s="116"/>
      <c r="F255" s="116"/>
      <c r="G255" s="116"/>
    </row>
    <row r="256" spans="1:7" s="43" customFormat="1" ht="24" x14ac:dyDescent="0.55000000000000004">
      <c r="A256" s="126" t="s">
        <v>234</v>
      </c>
      <c r="B256" s="120"/>
      <c r="C256" s="120"/>
      <c r="D256" s="119"/>
      <c r="E256" s="42"/>
      <c r="F256" s="42"/>
      <c r="G256" s="42"/>
    </row>
    <row r="257" spans="1:7" s="43" customFormat="1" ht="25.5" customHeight="1" x14ac:dyDescent="0.55000000000000004">
      <c r="A257" s="121" t="s">
        <v>242</v>
      </c>
      <c r="B257" s="112">
        <f>[1]report!$B$184</f>
        <v>2.5</v>
      </c>
      <c r="C257" s="112">
        <f>[1]report!$C$184</f>
        <v>0.5222329678670935</v>
      </c>
      <c r="D257" s="8" t="str">
        <f>IF(B257&gt;4.5,"มากที่สุด",IF(B257&gt;3.5,"มาก",IF(B257&gt;2.5,"ปานกลาง",IF(B257&gt;1.5,"น้อย",IF(B257&lt;=1.5,"น้อยที่สุด")))))</f>
        <v>น้อย</v>
      </c>
      <c r="E257" s="42"/>
      <c r="F257" s="42"/>
      <c r="G257" s="42"/>
    </row>
    <row r="258" spans="1:7" s="43" customFormat="1" ht="24.75" thickBot="1" x14ac:dyDescent="0.6">
      <c r="A258" s="115" t="s">
        <v>235</v>
      </c>
      <c r="B258" s="114">
        <f>AVERAGE(B257:B257)</f>
        <v>2.5</v>
      </c>
      <c r="C258" s="114">
        <f>SUM(C257)</f>
        <v>0.5222329678670935</v>
      </c>
      <c r="D258" s="125" t="s">
        <v>450</v>
      </c>
      <c r="E258" s="42"/>
      <c r="F258" s="42"/>
      <c r="G258" s="42"/>
    </row>
    <row r="259" spans="1:7" s="43" customFormat="1" ht="24.75" thickTop="1" x14ac:dyDescent="0.55000000000000004">
      <c r="A259" s="111" t="s">
        <v>238</v>
      </c>
      <c r="B259" s="120"/>
      <c r="C259" s="120"/>
      <c r="D259" s="120"/>
      <c r="E259" s="42"/>
      <c r="F259" s="42"/>
      <c r="G259" s="42"/>
    </row>
    <row r="260" spans="1:7" s="43" customFormat="1" ht="25.5" customHeight="1" x14ac:dyDescent="0.55000000000000004">
      <c r="A260" s="121" t="s">
        <v>243</v>
      </c>
      <c r="B260" s="112">
        <f>[1]report!$B$187</f>
        <v>3.6666666666666665</v>
      </c>
      <c r="C260" s="112">
        <f>[1]report!$C$187</f>
        <v>0.49236596391733006</v>
      </c>
      <c r="D260" s="113" t="s">
        <v>30</v>
      </c>
      <c r="E260" s="42"/>
      <c r="F260" s="42"/>
      <c r="G260" s="42"/>
    </row>
    <row r="261" spans="1:7" s="43" customFormat="1" ht="24.75" thickBot="1" x14ac:dyDescent="0.6">
      <c r="A261" s="115" t="s">
        <v>235</v>
      </c>
      <c r="B261" s="114">
        <f>AVERAGE(B260:B260)</f>
        <v>3.6666666666666665</v>
      </c>
      <c r="C261" s="114">
        <f>SUM(C260)</f>
        <v>0.49236596391733006</v>
      </c>
      <c r="D261" s="122" t="s">
        <v>30</v>
      </c>
      <c r="E261" s="42"/>
      <c r="F261" s="42"/>
      <c r="G261" s="42"/>
    </row>
    <row r="262" spans="1:7" s="43" customFormat="1" ht="24.75" thickTop="1" x14ac:dyDescent="0.55000000000000004">
      <c r="A262" s="218">
        <v>10</v>
      </c>
      <c r="B262" s="218"/>
      <c r="C262" s="218"/>
      <c r="D262" s="218"/>
      <c r="E262" s="42"/>
      <c r="F262" s="42"/>
      <c r="G262" s="42"/>
    </row>
    <row r="263" spans="1:7" s="43" customFormat="1" ht="7.5" customHeight="1" x14ac:dyDescent="0.55000000000000004">
      <c r="A263" s="196"/>
      <c r="B263" s="81"/>
      <c r="C263" s="81"/>
      <c r="D263" s="14"/>
      <c r="E263" s="42"/>
      <c r="F263" s="42"/>
      <c r="G263" s="42"/>
    </row>
    <row r="264" spans="1:7" s="43" customFormat="1" ht="24" x14ac:dyDescent="0.55000000000000004">
      <c r="A264" s="43" t="s">
        <v>526</v>
      </c>
    </row>
    <row r="265" spans="1:7" s="43" customFormat="1" ht="24" x14ac:dyDescent="0.55000000000000004">
      <c r="A265" s="43" t="s">
        <v>559</v>
      </c>
    </row>
    <row r="266" spans="1:7" s="43" customFormat="1" ht="24" x14ac:dyDescent="0.55000000000000004">
      <c r="A266" s="43" t="s">
        <v>560</v>
      </c>
    </row>
    <row r="267" spans="1:7" s="78" customFormat="1" ht="9.75" customHeight="1" x14ac:dyDescent="0.55000000000000004">
      <c r="A267" s="13"/>
      <c r="B267" s="63"/>
      <c r="C267" s="63"/>
      <c r="D267" s="12"/>
    </row>
    <row r="268" spans="1:7" s="80" customFormat="1" ht="24" x14ac:dyDescent="0.55000000000000004">
      <c r="A268" s="46" t="s">
        <v>527</v>
      </c>
      <c r="B268" s="79"/>
      <c r="C268" s="79"/>
      <c r="D268" s="11"/>
    </row>
    <row r="269" spans="1:7" s="38" customFormat="1" x14ac:dyDescent="0.5">
      <c r="A269" s="208" t="s">
        <v>85</v>
      </c>
      <c r="B269" s="210" t="s">
        <v>434</v>
      </c>
      <c r="C269" s="211"/>
      <c r="D269" s="212"/>
    </row>
    <row r="270" spans="1:7" s="38" customFormat="1" ht="56.25" x14ac:dyDescent="0.5">
      <c r="A270" s="209"/>
      <c r="B270" s="128" t="s">
        <v>79</v>
      </c>
      <c r="C270" s="127" t="s">
        <v>84</v>
      </c>
      <c r="D270" s="127" t="s">
        <v>329</v>
      </c>
    </row>
    <row r="271" spans="1:7" s="38" customFormat="1" x14ac:dyDescent="0.5">
      <c r="A271" s="57" t="s">
        <v>8</v>
      </c>
      <c r="B271" s="58">
        <f>[1]report!$B$157</f>
        <v>4.083333333333333</v>
      </c>
      <c r="C271" s="58">
        <f>'[1]Elementary 2'!I112</f>
        <v>0</v>
      </c>
      <c r="D271" s="8" t="str">
        <f>IF(B271&gt;4.5,"มากที่สุด",IF(B271&gt;3.5,"มาก",IF(B271&gt;2.5,"ปานกลาง",IF(B271&gt;1.5,"น้อย",IF(B271&lt;=1.5,"น้อยที่สุด")))))</f>
        <v>มาก</v>
      </c>
    </row>
    <row r="272" spans="1:7" s="38" customFormat="1" x14ac:dyDescent="0.5">
      <c r="A272" s="57" t="s">
        <v>9</v>
      </c>
      <c r="B272" s="58">
        <f>[1]report!$B$158</f>
        <v>4.25</v>
      </c>
      <c r="C272" s="58">
        <f>'[1]Elementary 2'!J112</f>
        <v>0</v>
      </c>
      <c r="D272" s="8" t="str">
        <f t="shared" ref="D272:D284" si="0">IF(B272&gt;4.5,"มากที่สุด",IF(B272&gt;3.5,"มาก",IF(B272&gt;2.5,"ปานกลาง",IF(B272&gt;1.5,"น้อย",IF(B272&lt;=1.5,"น้อยที่สุด")))))</f>
        <v>มาก</v>
      </c>
    </row>
    <row r="273" spans="1:4" s="38" customFormat="1" x14ac:dyDescent="0.5">
      <c r="A273" s="57" t="s">
        <v>10</v>
      </c>
      <c r="B273" s="58">
        <f>[1]report!$B$159</f>
        <v>4</v>
      </c>
      <c r="C273" s="58">
        <f>'[1]Elementary 2'!K112</f>
        <v>0</v>
      </c>
      <c r="D273" s="8" t="str">
        <f t="shared" si="0"/>
        <v>มาก</v>
      </c>
    </row>
    <row r="274" spans="1:4" s="38" customFormat="1" x14ac:dyDescent="0.5">
      <c r="A274" s="57" t="s">
        <v>11</v>
      </c>
      <c r="B274" s="58">
        <f>[1]report!$B$160</f>
        <v>3.5833333333333335</v>
      </c>
      <c r="C274" s="58">
        <f>'[1]Elementary 2'!L112</f>
        <v>0</v>
      </c>
      <c r="D274" s="8" t="str">
        <f t="shared" si="0"/>
        <v>มาก</v>
      </c>
    </row>
    <row r="275" spans="1:4" s="38" customFormat="1" x14ac:dyDescent="0.5">
      <c r="A275" s="57" t="s">
        <v>12</v>
      </c>
      <c r="B275" s="58">
        <v>3.5833333333333335</v>
      </c>
      <c r="C275" s="58">
        <v>0.79296146109875854</v>
      </c>
      <c r="D275" s="8" t="s">
        <v>30</v>
      </c>
    </row>
    <row r="276" spans="1:4" s="38" customFormat="1" x14ac:dyDescent="0.5">
      <c r="A276" s="57" t="s">
        <v>13</v>
      </c>
      <c r="B276" s="58">
        <v>4.166666666666667</v>
      </c>
      <c r="C276" s="58">
        <v>0.71774056256527274</v>
      </c>
      <c r="D276" s="8" t="s">
        <v>30</v>
      </c>
    </row>
    <row r="277" spans="1:4" s="38" customFormat="1" x14ac:dyDescent="0.5">
      <c r="A277" s="57" t="s">
        <v>435</v>
      </c>
      <c r="B277" s="58">
        <v>3.9166666666666665</v>
      </c>
      <c r="C277" s="58">
        <v>0.79296146109875854</v>
      </c>
      <c r="D277" s="8" t="s">
        <v>30</v>
      </c>
    </row>
    <row r="278" spans="1:4" s="38" customFormat="1" x14ac:dyDescent="0.5">
      <c r="A278" s="57" t="s">
        <v>17</v>
      </c>
      <c r="B278" s="58">
        <v>3.9166666666666665</v>
      </c>
      <c r="C278" s="58">
        <v>0.66855792342152087</v>
      </c>
      <c r="D278" s="8" t="s">
        <v>30</v>
      </c>
    </row>
    <row r="279" spans="1:4" s="38" customFormat="1" x14ac:dyDescent="0.5">
      <c r="A279" s="57" t="s">
        <v>18</v>
      </c>
      <c r="B279" s="58">
        <v>4.25</v>
      </c>
      <c r="C279" s="58">
        <v>0.75377836144440913</v>
      </c>
      <c r="D279" s="8" t="s">
        <v>30</v>
      </c>
    </row>
    <row r="280" spans="1:4" s="38" customFormat="1" x14ac:dyDescent="0.5">
      <c r="A280" s="57" t="s">
        <v>19</v>
      </c>
      <c r="B280" s="58">
        <v>4.083333333333333</v>
      </c>
      <c r="C280" s="58">
        <v>0.79296146109875854</v>
      </c>
      <c r="D280" s="8" t="s">
        <v>30</v>
      </c>
    </row>
    <row r="281" spans="1:4" s="38" customFormat="1" x14ac:dyDescent="0.5">
      <c r="A281" s="57" t="s">
        <v>20</v>
      </c>
      <c r="B281" s="58">
        <v>4.25</v>
      </c>
      <c r="C281" s="58">
        <v>1.2154310870109943</v>
      </c>
      <c r="D281" s="8" t="s">
        <v>30</v>
      </c>
    </row>
    <row r="282" spans="1:4" s="38" customFormat="1" x14ac:dyDescent="0.5">
      <c r="A282" s="57" t="s">
        <v>21</v>
      </c>
      <c r="B282" s="58">
        <v>4.333333333333333</v>
      </c>
      <c r="C282" s="58">
        <v>0.77849894416152243</v>
      </c>
      <c r="D282" s="8" t="s">
        <v>30</v>
      </c>
    </row>
    <row r="283" spans="1:4" s="38" customFormat="1" x14ac:dyDescent="0.5">
      <c r="A283" s="57" t="s">
        <v>22</v>
      </c>
      <c r="B283" s="58">
        <v>4.75</v>
      </c>
      <c r="C283" s="58">
        <v>0.45226701686664544</v>
      </c>
      <c r="D283" s="8" t="s">
        <v>31</v>
      </c>
    </row>
    <row r="284" spans="1:4" s="38" customFormat="1" ht="22.5" thickBot="1" x14ac:dyDescent="0.55000000000000004">
      <c r="A284" s="59" t="s">
        <v>80</v>
      </c>
      <c r="B284" s="60">
        <f>AVERAGE(B271:B283)</f>
        <v>4.0897435897435903</v>
      </c>
      <c r="C284" s="60">
        <f>[1]report!$C$170</f>
        <v>0.90202888768307987</v>
      </c>
      <c r="D284" s="9" t="str">
        <f t="shared" si="0"/>
        <v>มาก</v>
      </c>
    </row>
    <row r="285" spans="1:4" ht="9" customHeight="1" thickTop="1" x14ac:dyDescent="0.5">
      <c r="A285" s="33"/>
      <c r="B285" s="34"/>
      <c r="C285" s="34"/>
      <c r="D285" s="35"/>
    </row>
    <row r="286" spans="1:4" s="43" customFormat="1" ht="24" x14ac:dyDescent="0.55000000000000004">
      <c r="A286" s="13" t="s">
        <v>530</v>
      </c>
      <c r="B286" s="63"/>
      <c r="C286" s="63"/>
      <c r="D286" s="12"/>
    </row>
    <row r="287" spans="1:4" s="43" customFormat="1" ht="24" x14ac:dyDescent="0.55000000000000004">
      <c r="A287" s="13" t="s">
        <v>451</v>
      </c>
      <c r="B287" s="63"/>
      <c r="C287" s="63"/>
      <c r="D287" s="12"/>
    </row>
    <row r="288" spans="1:4" s="43" customFormat="1" ht="24" x14ac:dyDescent="0.55000000000000004">
      <c r="A288" s="13" t="s">
        <v>452</v>
      </c>
      <c r="B288" s="63"/>
      <c r="C288" s="63"/>
      <c r="D288" s="12"/>
    </row>
    <row r="289" spans="1:7" s="43" customFormat="1" ht="24" x14ac:dyDescent="0.55000000000000004">
      <c r="A289" s="13" t="s">
        <v>528</v>
      </c>
      <c r="B289" s="63"/>
      <c r="C289" s="63"/>
      <c r="D289" s="12"/>
    </row>
    <row r="290" spans="1:7" s="43" customFormat="1" ht="24" x14ac:dyDescent="0.55000000000000004">
      <c r="A290" s="13" t="s">
        <v>529</v>
      </c>
      <c r="B290" s="63"/>
      <c r="C290" s="63"/>
      <c r="D290" s="12"/>
    </row>
    <row r="291" spans="1:7" s="43" customFormat="1" ht="24" x14ac:dyDescent="0.55000000000000004">
      <c r="A291" s="13" t="s">
        <v>561</v>
      </c>
      <c r="B291" s="81"/>
      <c r="C291" s="81"/>
      <c r="D291" s="14"/>
      <c r="E291" s="78"/>
    </row>
    <row r="292" spans="1:7" s="43" customFormat="1" ht="24" x14ac:dyDescent="0.55000000000000004">
      <c r="A292" s="13" t="s">
        <v>562</v>
      </c>
      <c r="B292" s="81"/>
      <c r="C292" s="81"/>
      <c r="D292" s="14"/>
      <c r="E292" s="78"/>
    </row>
    <row r="293" spans="1:7" s="43" customFormat="1" ht="24" x14ac:dyDescent="0.55000000000000004">
      <c r="A293" s="218">
        <v>11</v>
      </c>
      <c r="B293" s="218"/>
      <c r="C293" s="218"/>
      <c r="D293" s="218"/>
      <c r="E293" s="78"/>
    </row>
    <row r="294" spans="1:7" s="43" customFormat="1" ht="24" x14ac:dyDescent="0.55000000000000004">
      <c r="A294" s="13"/>
      <c r="B294" s="81"/>
      <c r="C294" s="81"/>
      <c r="D294" s="14"/>
      <c r="E294" s="78"/>
    </row>
    <row r="295" spans="1:7" s="92" customFormat="1" ht="24" x14ac:dyDescent="0.55000000000000004">
      <c r="A295" s="92" t="s">
        <v>324</v>
      </c>
      <c r="E295" s="116"/>
      <c r="F295" s="116"/>
      <c r="G295" s="116"/>
    </row>
    <row r="296" spans="1:7" s="92" customFormat="1" ht="24" x14ac:dyDescent="0.55000000000000004">
      <c r="A296" s="92" t="s">
        <v>531</v>
      </c>
      <c r="E296" s="116"/>
      <c r="F296" s="116"/>
      <c r="G296" s="116"/>
    </row>
    <row r="297" spans="1:7" s="92" customFormat="1" ht="25.5" customHeight="1" x14ac:dyDescent="0.55000000000000004">
      <c r="A297" s="204" t="s">
        <v>91</v>
      </c>
      <c r="B297" s="206"/>
      <c r="C297" s="206" t="s">
        <v>392</v>
      </c>
      <c r="D297" s="123" t="s">
        <v>236</v>
      </c>
      <c r="E297" s="116"/>
      <c r="F297" s="118"/>
      <c r="G297" s="116"/>
    </row>
    <row r="298" spans="1:7" s="92" customFormat="1" ht="25.5" customHeight="1" x14ac:dyDescent="0.55000000000000004">
      <c r="A298" s="205"/>
      <c r="B298" s="207"/>
      <c r="C298" s="207"/>
      <c r="D298" s="124" t="s">
        <v>237</v>
      </c>
      <c r="E298" s="116"/>
      <c r="F298" s="116"/>
      <c r="G298" s="116"/>
    </row>
    <row r="299" spans="1:7" s="43" customFormat="1" ht="24" x14ac:dyDescent="0.55000000000000004">
      <c r="A299" s="126" t="s">
        <v>234</v>
      </c>
      <c r="B299" s="120"/>
      <c r="C299" s="120"/>
      <c r="D299" s="119"/>
      <c r="E299" s="42"/>
      <c r="F299" s="42"/>
      <c r="G299" s="42"/>
    </row>
    <row r="300" spans="1:7" s="43" customFormat="1" ht="25.5" customHeight="1" x14ac:dyDescent="0.55000000000000004">
      <c r="A300" s="121" t="s">
        <v>242</v>
      </c>
      <c r="B300" s="112">
        <f>[1]Inermediate!$O$27</f>
        <v>3.16</v>
      </c>
      <c r="C300" s="112">
        <f>[1]Inermediate!$O$28</f>
        <v>0.98657657246324981</v>
      </c>
      <c r="D300" s="8" t="str">
        <f>IF(B300&gt;4.5,"มากที่สุด",IF(B300&gt;3.5,"มาก",IF(B300&gt;2.5,"ปานกลาง",IF(B300&gt;1.5,"น้อย",IF(B300&lt;=1.5,"น้อยที่สุด")))))</f>
        <v>ปานกลาง</v>
      </c>
      <c r="E300" s="42"/>
      <c r="F300" s="42"/>
      <c r="G300" s="42"/>
    </row>
    <row r="301" spans="1:7" s="43" customFormat="1" ht="24.75" thickBot="1" x14ac:dyDescent="0.6">
      <c r="A301" s="115" t="s">
        <v>235</v>
      </c>
      <c r="B301" s="114">
        <f>B300</f>
        <v>3.16</v>
      </c>
      <c r="C301" s="114">
        <f>C300</f>
        <v>0.98657657246324981</v>
      </c>
      <c r="D301" s="8" t="str">
        <f>IF(B301&gt;4.5,"มากที่สุด",IF(B301&gt;3.5,"มาก",IF(B301&gt;2.5,"ปานกลาง",IF(B301&gt;1.5,"น้อย",IF(B301&lt;=1.5,"น้อยที่สุด")))))</f>
        <v>ปานกลาง</v>
      </c>
      <c r="E301" s="42"/>
      <c r="F301" s="42"/>
      <c r="G301" s="42"/>
    </row>
    <row r="302" spans="1:7" s="43" customFormat="1" ht="24.75" thickTop="1" x14ac:dyDescent="0.55000000000000004">
      <c r="A302" s="111" t="s">
        <v>238</v>
      </c>
      <c r="B302" s="120"/>
      <c r="C302" s="120"/>
      <c r="D302" s="120"/>
      <c r="E302" s="42"/>
      <c r="F302" s="42"/>
      <c r="G302" s="42"/>
    </row>
    <row r="303" spans="1:7" s="43" customFormat="1" ht="25.5" customHeight="1" x14ac:dyDescent="0.55000000000000004">
      <c r="A303" s="121" t="s">
        <v>243</v>
      </c>
      <c r="B303" s="112">
        <f>[1]Inermediate!$P$27</f>
        <v>4.08</v>
      </c>
      <c r="C303" s="112">
        <f>[1]Inermediate!$P$28</f>
        <v>0.70237691685684855</v>
      </c>
      <c r="D303" s="113" t="s">
        <v>30</v>
      </c>
      <c r="E303" s="42"/>
      <c r="F303" s="42"/>
      <c r="G303" s="42"/>
    </row>
    <row r="304" spans="1:7" s="43" customFormat="1" ht="24.75" thickBot="1" x14ac:dyDescent="0.6">
      <c r="A304" s="115" t="s">
        <v>235</v>
      </c>
      <c r="B304" s="114">
        <f>B303</f>
        <v>4.08</v>
      </c>
      <c r="C304" s="114">
        <f>C303</f>
        <v>0.70237691685684855</v>
      </c>
      <c r="D304" s="122" t="s">
        <v>30</v>
      </c>
      <c r="E304" s="42"/>
      <c r="F304" s="42"/>
      <c r="G304" s="42"/>
    </row>
    <row r="305" spans="1:7" s="43" customFormat="1" ht="17.25" customHeight="1" thickTop="1" x14ac:dyDescent="0.55000000000000004">
      <c r="A305" s="110"/>
      <c r="E305" s="42"/>
      <c r="F305" s="42"/>
      <c r="G305" s="42"/>
    </row>
    <row r="306" spans="1:7" s="43" customFormat="1" ht="24" x14ac:dyDescent="0.55000000000000004">
      <c r="A306" s="43" t="s">
        <v>532</v>
      </c>
    </row>
    <row r="307" spans="1:7" s="43" customFormat="1" ht="24" x14ac:dyDescent="0.55000000000000004">
      <c r="A307" s="43" t="s">
        <v>563</v>
      </c>
    </row>
    <row r="308" spans="1:7" s="43" customFormat="1" ht="24" x14ac:dyDescent="0.55000000000000004">
      <c r="A308" s="43" t="s">
        <v>564</v>
      </c>
    </row>
    <row r="309" spans="1:7" x14ac:dyDescent="0.5">
      <c r="A309" s="36"/>
      <c r="B309" s="34"/>
      <c r="C309" s="34"/>
      <c r="D309" s="35"/>
      <c r="E309" s="37"/>
    </row>
    <row r="310" spans="1:7" s="38" customFormat="1" ht="24" x14ac:dyDescent="0.55000000000000004">
      <c r="A310" s="46" t="s">
        <v>534</v>
      </c>
      <c r="B310" s="62"/>
      <c r="C310" s="62"/>
      <c r="D310" s="10"/>
      <c r="E310" s="80"/>
    </row>
    <row r="311" spans="1:7" s="38" customFormat="1" x14ac:dyDescent="0.5">
      <c r="A311" s="208" t="s">
        <v>85</v>
      </c>
      <c r="B311" s="210" t="s">
        <v>533</v>
      </c>
      <c r="C311" s="211"/>
      <c r="D311" s="212"/>
    </row>
    <row r="312" spans="1:7" s="38" customFormat="1" ht="56.25" x14ac:dyDescent="0.5">
      <c r="A312" s="209"/>
      <c r="B312" s="128" t="s">
        <v>79</v>
      </c>
      <c r="C312" s="127" t="s">
        <v>84</v>
      </c>
      <c r="D312" s="127" t="s">
        <v>329</v>
      </c>
    </row>
    <row r="313" spans="1:7" s="38" customFormat="1" x14ac:dyDescent="0.5">
      <c r="A313" s="57" t="s">
        <v>8</v>
      </c>
      <c r="B313" s="58">
        <v>4.4800000000000004</v>
      </c>
      <c r="C313" s="58">
        <v>0.58594652770823186</v>
      </c>
      <c r="D313" s="8" t="str">
        <f>IF(B313&gt;4.5,"มากที่สุด",IF(B313&gt;3.5,"มาก",IF(B313&gt;2.5,"ปานกลาง",IF(B313&gt;1.5,"น้อย",IF(B313&lt;=1.5,"น้อยที่สุด")))))</f>
        <v>มาก</v>
      </c>
    </row>
    <row r="314" spans="1:7" s="38" customFormat="1" x14ac:dyDescent="0.5">
      <c r="A314" s="57" t="s">
        <v>9</v>
      </c>
      <c r="B314" s="58">
        <v>4.28</v>
      </c>
      <c r="C314" s="58">
        <v>0.89069261439249303</v>
      </c>
      <c r="D314" s="8" t="str">
        <f t="shared" ref="D314:D331" si="1">IF(B314&gt;4.5,"มากที่สุด",IF(B314&gt;3.5,"มาก",IF(B314&gt;2.5,"ปานกลาง",IF(B314&gt;1.5,"น้อย",IF(B314&lt;=1.5,"น้อยที่สุด")))))</f>
        <v>มาก</v>
      </c>
    </row>
    <row r="315" spans="1:7" s="38" customFormat="1" x14ac:dyDescent="0.5">
      <c r="A315" s="57" t="s">
        <v>10</v>
      </c>
      <c r="B315" s="58">
        <v>4.16</v>
      </c>
      <c r="C315" s="58">
        <v>0.74610097618664672</v>
      </c>
      <c r="D315" s="8" t="str">
        <f t="shared" si="1"/>
        <v>มาก</v>
      </c>
    </row>
    <row r="316" spans="1:7" s="38" customFormat="1" x14ac:dyDescent="0.5">
      <c r="A316" s="57" t="s">
        <v>11</v>
      </c>
      <c r="B316" s="58">
        <v>4.28</v>
      </c>
      <c r="C316" s="58">
        <v>0.7371114795832</v>
      </c>
      <c r="D316" s="129" t="str">
        <f t="shared" si="1"/>
        <v>มาก</v>
      </c>
    </row>
    <row r="317" spans="1:7" s="38" customFormat="1" x14ac:dyDescent="0.5">
      <c r="A317" s="57" t="s">
        <v>12</v>
      </c>
      <c r="B317" s="58">
        <v>4.2</v>
      </c>
      <c r="C317" s="58">
        <v>0.71180521680208819</v>
      </c>
      <c r="D317" s="129" t="str">
        <f t="shared" si="1"/>
        <v>มาก</v>
      </c>
    </row>
    <row r="318" spans="1:7" s="38" customFormat="1" x14ac:dyDescent="0.5">
      <c r="A318" s="57" t="s">
        <v>13</v>
      </c>
      <c r="B318" s="58">
        <v>4.5199999999999996</v>
      </c>
      <c r="C318" s="58">
        <v>0.5066228051190208</v>
      </c>
      <c r="D318" s="8" t="str">
        <f t="shared" si="1"/>
        <v>มากที่สุด</v>
      </c>
    </row>
    <row r="319" spans="1:7" s="38" customFormat="1" x14ac:dyDescent="0.5">
      <c r="A319" s="197" t="s">
        <v>16</v>
      </c>
      <c r="B319" s="187">
        <v>4.2</v>
      </c>
      <c r="C319" s="187">
        <v>0.70710678118654757</v>
      </c>
      <c r="D319" s="186" t="str">
        <f>IF(B319&gt;4.5,"มากที่สุด",IF(B319&gt;3.5,"มาก",IF(B319&gt;2.5,"ปานกลาง",IF(B319&gt;1.5,"น้อย",IF(B319&lt;=1.5,"น้อยที่สุด")))))</f>
        <v>มาก</v>
      </c>
    </row>
    <row r="320" spans="1:7" s="38" customFormat="1" x14ac:dyDescent="0.5">
      <c r="A320" s="57" t="s">
        <v>17</v>
      </c>
      <c r="B320" s="58">
        <v>4.3600000000000003</v>
      </c>
      <c r="C320" s="58">
        <v>0.63770421565696611</v>
      </c>
      <c r="D320" s="8" t="str">
        <f>IF(B320&gt;4.5,"มากที่สุด",IF(B320&gt;3.5,"มาก",IF(B320&gt;2.5,"ปานกลาง",IF(B320&gt;1.5,"น้อย",IF(B320&lt;=1.5,"น้อยที่สุด")))))</f>
        <v>มาก</v>
      </c>
    </row>
    <row r="321" spans="1:4" s="38" customFormat="1" ht="24" x14ac:dyDescent="0.55000000000000004">
      <c r="A321" s="218">
        <v>12</v>
      </c>
      <c r="B321" s="218"/>
      <c r="C321" s="218"/>
      <c r="D321" s="218"/>
    </row>
    <row r="322" spans="1:4" s="38" customFormat="1" ht="17.25" customHeight="1" x14ac:dyDescent="0.5">
      <c r="A322" s="198"/>
      <c r="B322" s="199"/>
      <c r="C322" s="199"/>
      <c r="D322" s="200"/>
    </row>
    <row r="323" spans="1:4" s="38" customFormat="1" ht="24" x14ac:dyDescent="0.55000000000000004">
      <c r="A323" s="46" t="s">
        <v>537</v>
      </c>
      <c r="B323" s="62"/>
      <c r="C323" s="62"/>
      <c r="D323" s="10"/>
    </row>
    <row r="324" spans="1:4" s="38" customFormat="1" x14ac:dyDescent="0.5">
      <c r="A324" s="208" t="s">
        <v>85</v>
      </c>
      <c r="B324" s="210" t="s">
        <v>533</v>
      </c>
      <c r="C324" s="211"/>
      <c r="D324" s="212"/>
    </row>
    <row r="325" spans="1:4" s="38" customFormat="1" ht="56.25" x14ac:dyDescent="0.5">
      <c r="A325" s="209"/>
      <c r="B325" s="128" t="s">
        <v>79</v>
      </c>
      <c r="C325" s="127" t="s">
        <v>84</v>
      </c>
      <c r="D325" s="127" t="s">
        <v>329</v>
      </c>
    </row>
    <row r="326" spans="1:4" s="38" customFormat="1" x14ac:dyDescent="0.5">
      <c r="A326" s="57" t="s">
        <v>18</v>
      </c>
      <c r="B326" s="58">
        <v>4.32</v>
      </c>
      <c r="C326" s="58">
        <v>0.69041050590693254</v>
      </c>
      <c r="D326" s="8" t="str">
        <f t="shared" si="1"/>
        <v>มาก</v>
      </c>
    </row>
    <row r="327" spans="1:4" s="38" customFormat="1" x14ac:dyDescent="0.5">
      <c r="A327" s="57" t="s">
        <v>19</v>
      </c>
      <c r="B327" s="58">
        <v>4.68</v>
      </c>
      <c r="C327" s="58">
        <v>0.47609522856952335</v>
      </c>
      <c r="D327" s="8" t="str">
        <f t="shared" si="1"/>
        <v>มากที่สุด</v>
      </c>
    </row>
    <row r="328" spans="1:4" s="38" customFormat="1" x14ac:dyDescent="0.5">
      <c r="A328" s="57" t="s">
        <v>20</v>
      </c>
      <c r="B328" s="58">
        <v>4.76</v>
      </c>
      <c r="C328" s="58">
        <v>0.43588989435406744</v>
      </c>
      <c r="D328" s="8" t="str">
        <f t="shared" si="1"/>
        <v>มากที่สุด</v>
      </c>
    </row>
    <row r="329" spans="1:4" s="38" customFormat="1" x14ac:dyDescent="0.5">
      <c r="A329" s="57" t="s">
        <v>21</v>
      </c>
      <c r="B329" s="58">
        <v>4.5999999999999996</v>
      </c>
      <c r="C329" s="58">
        <v>0.5</v>
      </c>
      <c r="D329" s="8" t="str">
        <f t="shared" si="1"/>
        <v>มากที่สุด</v>
      </c>
    </row>
    <row r="330" spans="1:4" s="38" customFormat="1" x14ac:dyDescent="0.5">
      <c r="A330" s="57" t="s">
        <v>22</v>
      </c>
      <c r="B330" s="58">
        <v>4.4400000000000004</v>
      </c>
      <c r="C330" s="58">
        <v>0.50662280511902313</v>
      </c>
      <c r="D330" s="8" t="str">
        <f t="shared" si="1"/>
        <v>มาก</v>
      </c>
    </row>
    <row r="331" spans="1:4" s="38" customFormat="1" ht="22.5" thickBot="1" x14ac:dyDescent="0.55000000000000004">
      <c r="A331" s="59" t="s">
        <v>80</v>
      </c>
      <c r="B331" s="60">
        <f>AVERAGE(B313:B330)</f>
        <v>4.4061538461538463</v>
      </c>
      <c r="C331" s="60">
        <f>AVERAGE(C313:C330)</f>
        <v>0.62554685004498012</v>
      </c>
      <c r="D331" s="9" t="str">
        <f t="shared" si="1"/>
        <v>มาก</v>
      </c>
    </row>
    <row r="332" spans="1:4" s="38" customFormat="1" ht="9" customHeight="1" thickTop="1" x14ac:dyDescent="0.5">
      <c r="A332" s="61"/>
      <c r="B332" s="62"/>
      <c r="C332" s="62"/>
      <c r="D332" s="10"/>
    </row>
    <row r="333" spans="1:4" s="43" customFormat="1" ht="24" x14ac:dyDescent="0.55000000000000004">
      <c r="A333" s="13" t="s">
        <v>535</v>
      </c>
      <c r="B333" s="63"/>
      <c r="C333" s="63"/>
      <c r="D333" s="12"/>
    </row>
    <row r="334" spans="1:4" s="43" customFormat="1" ht="24" x14ac:dyDescent="0.55000000000000004">
      <c r="A334" s="13" t="s">
        <v>308</v>
      </c>
      <c r="B334" s="63"/>
      <c r="C334" s="63"/>
      <c r="D334" s="12"/>
    </row>
    <row r="335" spans="1:4" s="43" customFormat="1" ht="24" x14ac:dyDescent="0.55000000000000004">
      <c r="A335" s="13" t="s">
        <v>455</v>
      </c>
      <c r="B335" s="63"/>
      <c r="C335" s="63"/>
      <c r="D335" s="12"/>
    </row>
    <row r="336" spans="1:4" s="43" customFormat="1" ht="24" x14ac:dyDescent="0.55000000000000004">
      <c r="A336" s="13" t="s">
        <v>456</v>
      </c>
      <c r="B336" s="63"/>
      <c r="C336" s="63"/>
      <c r="D336" s="12"/>
    </row>
    <row r="337" spans="1:7" s="43" customFormat="1" ht="24" x14ac:dyDescent="0.55000000000000004">
      <c r="A337" s="13" t="s">
        <v>457</v>
      </c>
      <c r="B337" s="63"/>
      <c r="C337" s="63"/>
      <c r="D337" s="12"/>
    </row>
    <row r="338" spans="1:7" s="43" customFormat="1" ht="24" x14ac:dyDescent="0.55000000000000004">
      <c r="A338" s="13" t="s">
        <v>458</v>
      </c>
      <c r="B338" s="63"/>
      <c r="C338" s="63"/>
      <c r="D338" s="12"/>
    </row>
    <row r="339" spans="1:7" s="43" customFormat="1" ht="24" x14ac:dyDescent="0.55000000000000004">
      <c r="A339" s="41"/>
      <c r="B339" s="42"/>
      <c r="C339" s="42"/>
    </row>
    <row r="340" spans="1:7" s="92" customFormat="1" ht="24" x14ac:dyDescent="0.55000000000000004">
      <c r="A340" s="92" t="s">
        <v>536</v>
      </c>
      <c r="E340" s="116"/>
      <c r="F340" s="116"/>
      <c r="G340" s="116"/>
    </row>
    <row r="341" spans="1:7" s="92" customFormat="1" ht="24" x14ac:dyDescent="0.55000000000000004">
      <c r="A341" s="92" t="s">
        <v>436</v>
      </c>
      <c r="E341" s="116"/>
      <c r="F341" s="116"/>
      <c r="G341" s="116"/>
    </row>
    <row r="342" spans="1:7" s="92" customFormat="1" ht="25.5" customHeight="1" x14ac:dyDescent="0.55000000000000004">
      <c r="A342" s="204" t="s">
        <v>91</v>
      </c>
      <c r="B342" s="206"/>
      <c r="C342" s="206" t="s">
        <v>89</v>
      </c>
      <c r="D342" s="123" t="s">
        <v>236</v>
      </c>
      <c r="E342" s="116"/>
      <c r="F342" s="118"/>
      <c r="G342" s="116"/>
    </row>
    <row r="343" spans="1:7" s="92" customFormat="1" ht="25.5" customHeight="1" x14ac:dyDescent="0.55000000000000004">
      <c r="A343" s="205"/>
      <c r="B343" s="207"/>
      <c r="C343" s="207"/>
      <c r="D343" s="124" t="s">
        <v>237</v>
      </c>
      <c r="E343" s="116"/>
      <c r="F343" s="116"/>
      <c r="G343" s="116"/>
    </row>
    <row r="344" spans="1:7" s="43" customFormat="1" ht="24" x14ac:dyDescent="0.55000000000000004">
      <c r="A344" s="126" t="s">
        <v>234</v>
      </c>
      <c r="B344" s="120"/>
      <c r="C344" s="120"/>
      <c r="D344" s="119"/>
      <c r="E344" s="42"/>
      <c r="F344" s="42"/>
      <c r="G344" s="42"/>
    </row>
    <row r="345" spans="1:7" s="43" customFormat="1" ht="25.5" customHeight="1" x14ac:dyDescent="0.55000000000000004">
      <c r="A345" s="121" t="s">
        <v>242</v>
      </c>
      <c r="B345" s="112">
        <v>3.16</v>
      </c>
      <c r="C345" s="112">
        <v>0.98657657246324981</v>
      </c>
      <c r="D345" s="113" t="s">
        <v>30</v>
      </c>
      <c r="E345" s="42"/>
      <c r="F345" s="42"/>
      <c r="G345" s="42"/>
    </row>
    <row r="346" spans="1:7" s="43" customFormat="1" ht="24" x14ac:dyDescent="0.55000000000000004">
      <c r="A346" s="201" t="s">
        <v>235</v>
      </c>
      <c r="B346" s="71">
        <v>3.16</v>
      </c>
      <c r="C346" s="71">
        <v>0.98657657246324981</v>
      </c>
      <c r="D346" s="113" t="s">
        <v>30</v>
      </c>
      <c r="E346" s="42"/>
      <c r="F346" s="42"/>
      <c r="G346" s="42"/>
    </row>
    <row r="347" spans="1:7" s="43" customFormat="1" ht="24" x14ac:dyDescent="0.55000000000000004">
      <c r="A347" s="126" t="s">
        <v>238</v>
      </c>
      <c r="B347" s="120"/>
      <c r="C347" s="120"/>
      <c r="D347" s="120"/>
      <c r="E347" s="42"/>
      <c r="F347" s="42"/>
      <c r="G347" s="42"/>
    </row>
    <row r="348" spans="1:7" s="43" customFormat="1" ht="24" x14ac:dyDescent="0.55000000000000004">
      <c r="A348" s="121" t="s">
        <v>243</v>
      </c>
      <c r="B348" s="112">
        <v>4.08</v>
      </c>
      <c r="C348" s="112">
        <v>0.70237691685684855</v>
      </c>
      <c r="D348" s="113" t="s">
        <v>30</v>
      </c>
      <c r="E348" s="42"/>
      <c r="F348" s="42"/>
      <c r="G348" s="42"/>
    </row>
    <row r="349" spans="1:7" s="43" customFormat="1" ht="24.75" thickBot="1" x14ac:dyDescent="0.6">
      <c r="A349" s="115" t="s">
        <v>235</v>
      </c>
      <c r="B349" s="114">
        <v>4.08</v>
      </c>
      <c r="C349" s="114">
        <v>0.70237691685684855</v>
      </c>
      <c r="D349" s="122" t="s">
        <v>30</v>
      </c>
      <c r="E349" s="42"/>
      <c r="F349" s="42"/>
      <c r="G349" s="42"/>
    </row>
    <row r="350" spans="1:7" s="43" customFormat="1" ht="24.75" thickTop="1" x14ac:dyDescent="0.55000000000000004">
      <c r="A350" s="218">
        <v>13</v>
      </c>
      <c r="B350" s="218"/>
      <c r="C350" s="218"/>
      <c r="D350" s="218"/>
      <c r="E350" s="42"/>
      <c r="F350" s="42"/>
      <c r="G350" s="42"/>
    </row>
    <row r="351" spans="1:7" s="43" customFormat="1" ht="24" x14ac:dyDescent="0.55000000000000004">
      <c r="E351" s="42"/>
      <c r="F351" s="42"/>
      <c r="G351" s="42"/>
    </row>
    <row r="352" spans="1:7" s="43" customFormat="1" ht="24" x14ac:dyDescent="0.55000000000000004">
      <c r="A352" s="43" t="s">
        <v>538</v>
      </c>
    </row>
    <row r="353" spans="1:4" s="43" customFormat="1" ht="24" x14ac:dyDescent="0.55000000000000004">
      <c r="A353" s="43" t="s">
        <v>539</v>
      </c>
    </row>
    <row r="354" spans="1:4" s="43" customFormat="1" ht="24" x14ac:dyDescent="0.55000000000000004">
      <c r="A354" s="43" t="s">
        <v>437</v>
      </c>
    </row>
    <row r="356" spans="1:4" s="38" customFormat="1" ht="24" x14ac:dyDescent="0.55000000000000004">
      <c r="A356" s="46" t="s">
        <v>540</v>
      </c>
      <c r="B356" s="40"/>
      <c r="C356" s="40"/>
    </row>
    <row r="357" spans="1:4" s="38" customFormat="1" x14ac:dyDescent="0.5">
      <c r="A357" s="208" t="s">
        <v>85</v>
      </c>
      <c r="B357" s="221" t="s">
        <v>438</v>
      </c>
      <c r="C357" s="222"/>
      <c r="D357" s="223"/>
    </row>
    <row r="358" spans="1:4" s="38" customFormat="1" ht="56.25" x14ac:dyDescent="0.5">
      <c r="A358" s="209"/>
      <c r="B358" s="128" t="s">
        <v>79</v>
      </c>
      <c r="C358" s="127" t="s">
        <v>84</v>
      </c>
      <c r="D358" s="127" t="s">
        <v>329</v>
      </c>
    </row>
    <row r="359" spans="1:4" s="38" customFormat="1" x14ac:dyDescent="0.5">
      <c r="A359" s="57" t="s">
        <v>8</v>
      </c>
      <c r="B359" s="58">
        <v>4.3600000000000003</v>
      </c>
      <c r="C359" s="58">
        <v>0.56862407030773232</v>
      </c>
      <c r="D359" s="8" t="s">
        <v>30</v>
      </c>
    </row>
    <row r="360" spans="1:4" s="38" customFormat="1" x14ac:dyDescent="0.5">
      <c r="A360" s="57" t="s">
        <v>9</v>
      </c>
      <c r="B360" s="58">
        <v>4.28</v>
      </c>
      <c r="C360" s="58">
        <v>0.74610097618664672</v>
      </c>
      <c r="D360" s="8" t="s">
        <v>30</v>
      </c>
    </row>
    <row r="361" spans="1:4" s="38" customFormat="1" x14ac:dyDescent="0.5">
      <c r="A361" s="57" t="s">
        <v>10</v>
      </c>
      <c r="B361" s="58">
        <v>4.12</v>
      </c>
      <c r="C361" s="58">
        <v>0.72571803523590761</v>
      </c>
      <c r="D361" s="8" t="s">
        <v>30</v>
      </c>
    </row>
    <row r="362" spans="1:4" s="38" customFormat="1" x14ac:dyDescent="0.5">
      <c r="A362" s="57" t="s">
        <v>11</v>
      </c>
      <c r="B362" s="58">
        <v>4.04</v>
      </c>
      <c r="C362" s="58">
        <v>0.61101009266077799</v>
      </c>
      <c r="D362" s="8" t="s">
        <v>30</v>
      </c>
    </row>
    <row r="363" spans="1:4" s="38" customFormat="1" x14ac:dyDescent="0.5">
      <c r="A363" s="57" t="s">
        <v>12</v>
      </c>
      <c r="B363" s="58">
        <v>4.2</v>
      </c>
      <c r="C363" s="58">
        <v>0.5</v>
      </c>
      <c r="D363" s="8" t="s">
        <v>30</v>
      </c>
    </row>
    <row r="364" spans="1:4" s="38" customFormat="1" x14ac:dyDescent="0.5">
      <c r="A364" s="57" t="s">
        <v>13</v>
      </c>
      <c r="B364" s="58">
        <v>4.5199999999999996</v>
      </c>
      <c r="C364" s="58">
        <v>0.50990195135927885</v>
      </c>
      <c r="D364" s="8" t="s">
        <v>31</v>
      </c>
    </row>
    <row r="365" spans="1:4" s="38" customFormat="1" x14ac:dyDescent="0.5">
      <c r="A365" s="57" t="s">
        <v>16</v>
      </c>
      <c r="B365" s="58">
        <v>3.96</v>
      </c>
      <c r="C365" s="58">
        <v>0.61101009266077799</v>
      </c>
      <c r="D365" s="8" t="s">
        <v>30</v>
      </c>
    </row>
    <row r="366" spans="1:4" s="38" customFormat="1" x14ac:dyDescent="0.5">
      <c r="A366" s="57" t="s">
        <v>17</v>
      </c>
      <c r="B366" s="58">
        <v>4</v>
      </c>
      <c r="C366" s="58">
        <v>0.6454972243679028</v>
      </c>
      <c r="D366" s="8" t="s">
        <v>30</v>
      </c>
    </row>
    <row r="367" spans="1:4" s="38" customFormat="1" x14ac:dyDescent="0.5">
      <c r="A367" s="57" t="s">
        <v>18</v>
      </c>
      <c r="B367" s="58">
        <v>3.96</v>
      </c>
      <c r="C367" s="58">
        <v>0.67577116442377583</v>
      </c>
      <c r="D367" s="8" t="s">
        <v>30</v>
      </c>
    </row>
    <row r="368" spans="1:4" s="38" customFormat="1" x14ac:dyDescent="0.5">
      <c r="A368" s="57" t="s">
        <v>19</v>
      </c>
      <c r="B368" s="58">
        <v>4</v>
      </c>
      <c r="C368" s="58">
        <v>0.70710678118654757</v>
      </c>
      <c r="D368" s="8" t="s">
        <v>30</v>
      </c>
    </row>
    <row r="369" spans="1:7" s="38" customFormat="1" x14ac:dyDescent="0.5">
      <c r="A369" s="57" t="s">
        <v>20</v>
      </c>
      <c r="B369" s="58">
        <v>4.4000000000000004</v>
      </c>
      <c r="C369" s="58">
        <v>0.8660254037844386</v>
      </c>
      <c r="D369" s="8" t="s">
        <v>30</v>
      </c>
    </row>
    <row r="370" spans="1:7" s="38" customFormat="1" x14ac:dyDescent="0.5">
      <c r="A370" s="57" t="s">
        <v>21</v>
      </c>
      <c r="B370" s="58">
        <v>4.2</v>
      </c>
      <c r="C370" s="58">
        <v>0.57735026918962573</v>
      </c>
      <c r="D370" s="8" t="s">
        <v>30</v>
      </c>
    </row>
    <row r="371" spans="1:7" s="38" customFormat="1" x14ac:dyDescent="0.5">
      <c r="A371" s="57" t="s">
        <v>22</v>
      </c>
      <c r="B371" s="58">
        <v>4.4800000000000004</v>
      </c>
      <c r="C371" s="58">
        <v>0.65319726474218109</v>
      </c>
      <c r="D371" s="8" t="s">
        <v>30</v>
      </c>
    </row>
    <row r="372" spans="1:7" s="38" customFormat="1" ht="22.5" thickBot="1" x14ac:dyDescent="0.55000000000000004">
      <c r="A372" s="59" t="s">
        <v>80</v>
      </c>
      <c r="B372" s="60">
        <v>4.1938461538461542</v>
      </c>
      <c r="C372" s="60">
        <v>0.64594717893119946</v>
      </c>
      <c r="D372" s="9" t="s">
        <v>30</v>
      </c>
    </row>
    <row r="373" spans="1:7" s="43" customFormat="1" ht="24.75" thickTop="1" x14ac:dyDescent="0.55000000000000004">
      <c r="A373" s="13" t="s">
        <v>541</v>
      </c>
      <c r="B373" s="63"/>
      <c r="C373" s="63"/>
      <c r="D373" s="12"/>
    </row>
    <row r="374" spans="1:7" s="43" customFormat="1" ht="24" x14ac:dyDescent="0.55000000000000004">
      <c r="A374" s="13" t="s">
        <v>542</v>
      </c>
      <c r="B374" s="63"/>
      <c r="C374" s="63"/>
      <c r="D374" s="12"/>
    </row>
    <row r="375" spans="1:7" s="43" customFormat="1" ht="24" x14ac:dyDescent="0.55000000000000004">
      <c r="A375" s="13" t="s">
        <v>543</v>
      </c>
      <c r="B375" s="63"/>
      <c r="C375" s="63"/>
      <c r="D375" s="12"/>
    </row>
    <row r="376" spans="1:7" s="43" customFormat="1" ht="24" x14ac:dyDescent="0.55000000000000004">
      <c r="A376" s="13" t="s">
        <v>545</v>
      </c>
      <c r="B376" s="63"/>
      <c r="C376" s="63"/>
      <c r="D376" s="12"/>
    </row>
    <row r="377" spans="1:7" s="43" customFormat="1" ht="24" x14ac:dyDescent="0.55000000000000004">
      <c r="A377" s="13" t="s">
        <v>546</v>
      </c>
      <c r="B377" s="63"/>
      <c r="C377" s="63"/>
      <c r="D377" s="12"/>
    </row>
    <row r="378" spans="1:7" s="43" customFormat="1" ht="24" x14ac:dyDescent="0.55000000000000004">
      <c r="A378" s="13" t="s">
        <v>459</v>
      </c>
      <c r="B378" s="63"/>
      <c r="C378" s="63"/>
      <c r="D378" s="12"/>
    </row>
    <row r="379" spans="1:7" s="43" customFormat="1" ht="24" x14ac:dyDescent="0.55000000000000004">
      <c r="A379" s="218">
        <v>14</v>
      </c>
      <c r="B379" s="218"/>
      <c r="C379" s="218"/>
      <c r="D379" s="218"/>
    </row>
    <row r="380" spans="1:7" s="43" customFormat="1" ht="24.75" customHeight="1" x14ac:dyDescent="0.55000000000000004">
      <c r="A380" s="13"/>
      <c r="B380" s="63"/>
      <c r="C380" s="63"/>
      <c r="D380" s="12"/>
    </row>
    <row r="381" spans="1:7" s="117" customFormat="1" x14ac:dyDescent="0.5">
      <c r="A381" s="117" t="s">
        <v>544</v>
      </c>
      <c r="E381" s="118"/>
      <c r="F381" s="118"/>
      <c r="G381" s="118"/>
    </row>
    <row r="382" spans="1:7" s="117" customFormat="1" x14ac:dyDescent="0.5">
      <c r="A382" s="117" t="s">
        <v>397</v>
      </c>
      <c r="E382" s="118"/>
      <c r="F382" s="118"/>
      <c r="G382" s="118"/>
    </row>
    <row r="383" spans="1:7" s="92" customFormat="1" ht="25.5" customHeight="1" x14ac:dyDescent="0.55000000000000004">
      <c r="A383" s="213" t="s">
        <v>91</v>
      </c>
      <c r="B383" s="206"/>
      <c r="C383" s="206" t="s">
        <v>392</v>
      </c>
      <c r="D383" s="123" t="s">
        <v>236</v>
      </c>
      <c r="E383" s="116"/>
      <c r="F383" s="118"/>
      <c r="G383" s="116"/>
    </row>
    <row r="384" spans="1:7" s="92" customFormat="1" ht="18.75" customHeight="1" x14ac:dyDescent="0.55000000000000004">
      <c r="A384" s="214"/>
      <c r="B384" s="207"/>
      <c r="C384" s="207"/>
      <c r="D384" s="124" t="s">
        <v>237</v>
      </c>
      <c r="E384" s="116"/>
      <c r="F384" s="116"/>
      <c r="G384" s="116"/>
    </row>
    <row r="385" spans="1:7" s="43" customFormat="1" ht="24" x14ac:dyDescent="0.55000000000000004">
      <c r="A385" s="126" t="s">
        <v>234</v>
      </c>
      <c r="B385" s="120"/>
      <c r="C385" s="120"/>
      <c r="D385" s="119"/>
      <c r="E385" s="42"/>
      <c r="F385" s="42"/>
      <c r="G385" s="42"/>
    </row>
    <row r="386" spans="1:7" s="43" customFormat="1" ht="25.5" customHeight="1" x14ac:dyDescent="0.55000000000000004">
      <c r="A386" s="121" t="s">
        <v>242</v>
      </c>
      <c r="B386" s="112">
        <f>starter2!P18</f>
        <v>3.1875</v>
      </c>
      <c r="C386" s="112">
        <f>starter2!P19</f>
        <v>1.2763881332363862</v>
      </c>
      <c r="D386" s="113" t="s">
        <v>30</v>
      </c>
      <c r="E386" s="42"/>
      <c r="F386" s="42"/>
      <c r="G386" s="42"/>
    </row>
    <row r="387" spans="1:7" s="43" customFormat="1" ht="24.75" thickBot="1" x14ac:dyDescent="0.6">
      <c r="A387" s="115" t="s">
        <v>235</v>
      </c>
      <c r="B387" s="114">
        <f>AVERAGE(B386:B386)</f>
        <v>3.1875</v>
      </c>
      <c r="C387" s="114">
        <f>SUM(C386)</f>
        <v>1.2763881332363862</v>
      </c>
      <c r="D387" s="125" t="s">
        <v>30</v>
      </c>
      <c r="E387" s="42"/>
      <c r="F387" s="42"/>
      <c r="G387" s="42"/>
    </row>
    <row r="388" spans="1:7" s="43" customFormat="1" ht="24.75" thickTop="1" x14ac:dyDescent="0.55000000000000004">
      <c r="A388" s="111" t="s">
        <v>238</v>
      </c>
      <c r="B388" s="120"/>
      <c r="C388" s="120"/>
      <c r="D388" s="120"/>
      <c r="E388" s="42"/>
      <c r="F388" s="42"/>
      <c r="G388" s="42"/>
    </row>
    <row r="389" spans="1:7" s="43" customFormat="1" ht="25.5" customHeight="1" x14ac:dyDescent="0.55000000000000004">
      <c r="A389" s="121" t="s">
        <v>243</v>
      </c>
      <c r="B389" s="112">
        <f>starter2!Q18</f>
        <v>4.125</v>
      </c>
      <c r="C389" s="112">
        <f>starter2!Q19</f>
        <v>0.7187952884282609</v>
      </c>
      <c r="D389" s="113" t="s">
        <v>30</v>
      </c>
      <c r="E389" s="42"/>
      <c r="F389" s="42"/>
      <c r="G389" s="42"/>
    </row>
    <row r="390" spans="1:7" s="43" customFormat="1" ht="24.75" thickBot="1" x14ac:dyDescent="0.6">
      <c r="A390" s="115" t="s">
        <v>235</v>
      </c>
      <c r="B390" s="114">
        <f>AVERAGE(B389:B389)</f>
        <v>4.125</v>
      </c>
      <c r="C390" s="114">
        <f>SUM(C389)</f>
        <v>0.7187952884282609</v>
      </c>
      <c r="D390" s="122" t="s">
        <v>30</v>
      </c>
      <c r="E390" s="42"/>
      <c r="F390" s="42"/>
      <c r="G390" s="42"/>
    </row>
    <row r="391" spans="1:7" s="43" customFormat="1" ht="9.75" customHeight="1" thickTop="1" x14ac:dyDescent="0.55000000000000004">
      <c r="A391" s="110"/>
      <c r="E391" s="42"/>
      <c r="F391" s="42"/>
      <c r="G391" s="42"/>
    </row>
    <row r="392" spans="1:7" s="43" customFormat="1" ht="24" x14ac:dyDescent="0.55000000000000004">
      <c r="A392" s="43" t="s">
        <v>547</v>
      </c>
    </row>
    <row r="393" spans="1:7" s="43" customFormat="1" ht="24" x14ac:dyDescent="0.55000000000000004">
      <c r="A393" s="43" t="s">
        <v>460</v>
      </c>
    </row>
    <row r="394" spans="1:7" s="43" customFormat="1" ht="24" x14ac:dyDescent="0.55000000000000004">
      <c r="A394" s="43" t="s">
        <v>394</v>
      </c>
    </row>
    <row r="395" spans="1:7" s="43" customFormat="1" ht="18.75" customHeight="1" x14ac:dyDescent="0.55000000000000004"/>
    <row r="396" spans="1:7" s="38" customFormat="1" ht="24" x14ac:dyDescent="0.55000000000000004">
      <c r="A396" s="46" t="s">
        <v>548</v>
      </c>
      <c r="B396" s="79"/>
      <c r="C396" s="79"/>
      <c r="D396" s="11"/>
    </row>
    <row r="397" spans="1:7" s="38" customFormat="1" x14ac:dyDescent="0.5">
      <c r="A397" s="208" t="s">
        <v>85</v>
      </c>
      <c r="B397" s="215" t="s">
        <v>395</v>
      </c>
      <c r="C397" s="216"/>
      <c r="D397" s="217"/>
    </row>
    <row r="398" spans="1:7" s="38" customFormat="1" ht="56.25" x14ac:dyDescent="0.5">
      <c r="A398" s="209"/>
      <c r="B398" s="128" t="s">
        <v>79</v>
      </c>
      <c r="C398" s="127" t="s">
        <v>84</v>
      </c>
      <c r="D398" s="127" t="s">
        <v>329</v>
      </c>
    </row>
    <row r="399" spans="1:7" s="38" customFormat="1" x14ac:dyDescent="0.5">
      <c r="A399" s="57" t="s">
        <v>8</v>
      </c>
      <c r="B399" s="58">
        <f>starter2!J18</f>
        <v>4</v>
      </c>
      <c r="C399" s="58">
        <f>starter2!J19</f>
        <v>1.0954451150103321</v>
      </c>
      <c r="D399" s="8" t="str">
        <f>IF(B399&gt;4.5,"มากที่สุด",IF(B399&gt;3.5,"มาก",IF(B399&gt;2.5,"ปานกลาง",IF(B399&gt;1.5,"น้อย",IF(B399&lt;=1.5,"น้อยที่สุด")))))</f>
        <v>มาก</v>
      </c>
    </row>
    <row r="400" spans="1:7" s="38" customFormat="1" x14ac:dyDescent="0.5">
      <c r="A400" s="57" t="s">
        <v>9</v>
      </c>
      <c r="B400" s="58">
        <f>starter2!K18</f>
        <v>4.0625</v>
      </c>
      <c r="C400" s="58">
        <f>starter2!K19</f>
        <v>1.1236102527122116</v>
      </c>
      <c r="D400" s="8" t="str">
        <f t="shared" ref="D400:D419" si="2">IF(B400&gt;4.5,"มากที่สุด",IF(B400&gt;3.5,"มาก",IF(B400&gt;2.5,"ปานกลาง",IF(B400&gt;1.5,"น้อย",IF(B400&lt;=1.5,"น้อยที่สุด")))))</f>
        <v>มาก</v>
      </c>
    </row>
    <row r="401" spans="1:4" s="38" customFormat="1" x14ac:dyDescent="0.5">
      <c r="A401" s="57" t="s">
        <v>10</v>
      </c>
      <c r="B401" s="58">
        <f>starter2!L18</f>
        <v>3.75</v>
      </c>
      <c r="C401" s="58">
        <f>starter2!L19</f>
        <v>1.4832396974191326</v>
      </c>
      <c r="D401" s="8" t="str">
        <f t="shared" si="2"/>
        <v>มาก</v>
      </c>
    </row>
    <row r="402" spans="1:4" s="38" customFormat="1" x14ac:dyDescent="0.5">
      <c r="A402" s="57" t="s">
        <v>11</v>
      </c>
      <c r="B402" s="58">
        <f>starter2!M18</f>
        <v>3.875</v>
      </c>
      <c r="C402" s="58">
        <f>starter2!M19</f>
        <v>0.8850612031567836</v>
      </c>
      <c r="D402" s="8" t="str">
        <f t="shared" si="2"/>
        <v>มาก</v>
      </c>
    </row>
    <row r="403" spans="1:4" s="38" customFormat="1" x14ac:dyDescent="0.5">
      <c r="A403" s="57" t="s">
        <v>12</v>
      </c>
      <c r="B403" s="58">
        <f>starter2!N18</f>
        <v>4.125</v>
      </c>
      <c r="C403" s="58">
        <f>starter2!N19</f>
        <v>0.80622577482985502</v>
      </c>
      <c r="D403" s="8" t="str">
        <f t="shared" si="2"/>
        <v>มาก</v>
      </c>
    </row>
    <row r="404" spans="1:4" s="38" customFormat="1" x14ac:dyDescent="0.5">
      <c r="A404" s="57" t="s">
        <v>13</v>
      </c>
      <c r="B404" s="58">
        <f>starter2!O18</f>
        <v>4.375</v>
      </c>
      <c r="C404" s="58">
        <f>starter2!O19</f>
        <v>0.5</v>
      </c>
      <c r="D404" s="8" t="str">
        <f t="shared" si="2"/>
        <v>มาก</v>
      </c>
    </row>
    <row r="405" spans="1:4" s="38" customFormat="1" x14ac:dyDescent="0.5">
      <c r="A405" s="57" t="s">
        <v>16</v>
      </c>
      <c r="B405" s="58">
        <f>starter2!R18</f>
        <v>4.125</v>
      </c>
      <c r="C405" s="58">
        <f>starter2!R19</f>
        <v>0.80622577482985502</v>
      </c>
      <c r="D405" s="8" t="str">
        <f t="shared" si="2"/>
        <v>มาก</v>
      </c>
    </row>
    <row r="406" spans="1:4" s="38" customFormat="1" x14ac:dyDescent="0.5">
      <c r="A406" s="57" t="s">
        <v>17</v>
      </c>
      <c r="B406" s="58">
        <f>starter2!S18</f>
        <v>4.0625</v>
      </c>
      <c r="C406" s="58">
        <f>starter2!S19</f>
        <v>0.8539125638299665</v>
      </c>
      <c r="D406" s="8" t="str">
        <f t="shared" si="2"/>
        <v>มาก</v>
      </c>
    </row>
    <row r="407" spans="1:4" s="38" customFormat="1" x14ac:dyDescent="0.5">
      <c r="A407" s="57" t="s">
        <v>18</v>
      </c>
      <c r="B407" s="58">
        <f>starter2!T18</f>
        <v>4.125</v>
      </c>
      <c r="C407" s="58">
        <f>starter2!T19</f>
        <v>0.80622577482985502</v>
      </c>
      <c r="D407" s="8" t="str">
        <f t="shared" si="2"/>
        <v>มาก</v>
      </c>
    </row>
    <row r="408" spans="1:4" s="38" customFormat="1" x14ac:dyDescent="0.5">
      <c r="A408" s="198"/>
      <c r="B408" s="199"/>
      <c r="C408" s="199"/>
      <c r="D408" s="200"/>
    </row>
    <row r="409" spans="1:4" s="38" customFormat="1" ht="24" x14ac:dyDescent="0.55000000000000004">
      <c r="A409" s="218">
        <v>15</v>
      </c>
      <c r="B409" s="218"/>
      <c r="C409" s="218"/>
      <c r="D409" s="218"/>
    </row>
    <row r="410" spans="1:4" s="38" customFormat="1" x14ac:dyDescent="0.5">
      <c r="A410" s="198"/>
      <c r="B410" s="199"/>
      <c r="C410" s="199"/>
      <c r="D410" s="200"/>
    </row>
    <row r="411" spans="1:4" s="38" customFormat="1" x14ac:dyDescent="0.5">
      <c r="A411" s="198"/>
      <c r="B411" s="199"/>
      <c r="C411" s="199"/>
      <c r="D411" s="200"/>
    </row>
    <row r="412" spans="1:4" s="38" customFormat="1" ht="24" x14ac:dyDescent="0.55000000000000004">
      <c r="A412" s="46" t="s">
        <v>549</v>
      </c>
      <c r="B412" s="79"/>
      <c r="C412" s="79"/>
      <c r="D412" s="11"/>
    </row>
    <row r="413" spans="1:4" s="38" customFormat="1" x14ac:dyDescent="0.5">
      <c r="A413" s="208" t="s">
        <v>85</v>
      </c>
      <c r="B413" s="215" t="s">
        <v>395</v>
      </c>
      <c r="C413" s="216"/>
      <c r="D413" s="217"/>
    </row>
    <row r="414" spans="1:4" s="38" customFormat="1" ht="56.25" x14ac:dyDescent="0.5">
      <c r="A414" s="209"/>
      <c r="B414" s="128" t="s">
        <v>79</v>
      </c>
      <c r="C414" s="127" t="s">
        <v>84</v>
      </c>
      <c r="D414" s="127" t="s">
        <v>329</v>
      </c>
    </row>
    <row r="415" spans="1:4" s="38" customFormat="1" x14ac:dyDescent="0.5">
      <c r="A415" s="197" t="s">
        <v>19</v>
      </c>
      <c r="B415" s="187">
        <f>starter2!U18</f>
        <v>4.1875</v>
      </c>
      <c r="C415" s="187">
        <f>starter2!U19</f>
        <v>0.75</v>
      </c>
      <c r="D415" s="186" t="str">
        <f t="shared" si="2"/>
        <v>มาก</v>
      </c>
    </row>
    <row r="416" spans="1:4" s="38" customFormat="1" x14ac:dyDescent="0.5">
      <c r="A416" s="57" t="s">
        <v>20</v>
      </c>
      <c r="B416" s="58">
        <f>starter2!V18</f>
        <v>4.5625</v>
      </c>
      <c r="C416" s="58">
        <f>starter2!V19</f>
        <v>0.51234753829797997</v>
      </c>
      <c r="D416" s="8" t="str">
        <f t="shared" si="2"/>
        <v>มากที่สุด</v>
      </c>
    </row>
    <row r="417" spans="1:7" s="38" customFormat="1" x14ac:dyDescent="0.5">
      <c r="A417" s="57" t="s">
        <v>21</v>
      </c>
      <c r="B417" s="58">
        <f>starter2!W18</f>
        <v>4.25</v>
      </c>
      <c r="C417" s="58">
        <f>starter2!W19</f>
        <v>0.68313005106397318</v>
      </c>
      <c r="D417" s="8" t="str">
        <f t="shared" si="2"/>
        <v>มาก</v>
      </c>
    </row>
    <row r="418" spans="1:7" s="38" customFormat="1" x14ac:dyDescent="0.5">
      <c r="A418" s="57" t="s">
        <v>22</v>
      </c>
      <c r="B418" s="58">
        <f>starter2!X18</f>
        <v>4.5</v>
      </c>
      <c r="C418" s="58">
        <f>starter2!X19</f>
        <v>0.73029674334022143</v>
      </c>
      <c r="D418" s="8" t="str">
        <f t="shared" si="2"/>
        <v>มาก</v>
      </c>
    </row>
    <row r="419" spans="1:7" s="38" customFormat="1" ht="22.5" thickBot="1" x14ac:dyDescent="0.55000000000000004">
      <c r="A419" s="59" t="s">
        <v>80</v>
      </c>
      <c r="B419" s="60">
        <f>AVERAGE(B399:B418)</f>
        <v>4.1538461538461542</v>
      </c>
      <c r="C419" s="60">
        <f>AVERAGE(C399:C418)</f>
        <v>0.84890157610155126</v>
      </c>
      <c r="D419" s="9" t="str">
        <f t="shared" si="2"/>
        <v>มาก</v>
      </c>
    </row>
    <row r="420" spans="1:7" ht="22.5" thickTop="1" x14ac:dyDescent="0.5">
      <c r="A420" s="33"/>
      <c r="B420" s="34"/>
      <c r="C420" s="34"/>
      <c r="D420" s="35"/>
    </row>
    <row r="421" spans="1:7" s="43" customFormat="1" ht="24" x14ac:dyDescent="0.55000000000000004">
      <c r="A421" s="13" t="s">
        <v>555</v>
      </c>
      <c r="B421" s="63"/>
      <c r="C421" s="63"/>
      <c r="D421" s="12"/>
    </row>
    <row r="422" spans="1:7" s="43" customFormat="1" ht="24" x14ac:dyDescent="0.55000000000000004">
      <c r="A422" s="13" t="s">
        <v>551</v>
      </c>
      <c r="B422" s="63"/>
      <c r="C422" s="63"/>
      <c r="D422" s="12"/>
    </row>
    <row r="423" spans="1:7" s="43" customFormat="1" ht="24" x14ac:dyDescent="0.55000000000000004">
      <c r="A423" s="13" t="s">
        <v>552</v>
      </c>
      <c r="B423" s="63"/>
      <c r="C423" s="63"/>
      <c r="D423" s="12"/>
    </row>
    <row r="424" spans="1:7" s="43" customFormat="1" ht="24" x14ac:dyDescent="0.55000000000000004">
      <c r="A424" s="13" t="s">
        <v>553</v>
      </c>
      <c r="B424" s="63"/>
      <c r="C424" s="63"/>
      <c r="D424" s="12"/>
    </row>
    <row r="425" spans="1:7" s="43" customFormat="1" ht="24" x14ac:dyDescent="0.55000000000000004">
      <c r="A425" s="13" t="s">
        <v>554</v>
      </c>
      <c r="B425" s="63"/>
      <c r="C425" s="63"/>
      <c r="D425" s="12"/>
    </row>
    <row r="426" spans="1:7" s="43" customFormat="1" ht="24" x14ac:dyDescent="0.55000000000000004">
      <c r="A426" s="13"/>
      <c r="B426" s="63"/>
      <c r="C426" s="63"/>
      <c r="D426" s="12"/>
    </row>
    <row r="427" spans="1:7" s="92" customFormat="1" ht="24" x14ac:dyDescent="0.55000000000000004">
      <c r="A427" s="92" t="s">
        <v>550</v>
      </c>
      <c r="E427" s="116"/>
      <c r="F427" s="116"/>
      <c r="G427" s="116"/>
    </row>
    <row r="428" spans="1:7" s="92" customFormat="1" ht="24" x14ac:dyDescent="0.55000000000000004">
      <c r="A428" s="92" t="s">
        <v>406</v>
      </c>
      <c r="E428" s="116"/>
      <c r="F428" s="116"/>
      <c r="G428" s="116"/>
    </row>
    <row r="429" spans="1:7" s="92" customFormat="1" ht="25.5" customHeight="1" x14ac:dyDescent="0.55000000000000004">
      <c r="A429" s="213" t="s">
        <v>91</v>
      </c>
      <c r="B429" s="206"/>
      <c r="C429" s="206" t="s">
        <v>392</v>
      </c>
      <c r="D429" s="123" t="s">
        <v>236</v>
      </c>
      <c r="E429" s="116"/>
      <c r="F429" s="118"/>
      <c r="G429" s="116"/>
    </row>
    <row r="430" spans="1:7" s="92" customFormat="1" ht="25.5" customHeight="1" x14ac:dyDescent="0.55000000000000004">
      <c r="A430" s="214"/>
      <c r="B430" s="207"/>
      <c r="C430" s="207"/>
      <c r="D430" s="124" t="s">
        <v>237</v>
      </c>
      <c r="E430" s="116"/>
      <c r="F430" s="116"/>
      <c r="G430" s="116"/>
    </row>
    <row r="431" spans="1:7" s="43" customFormat="1" ht="24" x14ac:dyDescent="0.55000000000000004">
      <c r="A431" s="126" t="s">
        <v>234</v>
      </c>
      <c r="B431" s="120"/>
      <c r="C431" s="120"/>
      <c r="D431" s="119"/>
      <c r="E431" s="42"/>
      <c r="F431" s="42"/>
      <c r="G431" s="42"/>
    </row>
    <row r="432" spans="1:7" s="43" customFormat="1" ht="25.5" customHeight="1" x14ac:dyDescent="0.55000000000000004">
      <c r="A432" s="121" t="s">
        <v>242</v>
      </c>
      <c r="B432" s="131">
        <v>3.3</v>
      </c>
      <c r="C432" s="131">
        <v>0.82327260234856425</v>
      </c>
      <c r="D432" s="133" t="s">
        <v>439</v>
      </c>
      <c r="E432" s="42"/>
      <c r="F432" s="42"/>
      <c r="G432" s="42"/>
    </row>
    <row r="433" spans="1:7" s="43" customFormat="1" ht="24.75" thickBot="1" x14ac:dyDescent="0.6">
      <c r="A433" s="115" t="s">
        <v>235</v>
      </c>
      <c r="B433" s="132">
        <v>3.3</v>
      </c>
      <c r="C433" s="132">
        <v>0.82327260234856425</v>
      </c>
      <c r="D433" s="134" t="s">
        <v>439</v>
      </c>
      <c r="E433" s="42"/>
      <c r="F433" s="42"/>
      <c r="G433" s="42"/>
    </row>
    <row r="434" spans="1:7" s="43" customFormat="1" ht="24.75" thickTop="1" x14ac:dyDescent="0.55000000000000004">
      <c r="A434" s="111" t="s">
        <v>238</v>
      </c>
      <c r="B434" s="130"/>
      <c r="C434" s="130"/>
      <c r="D434" s="142"/>
      <c r="E434" s="42"/>
      <c r="F434" s="42"/>
      <c r="G434" s="42"/>
    </row>
    <row r="435" spans="1:7" s="43" customFormat="1" ht="25.5" customHeight="1" x14ac:dyDescent="0.55000000000000004">
      <c r="A435" s="121" t="s">
        <v>243</v>
      </c>
      <c r="B435" s="131">
        <v>4.0999999999999996</v>
      </c>
      <c r="C435" s="131">
        <v>0.5676462121975473</v>
      </c>
      <c r="D435" s="133" t="s">
        <v>30</v>
      </c>
      <c r="E435" s="42"/>
      <c r="F435" s="42"/>
      <c r="G435" s="42"/>
    </row>
    <row r="436" spans="1:7" s="43" customFormat="1" ht="24.75" thickBot="1" x14ac:dyDescent="0.6">
      <c r="A436" s="115" t="s">
        <v>235</v>
      </c>
      <c r="B436" s="132">
        <v>4.0999999999999996</v>
      </c>
      <c r="C436" s="132">
        <v>0.5676462121975473</v>
      </c>
      <c r="D436" s="9" t="s">
        <v>30</v>
      </c>
      <c r="E436" s="42"/>
      <c r="F436" s="42"/>
      <c r="G436" s="42"/>
    </row>
    <row r="437" spans="1:7" s="43" customFormat="1" ht="24.75" thickTop="1" x14ac:dyDescent="0.55000000000000004">
      <c r="A437" s="218">
        <v>16</v>
      </c>
      <c r="B437" s="218"/>
      <c r="C437" s="218"/>
      <c r="D437" s="218"/>
      <c r="E437" s="42"/>
      <c r="F437" s="42"/>
      <c r="G437" s="42"/>
    </row>
    <row r="438" spans="1:7" s="43" customFormat="1" ht="24" x14ac:dyDescent="0.55000000000000004">
      <c r="A438" s="110"/>
      <c r="E438" s="42"/>
      <c r="F438" s="42"/>
      <c r="G438" s="42"/>
    </row>
    <row r="439" spans="1:7" s="43" customFormat="1" ht="24" x14ac:dyDescent="0.55000000000000004">
      <c r="A439" s="110"/>
      <c r="E439" s="42"/>
      <c r="F439" s="42"/>
      <c r="G439" s="42"/>
    </row>
    <row r="440" spans="1:7" s="43" customFormat="1" ht="24" x14ac:dyDescent="0.55000000000000004">
      <c r="A440" s="43" t="s">
        <v>556</v>
      </c>
    </row>
    <row r="441" spans="1:7" s="43" customFormat="1" ht="24" x14ac:dyDescent="0.55000000000000004">
      <c r="A441" s="43" t="s">
        <v>565</v>
      </c>
    </row>
    <row r="442" spans="1:7" s="43" customFormat="1" ht="24" x14ac:dyDescent="0.55000000000000004">
      <c r="A442" s="43" t="s">
        <v>566</v>
      </c>
    </row>
    <row r="443" spans="1:7" s="43" customFormat="1" ht="24" x14ac:dyDescent="0.55000000000000004"/>
    <row r="444" spans="1:7" s="80" customFormat="1" ht="24" x14ac:dyDescent="0.55000000000000004">
      <c r="A444" s="46" t="s">
        <v>557</v>
      </c>
      <c r="B444" s="62"/>
      <c r="C444" s="62"/>
      <c r="D444" s="10"/>
    </row>
    <row r="445" spans="1:7" s="38" customFormat="1" x14ac:dyDescent="0.5">
      <c r="A445" s="208" t="s">
        <v>85</v>
      </c>
      <c r="B445" s="210" t="s">
        <v>409</v>
      </c>
      <c r="C445" s="211"/>
      <c r="D445" s="212"/>
    </row>
    <row r="446" spans="1:7" s="38" customFormat="1" ht="56.25" x14ac:dyDescent="0.5">
      <c r="A446" s="209"/>
      <c r="B446" s="128" t="s">
        <v>79</v>
      </c>
      <c r="C446" s="127" t="s">
        <v>84</v>
      </c>
      <c r="D446" s="127" t="s">
        <v>329</v>
      </c>
    </row>
    <row r="447" spans="1:7" s="38" customFormat="1" x14ac:dyDescent="0.5">
      <c r="A447" s="57" t="s">
        <v>8</v>
      </c>
      <c r="B447" s="58">
        <v>4.5999999999999996</v>
      </c>
      <c r="C447" s="58">
        <v>0.51639777949432286</v>
      </c>
      <c r="D447" s="8" t="s">
        <v>31</v>
      </c>
      <c r="G447" s="38" t="s">
        <v>48</v>
      </c>
    </row>
    <row r="448" spans="1:7" s="38" customFormat="1" x14ac:dyDescent="0.5">
      <c r="A448" s="57" t="s">
        <v>9</v>
      </c>
      <c r="B448" s="58">
        <v>4.7</v>
      </c>
      <c r="C448" s="58">
        <v>0.48304589153964794</v>
      </c>
      <c r="D448" s="8" t="s">
        <v>31</v>
      </c>
    </row>
    <row r="449" spans="1:4" s="38" customFormat="1" x14ac:dyDescent="0.5">
      <c r="A449" s="57" t="s">
        <v>10</v>
      </c>
      <c r="B449" s="58">
        <v>4.5</v>
      </c>
      <c r="C449" s="58">
        <v>0.52704627669472992</v>
      </c>
      <c r="D449" s="8" t="s">
        <v>30</v>
      </c>
    </row>
    <row r="450" spans="1:4" s="38" customFormat="1" x14ac:dyDescent="0.5">
      <c r="A450" s="57" t="s">
        <v>11</v>
      </c>
      <c r="B450" s="58">
        <v>4.5</v>
      </c>
      <c r="C450" s="58">
        <v>0.52704627669472992</v>
      </c>
      <c r="D450" s="8" t="s">
        <v>30</v>
      </c>
    </row>
    <row r="451" spans="1:4" s="38" customFormat="1" x14ac:dyDescent="0.5">
      <c r="A451" s="57" t="s">
        <v>12</v>
      </c>
      <c r="B451" s="58">
        <v>4.3</v>
      </c>
      <c r="C451" s="58">
        <v>0.48304589153964728</v>
      </c>
      <c r="D451" s="8" t="s">
        <v>30</v>
      </c>
    </row>
    <row r="452" spans="1:4" s="38" customFormat="1" x14ac:dyDescent="0.5">
      <c r="A452" s="57" t="s">
        <v>13</v>
      </c>
      <c r="B452" s="58">
        <v>4.8</v>
      </c>
      <c r="C452" s="58">
        <v>0.42163702135578385</v>
      </c>
      <c r="D452" s="8" t="s">
        <v>31</v>
      </c>
    </row>
    <row r="453" spans="1:4" s="38" customFormat="1" x14ac:dyDescent="0.5">
      <c r="A453" s="57" t="s">
        <v>16</v>
      </c>
      <c r="B453" s="58">
        <v>4.4000000000000004</v>
      </c>
      <c r="C453" s="58">
        <v>0.51639777949432286</v>
      </c>
      <c r="D453" s="8" t="s">
        <v>30</v>
      </c>
    </row>
    <row r="454" spans="1:4" s="38" customFormat="1" x14ac:dyDescent="0.5">
      <c r="A454" s="57" t="s">
        <v>17</v>
      </c>
      <c r="B454" s="58">
        <v>4.4000000000000004</v>
      </c>
      <c r="C454" s="58">
        <v>0.51639777949432286</v>
      </c>
      <c r="D454" s="8" t="s">
        <v>30</v>
      </c>
    </row>
    <row r="455" spans="1:4" s="38" customFormat="1" x14ac:dyDescent="0.5">
      <c r="A455" s="57" t="s">
        <v>18</v>
      </c>
      <c r="B455" s="58">
        <v>4.3</v>
      </c>
      <c r="C455" s="58">
        <v>0.6749485577105524</v>
      </c>
      <c r="D455" s="8" t="s">
        <v>30</v>
      </c>
    </row>
    <row r="456" spans="1:4" s="38" customFormat="1" x14ac:dyDescent="0.5">
      <c r="A456" s="57" t="s">
        <v>19</v>
      </c>
      <c r="B456" s="58">
        <v>4.5</v>
      </c>
      <c r="C456" s="58">
        <v>0.52704627669472992</v>
      </c>
      <c r="D456" s="8" t="s">
        <v>30</v>
      </c>
    </row>
    <row r="457" spans="1:4" s="38" customFormat="1" x14ac:dyDescent="0.5">
      <c r="A457" s="57" t="s">
        <v>20</v>
      </c>
      <c r="B457" s="58">
        <v>4.9000000000000004</v>
      </c>
      <c r="C457" s="58">
        <v>0.31622776601683794</v>
      </c>
      <c r="D457" s="8" t="s">
        <v>31</v>
      </c>
    </row>
    <row r="458" spans="1:4" s="38" customFormat="1" x14ac:dyDescent="0.5">
      <c r="A458" s="57" t="s">
        <v>21</v>
      </c>
      <c r="B458" s="58">
        <v>4.5999999999999996</v>
      </c>
      <c r="C458" s="58">
        <v>0.51639777949432286</v>
      </c>
      <c r="D458" s="8" t="s">
        <v>31</v>
      </c>
    </row>
    <row r="459" spans="1:4" s="38" customFormat="1" x14ac:dyDescent="0.5">
      <c r="A459" s="57" t="s">
        <v>22</v>
      </c>
      <c r="B459" s="58">
        <v>4.3</v>
      </c>
      <c r="C459" s="58">
        <v>1.2516655570345723</v>
      </c>
      <c r="D459" s="8" t="s">
        <v>30</v>
      </c>
    </row>
    <row r="460" spans="1:4" s="38" customFormat="1" ht="22.5" thickBot="1" x14ac:dyDescent="0.55000000000000004">
      <c r="A460" s="59" t="s">
        <v>80</v>
      </c>
      <c r="B460" s="60">
        <v>4.523076923076923</v>
      </c>
      <c r="C460" s="60">
        <v>0.68724395272660266</v>
      </c>
      <c r="D460" s="9" t="s">
        <v>31</v>
      </c>
    </row>
    <row r="461" spans="1:4" ht="12.75" customHeight="1" thickTop="1" x14ac:dyDescent="0.5">
      <c r="A461" s="33"/>
      <c r="B461" s="34"/>
      <c r="C461" s="34"/>
      <c r="D461" s="35"/>
    </row>
    <row r="462" spans="1:4" s="43" customFormat="1" ht="24" x14ac:dyDescent="0.55000000000000004">
      <c r="A462" s="13" t="s">
        <v>129</v>
      </c>
      <c r="B462" s="63"/>
      <c r="C462" s="63"/>
      <c r="D462" s="12"/>
    </row>
    <row r="463" spans="1:4" s="43" customFormat="1" ht="24" x14ac:dyDescent="0.55000000000000004">
      <c r="A463" s="13" t="s">
        <v>318</v>
      </c>
      <c r="B463" s="63"/>
      <c r="C463" s="63"/>
      <c r="D463" s="12"/>
    </row>
    <row r="464" spans="1:4" s="43" customFormat="1" ht="24" x14ac:dyDescent="0.55000000000000004">
      <c r="A464" s="13" t="s">
        <v>567</v>
      </c>
      <c r="B464" s="63"/>
      <c r="C464" s="63"/>
      <c r="D464" s="12"/>
    </row>
    <row r="465" spans="1:4" x14ac:dyDescent="0.5">
      <c r="A465" s="172" t="s">
        <v>568</v>
      </c>
      <c r="B465" s="34"/>
      <c r="C465" s="34"/>
      <c r="D465" s="35"/>
    </row>
    <row r="466" spans="1:4" x14ac:dyDescent="0.5">
      <c r="A466" s="172" t="s">
        <v>569</v>
      </c>
      <c r="B466" s="34"/>
      <c r="C466" s="34"/>
      <c r="D466" s="35"/>
    </row>
    <row r="467" spans="1:4" x14ac:dyDescent="0.5">
      <c r="A467" s="33"/>
      <c r="B467" s="34"/>
      <c r="C467" s="34"/>
      <c r="D467" s="35"/>
    </row>
    <row r="468" spans="1:4" x14ac:dyDescent="0.5">
      <c r="A468" s="33"/>
      <c r="B468" s="34"/>
      <c r="C468" s="34"/>
      <c r="D468" s="35"/>
    </row>
    <row r="469" spans="1:4" x14ac:dyDescent="0.5">
      <c r="A469" s="33"/>
      <c r="B469" s="34"/>
      <c r="C469" s="34"/>
      <c r="D469" s="35"/>
    </row>
    <row r="470" spans="1:4" x14ac:dyDescent="0.5">
      <c r="A470" s="33"/>
      <c r="B470" s="34"/>
      <c r="C470" s="34"/>
      <c r="D470" s="35"/>
    </row>
    <row r="471" spans="1:4" x14ac:dyDescent="0.5">
      <c r="A471" s="33"/>
      <c r="B471" s="34"/>
      <c r="C471" s="34"/>
      <c r="D471" s="35"/>
    </row>
    <row r="472" spans="1:4" x14ac:dyDescent="0.5">
      <c r="A472" s="33"/>
      <c r="B472" s="34"/>
      <c r="C472" s="34"/>
      <c r="D472" s="35"/>
    </row>
    <row r="473" spans="1:4" x14ac:dyDescent="0.5">
      <c r="A473" s="33"/>
      <c r="B473" s="34"/>
      <c r="C473" s="34"/>
      <c r="D473" s="35"/>
    </row>
    <row r="474" spans="1:4" x14ac:dyDescent="0.5">
      <c r="A474" s="33"/>
      <c r="B474" s="34"/>
      <c r="C474" s="34"/>
      <c r="D474" s="35"/>
    </row>
    <row r="475" spans="1:4" x14ac:dyDescent="0.5">
      <c r="A475" s="33"/>
      <c r="B475" s="34"/>
      <c r="C475" s="34"/>
      <c r="D475" s="35"/>
    </row>
    <row r="476" spans="1:4" x14ac:dyDescent="0.5">
      <c r="A476" s="33"/>
      <c r="B476" s="34"/>
      <c r="C476" s="34"/>
      <c r="D476" s="35"/>
    </row>
    <row r="477" spans="1:4" x14ac:dyDescent="0.5">
      <c r="A477" s="33"/>
      <c r="B477" s="34"/>
      <c r="C477" s="34"/>
      <c r="D477" s="35"/>
    </row>
    <row r="478" spans="1:4" s="24" customFormat="1" ht="24" x14ac:dyDescent="0.55000000000000004">
      <c r="A478" s="22"/>
      <c r="B478" s="23"/>
      <c r="C478" s="23"/>
    </row>
    <row r="479" spans="1:4" s="24" customFormat="1" ht="24" x14ac:dyDescent="0.55000000000000004">
      <c r="A479" s="22"/>
      <c r="B479" s="23"/>
      <c r="C479" s="23"/>
    </row>
    <row r="480" spans="1:4" s="24" customFormat="1" ht="24" x14ac:dyDescent="0.55000000000000004">
      <c r="A480" s="22"/>
      <c r="B480" s="23"/>
      <c r="C480" s="23"/>
    </row>
    <row r="481" spans="1:3" s="24" customFormat="1" ht="24" x14ac:dyDescent="0.55000000000000004">
      <c r="A481" s="22"/>
      <c r="B481" s="23"/>
      <c r="C481" s="23"/>
    </row>
    <row r="482" spans="1:3" s="24" customFormat="1" ht="24" x14ac:dyDescent="0.55000000000000004">
      <c r="A482" s="22"/>
      <c r="B482" s="23"/>
      <c r="C482" s="23"/>
    </row>
    <row r="483" spans="1:3" s="24" customFormat="1" ht="24" x14ac:dyDescent="0.55000000000000004">
      <c r="A483" s="22"/>
      <c r="B483" s="23"/>
      <c r="C483" s="23"/>
    </row>
    <row r="484" spans="1:3" s="24" customFormat="1" ht="24" x14ac:dyDescent="0.55000000000000004">
      <c r="A484" s="22"/>
      <c r="B484" s="23"/>
      <c r="C484" s="23"/>
    </row>
    <row r="485" spans="1:3" s="24" customFormat="1" ht="24" x14ac:dyDescent="0.55000000000000004">
      <c r="A485" s="22"/>
      <c r="B485" s="23"/>
      <c r="C485" s="23"/>
    </row>
    <row r="486" spans="1:3" s="24" customFormat="1" ht="24" x14ac:dyDescent="0.55000000000000004">
      <c r="A486" s="22"/>
      <c r="B486" s="23"/>
      <c r="C486" s="23"/>
    </row>
    <row r="487" spans="1:3" s="24" customFormat="1" ht="24" x14ac:dyDescent="0.55000000000000004">
      <c r="A487" s="22"/>
      <c r="B487" s="23"/>
      <c r="C487" s="23"/>
    </row>
    <row r="488" spans="1:3" s="24" customFormat="1" ht="24" x14ac:dyDescent="0.55000000000000004">
      <c r="A488" s="22"/>
      <c r="B488" s="23"/>
      <c r="C488" s="23"/>
    </row>
    <row r="489" spans="1:3" s="24" customFormat="1" ht="24" x14ac:dyDescent="0.55000000000000004">
      <c r="A489" s="22"/>
      <c r="B489" s="23"/>
      <c r="C489" s="23"/>
    </row>
    <row r="490" spans="1:3" s="24" customFormat="1" ht="24" x14ac:dyDescent="0.55000000000000004">
      <c r="A490" s="22"/>
      <c r="B490" s="23"/>
      <c r="C490" s="23"/>
    </row>
    <row r="491" spans="1:3" s="24" customFormat="1" ht="24" x14ac:dyDescent="0.55000000000000004">
      <c r="A491" s="22"/>
      <c r="B491" s="23"/>
      <c r="C491" s="23"/>
    </row>
    <row r="492" spans="1:3" s="24" customFormat="1" ht="24" x14ac:dyDescent="0.55000000000000004">
      <c r="A492" s="22"/>
      <c r="B492" s="23"/>
      <c r="C492" s="23"/>
    </row>
    <row r="493" spans="1:3" s="24" customFormat="1" ht="24" x14ac:dyDescent="0.55000000000000004">
      <c r="A493" s="22"/>
      <c r="B493" s="23"/>
      <c r="C493" s="23"/>
    </row>
    <row r="494" spans="1:3" s="24" customFormat="1" ht="24" x14ac:dyDescent="0.55000000000000004">
      <c r="A494" s="22"/>
      <c r="B494" s="23"/>
      <c r="C494" s="23"/>
    </row>
    <row r="495" spans="1:3" s="24" customFormat="1" ht="24" x14ac:dyDescent="0.55000000000000004">
      <c r="A495" s="22"/>
      <c r="B495" s="23"/>
      <c r="C495" s="23"/>
    </row>
    <row r="496" spans="1:3" s="24" customFormat="1" ht="24" x14ac:dyDescent="0.55000000000000004">
      <c r="A496" s="22"/>
      <c r="B496" s="23"/>
      <c r="C496" s="23"/>
    </row>
    <row r="497" spans="1:3" s="24" customFormat="1" ht="24" x14ac:dyDescent="0.55000000000000004">
      <c r="A497" s="22"/>
      <c r="B497" s="23"/>
      <c r="C497" s="23"/>
    </row>
    <row r="498" spans="1:3" s="24" customFormat="1" ht="24" x14ac:dyDescent="0.55000000000000004">
      <c r="A498" s="22"/>
      <c r="B498" s="23"/>
      <c r="C498" s="23"/>
    </row>
    <row r="499" spans="1:3" s="24" customFormat="1" ht="24" x14ac:dyDescent="0.55000000000000004">
      <c r="A499" s="22"/>
      <c r="B499" s="23"/>
      <c r="C499" s="23"/>
    </row>
    <row r="500" spans="1:3" s="24" customFormat="1" ht="24" x14ac:dyDescent="0.55000000000000004">
      <c r="A500" s="22"/>
      <c r="B500" s="23"/>
      <c r="C500" s="23"/>
    </row>
    <row r="501" spans="1:3" s="24" customFormat="1" ht="24" x14ac:dyDescent="0.55000000000000004">
      <c r="A501" s="22"/>
      <c r="B501" s="23"/>
      <c r="C501" s="23"/>
    </row>
    <row r="502" spans="1:3" s="24" customFormat="1" ht="24" x14ac:dyDescent="0.55000000000000004">
      <c r="A502" s="22"/>
      <c r="B502" s="23"/>
      <c r="C502" s="23"/>
    </row>
    <row r="503" spans="1:3" s="24" customFormat="1" ht="24" x14ac:dyDescent="0.55000000000000004">
      <c r="A503" s="22"/>
      <c r="B503" s="23"/>
      <c r="C503" s="23"/>
    </row>
    <row r="504" spans="1:3" s="24" customFormat="1" ht="24" x14ac:dyDescent="0.55000000000000004">
      <c r="A504" s="22"/>
      <c r="B504" s="23"/>
      <c r="C504" s="23"/>
    </row>
    <row r="505" spans="1:3" s="24" customFormat="1" ht="24" x14ac:dyDescent="0.55000000000000004">
      <c r="A505" s="22"/>
      <c r="B505" s="23"/>
      <c r="C505" s="23"/>
    </row>
    <row r="506" spans="1:3" s="24" customFormat="1" ht="24" x14ac:dyDescent="0.55000000000000004">
      <c r="A506" s="22"/>
      <c r="B506" s="23"/>
      <c r="C506" s="23"/>
    </row>
    <row r="507" spans="1:3" s="24" customFormat="1" ht="24" x14ac:dyDescent="0.55000000000000004">
      <c r="A507" s="22"/>
      <c r="B507" s="23"/>
      <c r="C507" s="23"/>
    </row>
    <row r="508" spans="1:3" s="24" customFormat="1" ht="24" x14ac:dyDescent="0.55000000000000004">
      <c r="A508" s="22"/>
      <c r="B508" s="23"/>
      <c r="C508" s="23"/>
    </row>
    <row r="509" spans="1:3" s="24" customFormat="1" ht="24" x14ac:dyDescent="0.55000000000000004">
      <c r="A509" s="22"/>
      <c r="B509" s="23"/>
      <c r="C509" s="23"/>
    </row>
    <row r="510" spans="1:3" s="24" customFormat="1" ht="24" x14ac:dyDescent="0.55000000000000004">
      <c r="A510" s="22"/>
      <c r="B510" s="23"/>
      <c r="C510" s="23"/>
    </row>
    <row r="511" spans="1:3" s="24" customFormat="1" ht="24" x14ac:dyDescent="0.55000000000000004">
      <c r="A511" s="22"/>
      <c r="B511" s="23"/>
      <c r="C511" s="23"/>
    </row>
    <row r="512" spans="1:3" s="24" customFormat="1" ht="24" x14ac:dyDescent="0.55000000000000004">
      <c r="A512" s="22"/>
      <c r="B512" s="23"/>
      <c r="C512" s="23"/>
    </row>
    <row r="513" spans="1:3" s="24" customFormat="1" ht="24" x14ac:dyDescent="0.55000000000000004">
      <c r="A513" s="22"/>
      <c r="B513" s="23"/>
      <c r="C513" s="23"/>
    </row>
    <row r="514" spans="1:3" s="24" customFormat="1" ht="24" x14ac:dyDescent="0.55000000000000004">
      <c r="A514" s="22"/>
      <c r="B514" s="23"/>
      <c r="C514" s="23"/>
    </row>
    <row r="515" spans="1:3" s="24" customFormat="1" ht="24" x14ac:dyDescent="0.55000000000000004">
      <c r="A515" s="22"/>
      <c r="B515" s="23"/>
      <c r="C515" s="23"/>
    </row>
    <row r="516" spans="1:3" s="24" customFormat="1" ht="24" x14ac:dyDescent="0.55000000000000004">
      <c r="A516" s="22"/>
      <c r="B516" s="23"/>
      <c r="C516" s="23"/>
    </row>
    <row r="517" spans="1:3" s="24" customFormat="1" ht="24" x14ac:dyDescent="0.55000000000000004">
      <c r="A517" s="22"/>
      <c r="B517" s="23"/>
      <c r="C517" s="23"/>
    </row>
    <row r="518" spans="1:3" s="24" customFormat="1" ht="24" x14ac:dyDescent="0.55000000000000004">
      <c r="A518" s="22"/>
      <c r="B518" s="23"/>
      <c r="C518" s="23"/>
    </row>
    <row r="519" spans="1:3" s="24" customFormat="1" ht="24" x14ac:dyDescent="0.55000000000000004">
      <c r="A519" s="22"/>
      <c r="B519" s="23"/>
      <c r="C519" s="23"/>
    </row>
    <row r="520" spans="1:3" s="24" customFormat="1" ht="24" x14ac:dyDescent="0.55000000000000004">
      <c r="A520" s="22"/>
      <c r="B520" s="23"/>
      <c r="C520" s="23"/>
    </row>
    <row r="521" spans="1:3" s="24" customFormat="1" ht="24" x14ac:dyDescent="0.55000000000000004">
      <c r="A521" s="22"/>
      <c r="B521" s="23"/>
      <c r="C521" s="23"/>
    </row>
    <row r="522" spans="1:3" s="24" customFormat="1" ht="24" x14ac:dyDescent="0.55000000000000004">
      <c r="A522" s="22"/>
      <c r="B522" s="23"/>
      <c r="C522" s="23"/>
    </row>
    <row r="523" spans="1:3" s="24" customFormat="1" ht="24" x14ac:dyDescent="0.55000000000000004">
      <c r="A523" s="22"/>
      <c r="B523" s="23"/>
      <c r="C523" s="23"/>
    </row>
    <row r="524" spans="1:3" s="24" customFormat="1" ht="24" x14ac:dyDescent="0.55000000000000004">
      <c r="A524" s="22"/>
      <c r="B524" s="23"/>
      <c r="C524" s="23"/>
    </row>
    <row r="525" spans="1:3" s="24" customFormat="1" ht="24" x14ac:dyDescent="0.55000000000000004">
      <c r="A525" s="22"/>
      <c r="B525" s="23"/>
      <c r="C525" s="23"/>
    </row>
    <row r="526" spans="1:3" s="24" customFormat="1" ht="24" x14ac:dyDescent="0.55000000000000004">
      <c r="A526" s="22"/>
      <c r="B526" s="23"/>
      <c r="C526" s="23"/>
    </row>
    <row r="527" spans="1:3" s="24" customFormat="1" ht="24" x14ac:dyDescent="0.55000000000000004">
      <c r="A527" s="22"/>
      <c r="B527" s="23"/>
      <c r="C527" s="23"/>
    </row>
    <row r="528" spans="1:3" s="24" customFormat="1" ht="24" x14ac:dyDescent="0.55000000000000004">
      <c r="A528" s="22"/>
      <c r="B528" s="23"/>
      <c r="C528" s="23"/>
    </row>
    <row r="529" spans="1:3" s="24" customFormat="1" ht="24" x14ac:dyDescent="0.55000000000000004">
      <c r="A529" s="22"/>
      <c r="B529" s="23"/>
      <c r="C529" s="23"/>
    </row>
    <row r="530" spans="1:3" s="24" customFormat="1" ht="24" x14ac:dyDescent="0.55000000000000004">
      <c r="A530" s="22"/>
      <c r="B530" s="23"/>
      <c r="C530" s="23"/>
    </row>
    <row r="531" spans="1:3" s="24" customFormat="1" ht="24" x14ac:dyDescent="0.55000000000000004">
      <c r="A531" s="22"/>
      <c r="B531" s="23"/>
      <c r="C531" s="23"/>
    </row>
    <row r="532" spans="1:3" s="24" customFormat="1" ht="24" x14ac:dyDescent="0.55000000000000004">
      <c r="A532" s="22"/>
      <c r="B532" s="23"/>
      <c r="C532" s="23"/>
    </row>
    <row r="533" spans="1:3" s="24" customFormat="1" ht="24" x14ac:dyDescent="0.55000000000000004">
      <c r="A533" s="22"/>
      <c r="B533" s="23"/>
      <c r="C533" s="23"/>
    </row>
    <row r="534" spans="1:3" s="24" customFormat="1" ht="24" x14ac:dyDescent="0.55000000000000004">
      <c r="A534" s="22"/>
      <c r="B534" s="23"/>
      <c r="C534" s="23"/>
    </row>
    <row r="535" spans="1:3" s="24" customFormat="1" ht="24" x14ac:dyDescent="0.55000000000000004">
      <c r="A535" s="22"/>
      <c r="B535" s="23"/>
      <c r="C535" s="23"/>
    </row>
    <row r="536" spans="1:3" s="24" customFormat="1" ht="24" x14ac:dyDescent="0.55000000000000004">
      <c r="A536" s="22"/>
      <c r="B536" s="23"/>
      <c r="C536" s="23"/>
    </row>
    <row r="537" spans="1:3" s="24" customFormat="1" ht="24" x14ac:dyDescent="0.55000000000000004">
      <c r="A537" s="22"/>
      <c r="B537" s="23"/>
      <c r="C537" s="23"/>
    </row>
    <row r="538" spans="1:3" s="24" customFormat="1" ht="24" x14ac:dyDescent="0.55000000000000004">
      <c r="A538" s="22"/>
      <c r="B538" s="23"/>
      <c r="C538" s="23"/>
    </row>
    <row r="539" spans="1:3" s="24" customFormat="1" ht="24" x14ac:dyDescent="0.55000000000000004">
      <c r="A539" s="22"/>
      <c r="B539" s="23"/>
      <c r="C539" s="23"/>
    </row>
    <row r="540" spans="1:3" s="24" customFormat="1" ht="24" x14ac:dyDescent="0.55000000000000004">
      <c r="A540" s="22"/>
      <c r="B540" s="23"/>
      <c r="C540" s="23"/>
    </row>
    <row r="541" spans="1:3" s="24" customFormat="1" ht="24" x14ac:dyDescent="0.55000000000000004">
      <c r="A541" s="22"/>
      <c r="B541" s="23"/>
      <c r="C541" s="23"/>
    </row>
    <row r="542" spans="1:3" s="24" customFormat="1" ht="24" x14ac:dyDescent="0.55000000000000004">
      <c r="A542" s="22"/>
      <c r="B542" s="23"/>
      <c r="C542" s="23"/>
    </row>
    <row r="543" spans="1:3" s="24" customFormat="1" ht="24" x14ac:dyDescent="0.55000000000000004">
      <c r="A543" s="22"/>
      <c r="B543" s="23"/>
      <c r="C543" s="23"/>
    </row>
    <row r="544" spans="1:3" s="24" customFormat="1" ht="24" x14ac:dyDescent="0.55000000000000004">
      <c r="A544" s="22"/>
      <c r="B544" s="23"/>
      <c r="C544" s="23"/>
    </row>
    <row r="545" spans="1:3" s="24" customFormat="1" ht="24" x14ac:dyDescent="0.55000000000000004">
      <c r="A545" s="22"/>
      <c r="B545" s="23"/>
      <c r="C545" s="23"/>
    </row>
    <row r="546" spans="1:3" s="24" customFormat="1" ht="24" x14ac:dyDescent="0.55000000000000004">
      <c r="A546" s="22"/>
      <c r="B546" s="23"/>
      <c r="C546" s="23"/>
    </row>
    <row r="547" spans="1:3" s="24" customFormat="1" ht="24" x14ac:dyDescent="0.55000000000000004">
      <c r="A547" s="22"/>
      <c r="B547" s="23"/>
      <c r="C547" s="23"/>
    </row>
    <row r="548" spans="1:3" s="24" customFormat="1" ht="24" x14ac:dyDescent="0.55000000000000004">
      <c r="A548" s="22"/>
      <c r="B548" s="23"/>
      <c r="C548" s="23"/>
    </row>
    <row r="549" spans="1:3" s="24" customFormat="1" ht="24" x14ac:dyDescent="0.55000000000000004">
      <c r="A549" s="22"/>
      <c r="B549" s="23"/>
      <c r="C549" s="23"/>
    </row>
    <row r="550" spans="1:3" s="24" customFormat="1" ht="24" x14ac:dyDescent="0.55000000000000004">
      <c r="A550" s="22"/>
      <c r="B550" s="23"/>
      <c r="C550" s="23"/>
    </row>
    <row r="551" spans="1:3" s="24" customFormat="1" ht="24" x14ac:dyDescent="0.55000000000000004">
      <c r="A551" s="22"/>
      <c r="B551" s="23"/>
      <c r="C551" s="23"/>
    </row>
    <row r="552" spans="1:3" s="24" customFormat="1" ht="24" x14ac:dyDescent="0.55000000000000004">
      <c r="A552" s="22"/>
      <c r="B552" s="23"/>
      <c r="C552" s="23"/>
    </row>
    <row r="553" spans="1:3" s="24" customFormat="1" ht="24" x14ac:dyDescent="0.55000000000000004">
      <c r="A553" s="22"/>
      <c r="B553" s="23"/>
      <c r="C553" s="23"/>
    </row>
    <row r="554" spans="1:3" s="24" customFormat="1" ht="24" x14ac:dyDescent="0.55000000000000004">
      <c r="A554" s="22"/>
      <c r="B554" s="23"/>
      <c r="C554" s="23"/>
    </row>
    <row r="555" spans="1:3" s="24" customFormat="1" ht="24" x14ac:dyDescent="0.55000000000000004">
      <c r="A555" s="22"/>
      <c r="B555" s="23"/>
      <c r="C555" s="23"/>
    </row>
    <row r="556" spans="1:3" s="24" customFormat="1" ht="24" x14ac:dyDescent="0.55000000000000004">
      <c r="A556" s="22"/>
      <c r="B556" s="23"/>
      <c r="C556" s="23"/>
    </row>
    <row r="557" spans="1:3" s="24" customFormat="1" ht="24" x14ac:dyDescent="0.55000000000000004">
      <c r="A557" s="22"/>
      <c r="B557" s="23"/>
      <c r="C557" s="23"/>
    </row>
    <row r="558" spans="1:3" s="24" customFormat="1" ht="24" x14ac:dyDescent="0.55000000000000004">
      <c r="A558" s="22"/>
      <c r="B558" s="23"/>
      <c r="C558" s="23"/>
    </row>
    <row r="559" spans="1:3" s="24" customFormat="1" ht="24" x14ac:dyDescent="0.55000000000000004">
      <c r="A559" s="22"/>
      <c r="B559" s="23"/>
      <c r="C559" s="23"/>
    </row>
    <row r="560" spans="1:3" s="24" customFormat="1" ht="24" x14ac:dyDescent="0.55000000000000004">
      <c r="A560" s="22"/>
      <c r="B560" s="23"/>
      <c r="C560" s="23"/>
    </row>
    <row r="561" spans="1:3" s="24" customFormat="1" ht="24" x14ac:dyDescent="0.55000000000000004">
      <c r="A561" s="22"/>
      <c r="B561" s="23"/>
      <c r="C561" s="23"/>
    </row>
    <row r="562" spans="1:3" s="24" customFormat="1" ht="24" x14ac:dyDescent="0.55000000000000004">
      <c r="A562" s="22"/>
      <c r="B562" s="23"/>
      <c r="C562" s="23"/>
    </row>
    <row r="563" spans="1:3" s="24" customFormat="1" ht="24" x14ac:dyDescent="0.55000000000000004">
      <c r="A563" s="22"/>
      <c r="B563" s="23"/>
      <c r="C563" s="23"/>
    </row>
    <row r="564" spans="1:3" s="24" customFormat="1" ht="24" x14ac:dyDescent="0.55000000000000004">
      <c r="A564" s="22"/>
      <c r="B564" s="23"/>
      <c r="C564" s="23"/>
    </row>
    <row r="565" spans="1:3" s="24" customFormat="1" ht="24" x14ac:dyDescent="0.55000000000000004">
      <c r="A565" s="22"/>
      <c r="B565" s="23"/>
      <c r="C565" s="23"/>
    </row>
    <row r="566" spans="1:3" s="24" customFormat="1" ht="24" x14ac:dyDescent="0.55000000000000004">
      <c r="A566" s="22"/>
      <c r="B566" s="23"/>
      <c r="C566" s="23"/>
    </row>
    <row r="567" spans="1:3" s="24" customFormat="1" ht="24" x14ac:dyDescent="0.55000000000000004">
      <c r="A567" s="22"/>
      <c r="B567" s="23"/>
      <c r="C567" s="23"/>
    </row>
    <row r="568" spans="1:3" s="24" customFormat="1" ht="24" x14ac:dyDescent="0.55000000000000004">
      <c r="A568" s="22"/>
      <c r="B568" s="23"/>
      <c r="C568" s="23"/>
    </row>
    <row r="569" spans="1:3" s="24" customFormat="1" ht="24" x14ac:dyDescent="0.55000000000000004">
      <c r="A569" s="22"/>
      <c r="B569" s="23"/>
      <c r="C569" s="23"/>
    </row>
    <row r="570" spans="1:3" s="24" customFormat="1" ht="24" x14ac:dyDescent="0.55000000000000004">
      <c r="A570" s="22"/>
      <c r="B570" s="23"/>
      <c r="C570" s="23"/>
    </row>
    <row r="571" spans="1:3" s="24" customFormat="1" ht="24" x14ac:dyDescent="0.55000000000000004">
      <c r="A571" s="22"/>
      <c r="B571" s="23"/>
      <c r="C571" s="23"/>
    </row>
    <row r="572" spans="1:3" s="24" customFormat="1" ht="24" x14ac:dyDescent="0.55000000000000004">
      <c r="A572" s="22"/>
      <c r="B572" s="23"/>
      <c r="C572" s="23"/>
    </row>
    <row r="573" spans="1:3" s="24" customFormat="1" ht="24" x14ac:dyDescent="0.55000000000000004">
      <c r="A573" s="22"/>
      <c r="B573" s="23"/>
      <c r="C573" s="23"/>
    </row>
    <row r="574" spans="1:3" s="24" customFormat="1" ht="24" x14ac:dyDescent="0.55000000000000004">
      <c r="A574" s="22"/>
      <c r="B574" s="23"/>
      <c r="C574" s="23"/>
    </row>
    <row r="575" spans="1:3" s="24" customFormat="1" ht="24" x14ac:dyDescent="0.55000000000000004">
      <c r="A575" s="22"/>
      <c r="B575" s="23"/>
      <c r="C575" s="23"/>
    </row>
    <row r="576" spans="1:3" s="24" customFormat="1" ht="24" x14ac:dyDescent="0.55000000000000004">
      <c r="A576" s="22"/>
      <c r="B576" s="23"/>
      <c r="C576" s="23"/>
    </row>
    <row r="577" spans="1:3" s="24" customFormat="1" ht="24" x14ac:dyDescent="0.55000000000000004">
      <c r="A577" s="22"/>
      <c r="B577" s="23"/>
      <c r="C577" s="23"/>
    </row>
    <row r="578" spans="1:3" s="24" customFormat="1" ht="24" x14ac:dyDescent="0.55000000000000004">
      <c r="A578" s="22"/>
      <c r="B578" s="23"/>
      <c r="C578" s="23"/>
    </row>
    <row r="579" spans="1:3" s="24" customFormat="1" ht="24" x14ac:dyDescent="0.55000000000000004">
      <c r="A579" s="22"/>
      <c r="B579" s="23"/>
      <c r="C579" s="23"/>
    </row>
    <row r="580" spans="1:3" s="24" customFormat="1" ht="24" x14ac:dyDescent="0.55000000000000004">
      <c r="A580" s="22"/>
      <c r="B580" s="23"/>
      <c r="C580" s="23"/>
    </row>
    <row r="581" spans="1:3" s="24" customFormat="1" ht="24" x14ac:dyDescent="0.55000000000000004">
      <c r="A581" s="22"/>
      <c r="B581" s="23"/>
      <c r="C581" s="23"/>
    </row>
    <row r="582" spans="1:3" s="24" customFormat="1" ht="24" x14ac:dyDescent="0.55000000000000004">
      <c r="A582" s="22"/>
      <c r="B582" s="23"/>
      <c r="C582" s="23"/>
    </row>
    <row r="583" spans="1:3" s="24" customFormat="1" ht="24" x14ac:dyDescent="0.55000000000000004">
      <c r="A583" s="22"/>
      <c r="B583" s="23"/>
      <c r="C583" s="23"/>
    </row>
    <row r="584" spans="1:3" s="24" customFormat="1" ht="24" x14ac:dyDescent="0.55000000000000004">
      <c r="A584" s="22"/>
      <c r="B584" s="23"/>
      <c r="C584" s="23"/>
    </row>
    <row r="585" spans="1:3" s="24" customFormat="1" ht="24" x14ac:dyDescent="0.55000000000000004">
      <c r="A585" s="22"/>
      <c r="B585" s="23"/>
      <c r="C585" s="23"/>
    </row>
    <row r="586" spans="1:3" s="24" customFormat="1" ht="24" x14ac:dyDescent="0.55000000000000004">
      <c r="A586" s="22"/>
      <c r="B586" s="23"/>
      <c r="C586" s="23"/>
    </row>
    <row r="587" spans="1:3" s="24" customFormat="1" ht="24" x14ac:dyDescent="0.55000000000000004">
      <c r="A587" s="22"/>
      <c r="B587" s="23"/>
      <c r="C587" s="23"/>
    </row>
    <row r="588" spans="1:3" s="24" customFormat="1" ht="24" x14ac:dyDescent="0.55000000000000004">
      <c r="A588" s="22"/>
      <c r="B588" s="23"/>
      <c r="C588" s="23"/>
    </row>
    <row r="589" spans="1:3" s="24" customFormat="1" ht="24" x14ac:dyDescent="0.55000000000000004">
      <c r="A589" s="22"/>
      <c r="B589" s="23"/>
      <c r="C589" s="23"/>
    </row>
    <row r="590" spans="1:3" s="24" customFormat="1" ht="24" x14ac:dyDescent="0.55000000000000004">
      <c r="A590" s="22"/>
      <c r="B590" s="23"/>
      <c r="C590" s="23"/>
    </row>
    <row r="591" spans="1:3" s="24" customFormat="1" ht="24" x14ac:dyDescent="0.55000000000000004">
      <c r="A591" s="22"/>
      <c r="B591" s="23"/>
      <c r="C591" s="23"/>
    </row>
    <row r="592" spans="1:3" s="24" customFormat="1" ht="24" x14ac:dyDescent="0.55000000000000004">
      <c r="A592" s="22"/>
      <c r="B592" s="23"/>
      <c r="C592" s="23"/>
    </row>
    <row r="593" spans="1:3" s="24" customFormat="1" ht="24" x14ac:dyDescent="0.55000000000000004">
      <c r="A593" s="22"/>
      <c r="B593" s="23"/>
      <c r="C593" s="23"/>
    </row>
    <row r="594" spans="1:3" s="24" customFormat="1" ht="24" x14ac:dyDescent="0.55000000000000004">
      <c r="A594" s="22"/>
      <c r="B594" s="23"/>
      <c r="C594" s="23"/>
    </row>
    <row r="595" spans="1:3" s="24" customFormat="1" ht="24" x14ac:dyDescent="0.55000000000000004">
      <c r="A595" s="22"/>
      <c r="B595" s="23"/>
      <c r="C595" s="23"/>
    </row>
    <row r="596" spans="1:3" s="24" customFormat="1" ht="24" x14ac:dyDescent="0.55000000000000004">
      <c r="A596" s="22"/>
      <c r="B596" s="23"/>
      <c r="C596" s="23"/>
    </row>
    <row r="597" spans="1:3" s="24" customFormat="1" ht="24" x14ac:dyDescent="0.55000000000000004">
      <c r="A597" s="22"/>
      <c r="B597" s="23"/>
      <c r="C597" s="23"/>
    </row>
    <row r="598" spans="1:3" s="24" customFormat="1" ht="24" x14ac:dyDescent="0.55000000000000004">
      <c r="A598" s="22"/>
      <c r="B598" s="23"/>
      <c r="C598" s="23"/>
    </row>
    <row r="599" spans="1:3" s="24" customFormat="1" ht="24" x14ac:dyDescent="0.55000000000000004">
      <c r="A599" s="22"/>
      <c r="B599" s="23"/>
      <c r="C599" s="23"/>
    </row>
    <row r="600" spans="1:3" s="24" customFormat="1" ht="24" x14ac:dyDescent="0.55000000000000004">
      <c r="A600" s="22"/>
      <c r="B600" s="23"/>
      <c r="C600" s="23"/>
    </row>
    <row r="601" spans="1:3" s="24" customFormat="1" ht="24" x14ac:dyDescent="0.55000000000000004">
      <c r="A601" s="22"/>
      <c r="B601" s="23"/>
      <c r="C601" s="23"/>
    </row>
    <row r="602" spans="1:3" s="24" customFormat="1" ht="24" x14ac:dyDescent="0.55000000000000004">
      <c r="A602" s="22"/>
      <c r="B602" s="23"/>
      <c r="C602" s="23"/>
    </row>
    <row r="603" spans="1:3" s="24" customFormat="1" ht="24" x14ac:dyDescent="0.55000000000000004">
      <c r="A603" s="22"/>
      <c r="B603" s="23"/>
      <c r="C603" s="23"/>
    </row>
    <row r="604" spans="1:3" s="24" customFormat="1" ht="24" x14ac:dyDescent="0.55000000000000004">
      <c r="A604" s="22"/>
      <c r="B604" s="23"/>
      <c r="C604" s="23"/>
    </row>
    <row r="605" spans="1:3" s="24" customFormat="1" ht="24" x14ac:dyDescent="0.55000000000000004">
      <c r="A605" s="22"/>
      <c r="B605" s="23"/>
      <c r="C605" s="23"/>
    </row>
    <row r="606" spans="1:3" s="24" customFormat="1" ht="24" x14ac:dyDescent="0.55000000000000004">
      <c r="A606" s="22"/>
      <c r="B606" s="23"/>
      <c r="C606" s="23"/>
    </row>
    <row r="607" spans="1:3" s="24" customFormat="1" ht="24" x14ac:dyDescent="0.55000000000000004">
      <c r="A607" s="22"/>
      <c r="B607" s="23"/>
      <c r="C607" s="23"/>
    </row>
    <row r="608" spans="1:3" s="24" customFormat="1" ht="24" x14ac:dyDescent="0.55000000000000004">
      <c r="A608" s="22"/>
      <c r="B608" s="23"/>
      <c r="C608" s="23"/>
    </row>
    <row r="609" spans="1:3" s="24" customFormat="1" ht="24" x14ac:dyDescent="0.55000000000000004">
      <c r="A609" s="22"/>
      <c r="B609" s="23"/>
      <c r="C609" s="23"/>
    </row>
    <row r="610" spans="1:3" s="24" customFormat="1" ht="24" x14ac:dyDescent="0.55000000000000004">
      <c r="A610" s="22"/>
      <c r="B610" s="23"/>
      <c r="C610" s="23"/>
    </row>
    <row r="611" spans="1:3" s="24" customFormat="1" ht="24" x14ac:dyDescent="0.55000000000000004">
      <c r="A611" s="22"/>
      <c r="B611" s="23"/>
      <c r="C611" s="23"/>
    </row>
    <row r="612" spans="1:3" s="24" customFormat="1" ht="24" x14ac:dyDescent="0.55000000000000004">
      <c r="A612" s="22"/>
      <c r="B612" s="23"/>
      <c r="C612" s="23"/>
    </row>
    <row r="613" spans="1:3" s="24" customFormat="1" ht="24" x14ac:dyDescent="0.55000000000000004">
      <c r="A613" s="22"/>
      <c r="B613" s="23"/>
      <c r="C613" s="23"/>
    </row>
    <row r="614" spans="1:3" s="24" customFormat="1" ht="24" x14ac:dyDescent="0.55000000000000004">
      <c r="A614" s="22"/>
      <c r="B614" s="23"/>
      <c r="C614" s="23"/>
    </row>
    <row r="615" spans="1:3" s="24" customFormat="1" ht="24" x14ac:dyDescent="0.55000000000000004">
      <c r="A615" s="22"/>
      <c r="B615" s="23"/>
      <c r="C615" s="23"/>
    </row>
    <row r="616" spans="1:3" s="24" customFormat="1" ht="24" x14ac:dyDescent="0.55000000000000004">
      <c r="A616" s="22"/>
      <c r="B616" s="23"/>
      <c r="C616" s="23"/>
    </row>
    <row r="617" spans="1:3" s="24" customFormat="1" ht="24" x14ac:dyDescent="0.55000000000000004">
      <c r="A617" s="22"/>
      <c r="B617" s="23"/>
      <c r="C617" s="23"/>
    </row>
    <row r="618" spans="1:3" s="24" customFormat="1" ht="24" x14ac:dyDescent="0.55000000000000004">
      <c r="A618" s="22"/>
      <c r="B618" s="23"/>
      <c r="C618" s="23"/>
    </row>
    <row r="619" spans="1:3" s="24" customFormat="1" ht="24" x14ac:dyDescent="0.55000000000000004">
      <c r="A619" s="22"/>
      <c r="B619" s="23"/>
      <c r="C619" s="23"/>
    </row>
    <row r="620" spans="1:3" s="24" customFormat="1" ht="24" x14ac:dyDescent="0.55000000000000004">
      <c r="A620" s="22"/>
      <c r="B620" s="23"/>
      <c r="C620" s="23"/>
    </row>
    <row r="621" spans="1:3" s="24" customFormat="1" ht="24" x14ac:dyDescent="0.55000000000000004">
      <c r="A621" s="22"/>
      <c r="B621" s="23"/>
      <c r="C621" s="23"/>
    </row>
    <row r="622" spans="1:3" s="24" customFormat="1" ht="24" x14ac:dyDescent="0.55000000000000004">
      <c r="A622" s="22"/>
      <c r="B622" s="23"/>
      <c r="C622" s="23"/>
    </row>
    <row r="623" spans="1:3" s="24" customFormat="1" ht="24" x14ac:dyDescent="0.55000000000000004">
      <c r="A623" s="22"/>
      <c r="B623" s="23"/>
      <c r="C623" s="23"/>
    </row>
    <row r="624" spans="1:3" s="24" customFormat="1" ht="24" x14ac:dyDescent="0.55000000000000004">
      <c r="A624" s="22"/>
      <c r="B624" s="23"/>
      <c r="C624" s="23"/>
    </row>
    <row r="625" spans="1:3" s="24" customFormat="1" ht="24" x14ac:dyDescent="0.55000000000000004">
      <c r="A625" s="22"/>
      <c r="B625" s="23"/>
      <c r="C625" s="23"/>
    </row>
    <row r="626" spans="1:3" s="24" customFormat="1" ht="24" x14ac:dyDescent="0.55000000000000004">
      <c r="A626" s="22"/>
      <c r="B626" s="23"/>
      <c r="C626" s="23"/>
    </row>
    <row r="627" spans="1:3" s="24" customFormat="1" ht="24" x14ac:dyDescent="0.55000000000000004">
      <c r="A627" s="22"/>
      <c r="B627" s="23"/>
      <c r="C627" s="23"/>
    </row>
    <row r="628" spans="1:3" s="24" customFormat="1" ht="24" x14ac:dyDescent="0.55000000000000004">
      <c r="A628" s="22"/>
      <c r="B628" s="23"/>
      <c r="C628" s="23"/>
    </row>
    <row r="629" spans="1:3" s="24" customFormat="1" ht="24" x14ac:dyDescent="0.55000000000000004">
      <c r="A629" s="22"/>
      <c r="B629" s="23"/>
      <c r="C629" s="23"/>
    </row>
    <row r="630" spans="1:3" s="24" customFormat="1" ht="24" x14ac:dyDescent="0.55000000000000004">
      <c r="A630" s="22"/>
      <c r="B630" s="23"/>
      <c r="C630" s="23"/>
    </row>
    <row r="631" spans="1:3" s="24" customFormat="1" ht="24" x14ac:dyDescent="0.55000000000000004">
      <c r="A631" s="22"/>
      <c r="B631" s="23"/>
      <c r="C631" s="23"/>
    </row>
    <row r="632" spans="1:3" s="24" customFormat="1" ht="24" x14ac:dyDescent="0.55000000000000004">
      <c r="A632" s="22"/>
      <c r="B632" s="23"/>
      <c r="C632" s="23"/>
    </row>
    <row r="633" spans="1:3" s="24" customFormat="1" ht="24" x14ac:dyDescent="0.55000000000000004">
      <c r="A633" s="22"/>
      <c r="B633" s="23"/>
      <c r="C633" s="23"/>
    </row>
    <row r="634" spans="1:3" s="24" customFormat="1" ht="24" x14ac:dyDescent="0.55000000000000004">
      <c r="A634" s="22"/>
      <c r="B634" s="23"/>
      <c r="C634" s="23"/>
    </row>
    <row r="635" spans="1:3" s="24" customFormat="1" ht="24" x14ac:dyDescent="0.55000000000000004">
      <c r="A635" s="22"/>
      <c r="B635" s="23"/>
      <c r="C635" s="23"/>
    </row>
    <row r="636" spans="1:3" s="24" customFormat="1" ht="24" x14ac:dyDescent="0.55000000000000004">
      <c r="A636" s="22"/>
      <c r="B636" s="23"/>
      <c r="C636" s="23"/>
    </row>
    <row r="637" spans="1:3" s="24" customFormat="1" ht="24" x14ac:dyDescent="0.55000000000000004">
      <c r="A637" s="22"/>
      <c r="B637" s="23"/>
      <c r="C637" s="23"/>
    </row>
    <row r="638" spans="1:3" s="24" customFormat="1" ht="24" x14ac:dyDescent="0.55000000000000004">
      <c r="A638" s="22"/>
      <c r="B638" s="23"/>
      <c r="C638" s="23"/>
    </row>
    <row r="639" spans="1:3" s="24" customFormat="1" ht="24" x14ac:dyDescent="0.55000000000000004">
      <c r="A639" s="22"/>
      <c r="B639" s="23"/>
      <c r="C639" s="23"/>
    </row>
    <row r="640" spans="1:3" s="24" customFormat="1" ht="24" x14ac:dyDescent="0.55000000000000004">
      <c r="A640" s="22"/>
      <c r="B640" s="23"/>
      <c r="C640" s="23"/>
    </row>
    <row r="641" spans="1:3" s="24" customFormat="1" ht="24" x14ac:dyDescent="0.55000000000000004">
      <c r="A641" s="22"/>
      <c r="B641" s="23"/>
      <c r="C641" s="23"/>
    </row>
    <row r="642" spans="1:3" s="24" customFormat="1" ht="24" x14ac:dyDescent="0.55000000000000004">
      <c r="A642" s="22"/>
      <c r="B642" s="23"/>
      <c r="C642" s="23"/>
    </row>
    <row r="643" spans="1:3" s="24" customFormat="1" ht="24" x14ac:dyDescent="0.55000000000000004">
      <c r="A643" s="22"/>
      <c r="B643" s="23"/>
      <c r="C643" s="23"/>
    </row>
    <row r="644" spans="1:3" s="24" customFormat="1" ht="24" x14ac:dyDescent="0.55000000000000004">
      <c r="A644" s="22"/>
      <c r="B644" s="23"/>
      <c r="C644" s="23"/>
    </row>
    <row r="645" spans="1:3" s="24" customFormat="1" ht="24" x14ac:dyDescent="0.55000000000000004">
      <c r="A645" s="22"/>
      <c r="B645" s="23"/>
      <c r="C645" s="23"/>
    </row>
    <row r="646" spans="1:3" s="24" customFormat="1" ht="24" x14ac:dyDescent="0.55000000000000004">
      <c r="A646" s="22"/>
      <c r="B646" s="23"/>
      <c r="C646" s="23"/>
    </row>
    <row r="647" spans="1:3" s="24" customFormat="1" ht="24" x14ac:dyDescent="0.55000000000000004">
      <c r="A647" s="22"/>
      <c r="B647" s="23"/>
      <c r="C647" s="23"/>
    </row>
    <row r="648" spans="1:3" s="24" customFormat="1" ht="24" x14ac:dyDescent="0.55000000000000004">
      <c r="A648" s="22"/>
      <c r="B648" s="23"/>
      <c r="C648" s="23"/>
    </row>
    <row r="649" spans="1:3" s="24" customFormat="1" ht="24" x14ac:dyDescent="0.55000000000000004">
      <c r="A649" s="22"/>
      <c r="B649" s="23"/>
      <c r="C649" s="23"/>
    </row>
    <row r="650" spans="1:3" s="24" customFormat="1" ht="24" x14ac:dyDescent="0.55000000000000004">
      <c r="A650" s="22"/>
      <c r="B650" s="23"/>
      <c r="C650" s="23"/>
    </row>
    <row r="651" spans="1:3" s="24" customFormat="1" ht="24" x14ac:dyDescent="0.55000000000000004">
      <c r="A651" s="22"/>
      <c r="B651" s="23"/>
      <c r="C651" s="23"/>
    </row>
    <row r="652" spans="1:3" s="24" customFormat="1" ht="24" x14ac:dyDescent="0.55000000000000004">
      <c r="A652" s="22"/>
      <c r="B652" s="23"/>
      <c r="C652" s="23"/>
    </row>
    <row r="653" spans="1:3" s="24" customFormat="1" ht="24" x14ac:dyDescent="0.55000000000000004">
      <c r="A653" s="22"/>
      <c r="B653" s="23"/>
      <c r="C653" s="23"/>
    </row>
    <row r="654" spans="1:3" s="24" customFormat="1" ht="24" x14ac:dyDescent="0.55000000000000004">
      <c r="A654" s="22"/>
      <c r="B654" s="23"/>
      <c r="C654" s="23"/>
    </row>
    <row r="655" spans="1:3" s="24" customFormat="1" ht="24" x14ac:dyDescent="0.55000000000000004">
      <c r="A655" s="22"/>
      <c r="B655" s="23"/>
      <c r="C655" s="23"/>
    </row>
    <row r="656" spans="1:3" s="24" customFormat="1" ht="24" x14ac:dyDescent="0.55000000000000004">
      <c r="A656" s="22"/>
      <c r="B656" s="23"/>
      <c r="C656" s="23"/>
    </row>
    <row r="657" spans="1:3" s="24" customFormat="1" ht="24" x14ac:dyDescent="0.55000000000000004">
      <c r="A657" s="22"/>
      <c r="B657" s="23"/>
      <c r="C657" s="23"/>
    </row>
    <row r="658" spans="1:3" s="24" customFormat="1" ht="24" x14ac:dyDescent="0.55000000000000004">
      <c r="A658" s="22"/>
      <c r="B658" s="23"/>
      <c r="C658" s="23"/>
    </row>
    <row r="659" spans="1:3" s="24" customFormat="1" ht="24" x14ac:dyDescent="0.55000000000000004">
      <c r="A659" s="22"/>
      <c r="B659" s="23"/>
      <c r="C659" s="23"/>
    </row>
    <row r="660" spans="1:3" s="24" customFormat="1" ht="24" x14ac:dyDescent="0.55000000000000004">
      <c r="A660" s="22"/>
      <c r="B660" s="23"/>
      <c r="C660" s="23"/>
    </row>
    <row r="661" spans="1:3" s="24" customFormat="1" ht="24" x14ac:dyDescent="0.55000000000000004">
      <c r="A661" s="22"/>
      <c r="B661" s="23"/>
      <c r="C661" s="23"/>
    </row>
    <row r="662" spans="1:3" s="24" customFormat="1" ht="24" x14ac:dyDescent="0.55000000000000004">
      <c r="A662" s="22"/>
      <c r="B662" s="23"/>
      <c r="C662" s="23"/>
    </row>
    <row r="663" spans="1:3" s="24" customFormat="1" ht="24" x14ac:dyDescent="0.55000000000000004">
      <c r="A663" s="22"/>
      <c r="B663" s="23"/>
      <c r="C663" s="23"/>
    </row>
    <row r="664" spans="1:3" s="24" customFormat="1" ht="24" x14ac:dyDescent="0.55000000000000004">
      <c r="A664" s="22"/>
      <c r="B664" s="23"/>
      <c r="C664" s="23"/>
    </row>
    <row r="665" spans="1:3" s="24" customFormat="1" ht="24" x14ac:dyDescent="0.55000000000000004">
      <c r="A665" s="22"/>
      <c r="B665" s="23"/>
      <c r="C665" s="23"/>
    </row>
    <row r="666" spans="1:3" s="24" customFormat="1" ht="24" x14ac:dyDescent="0.55000000000000004">
      <c r="A666" s="22"/>
      <c r="B666" s="23"/>
      <c r="C666" s="23"/>
    </row>
    <row r="667" spans="1:3" s="24" customFormat="1" ht="24" x14ac:dyDescent="0.55000000000000004">
      <c r="A667" s="22"/>
      <c r="B667" s="23"/>
      <c r="C667" s="23"/>
    </row>
    <row r="668" spans="1:3" s="24" customFormat="1" ht="24" x14ac:dyDescent="0.55000000000000004">
      <c r="A668" s="22"/>
      <c r="B668" s="23"/>
      <c r="C668" s="23"/>
    </row>
    <row r="669" spans="1:3" s="24" customFormat="1" ht="24" x14ac:dyDescent="0.55000000000000004">
      <c r="A669" s="22"/>
      <c r="B669" s="23"/>
      <c r="C669" s="23"/>
    </row>
    <row r="670" spans="1:3" s="24" customFormat="1" ht="24" x14ac:dyDescent="0.55000000000000004">
      <c r="A670" s="22"/>
      <c r="B670" s="23"/>
      <c r="C670" s="23"/>
    </row>
    <row r="671" spans="1:3" s="24" customFormat="1" ht="24" x14ac:dyDescent="0.55000000000000004">
      <c r="A671" s="22"/>
      <c r="B671" s="23"/>
      <c r="C671" s="23"/>
    </row>
    <row r="672" spans="1:3" s="24" customFormat="1" ht="24" x14ac:dyDescent="0.55000000000000004">
      <c r="A672" s="22"/>
      <c r="B672" s="23"/>
      <c r="C672" s="23"/>
    </row>
    <row r="673" spans="1:3" s="24" customFormat="1" ht="24" x14ac:dyDescent="0.55000000000000004">
      <c r="A673" s="22"/>
      <c r="B673" s="23"/>
      <c r="C673" s="23"/>
    </row>
    <row r="674" spans="1:3" s="24" customFormat="1" ht="24" x14ac:dyDescent="0.55000000000000004">
      <c r="A674" s="22"/>
      <c r="B674" s="23"/>
      <c r="C674" s="23"/>
    </row>
    <row r="675" spans="1:3" s="24" customFormat="1" ht="24" x14ac:dyDescent="0.55000000000000004">
      <c r="A675" s="22"/>
      <c r="B675" s="23"/>
      <c r="C675" s="23"/>
    </row>
    <row r="676" spans="1:3" s="24" customFormat="1" ht="24" x14ac:dyDescent="0.55000000000000004">
      <c r="A676" s="22"/>
      <c r="B676" s="23"/>
      <c r="C676" s="23"/>
    </row>
    <row r="677" spans="1:3" s="24" customFormat="1" ht="24" x14ac:dyDescent="0.55000000000000004">
      <c r="A677" s="22"/>
      <c r="B677" s="23"/>
      <c r="C677" s="23"/>
    </row>
    <row r="678" spans="1:3" s="24" customFormat="1" ht="24" x14ac:dyDescent="0.55000000000000004">
      <c r="A678" s="22"/>
      <c r="B678" s="23"/>
      <c r="C678" s="23"/>
    </row>
    <row r="679" spans="1:3" s="24" customFormat="1" ht="24" x14ac:dyDescent="0.55000000000000004">
      <c r="A679" s="22"/>
      <c r="B679" s="23"/>
      <c r="C679" s="23"/>
    </row>
    <row r="680" spans="1:3" s="24" customFormat="1" ht="24" x14ac:dyDescent="0.55000000000000004">
      <c r="A680" s="22"/>
      <c r="B680" s="23"/>
      <c r="C680" s="23"/>
    </row>
    <row r="681" spans="1:3" s="24" customFormat="1" ht="24" x14ac:dyDescent="0.55000000000000004">
      <c r="A681" s="22"/>
      <c r="B681" s="23"/>
      <c r="C681" s="23"/>
    </row>
    <row r="682" spans="1:3" s="24" customFormat="1" ht="24" x14ac:dyDescent="0.55000000000000004">
      <c r="A682" s="22"/>
      <c r="B682" s="23"/>
      <c r="C682" s="23"/>
    </row>
    <row r="683" spans="1:3" s="24" customFormat="1" ht="24" x14ac:dyDescent="0.55000000000000004">
      <c r="A683" s="22"/>
      <c r="B683" s="23"/>
      <c r="C683" s="23"/>
    </row>
  </sheetData>
  <mergeCells count="46">
    <mergeCell ref="A413:A414"/>
    <mergeCell ref="B413:D413"/>
    <mergeCell ref="A409:D409"/>
    <mergeCell ref="A357:A358"/>
    <mergeCell ref="B357:D357"/>
    <mergeCell ref="A117:D117"/>
    <mergeCell ref="A146:D146"/>
    <mergeCell ref="A175:D175"/>
    <mergeCell ref="A204:D204"/>
    <mergeCell ref="A233:D233"/>
    <mergeCell ref="A1:D1"/>
    <mergeCell ref="A2:D2"/>
    <mergeCell ref="A29:D29"/>
    <mergeCell ref="A59:D59"/>
    <mergeCell ref="A88:D88"/>
    <mergeCell ref="A254:A255"/>
    <mergeCell ref="B254:B255"/>
    <mergeCell ref="C254:C255"/>
    <mergeCell ref="A269:A270"/>
    <mergeCell ref="B269:D269"/>
    <mergeCell ref="A297:A298"/>
    <mergeCell ref="B297:B298"/>
    <mergeCell ref="C297:C298"/>
    <mergeCell ref="A262:D262"/>
    <mergeCell ref="A293:D293"/>
    <mergeCell ref="A324:A325"/>
    <mergeCell ref="B324:D324"/>
    <mergeCell ref="A321:D321"/>
    <mergeCell ref="A311:A312"/>
    <mergeCell ref="B311:D311"/>
    <mergeCell ref="A342:A343"/>
    <mergeCell ref="B342:B343"/>
    <mergeCell ref="C342:C343"/>
    <mergeCell ref="A445:A446"/>
    <mergeCell ref="B445:D445"/>
    <mergeCell ref="A383:A384"/>
    <mergeCell ref="B383:B384"/>
    <mergeCell ref="C383:C384"/>
    <mergeCell ref="A397:A398"/>
    <mergeCell ref="B397:D397"/>
    <mergeCell ref="A429:A430"/>
    <mergeCell ref="B429:B430"/>
    <mergeCell ref="C429:C430"/>
    <mergeCell ref="A437:D437"/>
    <mergeCell ref="A350:D350"/>
    <mergeCell ref="A379:D379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3554" r:id="rId4">
          <objectPr defaultSize="0" autoPict="0" r:id="rId5">
            <anchor moveWithCells="1" sizeWithCells="1">
              <from>
                <xdr:col>1</xdr:col>
                <xdr:colOff>142875</xdr:colOff>
                <xdr:row>253</xdr:row>
                <xdr:rowOff>209550</xdr:rowOff>
              </from>
              <to>
                <xdr:col>1</xdr:col>
                <xdr:colOff>276225</xdr:colOff>
                <xdr:row>254</xdr:row>
                <xdr:rowOff>76200</xdr:rowOff>
              </to>
            </anchor>
          </objectPr>
        </oleObject>
      </mc:Choice>
      <mc:Fallback>
        <oleObject progId="Equation.3" shapeId="23554" r:id="rId4"/>
      </mc:Fallback>
    </mc:AlternateContent>
    <mc:AlternateContent xmlns:mc="http://schemas.openxmlformats.org/markup-compatibility/2006">
      <mc:Choice Requires="x14">
        <oleObject progId="Equation.3" shapeId="23555" r:id="rId6">
          <objectPr defaultSize="0" autoPict="0" r:id="rId5">
            <anchor moveWithCells="1" sizeWithCells="1">
              <from>
                <xdr:col>1</xdr:col>
                <xdr:colOff>142875</xdr:colOff>
                <xdr:row>296</xdr:row>
                <xdr:rowOff>209550</xdr:rowOff>
              </from>
              <to>
                <xdr:col>1</xdr:col>
                <xdr:colOff>276225</xdr:colOff>
                <xdr:row>297</xdr:row>
                <xdr:rowOff>76200</xdr:rowOff>
              </to>
            </anchor>
          </objectPr>
        </oleObject>
      </mc:Choice>
      <mc:Fallback>
        <oleObject progId="Equation.3" shapeId="23555" r:id="rId6"/>
      </mc:Fallback>
    </mc:AlternateContent>
    <mc:AlternateContent xmlns:mc="http://schemas.openxmlformats.org/markup-compatibility/2006">
      <mc:Choice Requires="x14">
        <oleObject progId="Equation.3" shapeId="23556" r:id="rId7">
          <objectPr defaultSize="0" autoPict="0" r:id="rId5">
            <anchor moveWithCells="1" sizeWithCells="1">
              <from>
                <xdr:col>1</xdr:col>
                <xdr:colOff>142875</xdr:colOff>
                <xdr:row>341</xdr:row>
                <xdr:rowOff>209550</xdr:rowOff>
              </from>
              <to>
                <xdr:col>1</xdr:col>
                <xdr:colOff>276225</xdr:colOff>
                <xdr:row>342</xdr:row>
                <xdr:rowOff>76200</xdr:rowOff>
              </to>
            </anchor>
          </objectPr>
        </oleObject>
      </mc:Choice>
      <mc:Fallback>
        <oleObject progId="Equation.3" shapeId="23556" r:id="rId7"/>
      </mc:Fallback>
    </mc:AlternateContent>
    <mc:AlternateContent xmlns:mc="http://schemas.openxmlformats.org/markup-compatibility/2006">
      <mc:Choice Requires="x14">
        <oleObject progId="Equation.3" shapeId="23557" r:id="rId8">
          <objectPr defaultSize="0" autoPict="0" r:id="rId5">
            <anchor moveWithCells="1" sizeWithCells="1">
              <from>
                <xdr:col>1</xdr:col>
                <xdr:colOff>142875</xdr:colOff>
                <xdr:row>382</xdr:row>
                <xdr:rowOff>209550</xdr:rowOff>
              </from>
              <to>
                <xdr:col>1</xdr:col>
                <xdr:colOff>276225</xdr:colOff>
                <xdr:row>383</xdr:row>
                <xdr:rowOff>76200</xdr:rowOff>
              </to>
            </anchor>
          </objectPr>
        </oleObject>
      </mc:Choice>
      <mc:Fallback>
        <oleObject progId="Equation.3" shapeId="23557" r:id="rId8"/>
      </mc:Fallback>
    </mc:AlternateContent>
    <mc:AlternateContent xmlns:mc="http://schemas.openxmlformats.org/markup-compatibility/2006">
      <mc:Choice Requires="x14">
        <oleObject progId="Equation.3" shapeId="23558" r:id="rId9">
          <objectPr defaultSize="0" autoPict="0" r:id="rId5">
            <anchor moveWithCells="1" sizeWithCells="1">
              <from>
                <xdr:col>1</xdr:col>
                <xdr:colOff>142875</xdr:colOff>
                <xdr:row>428</xdr:row>
                <xdr:rowOff>209550</xdr:rowOff>
              </from>
              <to>
                <xdr:col>1</xdr:col>
                <xdr:colOff>276225</xdr:colOff>
                <xdr:row>429</xdr:row>
                <xdr:rowOff>76200</xdr:rowOff>
              </to>
            </anchor>
          </objectPr>
        </oleObject>
      </mc:Choice>
      <mc:Fallback>
        <oleObject progId="Equation.3" shapeId="23558" r:id="rId9"/>
      </mc:Fallback>
    </mc:AlternateContent>
    <mc:AlternateContent xmlns:mc="http://schemas.openxmlformats.org/markup-compatibility/2006">
      <mc:Choice Requires="x14">
        <oleObject progId="Equation.3" shapeId="23560" r:id="rId10">
          <objectPr defaultSize="0" r:id="rId5">
            <anchor moveWithCells="1" sizeWithCells="1">
              <from>
                <xdr:col>1</xdr:col>
                <xdr:colOff>142875</xdr:colOff>
                <xdr:row>253</xdr:row>
                <xdr:rowOff>209550</xdr:rowOff>
              </from>
              <to>
                <xdr:col>1</xdr:col>
                <xdr:colOff>276225</xdr:colOff>
                <xdr:row>254</xdr:row>
                <xdr:rowOff>76200</xdr:rowOff>
              </to>
            </anchor>
          </objectPr>
        </oleObject>
      </mc:Choice>
      <mc:Fallback>
        <oleObject progId="Equation.3" shapeId="23560" r:id="rId10"/>
      </mc:Fallback>
    </mc:AlternateContent>
    <mc:AlternateContent xmlns:mc="http://schemas.openxmlformats.org/markup-compatibility/2006">
      <mc:Choice Requires="x14">
        <oleObject progId="Equation.3" shapeId="23561" r:id="rId11">
          <objectPr defaultSize="0" r:id="rId5">
            <anchor moveWithCells="1" sizeWithCells="1">
              <from>
                <xdr:col>1</xdr:col>
                <xdr:colOff>142875</xdr:colOff>
                <xdr:row>296</xdr:row>
                <xdr:rowOff>209550</xdr:rowOff>
              </from>
              <to>
                <xdr:col>1</xdr:col>
                <xdr:colOff>276225</xdr:colOff>
                <xdr:row>297</xdr:row>
                <xdr:rowOff>76200</xdr:rowOff>
              </to>
            </anchor>
          </objectPr>
        </oleObject>
      </mc:Choice>
      <mc:Fallback>
        <oleObject progId="Equation.3" shapeId="23561" r:id="rId11"/>
      </mc:Fallback>
    </mc:AlternateContent>
    <mc:AlternateContent xmlns:mc="http://schemas.openxmlformats.org/markup-compatibility/2006">
      <mc:Choice Requires="x14">
        <oleObject progId="Equation.3" shapeId="23562" r:id="rId12">
          <objectPr defaultSize="0" r:id="rId5">
            <anchor moveWithCells="1" sizeWithCells="1">
              <from>
                <xdr:col>1</xdr:col>
                <xdr:colOff>142875</xdr:colOff>
                <xdr:row>341</xdr:row>
                <xdr:rowOff>209550</xdr:rowOff>
              </from>
              <to>
                <xdr:col>1</xdr:col>
                <xdr:colOff>276225</xdr:colOff>
                <xdr:row>342</xdr:row>
                <xdr:rowOff>76200</xdr:rowOff>
              </to>
            </anchor>
          </objectPr>
        </oleObject>
      </mc:Choice>
      <mc:Fallback>
        <oleObject progId="Equation.3" shapeId="23562" r:id="rId12"/>
      </mc:Fallback>
    </mc:AlternateContent>
    <mc:AlternateContent xmlns:mc="http://schemas.openxmlformats.org/markup-compatibility/2006">
      <mc:Choice Requires="x14">
        <oleObject progId="Equation.3" shapeId="23563" r:id="rId13">
          <objectPr defaultSize="0" r:id="rId5">
            <anchor moveWithCells="1" sizeWithCells="1">
              <from>
                <xdr:col>1</xdr:col>
                <xdr:colOff>142875</xdr:colOff>
                <xdr:row>382</xdr:row>
                <xdr:rowOff>209550</xdr:rowOff>
              </from>
              <to>
                <xdr:col>1</xdr:col>
                <xdr:colOff>276225</xdr:colOff>
                <xdr:row>383</xdr:row>
                <xdr:rowOff>76200</xdr:rowOff>
              </to>
            </anchor>
          </objectPr>
        </oleObject>
      </mc:Choice>
      <mc:Fallback>
        <oleObject progId="Equation.3" shapeId="23563" r:id="rId13"/>
      </mc:Fallback>
    </mc:AlternateContent>
    <mc:AlternateContent xmlns:mc="http://schemas.openxmlformats.org/markup-compatibility/2006">
      <mc:Choice Requires="x14">
        <oleObject progId="Equation.3" shapeId="23564" r:id="rId14">
          <objectPr defaultSize="0" r:id="rId5">
            <anchor moveWithCells="1" sizeWithCells="1">
              <from>
                <xdr:col>1</xdr:col>
                <xdr:colOff>142875</xdr:colOff>
                <xdr:row>428</xdr:row>
                <xdr:rowOff>209550</xdr:rowOff>
              </from>
              <to>
                <xdr:col>1</xdr:col>
                <xdr:colOff>276225</xdr:colOff>
                <xdr:row>429</xdr:row>
                <xdr:rowOff>76200</xdr:rowOff>
              </to>
            </anchor>
          </objectPr>
        </oleObject>
      </mc:Choice>
      <mc:Fallback>
        <oleObject progId="Equation.3" shapeId="23564" r:id="rId14"/>
      </mc:Fallback>
    </mc:AlternateContent>
    <mc:AlternateContent xmlns:mc="http://schemas.openxmlformats.org/markup-compatibility/2006">
      <mc:Choice Requires="x14">
        <oleObject progId="Equation.3" shapeId="23565" r:id="rId15">
          <objectPr defaultSize="0" r:id="rId5">
            <anchor moveWithCells="1" sizeWithCells="1">
              <from>
                <xdr:col>1</xdr:col>
                <xdr:colOff>142875</xdr:colOff>
                <xdr:row>253</xdr:row>
                <xdr:rowOff>209550</xdr:rowOff>
              </from>
              <to>
                <xdr:col>1</xdr:col>
                <xdr:colOff>276225</xdr:colOff>
                <xdr:row>254</xdr:row>
                <xdr:rowOff>76200</xdr:rowOff>
              </to>
            </anchor>
          </objectPr>
        </oleObject>
      </mc:Choice>
      <mc:Fallback>
        <oleObject progId="Equation.3" shapeId="23565" r:id="rId1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31"/>
  <sheetViews>
    <sheetView topLeftCell="A52" zoomScale="140" zoomScaleNormal="140" workbookViewId="0">
      <selection activeCell="A9" sqref="A9"/>
    </sheetView>
  </sheetViews>
  <sheetFormatPr defaultRowHeight="21.75" x14ac:dyDescent="0.5"/>
  <cols>
    <col min="1" max="1" width="68.28515625" style="20" customWidth="1"/>
    <col min="2" max="2" width="6.140625" style="21" customWidth="1"/>
    <col min="3" max="3" width="7.140625" style="21" customWidth="1"/>
    <col min="4" max="4" width="7.28515625" style="19" customWidth="1"/>
    <col min="5" max="5" width="7.140625" style="19" customWidth="1"/>
    <col min="6" max="6" width="11.42578125" style="19" bestFit="1" customWidth="1"/>
    <col min="7" max="16384" width="9.140625" style="19"/>
  </cols>
  <sheetData>
    <row r="1" spans="1:4" s="38" customFormat="1" ht="30.75" x14ac:dyDescent="0.7">
      <c r="A1" s="219" t="s">
        <v>86</v>
      </c>
      <c r="B1" s="219"/>
      <c r="C1" s="219"/>
      <c r="D1" s="219"/>
    </row>
    <row r="2" spans="1:4" s="38" customFormat="1" ht="27.75" x14ac:dyDescent="0.65">
      <c r="A2" s="227" t="s">
        <v>388</v>
      </c>
      <c r="B2" s="227"/>
      <c r="C2" s="227"/>
      <c r="D2" s="227"/>
    </row>
    <row r="3" spans="1:4" s="38" customFormat="1" ht="3.75" customHeight="1" x14ac:dyDescent="0.5">
      <c r="A3" s="39"/>
      <c r="B3" s="40"/>
      <c r="C3" s="40"/>
    </row>
    <row r="4" spans="1:4" s="43" customFormat="1" ht="24" x14ac:dyDescent="0.55000000000000004">
      <c r="A4" s="22" t="s">
        <v>127</v>
      </c>
      <c r="B4" s="42"/>
      <c r="C4" s="42"/>
    </row>
    <row r="5" spans="1:4" s="43" customFormat="1" ht="24" x14ac:dyDescent="0.55000000000000004">
      <c r="A5" s="22" t="s">
        <v>382</v>
      </c>
      <c r="B5" s="42"/>
      <c r="C5" s="42"/>
    </row>
    <row r="6" spans="1:4" s="43" customFormat="1" ht="24" x14ac:dyDescent="0.55000000000000004">
      <c r="A6" s="22" t="s">
        <v>387</v>
      </c>
      <c r="B6" s="42"/>
      <c r="C6" s="42"/>
    </row>
    <row r="7" spans="1:4" s="43" customFormat="1" ht="24" x14ac:dyDescent="0.55000000000000004">
      <c r="A7" s="22" t="s">
        <v>386</v>
      </c>
      <c r="B7" s="42"/>
      <c r="C7" s="42"/>
    </row>
    <row r="8" spans="1:4" s="43" customFormat="1" ht="24" x14ac:dyDescent="0.55000000000000004">
      <c r="A8" s="22" t="s">
        <v>385</v>
      </c>
      <c r="B8" s="42"/>
      <c r="C8" s="42"/>
    </row>
    <row r="9" spans="1:4" s="43" customFormat="1" ht="24" x14ac:dyDescent="0.55000000000000004">
      <c r="A9" s="22" t="s">
        <v>384</v>
      </c>
      <c r="B9" s="42"/>
      <c r="C9" s="42"/>
    </row>
    <row r="10" spans="1:4" s="43" customFormat="1" ht="24" x14ac:dyDescent="0.55000000000000004">
      <c r="A10" s="22" t="s">
        <v>383</v>
      </c>
      <c r="B10" s="42"/>
      <c r="C10" s="42"/>
    </row>
    <row r="11" spans="1:4" s="43" customFormat="1" ht="24" x14ac:dyDescent="0.55000000000000004">
      <c r="A11" s="41" t="s">
        <v>87</v>
      </c>
      <c r="B11" s="42"/>
      <c r="C11" s="42"/>
    </row>
    <row r="12" spans="1:4" s="43" customFormat="1" ht="4.5" customHeight="1" x14ac:dyDescent="0.55000000000000004">
      <c r="A12" s="41"/>
      <c r="B12" s="42"/>
      <c r="C12" s="42"/>
    </row>
    <row r="13" spans="1:4" s="43" customFormat="1" ht="24" x14ac:dyDescent="0.55000000000000004">
      <c r="A13" s="46" t="s">
        <v>88</v>
      </c>
      <c r="B13" s="42"/>
      <c r="C13" s="42"/>
    </row>
    <row r="14" spans="1:4" s="43" customFormat="1" ht="24" x14ac:dyDescent="0.55000000000000004">
      <c r="A14" s="46" t="s">
        <v>100</v>
      </c>
      <c r="B14" s="42"/>
      <c r="C14" s="42"/>
    </row>
    <row r="15" spans="1:4" s="43" customFormat="1" ht="24" x14ac:dyDescent="0.55000000000000004">
      <c r="A15" s="47" t="s">
        <v>91</v>
      </c>
      <c r="B15" s="48" t="s">
        <v>89</v>
      </c>
      <c r="C15" s="48" t="s">
        <v>90</v>
      </c>
    </row>
    <row r="16" spans="1:4" s="43" customFormat="1" ht="24" x14ac:dyDescent="0.55000000000000004">
      <c r="A16" s="143" t="s">
        <v>92</v>
      </c>
      <c r="B16" s="48"/>
      <c r="C16" s="50"/>
    </row>
    <row r="17" spans="1:3" s="43" customFormat="1" ht="24" x14ac:dyDescent="0.55000000000000004">
      <c r="A17" s="51" t="s">
        <v>93</v>
      </c>
      <c r="B17" s="52">
        <v>1</v>
      </c>
      <c r="C17" s="53">
        <f>B17*100/101</f>
        <v>0.99009900990099009</v>
      </c>
    </row>
    <row r="18" spans="1:3" s="43" customFormat="1" ht="24" x14ac:dyDescent="0.55000000000000004">
      <c r="A18" s="51" t="s">
        <v>94</v>
      </c>
      <c r="B18" s="52">
        <v>6</v>
      </c>
      <c r="C18" s="53">
        <f>B18*100/101</f>
        <v>5.9405940594059405</v>
      </c>
    </row>
    <row r="19" spans="1:3" s="43" customFormat="1" ht="24" x14ac:dyDescent="0.55000000000000004">
      <c r="A19" s="144" t="s">
        <v>95</v>
      </c>
      <c r="B19" s="48"/>
      <c r="C19" s="73"/>
    </row>
    <row r="20" spans="1:3" s="43" customFormat="1" ht="24" x14ac:dyDescent="0.55000000000000004">
      <c r="A20" s="74" t="s">
        <v>93</v>
      </c>
      <c r="B20" s="52">
        <v>8</v>
      </c>
      <c r="C20" s="55">
        <f>B20*100/101</f>
        <v>7.9207920792079207</v>
      </c>
    </row>
    <row r="21" spans="1:3" s="43" customFormat="1" ht="24" x14ac:dyDescent="0.55000000000000004">
      <c r="A21" s="75" t="s">
        <v>94</v>
      </c>
      <c r="B21" s="76">
        <v>10</v>
      </c>
      <c r="C21" s="56">
        <f t="shared" ref="C21:C33" si="0">B21*100/101</f>
        <v>9.9009900990099009</v>
      </c>
    </row>
    <row r="22" spans="1:3" s="43" customFormat="1" ht="24" x14ac:dyDescent="0.55000000000000004">
      <c r="A22" s="144" t="s">
        <v>96</v>
      </c>
      <c r="B22" s="48"/>
      <c r="C22" s="55"/>
    </row>
    <row r="23" spans="1:3" s="43" customFormat="1" ht="24" x14ac:dyDescent="0.55000000000000004">
      <c r="A23" s="74" t="s">
        <v>93</v>
      </c>
      <c r="B23" s="52">
        <v>6</v>
      </c>
      <c r="C23" s="55">
        <f t="shared" si="0"/>
        <v>5.9405940594059405</v>
      </c>
    </row>
    <row r="24" spans="1:3" s="43" customFormat="1" ht="24" x14ac:dyDescent="0.55000000000000004">
      <c r="A24" s="75" t="s">
        <v>94</v>
      </c>
      <c r="B24" s="76">
        <v>8</v>
      </c>
      <c r="C24" s="56">
        <f t="shared" si="0"/>
        <v>7.9207920792079207</v>
      </c>
    </row>
    <row r="25" spans="1:3" s="43" customFormat="1" ht="24" x14ac:dyDescent="0.55000000000000004">
      <c r="A25" s="144" t="s">
        <v>97</v>
      </c>
      <c r="B25" s="48"/>
      <c r="C25" s="55"/>
    </row>
    <row r="26" spans="1:3" s="43" customFormat="1" ht="24" x14ac:dyDescent="0.55000000000000004">
      <c r="A26" s="74" t="s">
        <v>93</v>
      </c>
      <c r="B26" s="52">
        <v>15</v>
      </c>
      <c r="C26" s="55">
        <f t="shared" si="0"/>
        <v>14.851485148514852</v>
      </c>
    </row>
    <row r="27" spans="1:3" s="43" customFormat="1" ht="24" x14ac:dyDescent="0.55000000000000004">
      <c r="A27" s="75" t="s">
        <v>94</v>
      </c>
      <c r="B27" s="76">
        <v>15</v>
      </c>
      <c r="C27" s="56">
        <f t="shared" si="0"/>
        <v>14.851485148514852</v>
      </c>
    </row>
    <row r="28" spans="1:3" s="43" customFormat="1" ht="24" x14ac:dyDescent="0.55000000000000004">
      <c r="A28" s="72" t="s">
        <v>98</v>
      </c>
      <c r="B28" s="48"/>
      <c r="C28" s="55"/>
    </row>
    <row r="29" spans="1:3" s="43" customFormat="1" ht="24" x14ac:dyDescent="0.55000000000000004">
      <c r="A29" s="74" t="s">
        <v>93</v>
      </c>
      <c r="B29" s="52">
        <v>8</v>
      </c>
      <c r="C29" s="55">
        <f t="shared" si="0"/>
        <v>7.9207920792079207</v>
      </c>
    </row>
    <row r="30" spans="1:3" s="43" customFormat="1" ht="24" x14ac:dyDescent="0.55000000000000004">
      <c r="A30" s="75" t="s">
        <v>94</v>
      </c>
      <c r="B30" s="76">
        <v>8</v>
      </c>
      <c r="C30" s="56">
        <f t="shared" si="0"/>
        <v>7.9207920792079207</v>
      </c>
    </row>
    <row r="31" spans="1:3" s="43" customFormat="1" ht="24" x14ac:dyDescent="0.55000000000000004">
      <c r="A31" s="144" t="s">
        <v>99</v>
      </c>
      <c r="B31" s="48"/>
      <c r="C31" s="55"/>
    </row>
    <row r="32" spans="1:3" s="43" customFormat="1" ht="24" x14ac:dyDescent="0.55000000000000004">
      <c r="A32" s="75" t="s">
        <v>94</v>
      </c>
      <c r="B32" s="76">
        <v>1</v>
      </c>
      <c r="C32" s="55">
        <f t="shared" si="0"/>
        <v>0.99009900990099009</v>
      </c>
    </row>
    <row r="33" spans="1:3" s="43" customFormat="1" ht="24" x14ac:dyDescent="0.55000000000000004">
      <c r="A33" s="82" t="s">
        <v>101</v>
      </c>
      <c r="B33" s="83">
        <f>SUM(B17:B32)</f>
        <v>86</v>
      </c>
      <c r="C33" s="71">
        <f t="shared" si="0"/>
        <v>85.148514851485146</v>
      </c>
    </row>
    <row r="34" spans="1:3" s="43" customFormat="1" ht="24" x14ac:dyDescent="0.55000000000000004">
      <c r="A34" s="41" t="s">
        <v>217</v>
      </c>
      <c r="B34" s="42"/>
      <c r="C34" s="42"/>
    </row>
    <row r="35" spans="1:3" s="43" customFormat="1" ht="24" x14ac:dyDescent="0.55000000000000004">
      <c r="A35" s="41" t="s">
        <v>218</v>
      </c>
      <c r="B35" s="42"/>
      <c r="C35" s="42"/>
    </row>
    <row r="36" spans="1:3" s="43" customFormat="1" ht="24" x14ac:dyDescent="0.55000000000000004">
      <c r="A36" s="41" t="s">
        <v>219</v>
      </c>
      <c r="B36" s="42"/>
      <c r="C36" s="42"/>
    </row>
    <row r="37" spans="1:3" s="43" customFormat="1" ht="24" x14ac:dyDescent="0.55000000000000004">
      <c r="A37" s="41" t="s">
        <v>220</v>
      </c>
      <c r="B37" s="42"/>
      <c r="C37" s="42"/>
    </row>
    <row r="38" spans="1:3" s="43" customFormat="1" ht="24" x14ac:dyDescent="0.55000000000000004">
      <c r="A38" s="41" t="s">
        <v>221</v>
      </c>
      <c r="B38" s="42"/>
      <c r="C38" s="42"/>
    </row>
    <row r="39" spans="1:3" s="24" customFormat="1" ht="9.75" customHeight="1" x14ac:dyDescent="0.55000000000000004">
      <c r="A39" s="22"/>
      <c r="B39" s="23"/>
      <c r="C39" s="23"/>
    </row>
    <row r="40" spans="1:3" s="43" customFormat="1" ht="24" x14ac:dyDescent="0.55000000000000004">
      <c r="A40" s="46" t="s">
        <v>102</v>
      </c>
      <c r="B40" s="42"/>
      <c r="C40" s="42"/>
    </row>
    <row r="41" spans="1:3" s="43" customFormat="1" ht="24" x14ac:dyDescent="0.55000000000000004">
      <c r="A41" s="47" t="s">
        <v>91</v>
      </c>
      <c r="B41" s="48" t="s">
        <v>89</v>
      </c>
      <c r="C41" s="48" t="s">
        <v>90</v>
      </c>
    </row>
    <row r="42" spans="1:3" s="43" customFormat="1" ht="24" x14ac:dyDescent="0.55000000000000004">
      <c r="A42" s="144" t="s">
        <v>92</v>
      </c>
      <c r="B42" s="48"/>
      <c r="C42" s="50"/>
    </row>
    <row r="43" spans="1:3" s="43" customFormat="1" ht="24" x14ac:dyDescent="0.55000000000000004">
      <c r="A43" s="74" t="s">
        <v>103</v>
      </c>
      <c r="B43" s="52">
        <v>2</v>
      </c>
      <c r="C43" s="53">
        <f>B43*100/101</f>
        <v>1.9801980198019802</v>
      </c>
    </row>
    <row r="44" spans="1:3" s="43" customFormat="1" ht="24" x14ac:dyDescent="0.55000000000000004">
      <c r="A44" s="74" t="s">
        <v>106</v>
      </c>
      <c r="B44" s="52">
        <v>2</v>
      </c>
      <c r="C44" s="53">
        <f t="shared" ref="C44:C45" si="1">B44*100/101</f>
        <v>1.9801980198019802</v>
      </c>
    </row>
    <row r="45" spans="1:3" s="43" customFormat="1" ht="24" x14ac:dyDescent="0.55000000000000004">
      <c r="A45" s="74" t="s">
        <v>104</v>
      </c>
      <c r="B45" s="52">
        <v>3</v>
      </c>
      <c r="C45" s="56">
        <f t="shared" si="1"/>
        <v>2.9702970297029703</v>
      </c>
    </row>
    <row r="46" spans="1:3" s="43" customFormat="1" ht="24" x14ac:dyDescent="0.55000000000000004">
      <c r="A46" s="144" t="s">
        <v>95</v>
      </c>
      <c r="B46" s="48"/>
      <c r="C46" s="53"/>
    </row>
    <row r="47" spans="1:3" s="43" customFormat="1" ht="24" x14ac:dyDescent="0.55000000000000004">
      <c r="A47" s="74" t="s">
        <v>103</v>
      </c>
      <c r="B47" s="52">
        <v>12</v>
      </c>
      <c r="C47" s="53">
        <f>B47*100/101</f>
        <v>11.881188118811881</v>
      </c>
    </row>
    <row r="48" spans="1:3" s="43" customFormat="1" ht="24" x14ac:dyDescent="0.55000000000000004">
      <c r="A48" s="74" t="s">
        <v>106</v>
      </c>
      <c r="B48" s="52">
        <v>4</v>
      </c>
      <c r="C48" s="53">
        <f t="shared" ref="C48:C49" si="2">B48*100/101</f>
        <v>3.9603960396039604</v>
      </c>
    </row>
    <row r="49" spans="1:3" s="43" customFormat="1" ht="24" x14ac:dyDescent="0.55000000000000004">
      <c r="A49" s="74" t="s">
        <v>104</v>
      </c>
      <c r="B49" s="76">
        <v>2</v>
      </c>
      <c r="C49" s="53">
        <f t="shared" si="2"/>
        <v>1.9801980198019802</v>
      </c>
    </row>
    <row r="50" spans="1:3" s="43" customFormat="1" ht="24" x14ac:dyDescent="0.55000000000000004">
      <c r="A50" s="144" t="s">
        <v>96</v>
      </c>
      <c r="B50" s="86"/>
      <c r="C50" s="73"/>
    </row>
    <row r="51" spans="1:3" s="43" customFormat="1" ht="24" x14ac:dyDescent="0.55000000000000004">
      <c r="A51" s="74" t="s">
        <v>103</v>
      </c>
      <c r="B51" s="52">
        <v>6</v>
      </c>
      <c r="C51" s="55">
        <f>B51*100/101</f>
        <v>5.9405940594059405</v>
      </c>
    </row>
    <row r="52" spans="1:3" s="43" customFormat="1" ht="21" customHeight="1" x14ac:dyDescent="0.55000000000000004">
      <c r="A52" s="74" t="s">
        <v>106</v>
      </c>
      <c r="B52" s="52">
        <v>6</v>
      </c>
      <c r="C52" s="55">
        <f t="shared" ref="C52:C54" si="3">B52*100/101</f>
        <v>5.9405940594059405</v>
      </c>
    </row>
    <row r="53" spans="1:3" s="43" customFormat="1" ht="19.5" customHeight="1" x14ac:dyDescent="0.55000000000000004">
      <c r="A53" s="74" t="s">
        <v>104</v>
      </c>
      <c r="B53" s="52">
        <v>1</v>
      </c>
      <c r="C53" s="55">
        <f t="shared" si="3"/>
        <v>0.99009900990099009</v>
      </c>
    </row>
    <row r="54" spans="1:3" s="43" customFormat="1" ht="19.5" customHeight="1" x14ac:dyDescent="0.55000000000000004">
      <c r="A54" s="75" t="s">
        <v>105</v>
      </c>
      <c r="B54" s="76">
        <v>1</v>
      </c>
      <c r="C54" s="55">
        <f t="shared" si="3"/>
        <v>0.99009900990099009</v>
      </c>
    </row>
    <row r="55" spans="1:3" s="43" customFormat="1" ht="24" x14ac:dyDescent="0.55000000000000004">
      <c r="A55" s="144" t="s">
        <v>97</v>
      </c>
      <c r="B55" s="86"/>
      <c r="C55" s="73"/>
    </row>
    <row r="56" spans="1:3" s="43" customFormat="1" ht="24" x14ac:dyDescent="0.55000000000000004">
      <c r="A56" s="74" t="s">
        <v>103</v>
      </c>
      <c r="B56" s="54">
        <v>14</v>
      </c>
      <c r="C56" s="55">
        <f>B56*100/101</f>
        <v>13.861386138613861</v>
      </c>
    </row>
    <row r="57" spans="1:3" s="43" customFormat="1" ht="21.75" customHeight="1" x14ac:dyDescent="0.55000000000000004">
      <c r="A57" s="74" t="s">
        <v>106</v>
      </c>
      <c r="B57" s="54">
        <v>7</v>
      </c>
      <c r="C57" s="55">
        <f t="shared" ref="C57:C58" si="4">B57*100/101</f>
        <v>6.9306930693069306</v>
      </c>
    </row>
    <row r="58" spans="1:3" s="43" customFormat="1" ht="21.75" customHeight="1" x14ac:dyDescent="0.55000000000000004">
      <c r="A58" s="75" t="s">
        <v>104</v>
      </c>
      <c r="B58" s="76">
        <v>9</v>
      </c>
      <c r="C58" s="56">
        <f t="shared" si="4"/>
        <v>8.9108910891089117</v>
      </c>
    </row>
    <row r="59" spans="1:3" s="43" customFormat="1" ht="24" x14ac:dyDescent="0.55000000000000004">
      <c r="A59" s="74" t="s">
        <v>98</v>
      </c>
      <c r="B59" s="52"/>
      <c r="C59" s="53"/>
    </row>
    <row r="60" spans="1:3" s="43" customFormat="1" ht="24" x14ac:dyDescent="0.55000000000000004">
      <c r="A60" s="74" t="s">
        <v>103</v>
      </c>
      <c r="B60" s="52">
        <f>starter2!F24</f>
        <v>8</v>
      </c>
      <c r="C60" s="53">
        <f>B60*100/101</f>
        <v>7.9207920792079207</v>
      </c>
    </row>
    <row r="61" spans="1:3" s="43" customFormat="1" ht="24" x14ac:dyDescent="0.55000000000000004">
      <c r="A61" s="74" t="s">
        <v>106</v>
      </c>
      <c r="B61" s="52">
        <f>starter2!F25</f>
        <v>4</v>
      </c>
      <c r="C61" s="53">
        <f t="shared" ref="C61:C62" si="5">B61*100/101</f>
        <v>3.9603960396039604</v>
      </c>
    </row>
    <row r="62" spans="1:3" s="43" customFormat="1" ht="24" x14ac:dyDescent="0.55000000000000004">
      <c r="A62" s="74" t="s">
        <v>104</v>
      </c>
      <c r="B62" s="52">
        <f>starter2!F26</f>
        <v>4</v>
      </c>
      <c r="C62" s="56">
        <f t="shared" si="5"/>
        <v>3.9603960396039604</v>
      </c>
    </row>
    <row r="63" spans="1:3" s="43" customFormat="1" ht="24" x14ac:dyDescent="0.55000000000000004">
      <c r="A63" s="144" t="s">
        <v>99</v>
      </c>
      <c r="B63" s="48"/>
      <c r="C63" s="53"/>
    </row>
    <row r="64" spans="1:3" s="43" customFormat="1" ht="24" x14ac:dyDescent="0.55000000000000004">
      <c r="A64" s="74" t="s">
        <v>103</v>
      </c>
      <c r="B64" s="52">
        <v>1</v>
      </c>
      <c r="C64" s="53">
        <v>0.99</v>
      </c>
    </row>
    <row r="65" spans="1:3" s="43" customFormat="1" ht="24" x14ac:dyDescent="0.55000000000000004">
      <c r="A65" s="82" t="s">
        <v>101</v>
      </c>
      <c r="B65" s="83">
        <f>SUM(B43:B64)</f>
        <v>86</v>
      </c>
      <c r="C65" s="84">
        <v>100</v>
      </c>
    </row>
    <row r="66" spans="1:3" s="43" customFormat="1" ht="24" x14ac:dyDescent="0.55000000000000004">
      <c r="A66" s="41"/>
      <c r="B66" s="42"/>
      <c r="C66" s="42"/>
    </row>
    <row r="67" spans="1:3" s="43" customFormat="1" ht="24" x14ac:dyDescent="0.55000000000000004">
      <c r="A67" s="41"/>
      <c r="B67" s="42"/>
      <c r="C67" s="42"/>
    </row>
    <row r="68" spans="1:3" s="43" customFormat="1" ht="24" x14ac:dyDescent="0.55000000000000004">
      <c r="A68" s="41" t="s">
        <v>222</v>
      </c>
      <c r="B68" s="42"/>
      <c r="C68" s="42"/>
    </row>
    <row r="69" spans="1:3" s="43" customFormat="1" ht="24" x14ac:dyDescent="0.55000000000000004">
      <c r="A69" s="41" t="s">
        <v>223</v>
      </c>
      <c r="B69" s="42"/>
      <c r="C69" s="42"/>
    </row>
    <row r="70" spans="1:3" s="43" customFormat="1" ht="24" x14ac:dyDescent="0.55000000000000004">
      <c r="A70" s="41" t="s">
        <v>224</v>
      </c>
      <c r="B70" s="42"/>
      <c r="C70" s="42"/>
    </row>
    <row r="71" spans="1:3" s="43" customFormat="1" ht="24" x14ac:dyDescent="0.55000000000000004">
      <c r="A71" s="41" t="s">
        <v>225</v>
      </c>
      <c r="B71" s="42"/>
      <c r="C71" s="42"/>
    </row>
    <row r="72" spans="1:3" s="43" customFormat="1" ht="24" x14ac:dyDescent="0.55000000000000004">
      <c r="A72" s="41" t="s">
        <v>226</v>
      </c>
      <c r="B72" s="42"/>
      <c r="C72" s="42"/>
    </row>
    <row r="73" spans="1:3" s="43" customFormat="1" ht="24" x14ac:dyDescent="0.55000000000000004">
      <c r="A73" s="41" t="s">
        <v>227</v>
      </c>
      <c r="B73" s="42"/>
      <c r="C73" s="42"/>
    </row>
    <row r="74" spans="1:3" s="43" customFormat="1" ht="24" x14ac:dyDescent="0.55000000000000004">
      <c r="A74" s="41" t="s">
        <v>228</v>
      </c>
      <c r="B74" s="42"/>
      <c r="C74" s="42"/>
    </row>
    <row r="75" spans="1:3" s="43" customFormat="1" ht="24" x14ac:dyDescent="0.55000000000000004">
      <c r="A75" s="41" t="s">
        <v>188</v>
      </c>
      <c r="B75" s="42"/>
      <c r="C75" s="42"/>
    </row>
    <row r="76" spans="1:3" s="43" customFormat="1" ht="24" x14ac:dyDescent="0.55000000000000004">
      <c r="A76" s="41"/>
      <c r="B76" s="42"/>
      <c r="C76" s="42"/>
    </row>
    <row r="77" spans="1:3" s="43" customFormat="1" ht="24" x14ac:dyDescent="0.55000000000000004">
      <c r="A77" s="46" t="s">
        <v>109</v>
      </c>
      <c r="B77" s="42"/>
      <c r="C77" s="42"/>
    </row>
    <row r="78" spans="1:3" s="43" customFormat="1" ht="24" x14ac:dyDescent="0.55000000000000004">
      <c r="A78" s="47" t="s">
        <v>91</v>
      </c>
      <c r="B78" s="48" t="s">
        <v>89</v>
      </c>
      <c r="C78" s="48" t="s">
        <v>90</v>
      </c>
    </row>
    <row r="79" spans="1:3" s="43" customFormat="1" ht="24" x14ac:dyDescent="0.55000000000000004">
      <c r="A79" s="143" t="s">
        <v>92</v>
      </c>
      <c r="B79" s="48"/>
      <c r="C79" s="50"/>
    </row>
    <row r="80" spans="1:3" s="43" customFormat="1" ht="24" x14ac:dyDescent="0.55000000000000004">
      <c r="A80" s="51" t="s">
        <v>107</v>
      </c>
      <c r="B80" s="52">
        <v>4</v>
      </c>
      <c r="C80" s="53">
        <f>B80*100/101</f>
        <v>3.9603960396039604</v>
      </c>
    </row>
    <row r="81" spans="1:3" s="43" customFormat="1" ht="24" x14ac:dyDescent="0.55000000000000004">
      <c r="A81" s="51" t="s">
        <v>108</v>
      </c>
      <c r="B81" s="52">
        <v>3</v>
      </c>
      <c r="C81" s="53">
        <f>B81*100/101</f>
        <v>2.9702970297029703</v>
      </c>
    </row>
    <row r="82" spans="1:3" s="43" customFormat="1" ht="24" x14ac:dyDescent="0.55000000000000004">
      <c r="A82" s="144" t="s">
        <v>95</v>
      </c>
      <c r="B82" s="48"/>
      <c r="C82" s="73"/>
    </row>
    <row r="83" spans="1:3" s="43" customFormat="1" ht="24" x14ac:dyDescent="0.55000000000000004">
      <c r="A83" s="51" t="s">
        <v>107</v>
      </c>
      <c r="B83" s="52">
        <v>5</v>
      </c>
      <c r="C83" s="55">
        <f>B83*100/101</f>
        <v>4.9504950495049505</v>
      </c>
    </row>
    <row r="84" spans="1:3" s="43" customFormat="1" ht="24" x14ac:dyDescent="0.55000000000000004">
      <c r="A84" s="51" t="s">
        <v>108</v>
      </c>
      <c r="B84" s="76">
        <v>13</v>
      </c>
      <c r="C84" s="55">
        <f>B84*100/101</f>
        <v>12.871287128712872</v>
      </c>
    </row>
    <row r="85" spans="1:3" s="43" customFormat="1" ht="24" x14ac:dyDescent="0.55000000000000004">
      <c r="A85" s="144" t="s">
        <v>96</v>
      </c>
      <c r="B85" s="48"/>
      <c r="C85" s="73"/>
    </row>
    <row r="86" spans="1:3" s="43" customFormat="1" ht="24" x14ac:dyDescent="0.55000000000000004">
      <c r="A86" s="51" t="s">
        <v>107</v>
      </c>
      <c r="B86" s="52">
        <v>8</v>
      </c>
      <c r="C86" s="55">
        <f>B86*100/101</f>
        <v>7.9207920792079207</v>
      </c>
    </row>
    <row r="87" spans="1:3" s="43" customFormat="1" ht="24" x14ac:dyDescent="0.55000000000000004">
      <c r="A87" s="51" t="s">
        <v>108</v>
      </c>
      <c r="B87" s="52">
        <v>6</v>
      </c>
      <c r="C87" s="55">
        <f>B87*100/101</f>
        <v>5.9405940594059405</v>
      </c>
    </row>
    <row r="88" spans="1:3" s="43" customFormat="1" ht="24" x14ac:dyDescent="0.55000000000000004">
      <c r="A88" s="144" t="s">
        <v>97</v>
      </c>
      <c r="B88" s="48"/>
      <c r="C88" s="73"/>
    </row>
    <row r="89" spans="1:3" s="43" customFormat="1" ht="24" x14ac:dyDescent="0.55000000000000004">
      <c r="A89" s="51" t="s">
        <v>107</v>
      </c>
      <c r="B89" s="52">
        <v>12</v>
      </c>
      <c r="C89" s="55">
        <f>B89*100/101</f>
        <v>11.881188118811881</v>
      </c>
    </row>
    <row r="90" spans="1:3" s="43" customFormat="1" ht="24" x14ac:dyDescent="0.55000000000000004">
      <c r="A90" s="51" t="s">
        <v>108</v>
      </c>
      <c r="B90" s="52">
        <v>18</v>
      </c>
      <c r="C90" s="55">
        <f>B90*100/101</f>
        <v>17.821782178217823</v>
      </c>
    </row>
    <row r="91" spans="1:3" s="43" customFormat="1" ht="24" x14ac:dyDescent="0.55000000000000004">
      <c r="A91" s="72" t="s">
        <v>98</v>
      </c>
      <c r="B91" s="48"/>
      <c r="C91" s="73"/>
    </row>
    <row r="92" spans="1:3" s="43" customFormat="1" ht="24" x14ac:dyDescent="0.55000000000000004">
      <c r="A92" s="51" t="s">
        <v>107</v>
      </c>
      <c r="B92" s="52">
        <f>starter2!H25</f>
        <v>5</v>
      </c>
      <c r="C92" s="55">
        <f>B92*100/101</f>
        <v>4.9504950495049505</v>
      </c>
    </row>
    <row r="93" spans="1:3" s="43" customFormat="1" ht="24" x14ac:dyDescent="0.55000000000000004">
      <c r="A93" s="51" t="s">
        <v>108</v>
      </c>
      <c r="B93" s="76">
        <f>starter2!H24</f>
        <v>11</v>
      </c>
      <c r="C93" s="55">
        <f>B93*100/101</f>
        <v>10.891089108910892</v>
      </c>
    </row>
    <row r="94" spans="1:3" s="43" customFormat="1" ht="24" x14ac:dyDescent="0.55000000000000004">
      <c r="A94" s="144" t="s">
        <v>99</v>
      </c>
      <c r="B94" s="48"/>
      <c r="C94" s="73"/>
    </row>
    <row r="95" spans="1:3" s="43" customFormat="1" ht="24" x14ac:dyDescent="0.55000000000000004">
      <c r="A95" s="51" t="s">
        <v>107</v>
      </c>
      <c r="B95" s="76">
        <v>1</v>
      </c>
      <c r="C95" s="56">
        <f>B95*100/101</f>
        <v>0.99009900990099009</v>
      </c>
    </row>
    <row r="96" spans="1:3" s="43" customFormat="1" ht="24" x14ac:dyDescent="0.55000000000000004">
      <c r="A96" s="87" t="s">
        <v>101</v>
      </c>
      <c r="B96" s="83">
        <f>SUM(B80:B95)</f>
        <v>86</v>
      </c>
      <c r="C96" s="84">
        <v>100</v>
      </c>
    </row>
    <row r="97" spans="1:3" s="24" customFormat="1" ht="24" x14ac:dyDescent="0.55000000000000004">
      <c r="A97" s="26"/>
      <c r="B97" s="27"/>
      <c r="C97" s="28"/>
    </row>
    <row r="98" spans="1:3" s="24" customFormat="1" ht="24" x14ac:dyDescent="0.55000000000000004">
      <c r="A98" s="26"/>
      <c r="B98" s="27"/>
      <c r="C98" s="28"/>
    </row>
    <row r="99" spans="1:3" s="24" customFormat="1" ht="24" x14ac:dyDescent="0.55000000000000004">
      <c r="A99" s="26"/>
      <c r="B99" s="27"/>
      <c r="C99" s="28"/>
    </row>
    <row r="100" spans="1:3" s="43" customFormat="1" ht="24" x14ac:dyDescent="0.55000000000000004">
      <c r="A100" s="88" t="s">
        <v>229</v>
      </c>
      <c r="B100" s="14"/>
      <c r="C100" s="81"/>
    </row>
    <row r="101" spans="1:3" s="43" customFormat="1" ht="24" x14ac:dyDescent="0.55000000000000004">
      <c r="A101" s="88" t="s">
        <v>230</v>
      </c>
      <c r="B101" s="14"/>
      <c r="C101" s="81"/>
    </row>
    <row r="102" spans="1:3" s="43" customFormat="1" ht="24" x14ac:dyDescent="0.55000000000000004">
      <c r="A102" s="88" t="s">
        <v>231</v>
      </c>
      <c r="B102" s="14"/>
      <c r="C102" s="81"/>
    </row>
    <row r="103" spans="1:3" s="43" customFormat="1" ht="24" x14ac:dyDescent="0.55000000000000004">
      <c r="A103" s="88" t="s">
        <v>261</v>
      </c>
      <c r="B103" s="14"/>
      <c r="C103" s="81"/>
    </row>
    <row r="104" spans="1:3" s="43" customFormat="1" ht="24" x14ac:dyDescent="0.55000000000000004">
      <c r="A104" s="88" t="s">
        <v>232</v>
      </c>
      <c r="B104" s="14"/>
      <c r="C104" s="81"/>
    </row>
    <row r="105" spans="1:3" s="24" customFormat="1" ht="24" x14ac:dyDescent="0.55000000000000004">
      <c r="A105" s="26"/>
      <c r="B105" s="27"/>
      <c r="C105" s="28"/>
    </row>
    <row r="106" spans="1:3" s="43" customFormat="1" ht="24.75" customHeight="1" x14ac:dyDescent="0.55000000000000004">
      <c r="A106" s="46" t="s">
        <v>122</v>
      </c>
      <c r="B106" s="42"/>
      <c r="C106" s="42"/>
    </row>
    <row r="107" spans="1:3" s="43" customFormat="1" ht="24" x14ac:dyDescent="0.55000000000000004">
      <c r="A107" s="47" t="s">
        <v>91</v>
      </c>
      <c r="B107" s="48" t="s">
        <v>89</v>
      </c>
      <c r="C107" s="48" t="s">
        <v>90</v>
      </c>
    </row>
    <row r="108" spans="1:3" s="43" customFormat="1" ht="21.75" customHeight="1" x14ac:dyDescent="0.55000000000000004">
      <c r="A108" s="143" t="s">
        <v>92</v>
      </c>
      <c r="B108" s="48"/>
      <c r="C108" s="50"/>
    </row>
    <row r="109" spans="1:3" s="43" customFormat="1" ht="24" x14ac:dyDescent="0.55000000000000004">
      <c r="A109" s="51" t="s">
        <v>110</v>
      </c>
      <c r="B109" s="52">
        <v>1</v>
      </c>
      <c r="C109" s="53">
        <f>B109*100/101</f>
        <v>0.99009900990099009</v>
      </c>
    </row>
    <row r="110" spans="1:3" s="43" customFormat="1" ht="24" x14ac:dyDescent="0.55000000000000004">
      <c r="A110" s="51" t="s">
        <v>111</v>
      </c>
      <c r="B110" s="52">
        <v>1</v>
      </c>
      <c r="C110" s="53">
        <f t="shared" ref="C110:C113" si="6">B110*100/101</f>
        <v>0.99009900990099009</v>
      </c>
    </row>
    <row r="111" spans="1:3" s="43" customFormat="1" ht="24" x14ac:dyDescent="0.55000000000000004">
      <c r="A111" s="51" t="s">
        <v>112</v>
      </c>
      <c r="B111" s="52">
        <v>1</v>
      </c>
      <c r="C111" s="53">
        <f t="shared" si="6"/>
        <v>0.99009900990099009</v>
      </c>
    </row>
    <row r="112" spans="1:3" s="43" customFormat="1" ht="24" x14ac:dyDescent="0.55000000000000004">
      <c r="A112" s="51" t="s">
        <v>119</v>
      </c>
      <c r="B112" s="52">
        <v>3</v>
      </c>
      <c r="C112" s="53">
        <f t="shared" si="6"/>
        <v>2.9702970297029703</v>
      </c>
    </row>
    <row r="113" spans="1:3" s="43" customFormat="1" ht="24" x14ac:dyDescent="0.55000000000000004">
      <c r="A113" s="51" t="s">
        <v>174</v>
      </c>
      <c r="B113" s="52">
        <v>1</v>
      </c>
      <c r="C113" s="53">
        <f t="shared" si="6"/>
        <v>0.99009900990099009</v>
      </c>
    </row>
    <row r="114" spans="1:3" s="43" customFormat="1" ht="24" x14ac:dyDescent="0.55000000000000004">
      <c r="A114" s="144" t="s">
        <v>95</v>
      </c>
      <c r="B114" s="50"/>
      <c r="C114" s="73"/>
    </row>
    <row r="115" spans="1:3" s="43" customFormat="1" ht="24" x14ac:dyDescent="0.55000000000000004">
      <c r="A115" s="74" t="s">
        <v>110</v>
      </c>
      <c r="B115" s="93">
        <v>1</v>
      </c>
      <c r="C115" s="55">
        <f>B115*100/101</f>
        <v>0.99009900990099009</v>
      </c>
    </row>
    <row r="116" spans="1:3" s="43" customFormat="1" ht="24" x14ac:dyDescent="0.55000000000000004">
      <c r="A116" s="95" t="s">
        <v>200</v>
      </c>
      <c r="B116" s="93">
        <v>2</v>
      </c>
      <c r="C116" s="55">
        <f t="shared" ref="C116:C122" si="7">B116*100/101</f>
        <v>1.9801980198019802</v>
      </c>
    </row>
    <row r="117" spans="1:3" s="43" customFormat="1" ht="24" x14ac:dyDescent="0.55000000000000004">
      <c r="A117" s="74" t="s">
        <v>116</v>
      </c>
      <c r="B117" s="93">
        <v>1</v>
      </c>
      <c r="C117" s="55">
        <f t="shared" si="7"/>
        <v>0.99009900990099009</v>
      </c>
    </row>
    <row r="118" spans="1:3" s="43" customFormat="1" ht="24" x14ac:dyDescent="0.55000000000000004">
      <c r="A118" s="74" t="s">
        <v>112</v>
      </c>
      <c r="B118" s="93">
        <v>6</v>
      </c>
      <c r="C118" s="55">
        <f t="shared" si="7"/>
        <v>5.9405940594059405</v>
      </c>
    </row>
    <row r="119" spans="1:3" s="43" customFormat="1" ht="24" x14ac:dyDescent="0.55000000000000004">
      <c r="A119" s="74" t="s">
        <v>119</v>
      </c>
      <c r="B119" s="93">
        <v>1</v>
      </c>
      <c r="C119" s="55">
        <f t="shared" si="7"/>
        <v>0.99009900990099009</v>
      </c>
    </row>
    <row r="120" spans="1:3" s="43" customFormat="1" ht="24" x14ac:dyDescent="0.55000000000000004">
      <c r="A120" s="95" t="s">
        <v>201</v>
      </c>
      <c r="B120" s="93">
        <v>1</v>
      </c>
      <c r="C120" s="55">
        <f t="shared" si="7"/>
        <v>0.99009900990099009</v>
      </c>
    </row>
    <row r="121" spans="1:3" s="43" customFormat="1" ht="24" x14ac:dyDescent="0.55000000000000004">
      <c r="A121" s="95" t="s">
        <v>202</v>
      </c>
      <c r="B121" s="93">
        <v>5</v>
      </c>
      <c r="C121" s="55">
        <f t="shared" si="7"/>
        <v>4.9504950495049505</v>
      </c>
    </row>
    <row r="122" spans="1:3" s="43" customFormat="1" ht="21.75" customHeight="1" x14ac:dyDescent="0.55000000000000004">
      <c r="A122" s="75" t="s">
        <v>113</v>
      </c>
      <c r="B122" s="93">
        <v>1</v>
      </c>
      <c r="C122" s="55">
        <f t="shared" si="7"/>
        <v>0.99009900990099009</v>
      </c>
    </row>
    <row r="123" spans="1:3" s="43" customFormat="1" ht="24" x14ac:dyDescent="0.55000000000000004">
      <c r="A123" s="144" t="s">
        <v>96</v>
      </c>
      <c r="B123" s="48"/>
      <c r="C123" s="73"/>
    </row>
    <row r="124" spans="1:3" s="43" customFormat="1" ht="24" x14ac:dyDescent="0.55000000000000004">
      <c r="A124" s="74" t="s">
        <v>110</v>
      </c>
      <c r="B124" s="52">
        <v>3</v>
      </c>
      <c r="C124" s="55">
        <f>B124*100/101</f>
        <v>2.9702970297029703</v>
      </c>
    </row>
    <row r="125" spans="1:3" s="43" customFormat="1" ht="24" x14ac:dyDescent="0.55000000000000004">
      <c r="A125" s="95" t="s">
        <v>200</v>
      </c>
      <c r="B125" s="52">
        <v>1</v>
      </c>
      <c r="C125" s="55">
        <f t="shared" ref="C125:C130" si="8">B125*100/101</f>
        <v>0.99009900990099009</v>
      </c>
    </row>
    <row r="126" spans="1:3" s="43" customFormat="1" ht="24" x14ac:dyDescent="0.55000000000000004">
      <c r="A126" s="74" t="s">
        <v>115</v>
      </c>
      <c r="B126" s="52">
        <v>1</v>
      </c>
      <c r="C126" s="55">
        <f t="shared" si="8"/>
        <v>0.99009900990099009</v>
      </c>
    </row>
    <row r="127" spans="1:3" s="43" customFormat="1" ht="24" x14ac:dyDescent="0.55000000000000004">
      <c r="A127" s="74" t="s">
        <v>116</v>
      </c>
      <c r="B127" s="52">
        <v>3</v>
      </c>
      <c r="C127" s="55">
        <f t="shared" si="8"/>
        <v>2.9702970297029703</v>
      </c>
    </row>
    <row r="128" spans="1:3" s="43" customFormat="1" ht="24" x14ac:dyDescent="0.55000000000000004">
      <c r="A128" s="74" t="s">
        <v>118</v>
      </c>
      <c r="B128" s="52">
        <v>1</v>
      </c>
      <c r="C128" s="55">
        <f t="shared" si="8"/>
        <v>0.99009900990099009</v>
      </c>
    </row>
    <row r="129" spans="1:3" s="43" customFormat="1" ht="24" x14ac:dyDescent="0.55000000000000004">
      <c r="A129" s="74" t="s">
        <v>112</v>
      </c>
      <c r="B129" s="52">
        <v>4</v>
      </c>
      <c r="C129" s="55">
        <f t="shared" si="8"/>
        <v>3.9603960396039604</v>
      </c>
    </row>
    <row r="130" spans="1:3" s="43" customFormat="1" ht="24" x14ac:dyDescent="0.55000000000000004">
      <c r="A130" s="75" t="s">
        <v>113</v>
      </c>
      <c r="B130" s="76">
        <v>1</v>
      </c>
      <c r="C130" s="56">
        <f t="shared" si="8"/>
        <v>0.99009900990099009</v>
      </c>
    </row>
    <row r="131" spans="1:3" s="43" customFormat="1" ht="24" x14ac:dyDescent="0.55000000000000004">
      <c r="A131" s="85"/>
      <c r="B131" s="103"/>
      <c r="C131" s="96"/>
    </row>
    <row r="132" spans="1:3" s="43" customFormat="1" ht="24" x14ac:dyDescent="0.55000000000000004">
      <c r="A132" s="85"/>
      <c r="B132" s="103"/>
      <c r="C132" s="96"/>
    </row>
    <row r="133" spans="1:3" s="43" customFormat="1" ht="24" x14ac:dyDescent="0.55000000000000004">
      <c r="A133" s="101" t="s">
        <v>91</v>
      </c>
      <c r="B133" s="68" t="s">
        <v>89</v>
      </c>
      <c r="C133" s="68" t="s">
        <v>90</v>
      </c>
    </row>
    <row r="134" spans="1:3" s="43" customFormat="1" ht="20.25" customHeight="1" x14ac:dyDescent="0.55000000000000004">
      <c r="A134" s="144" t="s">
        <v>97</v>
      </c>
      <c r="B134" s="48"/>
      <c r="C134" s="108"/>
    </row>
    <row r="135" spans="1:3" s="43" customFormat="1" ht="24" x14ac:dyDescent="0.55000000000000004">
      <c r="A135" s="74" t="s">
        <v>114</v>
      </c>
      <c r="B135" s="52">
        <v>5</v>
      </c>
      <c r="C135" s="53">
        <f>B135*100/101</f>
        <v>4.9504950495049505</v>
      </c>
    </row>
    <row r="136" spans="1:3" s="43" customFormat="1" ht="24" x14ac:dyDescent="0.55000000000000004">
      <c r="A136" s="74" t="s">
        <v>110</v>
      </c>
      <c r="B136" s="52">
        <v>10</v>
      </c>
      <c r="C136" s="53">
        <f t="shared" ref="C136:C143" si="9">B136*100/101</f>
        <v>9.9009900990099009</v>
      </c>
    </row>
    <row r="137" spans="1:3" s="43" customFormat="1" ht="21.75" customHeight="1" x14ac:dyDescent="0.55000000000000004">
      <c r="A137" s="74" t="s">
        <v>115</v>
      </c>
      <c r="B137" s="52">
        <v>1</v>
      </c>
      <c r="C137" s="53">
        <f t="shared" si="9"/>
        <v>0.99009900990099009</v>
      </c>
    </row>
    <row r="138" spans="1:3" s="43" customFormat="1" ht="24" x14ac:dyDescent="0.55000000000000004">
      <c r="A138" s="74" t="s">
        <v>121</v>
      </c>
      <c r="B138" s="52">
        <v>1</v>
      </c>
      <c r="C138" s="53">
        <f t="shared" si="9"/>
        <v>0.99009900990099009</v>
      </c>
    </row>
    <row r="139" spans="1:3" s="43" customFormat="1" ht="24" x14ac:dyDescent="0.55000000000000004">
      <c r="A139" s="74" t="s">
        <v>116</v>
      </c>
      <c r="B139" s="52">
        <v>3</v>
      </c>
      <c r="C139" s="53">
        <f t="shared" si="9"/>
        <v>2.9702970297029703</v>
      </c>
    </row>
    <row r="140" spans="1:3" s="43" customFormat="1" ht="24" x14ac:dyDescent="0.55000000000000004">
      <c r="A140" s="74" t="s">
        <v>117</v>
      </c>
      <c r="B140" s="52">
        <v>1</v>
      </c>
      <c r="C140" s="53">
        <f t="shared" si="9"/>
        <v>0.99009900990099009</v>
      </c>
    </row>
    <row r="141" spans="1:3" s="43" customFormat="1" ht="24" x14ac:dyDescent="0.55000000000000004">
      <c r="A141" s="74" t="s">
        <v>112</v>
      </c>
      <c r="B141" s="52">
        <v>8</v>
      </c>
      <c r="C141" s="53">
        <f t="shared" si="9"/>
        <v>7.9207920792079207</v>
      </c>
    </row>
    <row r="142" spans="1:3" s="43" customFormat="1" ht="24" x14ac:dyDescent="0.55000000000000004">
      <c r="A142" s="74" t="s">
        <v>118</v>
      </c>
      <c r="B142" s="52">
        <v>1</v>
      </c>
      <c r="C142" s="53">
        <f t="shared" si="9"/>
        <v>0.99009900990099009</v>
      </c>
    </row>
    <row r="143" spans="1:3" s="43" customFormat="1" ht="24" x14ac:dyDescent="0.55000000000000004">
      <c r="A143" s="75" t="s">
        <v>113</v>
      </c>
      <c r="B143" s="76">
        <v>1</v>
      </c>
      <c r="C143" s="56">
        <f t="shared" si="9"/>
        <v>0.99009900990099009</v>
      </c>
    </row>
    <row r="144" spans="1:3" s="43" customFormat="1" ht="24" x14ac:dyDescent="0.55000000000000004">
      <c r="A144" s="74" t="s">
        <v>98</v>
      </c>
      <c r="B144" s="52"/>
      <c r="C144" s="53"/>
    </row>
    <row r="145" spans="1:3" s="43" customFormat="1" ht="24" x14ac:dyDescent="0.55000000000000004">
      <c r="A145" s="74" t="s">
        <v>110</v>
      </c>
      <c r="B145" s="52">
        <v>1</v>
      </c>
      <c r="C145" s="53">
        <f>B145*100/101</f>
        <v>0.99009900990099009</v>
      </c>
    </row>
    <row r="146" spans="1:3" s="43" customFormat="1" ht="24" x14ac:dyDescent="0.55000000000000004">
      <c r="A146" s="74" t="s">
        <v>118</v>
      </c>
      <c r="B146" s="52">
        <v>4</v>
      </c>
      <c r="C146" s="53">
        <f t="shared" ref="C146:C150" si="10">B146*100/101</f>
        <v>3.9603960396039604</v>
      </c>
    </row>
    <row r="147" spans="1:3" s="43" customFormat="1" ht="24" x14ac:dyDescent="0.55000000000000004">
      <c r="A147" s="74" t="s">
        <v>116</v>
      </c>
      <c r="B147" s="52">
        <v>3</v>
      </c>
      <c r="C147" s="53">
        <f t="shared" si="10"/>
        <v>2.9702970297029703</v>
      </c>
    </row>
    <row r="148" spans="1:3" s="43" customFormat="1" ht="24" x14ac:dyDescent="0.55000000000000004">
      <c r="A148" s="74" t="s">
        <v>114</v>
      </c>
      <c r="B148" s="52">
        <v>1</v>
      </c>
      <c r="C148" s="53">
        <f t="shared" si="10"/>
        <v>0.99009900990099009</v>
      </c>
    </row>
    <row r="149" spans="1:3" s="43" customFormat="1" ht="24" x14ac:dyDescent="0.55000000000000004">
      <c r="A149" s="74" t="s">
        <v>113</v>
      </c>
      <c r="B149" s="52">
        <v>1</v>
      </c>
      <c r="C149" s="53">
        <f t="shared" si="10"/>
        <v>0.99009900990099009</v>
      </c>
    </row>
    <row r="150" spans="1:3" s="43" customFormat="1" ht="24" x14ac:dyDescent="0.55000000000000004">
      <c r="A150" s="75" t="s">
        <v>112</v>
      </c>
      <c r="B150" s="76">
        <v>6</v>
      </c>
      <c r="C150" s="56">
        <f t="shared" si="10"/>
        <v>5.9405940594059405</v>
      </c>
    </row>
    <row r="151" spans="1:3" s="43" customFormat="1" ht="24" x14ac:dyDescent="0.55000000000000004">
      <c r="A151" s="82" t="s">
        <v>101</v>
      </c>
      <c r="B151" s="83">
        <f>SUM(B109:B150)</f>
        <v>86</v>
      </c>
      <c r="C151" s="84">
        <f>SUM(C108:C150)</f>
        <v>85.148514851485132</v>
      </c>
    </row>
    <row r="152" spans="1:3" s="24" customFormat="1" ht="14.25" customHeight="1" x14ac:dyDescent="0.55000000000000004">
      <c r="A152" s="26"/>
      <c r="B152" s="27"/>
      <c r="C152" s="28"/>
    </row>
    <row r="153" spans="1:3" s="43" customFormat="1" ht="24" x14ac:dyDescent="0.55000000000000004">
      <c r="A153" s="88" t="s">
        <v>203</v>
      </c>
      <c r="B153" s="14"/>
      <c r="C153" s="81"/>
    </row>
    <row r="154" spans="1:3" s="43" customFormat="1" ht="24" x14ac:dyDescent="0.55000000000000004">
      <c r="A154" s="88" t="s">
        <v>262</v>
      </c>
      <c r="B154" s="14"/>
      <c r="C154" s="81"/>
    </row>
    <row r="155" spans="1:3" s="43" customFormat="1" ht="24" x14ac:dyDescent="0.55000000000000004">
      <c r="A155" s="88" t="s">
        <v>263</v>
      </c>
      <c r="B155" s="14"/>
      <c r="C155" s="81"/>
    </row>
    <row r="156" spans="1:3" s="43" customFormat="1" ht="24" x14ac:dyDescent="0.55000000000000004">
      <c r="A156" s="88" t="s">
        <v>264</v>
      </c>
      <c r="B156" s="14"/>
      <c r="C156" s="81"/>
    </row>
    <row r="157" spans="1:3" s="43" customFormat="1" ht="24" x14ac:dyDescent="0.55000000000000004">
      <c r="A157" s="88" t="s">
        <v>265</v>
      </c>
      <c r="B157" s="14"/>
      <c r="C157" s="81"/>
    </row>
    <row r="158" spans="1:3" s="43" customFormat="1" ht="24" x14ac:dyDescent="0.55000000000000004">
      <c r="A158" s="88" t="s">
        <v>266</v>
      </c>
      <c r="B158" s="14"/>
      <c r="C158" s="81"/>
    </row>
    <row r="159" spans="1:3" s="43" customFormat="1" ht="24" x14ac:dyDescent="0.55000000000000004">
      <c r="A159" s="88" t="s">
        <v>267</v>
      </c>
      <c r="B159" s="14"/>
      <c r="C159" s="81"/>
    </row>
    <row r="160" spans="1:3" s="43" customFormat="1" ht="24" x14ac:dyDescent="0.55000000000000004">
      <c r="A160" s="88" t="s">
        <v>268</v>
      </c>
      <c r="B160" s="14"/>
      <c r="C160" s="81"/>
    </row>
    <row r="161" spans="1:3" s="43" customFormat="1" ht="24" x14ac:dyDescent="0.55000000000000004">
      <c r="A161" s="88" t="s">
        <v>269</v>
      </c>
      <c r="B161" s="14"/>
      <c r="C161" s="81"/>
    </row>
    <row r="162" spans="1:3" s="43" customFormat="1" ht="24" x14ac:dyDescent="0.55000000000000004">
      <c r="A162" s="88" t="s">
        <v>270</v>
      </c>
      <c r="B162" s="14"/>
      <c r="C162" s="81"/>
    </row>
    <row r="163" spans="1:3" s="43" customFormat="1" ht="24" x14ac:dyDescent="0.55000000000000004">
      <c r="A163" s="88" t="s">
        <v>271</v>
      </c>
      <c r="B163" s="14"/>
      <c r="C163" s="81"/>
    </row>
    <row r="164" spans="1:3" s="43" customFormat="1" ht="24" x14ac:dyDescent="0.55000000000000004">
      <c r="A164" s="88"/>
      <c r="B164" s="14"/>
      <c r="C164" s="81"/>
    </row>
    <row r="165" spans="1:3" s="43" customFormat="1" ht="24" x14ac:dyDescent="0.55000000000000004">
      <c r="A165" s="88"/>
      <c r="B165" s="14"/>
      <c r="C165" s="81"/>
    </row>
    <row r="166" spans="1:3" s="43" customFormat="1" ht="24" x14ac:dyDescent="0.55000000000000004">
      <c r="A166" s="88"/>
      <c r="B166" s="14"/>
      <c r="C166" s="81"/>
    </row>
    <row r="167" spans="1:3" s="43" customFormat="1" ht="24.75" customHeight="1" x14ac:dyDescent="0.55000000000000004">
      <c r="A167" s="46" t="s">
        <v>123</v>
      </c>
      <c r="B167" s="42"/>
      <c r="C167" s="42"/>
    </row>
    <row r="168" spans="1:3" s="43" customFormat="1" ht="24" x14ac:dyDescent="0.55000000000000004">
      <c r="A168" s="47" t="s">
        <v>91</v>
      </c>
      <c r="B168" s="48" t="s">
        <v>89</v>
      </c>
      <c r="C168" s="48" t="s">
        <v>90</v>
      </c>
    </row>
    <row r="169" spans="1:3" s="43" customFormat="1" ht="21.75" customHeight="1" x14ac:dyDescent="0.55000000000000004">
      <c r="A169" s="144" t="s">
        <v>92</v>
      </c>
      <c r="B169" s="48"/>
      <c r="C169" s="50"/>
    </row>
    <row r="170" spans="1:3" s="43" customFormat="1" ht="24" x14ac:dyDescent="0.55000000000000004">
      <c r="A170" s="74" t="s">
        <v>124</v>
      </c>
      <c r="B170" s="52">
        <v>1</v>
      </c>
      <c r="C170" s="53">
        <f>B170*100/101</f>
        <v>0.99009900990099009</v>
      </c>
    </row>
    <row r="171" spans="1:3" s="43" customFormat="1" ht="24" x14ac:dyDescent="0.55000000000000004">
      <c r="A171" s="74" t="s">
        <v>125</v>
      </c>
      <c r="B171" s="52">
        <v>1</v>
      </c>
      <c r="C171" s="53">
        <f t="shared" ref="C171:C174" si="11">B171*100/101</f>
        <v>0.99009900990099009</v>
      </c>
    </row>
    <row r="172" spans="1:3" s="43" customFormat="1" ht="24" x14ac:dyDescent="0.55000000000000004">
      <c r="A172" s="74" t="s">
        <v>175</v>
      </c>
      <c r="B172" s="52">
        <v>1</v>
      </c>
      <c r="C172" s="53">
        <f t="shared" si="11"/>
        <v>0.99009900990099009</v>
      </c>
    </row>
    <row r="173" spans="1:3" s="43" customFormat="1" ht="24" x14ac:dyDescent="0.55000000000000004">
      <c r="A173" s="74" t="s">
        <v>126</v>
      </c>
      <c r="B173" s="52">
        <v>3</v>
      </c>
      <c r="C173" s="53">
        <f t="shared" si="11"/>
        <v>2.9702970297029703</v>
      </c>
    </row>
    <row r="174" spans="1:3" s="43" customFormat="1" ht="24" x14ac:dyDescent="0.55000000000000004">
      <c r="A174" s="75" t="s">
        <v>174</v>
      </c>
      <c r="B174" s="76">
        <v>1</v>
      </c>
      <c r="C174" s="53">
        <f t="shared" si="11"/>
        <v>0.99009900990099009</v>
      </c>
    </row>
    <row r="175" spans="1:3" s="32" customFormat="1" ht="24" x14ac:dyDescent="0.55000000000000004">
      <c r="A175" s="151" t="s">
        <v>95</v>
      </c>
      <c r="B175" s="97"/>
      <c r="C175" s="25"/>
    </row>
    <row r="176" spans="1:3" s="78" customFormat="1" ht="24" x14ac:dyDescent="0.55000000000000004">
      <c r="A176" s="95" t="s">
        <v>157</v>
      </c>
      <c r="B176" s="52">
        <v>3</v>
      </c>
      <c r="C176" s="53">
        <f>B176*100/101</f>
        <v>2.9702970297029703</v>
      </c>
    </row>
    <row r="177" spans="1:3" s="78" customFormat="1" ht="24" x14ac:dyDescent="0.55000000000000004">
      <c r="A177" s="95" t="s">
        <v>35</v>
      </c>
      <c r="B177" s="52">
        <v>1</v>
      </c>
      <c r="C177" s="53">
        <f t="shared" ref="C177:C188" si="12">B177*100/101</f>
        <v>0.99009900990099009</v>
      </c>
    </row>
    <row r="178" spans="1:3" s="78" customFormat="1" ht="24" x14ac:dyDescent="0.55000000000000004">
      <c r="A178" s="95" t="s">
        <v>55</v>
      </c>
      <c r="B178" s="52">
        <v>3</v>
      </c>
      <c r="C178" s="53">
        <f t="shared" si="12"/>
        <v>2.9702970297029703</v>
      </c>
    </row>
    <row r="179" spans="1:3" s="78" customFormat="1" ht="24" x14ac:dyDescent="0.55000000000000004">
      <c r="A179" s="98" t="s">
        <v>61</v>
      </c>
      <c r="B179" s="52">
        <v>1</v>
      </c>
      <c r="C179" s="53">
        <f t="shared" si="12"/>
        <v>0.99009900990099009</v>
      </c>
    </row>
    <row r="180" spans="1:3" s="78" customFormat="1" ht="24" x14ac:dyDescent="0.55000000000000004">
      <c r="A180" s="98" t="s">
        <v>49</v>
      </c>
      <c r="B180" s="52">
        <v>1</v>
      </c>
      <c r="C180" s="53">
        <f t="shared" si="12"/>
        <v>0.99009900990099009</v>
      </c>
    </row>
    <row r="181" spans="1:3" s="78" customFormat="1" ht="24" x14ac:dyDescent="0.55000000000000004">
      <c r="A181" s="98" t="s">
        <v>140</v>
      </c>
      <c r="B181" s="52">
        <v>1</v>
      </c>
      <c r="C181" s="53">
        <f t="shared" si="12"/>
        <v>0.99009900990099009</v>
      </c>
    </row>
    <row r="182" spans="1:3" s="78" customFormat="1" ht="24" x14ac:dyDescent="0.55000000000000004">
      <c r="A182" s="98" t="s">
        <v>173</v>
      </c>
      <c r="B182" s="52">
        <v>1</v>
      </c>
      <c r="C182" s="53">
        <f t="shared" si="12"/>
        <v>0.99009900990099009</v>
      </c>
    </row>
    <row r="183" spans="1:3" s="78" customFormat="1" ht="24" x14ac:dyDescent="0.55000000000000004">
      <c r="A183" s="98" t="s">
        <v>28</v>
      </c>
      <c r="B183" s="52">
        <v>2</v>
      </c>
      <c r="C183" s="53">
        <f t="shared" si="12"/>
        <v>1.9801980198019802</v>
      </c>
    </row>
    <row r="184" spans="1:3" s="78" customFormat="1" ht="24" x14ac:dyDescent="0.55000000000000004">
      <c r="A184" s="98" t="s">
        <v>68</v>
      </c>
      <c r="B184" s="52">
        <v>1</v>
      </c>
      <c r="C184" s="53">
        <f t="shared" si="12"/>
        <v>0.99009900990099009</v>
      </c>
    </row>
    <row r="185" spans="1:3" s="78" customFormat="1" ht="24" x14ac:dyDescent="0.55000000000000004">
      <c r="A185" s="98" t="s">
        <v>72</v>
      </c>
      <c r="B185" s="52">
        <v>1</v>
      </c>
      <c r="C185" s="53">
        <f t="shared" si="12"/>
        <v>0.99009900990099009</v>
      </c>
    </row>
    <row r="186" spans="1:3" s="78" customFormat="1" ht="24" x14ac:dyDescent="0.55000000000000004">
      <c r="A186" s="98" t="s">
        <v>73</v>
      </c>
      <c r="B186" s="52">
        <v>1</v>
      </c>
      <c r="C186" s="53">
        <f t="shared" si="12"/>
        <v>0.99009900990099009</v>
      </c>
    </row>
    <row r="187" spans="1:3" s="78" customFormat="1" ht="24" x14ac:dyDescent="0.55000000000000004">
      <c r="A187" s="98" t="s">
        <v>59</v>
      </c>
      <c r="B187" s="52">
        <v>1</v>
      </c>
      <c r="C187" s="53">
        <f t="shared" si="12"/>
        <v>0.99009900990099009</v>
      </c>
    </row>
    <row r="188" spans="1:3" s="78" customFormat="1" ht="24" x14ac:dyDescent="0.55000000000000004">
      <c r="A188" s="99" t="s">
        <v>42</v>
      </c>
      <c r="B188" s="76">
        <v>1</v>
      </c>
      <c r="C188" s="53">
        <f t="shared" si="12"/>
        <v>0.99009900990099009</v>
      </c>
    </row>
    <row r="189" spans="1:3" s="78" customFormat="1" ht="24" x14ac:dyDescent="0.55000000000000004">
      <c r="A189" s="144" t="s">
        <v>96</v>
      </c>
      <c r="B189" s="48"/>
      <c r="C189" s="73"/>
    </row>
    <row r="190" spans="1:3" s="78" customFormat="1" ht="24" x14ac:dyDescent="0.55000000000000004">
      <c r="A190" s="95" t="s">
        <v>53</v>
      </c>
      <c r="B190" s="52">
        <v>1</v>
      </c>
      <c r="C190" s="55">
        <f>B190*100/101</f>
        <v>0.99009900990099009</v>
      </c>
    </row>
    <row r="191" spans="1:3" s="78" customFormat="1" ht="24" x14ac:dyDescent="0.55000000000000004">
      <c r="A191" s="95" t="s">
        <v>75</v>
      </c>
      <c r="B191" s="52">
        <v>1</v>
      </c>
      <c r="C191" s="55">
        <f t="shared" ref="C191:C197" si="13">B191*100/101</f>
        <v>0.99009900990099009</v>
      </c>
    </row>
    <row r="192" spans="1:3" s="78" customFormat="1" ht="24" x14ac:dyDescent="0.55000000000000004">
      <c r="A192" s="95" t="s">
        <v>35</v>
      </c>
      <c r="B192" s="52">
        <v>2</v>
      </c>
      <c r="C192" s="55">
        <f t="shared" si="13"/>
        <v>1.9801980198019802</v>
      </c>
    </row>
    <row r="193" spans="1:3" s="78" customFormat="1" ht="24" x14ac:dyDescent="0.55000000000000004">
      <c r="A193" s="95" t="s">
        <v>60</v>
      </c>
      <c r="B193" s="52">
        <v>1</v>
      </c>
      <c r="C193" s="55">
        <f t="shared" si="13"/>
        <v>0.99009900990099009</v>
      </c>
    </row>
    <row r="194" spans="1:3" s="78" customFormat="1" ht="24" x14ac:dyDescent="0.55000000000000004">
      <c r="A194" s="95" t="s">
        <v>43</v>
      </c>
      <c r="B194" s="52">
        <v>1</v>
      </c>
      <c r="C194" s="55">
        <f t="shared" si="13"/>
        <v>0.99009900990099009</v>
      </c>
    </row>
    <row r="195" spans="1:3" s="78" customFormat="1" ht="24" x14ac:dyDescent="0.55000000000000004">
      <c r="A195" s="95" t="s">
        <v>57</v>
      </c>
      <c r="B195" s="52">
        <v>3</v>
      </c>
      <c r="C195" s="55">
        <f t="shared" si="13"/>
        <v>2.9702970297029703</v>
      </c>
    </row>
    <row r="196" spans="1:3" s="78" customFormat="1" ht="24" x14ac:dyDescent="0.55000000000000004">
      <c r="A196" s="95" t="s">
        <v>136</v>
      </c>
      <c r="B196" s="52">
        <v>1</v>
      </c>
      <c r="C196" s="55">
        <f t="shared" si="13"/>
        <v>0.99009900990099009</v>
      </c>
    </row>
    <row r="197" spans="1:3" s="78" customFormat="1" ht="24" x14ac:dyDescent="0.55000000000000004">
      <c r="A197" s="102" t="s">
        <v>38</v>
      </c>
      <c r="B197" s="76">
        <v>1</v>
      </c>
      <c r="C197" s="56">
        <f t="shared" si="13"/>
        <v>0.99009900990099009</v>
      </c>
    </row>
    <row r="198" spans="1:3" s="78" customFormat="1" ht="24" x14ac:dyDescent="0.55000000000000004">
      <c r="A198" s="94"/>
      <c r="B198" s="103"/>
      <c r="C198" s="96"/>
    </row>
    <row r="199" spans="1:3" s="43" customFormat="1" ht="24" x14ac:dyDescent="0.55000000000000004">
      <c r="A199" s="101" t="s">
        <v>91</v>
      </c>
      <c r="B199" s="68" t="s">
        <v>89</v>
      </c>
      <c r="C199" s="68" t="s">
        <v>90</v>
      </c>
    </row>
    <row r="200" spans="1:3" s="78" customFormat="1" ht="24" x14ac:dyDescent="0.55000000000000004">
      <c r="A200" s="95" t="s">
        <v>77</v>
      </c>
      <c r="B200" s="52">
        <v>1</v>
      </c>
      <c r="C200" s="55">
        <f>B200*100/101</f>
        <v>0.99009900990099009</v>
      </c>
    </row>
    <row r="201" spans="1:3" s="78" customFormat="1" ht="24" x14ac:dyDescent="0.55000000000000004">
      <c r="A201" s="95" t="s">
        <v>59</v>
      </c>
      <c r="B201" s="52">
        <v>1</v>
      </c>
      <c r="C201" s="55">
        <f t="shared" ref="C201:C202" si="14">B201*100/101</f>
        <v>0.99009900990099009</v>
      </c>
    </row>
    <row r="202" spans="1:3" s="78" customFormat="1" ht="24" x14ac:dyDescent="0.55000000000000004">
      <c r="A202" s="102" t="s">
        <v>42</v>
      </c>
      <c r="B202" s="76">
        <v>1</v>
      </c>
      <c r="C202" s="56">
        <f t="shared" si="14"/>
        <v>0.99009900990099009</v>
      </c>
    </row>
    <row r="203" spans="1:3" s="78" customFormat="1" ht="20.25" customHeight="1" x14ac:dyDescent="0.55000000000000004">
      <c r="A203" s="144" t="s">
        <v>97</v>
      </c>
      <c r="B203" s="54"/>
      <c r="C203" s="55"/>
    </row>
    <row r="204" spans="1:3" s="78" customFormat="1" ht="24" x14ac:dyDescent="0.55000000000000004">
      <c r="A204" s="95" t="s">
        <v>38</v>
      </c>
      <c r="B204" s="54">
        <v>1</v>
      </c>
      <c r="C204" s="55">
        <f>B204*100/101</f>
        <v>0.99009900990099009</v>
      </c>
    </row>
    <row r="205" spans="1:3" s="78" customFormat="1" ht="24" x14ac:dyDescent="0.55000000000000004">
      <c r="A205" s="95" t="s">
        <v>57</v>
      </c>
      <c r="B205" s="54">
        <v>4</v>
      </c>
      <c r="C205" s="55">
        <f t="shared" ref="C205:C223" si="15">B205*100/101</f>
        <v>3.9603960396039604</v>
      </c>
    </row>
    <row r="206" spans="1:3" s="78" customFormat="1" ht="24" x14ac:dyDescent="0.55000000000000004">
      <c r="A206" s="95" t="s">
        <v>66</v>
      </c>
      <c r="B206" s="54">
        <v>1</v>
      </c>
      <c r="C206" s="55">
        <f t="shared" si="15"/>
        <v>0.99009900990099009</v>
      </c>
    </row>
    <row r="207" spans="1:3" s="78" customFormat="1" ht="24" x14ac:dyDescent="0.55000000000000004">
      <c r="A207" s="95" t="s">
        <v>75</v>
      </c>
      <c r="B207" s="54">
        <v>1</v>
      </c>
      <c r="C207" s="55">
        <f t="shared" si="15"/>
        <v>0.99009900990099009</v>
      </c>
    </row>
    <row r="208" spans="1:3" s="78" customFormat="1" ht="24" x14ac:dyDescent="0.55000000000000004">
      <c r="A208" s="95" t="s">
        <v>35</v>
      </c>
      <c r="B208" s="54">
        <v>1</v>
      </c>
      <c r="C208" s="55">
        <f t="shared" si="15"/>
        <v>0.99009900990099009</v>
      </c>
    </row>
    <row r="209" spans="1:3" s="78" customFormat="1" ht="24" x14ac:dyDescent="0.55000000000000004">
      <c r="A209" s="95" t="s">
        <v>144</v>
      </c>
      <c r="B209" s="54">
        <v>1</v>
      </c>
      <c r="C209" s="55">
        <f t="shared" si="15"/>
        <v>0.99009900990099009</v>
      </c>
    </row>
    <row r="210" spans="1:3" s="78" customFormat="1" ht="24" x14ac:dyDescent="0.55000000000000004">
      <c r="A210" s="95" t="s">
        <v>55</v>
      </c>
      <c r="B210" s="54">
        <v>1</v>
      </c>
      <c r="C210" s="55">
        <f t="shared" si="15"/>
        <v>0.99009900990099009</v>
      </c>
    </row>
    <row r="211" spans="1:3" s="78" customFormat="1" ht="24" x14ac:dyDescent="0.55000000000000004">
      <c r="A211" s="95" t="s">
        <v>76</v>
      </c>
      <c r="B211" s="54">
        <v>1</v>
      </c>
      <c r="C211" s="55">
        <f t="shared" si="15"/>
        <v>0.99009900990099009</v>
      </c>
    </row>
    <row r="212" spans="1:3" s="78" customFormat="1" ht="24" x14ac:dyDescent="0.55000000000000004">
      <c r="A212" s="95" t="s">
        <v>61</v>
      </c>
      <c r="B212" s="54">
        <v>3</v>
      </c>
      <c r="C212" s="55">
        <f t="shared" si="15"/>
        <v>2.9702970297029703</v>
      </c>
    </row>
    <row r="213" spans="1:3" s="78" customFormat="1" ht="24" x14ac:dyDescent="0.55000000000000004">
      <c r="A213" s="95" t="s">
        <v>149</v>
      </c>
      <c r="B213" s="54">
        <v>1</v>
      </c>
      <c r="C213" s="55">
        <f t="shared" si="15"/>
        <v>0.99009900990099009</v>
      </c>
    </row>
    <row r="214" spans="1:3" s="78" customFormat="1" ht="24" x14ac:dyDescent="0.55000000000000004">
      <c r="A214" s="95" t="s">
        <v>49</v>
      </c>
      <c r="B214" s="54">
        <v>2</v>
      </c>
      <c r="C214" s="55">
        <f t="shared" si="15"/>
        <v>1.9801980198019802</v>
      </c>
    </row>
    <row r="215" spans="1:3" s="78" customFormat="1" ht="24" x14ac:dyDescent="0.55000000000000004">
      <c r="A215" s="95" t="s">
        <v>169</v>
      </c>
      <c r="B215" s="54">
        <v>1</v>
      </c>
      <c r="C215" s="55">
        <f t="shared" si="15"/>
        <v>0.99009900990099009</v>
      </c>
    </row>
    <row r="216" spans="1:3" s="78" customFormat="1" ht="24" x14ac:dyDescent="0.55000000000000004">
      <c r="A216" s="95" t="s">
        <v>58</v>
      </c>
      <c r="B216" s="54">
        <v>1</v>
      </c>
      <c r="C216" s="55">
        <f t="shared" si="15"/>
        <v>0.99009900990099009</v>
      </c>
    </row>
    <row r="217" spans="1:3" s="78" customFormat="1" ht="24" x14ac:dyDescent="0.55000000000000004">
      <c r="A217" s="95" t="s">
        <v>68</v>
      </c>
      <c r="B217" s="54">
        <v>1</v>
      </c>
      <c r="C217" s="55">
        <f t="shared" si="15"/>
        <v>0.99009900990099009</v>
      </c>
    </row>
    <row r="218" spans="1:3" s="78" customFormat="1" ht="24" x14ac:dyDescent="0.55000000000000004">
      <c r="A218" s="95" t="s">
        <v>41</v>
      </c>
      <c r="B218" s="54">
        <v>1</v>
      </c>
      <c r="C218" s="55">
        <f t="shared" si="15"/>
        <v>0.99009900990099009</v>
      </c>
    </row>
    <row r="219" spans="1:3" s="78" customFormat="1" ht="24" x14ac:dyDescent="0.55000000000000004">
      <c r="A219" s="95" t="s">
        <v>74</v>
      </c>
      <c r="B219" s="54">
        <v>3</v>
      </c>
      <c r="C219" s="55">
        <f t="shared" si="15"/>
        <v>2.9702970297029703</v>
      </c>
    </row>
    <row r="220" spans="1:3" s="78" customFormat="1" ht="24" x14ac:dyDescent="0.55000000000000004">
      <c r="A220" s="95" t="s">
        <v>78</v>
      </c>
      <c r="B220" s="54">
        <v>1</v>
      </c>
      <c r="C220" s="55">
        <f t="shared" si="15"/>
        <v>0.99009900990099009</v>
      </c>
    </row>
    <row r="221" spans="1:3" s="78" customFormat="1" ht="24" x14ac:dyDescent="0.55000000000000004">
      <c r="A221" s="95" t="s">
        <v>62</v>
      </c>
      <c r="B221" s="54">
        <v>1</v>
      </c>
      <c r="C221" s="55">
        <f t="shared" si="15"/>
        <v>0.99009900990099009</v>
      </c>
    </row>
    <row r="222" spans="1:3" s="78" customFormat="1" ht="24" x14ac:dyDescent="0.55000000000000004">
      <c r="A222" s="95" t="s">
        <v>153</v>
      </c>
      <c r="B222" s="52">
        <v>1</v>
      </c>
      <c r="C222" s="55">
        <f t="shared" si="15"/>
        <v>0.99009900990099009</v>
      </c>
    </row>
    <row r="223" spans="1:3" s="78" customFormat="1" ht="24" x14ac:dyDescent="0.55000000000000004">
      <c r="A223" s="102" t="s">
        <v>42</v>
      </c>
      <c r="B223" s="100">
        <v>2</v>
      </c>
      <c r="C223" s="56">
        <f t="shared" si="15"/>
        <v>1.9801980198019802</v>
      </c>
    </row>
    <row r="224" spans="1:3" s="32" customFormat="1" ht="24" x14ac:dyDescent="0.55000000000000004">
      <c r="A224" s="29"/>
      <c r="B224" s="30"/>
      <c r="C224" s="31"/>
    </row>
    <row r="225" spans="1:3" s="32" customFormat="1" ht="24" x14ac:dyDescent="0.55000000000000004">
      <c r="A225" s="29"/>
      <c r="B225" s="30"/>
      <c r="C225" s="31"/>
    </row>
    <row r="226" spans="1:3" s="32" customFormat="1" ht="24" x14ac:dyDescent="0.55000000000000004">
      <c r="A226" s="29"/>
      <c r="B226" s="30"/>
      <c r="C226" s="31"/>
    </row>
    <row r="227" spans="1:3" s="32" customFormat="1" ht="24" x14ac:dyDescent="0.55000000000000004">
      <c r="A227" s="29"/>
      <c r="B227" s="30"/>
      <c r="C227" s="31"/>
    </row>
    <row r="228" spans="1:3" s="32" customFormat="1" ht="24" x14ac:dyDescent="0.55000000000000004">
      <c r="A228" s="29"/>
      <c r="B228" s="30"/>
      <c r="C228" s="31"/>
    </row>
    <row r="229" spans="1:3" s="32" customFormat="1" ht="24" x14ac:dyDescent="0.55000000000000004">
      <c r="A229" s="29"/>
      <c r="B229" s="30"/>
      <c r="C229" s="31"/>
    </row>
    <row r="230" spans="1:3" s="32" customFormat="1" ht="24" x14ac:dyDescent="0.55000000000000004">
      <c r="A230" s="29"/>
      <c r="B230" s="30"/>
      <c r="C230" s="31"/>
    </row>
    <row r="231" spans="1:3" s="32" customFormat="1" ht="24" x14ac:dyDescent="0.55000000000000004">
      <c r="A231" s="29"/>
      <c r="B231" s="30"/>
      <c r="C231" s="31"/>
    </row>
    <row r="232" spans="1:3" s="43" customFormat="1" ht="24" x14ac:dyDescent="0.55000000000000004">
      <c r="A232" s="101" t="s">
        <v>91</v>
      </c>
      <c r="B232" s="68" t="s">
        <v>89</v>
      </c>
      <c r="C232" s="68" t="s">
        <v>90</v>
      </c>
    </row>
    <row r="233" spans="1:3" s="43" customFormat="1" ht="24" x14ac:dyDescent="0.55000000000000004">
      <c r="A233" s="72" t="s">
        <v>98</v>
      </c>
      <c r="B233" s="48"/>
      <c r="C233" s="55"/>
    </row>
    <row r="234" spans="1:3" s="43" customFormat="1" ht="24" x14ac:dyDescent="0.55000000000000004">
      <c r="A234" s="95" t="s">
        <v>332</v>
      </c>
      <c r="B234" s="52">
        <v>1</v>
      </c>
      <c r="C234" s="55">
        <f>B234*100/101</f>
        <v>0.99009900990099009</v>
      </c>
    </row>
    <row r="235" spans="1:3" s="43" customFormat="1" ht="24" x14ac:dyDescent="0.55000000000000004">
      <c r="A235" s="95" t="s">
        <v>77</v>
      </c>
      <c r="B235" s="52">
        <v>1</v>
      </c>
      <c r="C235" s="55">
        <f t="shared" ref="C235:C247" si="16">B235*100/101</f>
        <v>0.99009900990099009</v>
      </c>
    </row>
    <row r="236" spans="1:3" s="43" customFormat="1" ht="24" x14ac:dyDescent="0.55000000000000004">
      <c r="A236" s="95" t="s">
        <v>353</v>
      </c>
      <c r="B236" s="52">
        <v>1</v>
      </c>
      <c r="C236" s="55">
        <f t="shared" si="16"/>
        <v>0.99009900990099009</v>
      </c>
    </row>
    <row r="237" spans="1:3" s="43" customFormat="1" ht="24" x14ac:dyDescent="0.55000000000000004">
      <c r="A237" s="95" t="s">
        <v>413</v>
      </c>
      <c r="B237" s="52">
        <v>1</v>
      </c>
      <c r="C237" s="55">
        <f t="shared" si="16"/>
        <v>0.99009900990099009</v>
      </c>
    </row>
    <row r="238" spans="1:3" s="43" customFormat="1" ht="24" x14ac:dyDescent="0.55000000000000004">
      <c r="A238" s="95" t="s">
        <v>44</v>
      </c>
      <c r="B238" s="52">
        <v>1</v>
      </c>
      <c r="C238" s="55">
        <f t="shared" si="16"/>
        <v>0.99009900990099009</v>
      </c>
    </row>
    <row r="239" spans="1:3" s="43" customFormat="1" ht="24" x14ac:dyDescent="0.55000000000000004">
      <c r="A239" s="95" t="s">
        <v>49</v>
      </c>
      <c r="B239" s="52">
        <v>1</v>
      </c>
      <c r="C239" s="55">
        <f t="shared" si="16"/>
        <v>0.99009900990099009</v>
      </c>
    </row>
    <row r="240" spans="1:3" s="43" customFormat="1" ht="24" x14ac:dyDescent="0.55000000000000004">
      <c r="A240" s="95" t="s">
        <v>35</v>
      </c>
      <c r="B240" s="52">
        <v>2</v>
      </c>
      <c r="C240" s="55">
        <f t="shared" si="16"/>
        <v>1.9801980198019802</v>
      </c>
    </row>
    <row r="241" spans="1:3" s="43" customFormat="1" ht="24" x14ac:dyDescent="0.55000000000000004">
      <c r="A241" s="95" t="s">
        <v>362</v>
      </c>
      <c r="B241" s="52">
        <v>1</v>
      </c>
      <c r="C241" s="55">
        <f t="shared" si="16"/>
        <v>0.99009900990099009</v>
      </c>
    </row>
    <row r="242" spans="1:3" s="43" customFormat="1" ht="24" x14ac:dyDescent="0.55000000000000004">
      <c r="A242" s="95" t="s">
        <v>58</v>
      </c>
      <c r="B242" s="52">
        <v>1</v>
      </c>
      <c r="C242" s="55">
        <f t="shared" si="16"/>
        <v>0.99009900990099009</v>
      </c>
    </row>
    <row r="243" spans="1:3" s="43" customFormat="1" ht="24" x14ac:dyDescent="0.55000000000000004">
      <c r="A243" s="95" t="s">
        <v>55</v>
      </c>
      <c r="B243" s="52">
        <v>1</v>
      </c>
      <c r="C243" s="55">
        <f t="shared" si="16"/>
        <v>0.99009900990099009</v>
      </c>
    </row>
    <row r="244" spans="1:3" s="43" customFormat="1" ht="24" x14ac:dyDescent="0.55000000000000004">
      <c r="A244" s="95" t="s">
        <v>364</v>
      </c>
      <c r="B244" s="52">
        <v>2</v>
      </c>
      <c r="C244" s="55">
        <f t="shared" si="16"/>
        <v>1.9801980198019802</v>
      </c>
    </row>
    <row r="245" spans="1:3" s="43" customFormat="1" ht="24" x14ac:dyDescent="0.55000000000000004">
      <c r="A245" s="95" t="s">
        <v>335</v>
      </c>
      <c r="B245" s="52">
        <v>1</v>
      </c>
      <c r="C245" s="55">
        <f t="shared" si="16"/>
        <v>0.99009900990099009</v>
      </c>
    </row>
    <row r="246" spans="1:3" s="43" customFormat="1" ht="24" x14ac:dyDescent="0.55000000000000004">
      <c r="A246" s="95" t="s">
        <v>57</v>
      </c>
      <c r="B246" s="52">
        <v>1</v>
      </c>
      <c r="C246" s="55">
        <f t="shared" si="16"/>
        <v>0.99009900990099009</v>
      </c>
    </row>
    <row r="247" spans="1:3" s="43" customFormat="1" ht="24" x14ac:dyDescent="0.55000000000000004">
      <c r="A247" s="102" t="s">
        <v>38</v>
      </c>
      <c r="B247" s="76">
        <v>1</v>
      </c>
      <c r="C247" s="56">
        <f t="shared" si="16"/>
        <v>0.99009900990099009</v>
      </c>
    </row>
    <row r="248" spans="1:3" s="43" customFormat="1" ht="24" x14ac:dyDescent="0.55000000000000004">
      <c r="A248" s="151" t="s">
        <v>99</v>
      </c>
      <c r="B248" s="52"/>
      <c r="C248" s="55"/>
    </row>
    <row r="249" spans="1:3" s="43" customFormat="1" ht="24" x14ac:dyDescent="0.55000000000000004">
      <c r="A249" s="74" t="s">
        <v>205</v>
      </c>
      <c r="B249" s="76">
        <v>1</v>
      </c>
      <c r="C249" s="56">
        <f>B249*100/101</f>
        <v>0.99009900990099009</v>
      </c>
    </row>
    <row r="250" spans="1:3" s="43" customFormat="1" ht="24" x14ac:dyDescent="0.55000000000000004">
      <c r="A250" s="87" t="s">
        <v>101</v>
      </c>
      <c r="B250" s="83">
        <f>SUM(B170:B249)</f>
        <v>85</v>
      </c>
      <c r="C250" s="84">
        <f>SUM(C170:C249)</f>
        <v>84.158415841584073</v>
      </c>
    </row>
    <row r="251" spans="1:3" s="24" customFormat="1" ht="24" x14ac:dyDescent="0.55000000000000004">
      <c r="A251" s="26"/>
      <c r="B251" s="27"/>
      <c r="C251" s="28"/>
    </row>
    <row r="252" spans="1:3" s="43" customFormat="1" ht="24" x14ac:dyDescent="0.55000000000000004">
      <c r="A252" s="88" t="s">
        <v>233</v>
      </c>
      <c r="B252" s="14"/>
      <c r="C252" s="81"/>
    </row>
    <row r="253" spans="1:3" s="43" customFormat="1" ht="24" x14ac:dyDescent="0.55000000000000004">
      <c r="A253" s="88" t="s">
        <v>272</v>
      </c>
      <c r="B253" s="14"/>
      <c r="C253" s="81"/>
    </row>
    <row r="254" spans="1:3" s="43" customFormat="1" ht="24" x14ac:dyDescent="0.55000000000000004">
      <c r="A254" s="88" t="s">
        <v>273</v>
      </c>
      <c r="B254" s="14"/>
      <c r="C254" s="81"/>
    </row>
    <row r="255" spans="1:3" s="43" customFormat="1" ht="24" x14ac:dyDescent="0.55000000000000004">
      <c r="A255" s="88" t="s">
        <v>274</v>
      </c>
      <c r="B255" s="14"/>
      <c r="C255" s="81"/>
    </row>
    <row r="256" spans="1:3" s="43" customFormat="1" ht="24" x14ac:dyDescent="0.55000000000000004">
      <c r="A256" s="88" t="s">
        <v>275</v>
      </c>
      <c r="B256" s="14"/>
      <c r="C256" s="81"/>
    </row>
    <row r="257" spans="1:7" s="43" customFormat="1" ht="24" x14ac:dyDescent="0.55000000000000004">
      <c r="A257" s="88" t="s">
        <v>276</v>
      </c>
      <c r="B257" s="14"/>
      <c r="C257" s="81"/>
    </row>
    <row r="258" spans="1:7" s="43" customFormat="1" ht="24" x14ac:dyDescent="0.55000000000000004">
      <c r="A258" s="88" t="s">
        <v>278</v>
      </c>
      <c r="B258" s="14"/>
      <c r="C258" s="81"/>
    </row>
    <row r="259" spans="1:7" s="43" customFormat="1" ht="24" x14ac:dyDescent="0.55000000000000004">
      <c r="A259" s="88" t="s">
        <v>277</v>
      </c>
      <c r="B259" s="14"/>
      <c r="C259" s="81"/>
    </row>
    <row r="260" spans="1:7" s="24" customFormat="1" ht="24" x14ac:dyDescent="0.55000000000000004">
      <c r="A260" s="26"/>
      <c r="B260" s="27"/>
      <c r="C260" s="28"/>
    </row>
    <row r="261" spans="1:7" s="24" customFormat="1" ht="24" x14ac:dyDescent="0.55000000000000004">
      <c r="A261" s="26"/>
      <c r="B261" s="27"/>
      <c r="C261" s="28"/>
    </row>
    <row r="262" spans="1:7" s="24" customFormat="1" ht="24" x14ac:dyDescent="0.55000000000000004">
      <c r="A262" s="26"/>
      <c r="B262" s="27"/>
      <c r="C262" s="28"/>
    </row>
    <row r="263" spans="1:7" s="24" customFormat="1" ht="24" x14ac:dyDescent="0.55000000000000004">
      <c r="A263" s="26"/>
      <c r="B263" s="27"/>
      <c r="C263" s="28"/>
    </row>
    <row r="264" spans="1:7" s="24" customFormat="1" ht="24" x14ac:dyDescent="0.55000000000000004">
      <c r="A264" s="26"/>
      <c r="B264" s="27"/>
      <c r="C264" s="28"/>
    </row>
    <row r="265" spans="1:7" s="24" customFormat="1" ht="24" x14ac:dyDescent="0.55000000000000004">
      <c r="A265" s="26"/>
      <c r="B265" s="27"/>
      <c r="C265" s="28"/>
    </row>
    <row r="266" spans="1:7" s="24" customFormat="1" ht="24" x14ac:dyDescent="0.55000000000000004">
      <c r="A266" s="26"/>
      <c r="B266" s="27"/>
      <c r="C266" s="28"/>
    </row>
    <row r="267" spans="1:7" s="24" customFormat="1" ht="24" x14ac:dyDescent="0.55000000000000004">
      <c r="A267" s="26"/>
      <c r="B267" s="27"/>
      <c r="C267" s="28"/>
    </row>
    <row r="268" spans="1:7" s="92" customFormat="1" ht="24" x14ac:dyDescent="0.55000000000000004">
      <c r="A268" s="152" t="s">
        <v>282</v>
      </c>
      <c r="E268" s="116"/>
      <c r="F268" s="116"/>
      <c r="G268" s="116"/>
    </row>
    <row r="269" spans="1:7" s="92" customFormat="1" ht="24" x14ac:dyDescent="0.55000000000000004">
      <c r="A269" s="152" t="s">
        <v>283</v>
      </c>
      <c r="E269" s="116"/>
      <c r="F269" s="116"/>
      <c r="G269" s="116"/>
    </row>
    <row r="270" spans="1:7" s="92" customFormat="1" ht="25.5" customHeight="1" x14ac:dyDescent="0.55000000000000004">
      <c r="A270" s="213" t="s">
        <v>91</v>
      </c>
      <c r="B270" s="206"/>
      <c r="C270" s="206" t="s">
        <v>79</v>
      </c>
      <c r="D270" s="123" t="s">
        <v>236</v>
      </c>
      <c r="E270" s="116"/>
      <c r="F270" s="118"/>
      <c r="G270" s="116"/>
    </row>
    <row r="271" spans="1:7" s="92" customFormat="1" ht="25.5" customHeight="1" x14ac:dyDescent="0.55000000000000004">
      <c r="A271" s="214"/>
      <c r="B271" s="207"/>
      <c r="C271" s="207"/>
      <c r="D271" s="124" t="s">
        <v>237</v>
      </c>
      <c r="E271" s="116"/>
      <c r="F271" s="116"/>
      <c r="G271" s="116"/>
    </row>
    <row r="272" spans="1:7" s="43" customFormat="1" ht="24" x14ac:dyDescent="0.55000000000000004">
      <c r="A272" s="126" t="s">
        <v>234</v>
      </c>
      <c r="B272" s="120"/>
      <c r="C272" s="120"/>
      <c r="D272" s="119"/>
      <c r="E272" s="42"/>
      <c r="F272" s="42"/>
      <c r="G272" s="42"/>
    </row>
    <row r="273" spans="1:7" s="43" customFormat="1" ht="25.5" customHeight="1" x14ac:dyDescent="0.55000000000000004">
      <c r="A273" s="121" t="s">
        <v>242</v>
      </c>
      <c r="B273" s="112">
        <f>starter2!P18</f>
        <v>3.1875</v>
      </c>
      <c r="C273" s="112">
        <f>starter2!P19</f>
        <v>1.2763881332363862</v>
      </c>
      <c r="D273" s="113" t="s">
        <v>30</v>
      </c>
      <c r="E273" s="42"/>
      <c r="F273" s="42"/>
      <c r="G273" s="42"/>
    </row>
    <row r="274" spans="1:7" s="43" customFormat="1" ht="24.75" thickBot="1" x14ac:dyDescent="0.6">
      <c r="A274" s="115" t="s">
        <v>235</v>
      </c>
      <c r="B274" s="114">
        <f>AVERAGE(B273:B273)</f>
        <v>3.1875</v>
      </c>
      <c r="C274" s="114">
        <f>SUM(C273)</f>
        <v>1.2763881332363862</v>
      </c>
      <c r="D274" s="125" t="s">
        <v>30</v>
      </c>
      <c r="E274" s="42"/>
      <c r="F274" s="42"/>
      <c r="G274" s="42"/>
    </row>
    <row r="275" spans="1:7" s="43" customFormat="1" ht="24.75" thickTop="1" x14ac:dyDescent="0.55000000000000004">
      <c r="A275" s="111" t="s">
        <v>238</v>
      </c>
      <c r="B275" s="120"/>
      <c r="C275" s="120"/>
      <c r="D275" s="120"/>
      <c r="E275" s="42"/>
      <c r="F275" s="42"/>
      <c r="G275" s="42"/>
    </row>
    <row r="276" spans="1:7" s="43" customFormat="1" ht="25.5" customHeight="1" x14ac:dyDescent="0.55000000000000004">
      <c r="A276" s="121" t="s">
        <v>243</v>
      </c>
      <c r="B276" s="112">
        <f>starter2!Q18</f>
        <v>4.125</v>
      </c>
      <c r="C276" s="112">
        <f>starter2!Q19</f>
        <v>0.7187952884282609</v>
      </c>
      <c r="D276" s="113" t="str">
        <f>IF(B276&gt;4.5,"มากที่สุด",IF(B276&gt;3.5,"มาก",IF(B276&gt;2.5,"ปานกลาง",IF(B276&gt;1.5,"น้อย",IF(B276&lt;=1.5,"น้อยที่สุด")))))</f>
        <v>มาก</v>
      </c>
      <c r="E276" s="42"/>
      <c r="F276" s="42"/>
      <c r="G276" s="42"/>
    </row>
    <row r="277" spans="1:7" s="43" customFormat="1" ht="24.75" thickBot="1" x14ac:dyDescent="0.6">
      <c r="A277" s="115" t="s">
        <v>235</v>
      </c>
      <c r="B277" s="114">
        <f>AVERAGE(B276:B276)</f>
        <v>4.125</v>
      </c>
      <c r="C277" s="114">
        <f>SUM(C276)</f>
        <v>0.7187952884282609</v>
      </c>
      <c r="D277" s="122" t="str">
        <f t="shared" ref="D277" si="17">IF(B277&gt;4.5,"มากที่สุด",IF(B277&gt;3.5,"มาก",IF(B277&gt;2.5,"ปานกลาง",IF(B277&gt;1.5,"น้อย",IF(B277&lt;=1.5,"น้อยที่สุด")))))</f>
        <v>มาก</v>
      </c>
      <c r="E277" s="42"/>
      <c r="F277" s="42"/>
      <c r="G277" s="42"/>
    </row>
    <row r="278" spans="1:7" s="43" customFormat="1" ht="24.75" thickTop="1" x14ac:dyDescent="0.55000000000000004">
      <c r="A278" s="110"/>
      <c r="E278" s="42"/>
      <c r="F278" s="42"/>
      <c r="G278" s="42"/>
    </row>
    <row r="279" spans="1:7" s="43" customFormat="1" ht="24" x14ac:dyDescent="0.55000000000000004">
      <c r="A279" s="43" t="s">
        <v>239</v>
      </c>
    </row>
    <row r="280" spans="1:7" s="43" customFormat="1" ht="24" x14ac:dyDescent="0.55000000000000004">
      <c r="A280" s="43" t="s">
        <v>244</v>
      </c>
    </row>
    <row r="281" spans="1:7" s="43" customFormat="1" ht="24" x14ac:dyDescent="0.55000000000000004">
      <c r="A281" s="43" t="s">
        <v>240</v>
      </c>
    </row>
    <row r="282" spans="1:7" s="24" customFormat="1" ht="24" x14ac:dyDescent="0.55000000000000004">
      <c r="A282" s="26"/>
      <c r="B282" s="27"/>
      <c r="C282" s="28"/>
    </row>
    <row r="283" spans="1:7" s="43" customFormat="1" ht="21" customHeight="1" x14ac:dyDescent="0.55000000000000004">
      <c r="A283" s="150" t="s">
        <v>241</v>
      </c>
      <c r="B283" s="42"/>
      <c r="C283" s="42"/>
    </row>
    <row r="284" spans="1:7" s="38" customFormat="1" x14ac:dyDescent="0.5">
      <c r="A284" s="208" t="s">
        <v>85</v>
      </c>
      <c r="B284" s="210" t="s">
        <v>176</v>
      </c>
      <c r="C284" s="211"/>
      <c r="D284" s="212"/>
    </row>
    <row r="285" spans="1:7" s="38" customFormat="1" ht="16.5" customHeight="1" x14ac:dyDescent="0.5">
      <c r="A285" s="224"/>
      <c r="B285" s="206" t="s">
        <v>79</v>
      </c>
      <c r="C285" s="225" t="s">
        <v>84</v>
      </c>
      <c r="D285" s="123" t="s">
        <v>236</v>
      </c>
    </row>
    <row r="286" spans="1:7" s="38" customFormat="1" ht="16.5" customHeight="1" x14ac:dyDescent="0.5">
      <c r="A286" s="209"/>
      <c r="B286" s="207"/>
      <c r="C286" s="226"/>
      <c r="D286" s="139" t="s">
        <v>237</v>
      </c>
    </row>
    <row r="287" spans="1:7" s="38" customFormat="1" x14ac:dyDescent="0.5">
      <c r="A287" s="57" t="s">
        <v>8</v>
      </c>
      <c r="B287" s="58">
        <v>4.1399999999999997</v>
      </c>
      <c r="C287" s="58">
        <v>0.38</v>
      </c>
      <c r="D287" s="8" t="str">
        <f>IF(B287&gt;4.5,"มากที่สุด",IF(B287&gt;3.5,"มาก",IF(B287&gt;2.5,"ปานกลาง",IF(B287&gt;1.5,"น้อย",IF(B287&lt;=1.5,"น้อยที่สุด")))))</f>
        <v>มาก</v>
      </c>
    </row>
    <row r="288" spans="1:7" s="38" customFormat="1" x14ac:dyDescent="0.5">
      <c r="A288" s="57" t="s">
        <v>9</v>
      </c>
      <c r="B288" s="58">
        <v>4.29</v>
      </c>
      <c r="C288" s="58">
        <v>0.49</v>
      </c>
      <c r="D288" s="8" t="str">
        <f t="shared" ref="D288:D300" si="18">IF(B288&gt;4.5,"มากที่สุด",IF(B288&gt;3.5,"มาก",IF(B288&gt;2.5,"ปานกลาง",IF(B288&gt;1.5,"น้อย",IF(B288&lt;=1.5,"น้อยที่สุด")))))</f>
        <v>มาก</v>
      </c>
    </row>
    <row r="289" spans="1:4" s="38" customFormat="1" x14ac:dyDescent="0.5">
      <c r="A289" s="57" t="s">
        <v>10</v>
      </c>
      <c r="B289" s="58">
        <v>4.29</v>
      </c>
      <c r="C289" s="58">
        <v>0.49</v>
      </c>
      <c r="D289" s="8" t="str">
        <f t="shared" si="18"/>
        <v>มาก</v>
      </c>
    </row>
    <row r="290" spans="1:4" s="38" customFormat="1" x14ac:dyDescent="0.5">
      <c r="A290" s="57" t="s">
        <v>11</v>
      </c>
      <c r="B290" s="58">
        <v>4.29</v>
      </c>
      <c r="C290" s="58">
        <v>0.49</v>
      </c>
      <c r="D290" s="8" t="str">
        <f t="shared" si="18"/>
        <v>มาก</v>
      </c>
    </row>
    <row r="291" spans="1:4" s="38" customFormat="1" x14ac:dyDescent="0.5">
      <c r="A291" s="57" t="s">
        <v>12</v>
      </c>
      <c r="B291" s="58">
        <v>4</v>
      </c>
      <c r="C291" s="58">
        <v>0</v>
      </c>
      <c r="D291" s="8" t="str">
        <f t="shared" si="18"/>
        <v>มาก</v>
      </c>
    </row>
    <row r="292" spans="1:4" s="38" customFormat="1" x14ac:dyDescent="0.5">
      <c r="A292" s="57" t="s">
        <v>13</v>
      </c>
      <c r="B292" s="58">
        <v>4.29</v>
      </c>
      <c r="C292" s="58">
        <v>0.76</v>
      </c>
      <c r="D292" s="8" t="str">
        <f t="shared" si="18"/>
        <v>มาก</v>
      </c>
    </row>
    <row r="293" spans="1:4" s="38" customFormat="1" x14ac:dyDescent="0.5">
      <c r="A293" s="57" t="s">
        <v>16</v>
      </c>
      <c r="B293" s="58">
        <v>3.86</v>
      </c>
      <c r="C293" s="58">
        <v>0.69</v>
      </c>
      <c r="D293" s="8" t="str">
        <f t="shared" si="18"/>
        <v>มาก</v>
      </c>
    </row>
    <row r="294" spans="1:4" s="38" customFormat="1" x14ac:dyDescent="0.5">
      <c r="A294" s="57" t="s">
        <v>17</v>
      </c>
      <c r="B294" s="58">
        <v>4.29</v>
      </c>
      <c r="C294" s="58">
        <v>0.49</v>
      </c>
      <c r="D294" s="8" t="str">
        <f t="shared" si="18"/>
        <v>มาก</v>
      </c>
    </row>
    <row r="295" spans="1:4" s="38" customFormat="1" x14ac:dyDescent="0.5">
      <c r="A295" s="57" t="s">
        <v>18</v>
      </c>
      <c r="B295" s="58">
        <v>4</v>
      </c>
      <c r="C295" s="58">
        <v>0</v>
      </c>
      <c r="D295" s="8" t="str">
        <f t="shared" si="18"/>
        <v>มาก</v>
      </c>
    </row>
    <row r="296" spans="1:4" s="38" customFormat="1" x14ac:dyDescent="0.5">
      <c r="A296" s="57" t="s">
        <v>19</v>
      </c>
      <c r="B296" s="58">
        <v>4.43</v>
      </c>
      <c r="C296" s="58">
        <v>0.53</v>
      </c>
      <c r="D296" s="8" t="str">
        <f t="shared" si="18"/>
        <v>มาก</v>
      </c>
    </row>
    <row r="297" spans="1:4" s="38" customFormat="1" x14ac:dyDescent="0.5">
      <c r="A297" s="57" t="s">
        <v>20</v>
      </c>
      <c r="B297" s="58">
        <v>4.29</v>
      </c>
      <c r="C297" s="58">
        <v>0.49</v>
      </c>
      <c r="D297" s="8" t="str">
        <f t="shared" si="18"/>
        <v>มาก</v>
      </c>
    </row>
    <row r="298" spans="1:4" s="38" customFormat="1" x14ac:dyDescent="0.5">
      <c r="A298" s="57" t="s">
        <v>21</v>
      </c>
      <c r="B298" s="58">
        <v>3.86</v>
      </c>
      <c r="C298" s="58">
        <v>0.9</v>
      </c>
      <c r="D298" s="8" t="str">
        <f t="shared" si="18"/>
        <v>มาก</v>
      </c>
    </row>
    <row r="299" spans="1:4" s="38" customFormat="1" x14ac:dyDescent="0.5">
      <c r="A299" s="57" t="s">
        <v>22</v>
      </c>
      <c r="B299" s="58">
        <v>4.1399999999999997</v>
      </c>
      <c r="C299" s="58">
        <v>0.38</v>
      </c>
      <c r="D299" s="8" t="str">
        <f t="shared" si="18"/>
        <v>มาก</v>
      </c>
    </row>
    <row r="300" spans="1:4" s="38" customFormat="1" ht="22.5" thickBot="1" x14ac:dyDescent="0.55000000000000004">
      <c r="A300" s="59" t="s">
        <v>80</v>
      </c>
      <c r="B300" s="60">
        <f>AVERAGE(B287:B299)</f>
        <v>4.1669230769230765</v>
      </c>
      <c r="C300" s="60">
        <f>AVERAGE(C287:C299)</f>
        <v>0.46846153846153854</v>
      </c>
      <c r="D300" s="9" t="str">
        <f t="shared" si="18"/>
        <v>มาก</v>
      </c>
    </row>
    <row r="301" spans="1:4" s="38" customFormat="1" ht="22.5" thickTop="1" x14ac:dyDescent="0.5">
      <c r="A301" s="61"/>
      <c r="B301" s="62"/>
      <c r="C301" s="62"/>
      <c r="D301" s="10"/>
    </row>
    <row r="302" spans="1:4" s="43" customFormat="1" ht="24" x14ac:dyDescent="0.55000000000000004">
      <c r="A302" s="13" t="s">
        <v>128</v>
      </c>
      <c r="B302" s="63"/>
      <c r="C302" s="63"/>
      <c r="D302" s="12"/>
    </row>
    <row r="303" spans="1:4" s="43" customFormat="1" ht="24" x14ac:dyDescent="0.55000000000000004">
      <c r="A303" s="13" t="s">
        <v>279</v>
      </c>
      <c r="B303" s="63"/>
      <c r="C303" s="63"/>
      <c r="D303" s="12"/>
    </row>
    <row r="304" spans="1:4" s="43" customFormat="1" ht="24" x14ac:dyDescent="0.55000000000000004">
      <c r="A304" s="13" t="s">
        <v>245</v>
      </c>
      <c r="B304" s="63"/>
      <c r="C304" s="63"/>
      <c r="D304" s="12"/>
    </row>
    <row r="305" spans="1:7" s="43" customFormat="1" ht="24" x14ac:dyDescent="0.55000000000000004">
      <c r="A305" s="13" t="s">
        <v>212</v>
      </c>
      <c r="B305" s="63"/>
      <c r="C305" s="63"/>
      <c r="D305" s="12"/>
    </row>
    <row r="306" spans="1:7" s="43" customFormat="1" ht="24" x14ac:dyDescent="0.55000000000000004">
      <c r="A306" s="13" t="s">
        <v>214</v>
      </c>
      <c r="B306" s="63"/>
      <c r="C306" s="63"/>
      <c r="D306" s="12"/>
    </row>
    <row r="307" spans="1:7" s="43" customFormat="1" ht="24" x14ac:dyDescent="0.55000000000000004">
      <c r="A307" s="13" t="s">
        <v>213</v>
      </c>
      <c r="B307" s="63"/>
      <c r="C307" s="63"/>
      <c r="D307" s="12"/>
    </row>
    <row r="308" spans="1:7" s="78" customFormat="1" ht="24" x14ac:dyDescent="0.55000000000000004">
      <c r="A308" s="13" t="s">
        <v>179</v>
      </c>
      <c r="B308" s="63"/>
      <c r="C308" s="63"/>
      <c r="D308" s="12"/>
    </row>
    <row r="309" spans="1:7" s="78" customFormat="1" ht="24" x14ac:dyDescent="0.55000000000000004">
      <c r="A309" s="13" t="s">
        <v>178</v>
      </c>
      <c r="B309" s="63"/>
      <c r="C309" s="63"/>
      <c r="D309" s="12"/>
    </row>
    <row r="310" spans="1:7" s="78" customFormat="1" ht="24" x14ac:dyDescent="0.55000000000000004">
      <c r="A310" s="13"/>
      <c r="B310" s="63"/>
      <c r="C310" s="63"/>
      <c r="D310" s="12"/>
    </row>
    <row r="311" spans="1:7" s="92" customFormat="1" ht="24" x14ac:dyDescent="0.55000000000000004">
      <c r="A311" s="152" t="s">
        <v>324</v>
      </c>
      <c r="E311" s="116"/>
      <c r="F311" s="116"/>
      <c r="G311" s="116"/>
    </row>
    <row r="312" spans="1:7" s="92" customFormat="1" ht="24" x14ac:dyDescent="0.55000000000000004">
      <c r="A312" s="92" t="s">
        <v>284</v>
      </c>
      <c r="E312" s="116"/>
      <c r="F312" s="116"/>
      <c r="G312" s="116"/>
    </row>
    <row r="313" spans="1:7" s="92" customFormat="1" ht="25.5" customHeight="1" x14ac:dyDescent="0.55000000000000004">
      <c r="A313" s="213" t="s">
        <v>91</v>
      </c>
      <c r="B313" s="206"/>
      <c r="C313" s="206" t="s">
        <v>89</v>
      </c>
      <c r="D313" s="123" t="s">
        <v>236</v>
      </c>
      <c r="E313" s="116"/>
      <c r="F313" s="118"/>
      <c r="G313" s="116"/>
    </row>
    <row r="314" spans="1:7" s="92" customFormat="1" ht="25.5" customHeight="1" x14ac:dyDescent="0.55000000000000004">
      <c r="A314" s="214"/>
      <c r="B314" s="207"/>
      <c r="C314" s="207"/>
      <c r="D314" s="124" t="s">
        <v>237</v>
      </c>
      <c r="E314" s="116"/>
      <c r="F314" s="116"/>
      <c r="G314" s="116"/>
    </row>
    <row r="315" spans="1:7" s="43" customFormat="1" ht="24" x14ac:dyDescent="0.55000000000000004">
      <c r="A315" s="126" t="s">
        <v>234</v>
      </c>
      <c r="B315" s="120"/>
      <c r="C315" s="120"/>
      <c r="D315" s="119"/>
      <c r="E315" s="42"/>
      <c r="F315" s="42"/>
      <c r="G315" s="42"/>
    </row>
    <row r="316" spans="1:7" s="43" customFormat="1" ht="25.5" customHeight="1" x14ac:dyDescent="0.55000000000000004">
      <c r="A316" s="121" t="s">
        <v>242</v>
      </c>
      <c r="B316" s="112">
        <v>2.78</v>
      </c>
      <c r="C316" s="112">
        <v>0.73</v>
      </c>
      <c r="D316" s="113" t="s">
        <v>30</v>
      </c>
      <c r="E316" s="42"/>
      <c r="F316" s="42"/>
      <c r="G316" s="42"/>
    </row>
    <row r="317" spans="1:7" s="43" customFormat="1" ht="24.75" thickBot="1" x14ac:dyDescent="0.6">
      <c r="A317" s="115" t="s">
        <v>235</v>
      </c>
      <c r="B317" s="114">
        <f>AVERAGE(B316:B316)</f>
        <v>2.78</v>
      </c>
      <c r="C317" s="114">
        <f>SUM(C316)</f>
        <v>0.73</v>
      </c>
      <c r="D317" s="125" t="s">
        <v>30</v>
      </c>
      <c r="E317" s="42"/>
      <c r="F317" s="42"/>
      <c r="G317" s="42"/>
    </row>
    <row r="318" spans="1:7" s="43" customFormat="1" ht="24.75" thickTop="1" x14ac:dyDescent="0.55000000000000004">
      <c r="A318" s="111" t="s">
        <v>238</v>
      </c>
      <c r="B318" s="120"/>
      <c r="C318" s="120"/>
      <c r="D318" s="120"/>
      <c r="E318" s="42"/>
      <c r="F318" s="42"/>
      <c r="G318" s="42"/>
    </row>
    <row r="319" spans="1:7" s="43" customFormat="1" ht="25.5" customHeight="1" x14ac:dyDescent="0.55000000000000004">
      <c r="A319" s="121" t="s">
        <v>243</v>
      </c>
      <c r="B319" s="112">
        <v>3.89</v>
      </c>
      <c r="C319" s="112">
        <v>0.68</v>
      </c>
      <c r="D319" s="113" t="str">
        <f>IF(B319&gt;4.5,"มากที่สุด",IF(B319&gt;3.5,"มาก",IF(B319&gt;2.5,"ปานกลาง",IF(B319&gt;1.5,"น้อย",IF(B319&lt;=1.5,"น้อยที่สุด")))))</f>
        <v>มาก</v>
      </c>
      <c r="E319" s="42"/>
      <c r="F319" s="42"/>
      <c r="G319" s="42"/>
    </row>
    <row r="320" spans="1:7" s="43" customFormat="1" ht="24.75" thickBot="1" x14ac:dyDescent="0.6">
      <c r="A320" s="115" t="s">
        <v>235</v>
      </c>
      <c r="B320" s="114">
        <f>AVERAGE(B319:B319)</f>
        <v>3.89</v>
      </c>
      <c r="C320" s="114">
        <f>SUM(C319)</f>
        <v>0.68</v>
      </c>
      <c r="D320" s="122" t="str">
        <f t="shared" ref="D320" si="19">IF(B320&gt;4.5,"มากที่สุด",IF(B320&gt;3.5,"มาก",IF(B320&gt;2.5,"ปานกลาง",IF(B320&gt;1.5,"น้อย",IF(B320&lt;=1.5,"น้อยที่สุด")))))</f>
        <v>มาก</v>
      </c>
      <c r="E320" s="42"/>
      <c r="F320" s="42"/>
      <c r="G320" s="42"/>
    </row>
    <row r="321" spans="1:7" s="43" customFormat="1" ht="24.75" thickTop="1" x14ac:dyDescent="0.55000000000000004">
      <c r="A321" s="110"/>
      <c r="E321" s="42"/>
      <c r="F321" s="42"/>
      <c r="G321" s="42"/>
    </row>
    <row r="322" spans="1:7" s="43" customFormat="1" ht="24" x14ac:dyDescent="0.55000000000000004">
      <c r="A322" s="43" t="s">
        <v>247</v>
      </c>
    </row>
    <row r="323" spans="1:7" s="43" customFormat="1" ht="24" x14ac:dyDescent="0.55000000000000004">
      <c r="A323" s="43" t="s">
        <v>260</v>
      </c>
    </row>
    <row r="324" spans="1:7" s="43" customFormat="1" ht="24" x14ac:dyDescent="0.55000000000000004">
      <c r="A324" s="43" t="s">
        <v>246</v>
      </c>
    </row>
    <row r="325" spans="1:7" s="78" customFormat="1" ht="24" x14ac:dyDescent="0.55000000000000004">
      <c r="A325" s="13"/>
      <c r="B325" s="63"/>
      <c r="C325" s="63"/>
      <c r="D325" s="12"/>
    </row>
    <row r="326" spans="1:7" s="78" customFormat="1" ht="24" x14ac:dyDescent="0.55000000000000004">
      <c r="A326" s="13"/>
      <c r="B326" s="63"/>
      <c r="C326" s="63"/>
      <c r="D326" s="12"/>
    </row>
    <row r="327" spans="1:7" s="78" customFormat="1" ht="24" x14ac:dyDescent="0.55000000000000004">
      <c r="A327" s="13"/>
      <c r="B327" s="63"/>
      <c r="C327" s="63"/>
      <c r="D327" s="12"/>
    </row>
    <row r="328" spans="1:7" s="78" customFormat="1" ht="24" x14ac:dyDescent="0.55000000000000004">
      <c r="A328" s="13"/>
      <c r="B328" s="63"/>
      <c r="C328" s="63"/>
      <c r="D328" s="12"/>
    </row>
    <row r="329" spans="1:7" s="78" customFormat="1" ht="24" x14ac:dyDescent="0.55000000000000004">
      <c r="A329" s="13"/>
      <c r="B329" s="63"/>
      <c r="C329" s="63"/>
      <c r="D329" s="12"/>
    </row>
    <row r="330" spans="1:7" s="78" customFormat="1" ht="24" x14ac:dyDescent="0.55000000000000004">
      <c r="A330" s="13"/>
      <c r="B330" s="63"/>
      <c r="C330" s="63"/>
      <c r="D330" s="12"/>
    </row>
    <row r="331" spans="1:7" s="78" customFormat="1" ht="24" x14ac:dyDescent="0.55000000000000004">
      <c r="A331" s="13"/>
      <c r="B331" s="63"/>
      <c r="C331" s="63"/>
      <c r="D331" s="12"/>
    </row>
    <row r="332" spans="1:7" s="78" customFormat="1" ht="24" x14ac:dyDescent="0.55000000000000004">
      <c r="A332" s="13"/>
      <c r="B332" s="63"/>
      <c r="C332" s="63"/>
      <c r="D332" s="12"/>
    </row>
    <row r="333" spans="1:7" s="78" customFormat="1" ht="24" x14ac:dyDescent="0.55000000000000004">
      <c r="A333" s="13"/>
      <c r="B333" s="63"/>
      <c r="C333" s="63"/>
      <c r="D333" s="12"/>
    </row>
    <row r="334" spans="1:7" s="80" customFormat="1" ht="24" x14ac:dyDescent="0.55000000000000004">
      <c r="A334" s="150" t="s">
        <v>248</v>
      </c>
      <c r="B334" s="79"/>
      <c r="C334" s="79"/>
      <c r="D334" s="11"/>
    </row>
    <row r="335" spans="1:7" s="38" customFormat="1" x14ac:dyDescent="0.5">
      <c r="A335" s="208" t="s">
        <v>85</v>
      </c>
      <c r="B335" s="210" t="s">
        <v>177</v>
      </c>
      <c r="C335" s="211"/>
      <c r="D335" s="212"/>
    </row>
    <row r="336" spans="1:7" s="38" customFormat="1" ht="56.25" x14ac:dyDescent="0.5">
      <c r="A336" s="209"/>
      <c r="B336" s="128" t="s">
        <v>79</v>
      </c>
      <c r="C336" s="127" t="s">
        <v>84</v>
      </c>
      <c r="D336" s="127" t="s">
        <v>329</v>
      </c>
    </row>
    <row r="337" spans="1:4" s="38" customFormat="1" x14ac:dyDescent="0.5">
      <c r="A337" s="57" t="s">
        <v>8</v>
      </c>
      <c r="B337" s="58">
        <v>4.3899999999999997</v>
      </c>
      <c r="C337" s="58">
        <v>0.5</v>
      </c>
      <c r="D337" s="8" t="str">
        <f>IF(B337&gt;4.5,"มากที่สุด",IF(B337&gt;3.5,"มาก",IF(B337&gt;2.5,"ปานกลาง",IF(B337&gt;1.5,"น้อย",IF(B337&lt;=1.5,"น้อยที่สุด")))))</f>
        <v>มาก</v>
      </c>
    </row>
    <row r="338" spans="1:4" s="38" customFormat="1" x14ac:dyDescent="0.5">
      <c r="A338" s="57" t="s">
        <v>9</v>
      </c>
      <c r="B338" s="58">
        <v>4.33</v>
      </c>
      <c r="C338" s="58">
        <v>0.69</v>
      </c>
      <c r="D338" s="8" t="str">
        <f t="shared" ref="D338:D350" si="20">IF(B338&gt;4.5,"มากที่สุด",IF(B338&gt;3.5,"มาก",IF(B338&gt;2.5,"ปานกลาง",IF(B338&gt;1.5,"น้อย",IF(B338&lt;=1.5,"น้อยที่สุด")))))</f>
        <v>มาก</v>
      </c>
    </row>
    <row r="339" spans="1:4" s="38" customFormat="1" x14ac:dyDescent="0.5">
      <c r="A339" s="57" t="s">
        <v>10</v>
      </c>
      <c r="B339" s="58">
        <v>4.0599999999999996</v>
      </c>
      <c r="C339" s="58">
        <v>0.64</v>
      </c>
      <c r="D339" s="8" t="str">
        <f t="shared" si="20"/>
        <v>มาก</v>
      </c>
    </row>
    <row r="340" spans="1:4" s="38" customFormat="1" x14ac:dyDescent="0.5">
      <c r="A340" s="57" t="s">
        <v>11</v>
      </c>
      <c r="B340" s="58">
        <v>4.1100000000000003</v>
      </c>
      <c r="C340" s="58">
        <v>0.76</v>
      </c>
      <c r="D340" s="8" t="str">
        <f t="shared" si="20"/>
        <v>มาก</v>
      </c>
    </row>
    <row r="341" spans="1:4" s="38" customFormat="1" x14ac:dyDescent="0.5">
      <c r="A341" s="57" t="s">
        <v>12</v>
      </c>
      <c r="B341" s="58">
        <v>4.1100000000000003</v>
      </c>
      <c r="C341" s="58">
        <v>0.76</v>
      </c>
      <c r="D341" s="8" t="str">
        <f t="shared" si="20"/>
        <v>มาก</v>
      </c>
    </row>
    <row r="342" spans="1:4" s="38" customFormat="1" x14ac:dyDescent="0.5">
      <c r="A342" s="57" t="s">
        <v>13</v>
      </c>
      <c r="B342" s="58">
        <v>4.5599999999999996</v>
      </c>
      <c r="C342" s="58">
        <v>0.51</v>
      </c>
      <c r="D342" s="8" t="str">
        <f t="shared" si="20"/>
        <v>มากที่สุด</v>
      </c>
    </row>
    <row r="343" spans="1:4" s="38" customFormat="1" x14ac:dyDescent="0.5">
      <c r="A343" s="57" t="s">
        <v>16</v>
      </c>
      <c r="B343" s="58">
        <v>4.28</v>
      </c>
      <c r="C343" s="58">
        <v>0.56999999999999995</v>
      </c>
      <c r="D343" s="8" t="str">
        <f t="shared" si="20"/>
        <v>มาก</v>
      </c>
    </row>
    <row r="344" spans="1:4" s="38" customFormat="1" x14ac:dyDescent="0.5">
      <c r="A344" s="57" t="s">
        <v>17</v>
      </c>
      <c r="B344" s="58">
        <v>4.17</v>
      </c>
      <c r="C344" s="58">
        <v>0.51</v>
      </c>
      <c r="D344" s="8" t="str">
        <f t="shared" si="20"/>
        <v>มาก</v>
      </c>
    </row>
    <row r="345" spans="1:4" s="38" customFormat="1" x14ac:dyDescent="0.5">
      <c r="A345" s="57" t="s">
        <v>18</v>
      </c>
      <c r="B345" s="58">
        <v>4.0599999999999996</v>
      </c>
      <c r="C345" s="58">
        <v>0.73</v>
      </c>
      <c r="D345" s="8" t="str">
        <f t="shared" si="20"/>
        <v>มาก</v>
      </c>
    </row>
    <row r="346" spans="1:4" s="38" customFormat="1" x14ac:dyDescent="0.5">
      <c r="A346" s="57" t="s">
        <v>19</v>
      </c>
      <c r="B346" s="58">
        <v>4.3899999999999997</v>
      </c>
      <c r="C346" s="58">
        <v>0.61</v>
      </c>
      <c r="D346" s="8" t="str">
        <f t="shared" si="20"/>
        <v>มาก</v>
      </c>
    </row>
    <row r="347" spans="1:4" s="38" customFormat="1" x14ac:dyDescent="0.5">
      <c r="A347" s="57" t="s">
        <v>20</v>
      </c>
      <c r="B347" s="58">
        <v>4.13</v>
      </c>
      <c r="C347" s="58">
        <v>0.56999999999999995</v>
      </c>
      <c r="D347" s="8" t="str">
        <f t="shared" si="20"/>
        <v>มาก</v>
      </c>
    </row>
    <row r="348" spans="1:4" s="38" customFormat="1" x14ac:dyDescent="0.5">
      <c r="A348" s="57" t="s">
        <v>21</v>
      </c>
      <c r="B348" s="58">
        <v>4.4400000000000004</v>
      </c>
      <c r="C348" s="58">
        <v>0.7</v>
      </c>
      <c r="D348" s="8" t="str">
        <f t="shared" si="20"/>
        <v>มาก</v>
      </c>
    </row>
    <row r="349" spans="1:4" s="38" customFormat="1" x14ac:dyDescent="0.5">
      <c r="A349" s="57" t="s">
        <v>22</v>
      </c>
      <c r="B349" s="58">
        <v>4.4400000000000004</v>
      </c>
      <c r="C349" s="58">
        <v>0.62</v>
      </c>
      <c r="D349" s="8" t="str">
        <f t="shared" si="20"/>
        <v>มาก</v>
      </c>
    </row>
    <row r="350" spans="1:4" s="38" customFormat="1" ht="22.5" thickBot="1" x14ac:dyDescent="0.55000000000000004">
      <c r="A350" s="59" t="s">
        <v>80</v>
      </c>
      <c r="B350" s="60">
        <f>AVERAGE(B337:B349)</f>
        <v>4.266923076923077</v>
      </c>
      <c r="C350" s="60">
        <f>AVERAGE(C337:C349)</f>
        <v>0.6284615384615384</v>
      </c>
      <c r="D350" s="9" t="str">
        <f t="shared" si="20"/>
        <v>มาก</v>
      </c>
    </row>
    <row r="351" spans="1:4" ht="22.5" thickTop="1" x14ac:dyDescent="0.5">
      <c r="A351" s="33"/>
      <c r="B351" s="34"/>
      <c r="C351" s="34"/>
      <c r="D351" s="35"/>
    </row>
    <row r="352" spans="1:4" s="43" customFormat="1" ht="24" x14ac:dyDescent="0.55000000000000004">
      <c r="A352" s="13" t="s">
        <v>130</v>
      </c>
      <c r="B352" s="63"/>
      <c r="C352" s="63"/>
      <c r="D352" s="12"/>
    </row>
    <row r="353" spans="1:7" s="43" customFormat="1" ht="24" x14ac:dyDescent="0.55000000000000004">
      <c r="A353" s="13" t="s">
        <v>280</v>
      </c>
      <c r="B353" s="63"/>
      <c r="C353" s="63"/>
      <c r="D353" s="12"/>
    </row>
    <row r="354" spans="1:7" s="43" customFormat="1" ht="24" x14ac:dyDescent="0.55000000000000004">
      <c r="A354" s="13" t="s">
        <v>249</v>
      </c>
      <c r="B354" s="63"/>
      <c r="C354" s="63"/>
      <c r="D354" s="12"/>
    </row>
    <row r="355" spans="1:7" s="43" customFormat="1" ht="24" x14ac:dyDescent="0.55000000000000004">
      <c r="A355" s="13" t="s">
        <v>180</v>
      </c>
      <c r="B355" s="63"/>
      <c r="C355" s="63"/>
      <c r="D355" s="12"/>
    </row>
    <row r="356" spans="1:7" s="43" customFormat="1" ht="24" x14ac:dyDescent="0.55000000000000004">
      <c r="A356" s="13" t="s">
        <v>182</v>
      </c>
      <c r="B356" s="63"/>
      <c r="C356" s="63"/>
      <c r="D356" s="12"/>
    </row>
    <row r="357" spans="1:7" s="43" customFormat="1" ht="24" x14ac:dyDescent="0.55000000000000004">
      <c r="A357" s="13" t="s">
        <v>181</v>
      </c>
      <c r="B357" s="81"/>
      <c r="C357" s="81"/>
      <c r="D357" s="14"/>
      <c r="E357" s="78"/>
    </row>
    <row r="358" spans="1:7" s="43" customFormat="1" ht="24" x14ac:dyDescent="0.55000000000000004">
      <c r="A358" s="13"/>
      <c r="B358" s="81"/>
      <c r="C358" s="81"/>
      <c r="D358" s="14"/>
      <c r="E358" s="78"/>
    </row>
    <row r="359" spans="1:7" s="43" customFormat="1" ht="24" x14ac:dyDescent="0.55000000000000004">
      <c r="A359" s="13"/>
      <c r="B359" s="81"/>
      <c r="C359" s="81"/>
      <c r="D359" s="14"/>
      <c r="E359" s="78"/>
    </row>
    <row r="360" spans="1:7" s="43" customFormat="1" ht="24" x14ac:dyDescent="0.55000000000000004">
      <c r="A360" s="13"/>
      <c r="B360" s="81"/>
      <c r="C360" s="81"/>
      <c r="D360" s="14"/>
      <c r="E360" s="78"/>
    </row>
    <row r="361" spans="1:7" s="43" customFormat="1" ht="24" x14ac:dyDescent="0.55000000000000004">
      <c r="A361" s="13"/>
      <c r="B361" s="81"/>
      <c r="C361" s="81"/>
      <c r="D361" s="14"/>
      <c r="E361" s="78"/>
    </row>
    <row r="362" spans="1:7" s="43" customFormat="1" ht="24" x14ac:dyDescent="0.55000000000000004">
      <c r="A362" s="13"/>
      <c r="B362" s="81"/>
      <c r="C362" s="81"/>
      <c r="D362" s="14"/>
      <c r="E362" s="78"/>
    </row>
    <row r="363" spans="1:7" s="43" customFormat="1" ht="24" x14ac:dyDescent="0.55000000000000004">
      <c r="A363" s="13"/>
      <c r="B363" s="81"/>
      <c r="C363" s="81"/>
      <c r="D363" s="14"/>
      <c r="E363" s="78"/>
    </row>
    <row r="364" spans="1:7" s="43" customFormat="1" ht="24" x14ac:dyDescent="0.55000000000000004">
      <c r="A364" s="13"/>
      <c r="B364" s="81"/>
      <c r="C364" s="81"/>
      <c r="D364" s="14"/>
      <c r="E364" s="78"/>
    </row>
    <row r="365" spans="1:7" s="43" customFormat="1" ht="24" x14ac:dyDescent="0.55000000000000004">
      <c r="A365" s="13"/>
      <c r="B365" s="81"/>
      <c r="C365" s="81"/>
      <c r="D365" s="14"/>
      <c r="E365" s="78"/>
    </row>
    <row r="366" spans="1:7" s="43" customFormat="1" ht="24" x14ac:dyDescent="0.55000000000000004">
      <c r="A366" s="13"/>
      <c r="B366" s="81"/>
      <c r="C366" s="81"/>
      <c r="D366" s="14"/>
      <c r="E366" s="78"/>
    </row>
    <row r="367" spans="1:7" s="92" customFormat="1" ht="24" x14ac:dyDescent="0.55000000000000004">
      <c r="A367" s="152" t="s">
        <v>285</v>
      </c>
      <c r="E367" s="116"/>
      <c r="F367" s="116"/>
      <c r="G367" s="116"/>
    </row>
    <row r="368" spans="1:7" s="92" customFormat="1" ht="24" x14ac:dyDescent="0.55000000000000004">
      <c r="A368" s="92" t="s">
        <v>286</v>
      </c>
      <c r="E368" s="116"/>
      <c r="F368" s="116"/>
      <c r="G368" s="116"/>
    </row>
    <row r="369" spans="1:7" s="92" customFormat="1" ht="25.5" customHeight="1" x14ac:dyDescent="0.55000000000000004">
      <c r="A369" s="213" t="s">
        <v>91</v>
      </c>
      <c r="B369" s="206"/>
      <c r="C369" s="206" t="s">
        <v>89</v>
      </c>
      <c r="D369" s="123" t="s">
        <v>236</v>
      </c>
      <c r="E369" s="116"/>
      <c r="F369" s="118"/>
      <c r="G369" s="116"/>
    </row>
    <row r="370" spans="1:7" s="92" customFormat="1" ht="25.5" customHeight="1" x14ac:dyDescent="0.55000000000000004">
      <c r="A370" s="214"/>
      <c r="B370" s="207"/>
      <c r="C370" s="207"/>
      <c r="D370" s="124" t="s">
        <v>237</v>
      </c>
      <c r="E370" s="116"/>
      <c r="F370" s="116"/>
      <c r="G370" s="116"/>
    </row>
    <row r="371" spans="1:7" s="43" customFormat="1" ht="24" x14ac:dyDescent="0.55000000000000004">
      <c r="A371" s="126" t="s">
        <v>234</v>
      </c>
      <c r="B371" s="120"/>
      <c r="C371" s="120"/>
      <c r="D371" s="119"/>
      <c r="E371" s="42"/>
      <c r="F371" s="42"/>
      <c r="G371" s="42"/>
    </row>
    <row r="372" spans="1:7" s="43" customFormat="1" ht="25.5" customHeight="1" x14ac:dyDescent="0.55000000000000004">
      <c r="A372" s="121" t="s">
        <v>242</v>
      </c>
      <c r="B372" s="112">
        <v>2.57</v>
      </c>
      <c r="C372" s="112">
        <v>0.65</v>
      </c>
      <c r="D372" s="113" t="s">
        <v>30</v>
      </c>
      <c r="E372" s="42"/>
      <c r="F372" s="42"/>
      <c r="G372" s="42"/>
    </row>
    <row r="373" spans="1:7" s="43" customFormat="1" ht="24.75" thickBot="1" x14ac:dyDescent="0.6">
      <c r="A373" s="115" t="s">
        <v>235</v>
      </c>
      <c r="B373" s="114">
        <f>AVERAGE(B372:B372)</f>
        <v>2.57</v>
      </c>
      <c r="C373" s="114">
        <f>SUM(C372)</f>
        <v>0.65</v>
      </c>
      <c r="D373" s="125" t="s">
        <v>30</v>
      </c>
      <c r="E373" s="42"/>
      <c r="F373" s="42"/>
      <c r="G373" s="42"/>
    </row>
    <row r="374" spans="1:7" s="43" customFormat="1" ht="24.75" thickTop="1" x14ac:dyDescent="0.55000000000000004">
      <c r="A374" s="111" t="s">
        <v>238</v>
      </c>
      <c r="B374" s="120"/>
      <c r="C374" s="120"/>
      <c r="D374" s="120"/>
      <c r="E374" s="42"/>
      <c r="F374" s="42"/>
      <c r="G374" s="42"/>
    </row>
    <row r="375" spans="1:7" s="43" customFormat="1" ht="25.5" customHeight="1" x14ac:dyDescent="0.55000000000000004">
      <c r="A375" s="121" t="s">
        <v>243</v>
      </c>
      <c r="B375" s="112">
        <v>3.5</v>
      </c>
      <c r="C375" s="112">
        <v>0.76</v>
      </c>
      <c r="D375" s="113" t="s">
        <v>30</v>
      </c>
      <c r="E375" s="42"/>
      <c r="F375" s="42"/>
      <c r="G375" s="42"/>
    </row>
    <row r="376" spans="1:7" s="43" customFormat="1" ht="24.75" thickBot="1" x14ac:dyDescent="0.6">
      <c r="A376" s="115" t="s">
        <v>235</v>
      </c>
      <c r="B376" s="114">
        <f>AVERAGE(B375:B375)</f>
        <v>3.5</v>
      </c>
      <c r="C376" s="114">
        <f>SUM(C375)</f>
        <v>0.76</v>
      </c>
      <c r="D376" s="122" t="s">
        <v>30</v>
      </c>
      <c r="E376" s="42"/>
      <c r="F376" s="42"/>
      <c r="G376" s="42"/>
    </row>
    <row r="377" spans="1:7" s="43" customFormat="1" ht="24.75" thickTop="1" x14ac:dyDescent="0.55000000000000004">
      <c r="A377" s="110"/>
      <c r="E377" s="42"/>
      <c r="F377" s="42"/>
      <c r="G377" s="42"/>
    </row>
    <row r="378" spans="1:7" s="43" customFormat="1" ht="24" x14ac:dyDescent="0.55000000000000004">
      <c r="A378" s="43" t="s">
        <v>281</v>
      </c>
    </row>
    <row r="379" spans="1:7" s="43" customFormat="1" ht="24" x14ac:dyDescent="0.55000000000000004">
      <c r="A379" s="43" t="s">
        <v>251</v>
      </c>
    </row>
    <row r="380" spans="1:7" s="43" customFormat="1" ht="24" x14ac:dyDescent="0.55000000000000004">
      <c r="A380" s="43" t="s">
        <v>252</v>
      </c>
    </row>
    <row r="381" spans="1:7" x14ac:dyDescent="0.5">
      <c r="A381" s="36"/>
      <c r="B381" s="34"/>
      <c r="C381" s="34"/>
      <c r="D381" s="35"/>
      <c r="E381" s="37"/>
    </row>
    <row r="382" spans="1:7" s="38" customFormat="1" ht="24" x14ac:dyDescent="0.55000000000000004">
      <c r="A382" s="150" t="s">
        <v>250</v>
      </c>
      <c r="B382" s="62"/>
      <c r="C382" s="62"/>
      <c r="D382" s="10"/>
      <c r="E382" s="80"/>
    </row>
    <row r="383" spans="1:7" s="38" customFormat="1" x14ac:dyDescent="0.5">
      <c r="A383" s="208" t="s">
        <v>85</v>
      </c>
      <c r="B383" s="210" t="s">
        <v>189</v>
      </c>
      <c r="C383" s="211"/>
      <c r="D383" s="212"/>
    </row>
    <row r="384" spans="1:7" s="38" customFormat="1" ht="56.25" x14ac:dyDescent="0.5">
      <c r="A384" s="209"/>
      <c r="B384" s="128" t="s">
        <v>79</v>
      </c>
      <c r="C384" s="127" t="s">
        <v>84</v>
      </c>
      <c r="D384" s="127" t="s">
        <v>329</v>
      </c>
    </row>
    <row r="385" spans="1:4" s="38" customFormat="1" x14ac:dyDescent="0.5">
      <c r="A385" s="57" t="s">
        <v>8</v>
      </c>
      <c r="B385" s="58">
        <v>3.79</v>
      </c>
      <c r="C385" s="58">
        <v>1.05</v>
      </c>
      <c r="D385" s="8" t="str">
        <f>IF(B385&gt;4.5,"มากที่สุด",IF(B385&gt;3.5,"มาก",IF(B385&gt;2.5,"ปานกลาง",IF(B385&gt;1.5,"น้อย",IF(B385&lt;=1.5,"น้อยที่สุด")))))</f>
        <v>มาก</v>
      </c>
    </row>
    <row r="386" spans="1:4" s="38" customFormat="1" x14ac:dyDescent="0.5">
      <c r="A386" s="57" t="s">
        <v>9</v>
      </c>
      <c r="B386" s="58">
        <v>3.93</v>
      </c>
      <c r="C386" s="58">
        <v>1.07</v>
      </c>
      <c r="D386" s="8" t="str">
        <f t="shared" ref="D386:D398" si="21">IF(B386&gt;4.5,"มากที่สุด",IF(B386&gt;3.5,"มาก",IF(B386&gt;2.5,"ปานกลาง",IF(B386&gt;1.5,"น้อย",IF(B386&lt;=1.5,"น้อยที่สุด")))))</f>
        <v>มาก</v>
      </c>
    </row>
    <row r="387" spans="1:4" s="38" customFormat="1" x14ac:dyDescent="0.5">
      <c r="A387" s="57" t="s">
        <v>10</v>
      </c>
      <c r="B387" s="58">
        <v>3.57</v>
      </c>
      <c r="C387" s="58">
        <v>1.34</v>
      </c>
      <c r="D387" s="8" t="str">
        <f t="shared" si="21"/>
        <v>มาก</v>
      </c>
    </row>
    <row r="388" spans="1:4" s="38" customFormat="1" x14ac:dyDescent="0.5">
      <c r="A388" s="57" t="s">
        <v>11</v>
      </c>
      <c r="B388" s="58">
        <v>3.43</v>
      </c>
      <c r="C388" s="58">
        <v>1.1599999999999999</v>
      </c>
      <c r="D388" s="129" t="str">
        <f t="shared" si="21"/>
        <v>ปานกลาง</v>
      </c>
    </row>
    <row r="389" spans="1:4" s="38" customFormat="1" x14ac:dyDescent="0.5">
      <c r="A389" s="57" t="s">
        <v>12</v>
      </c>
      <c r="B389" s="58">
        <v>3.36</v>
      </c>
      <c r="C389" s="58">
        <v>1.08</v>
      </c>
      <c r="D389" s="129" t="str">
        <f t="shared" si="21"/>
        <v>ปานกลาง</v>
      </c>
    </row>
    <row r="390" spans="1:4" s="38" customFormat="1" x14ac:dyDescent="0.5">
      <c r="A390" s="57" t="s">
        <v>13</v>
      </c>
      <c r="B390" s="58">
        <v>4.21</v>
      </c>
      <c r="C390" s="58">
        <v>1.25</v>
      </c>
      <c r="D390" s="8" t="str">
        <f t="shared" si="21"/>
        <v>มาก</v>
      </c>
    </row>
    <row r="391" spans="1:4" s="38" customFormat="1" x14ac:dyDescent="0.5">
      <c r="A391" s="57" t="s">
        <v>16</v>
      </c>
      <c r="B391" s="58">
        <v>3.71</v>
      </c>
      <c r="C391" s="58">
        <v>0.91</v>
      </c>
      <c r="D391" s="8" t="str">
        <f t="shared" si="21"/>
        <v>มาก</v>
      </c>
    </row>
    <row r="392" spans="1:4" s="38" customFormat="1" x14ac:dyDescent="0.5">
      <c r="A392" s="57" t="s">
        <v>17</v>
      </c>
      <c r="B392" s="58">
        <v>3.64</v>
      </c>
      <c r="C392" s="58">
        <v>0.84</v>
      </c>
      <c r="D392" s="8" t="str">
        <f t="shared" si="21"/>
        <v>มาก</v>
      </c>
    </row>
    <row r="393" spans="1:4" s="38" customFormat="1" x14ac:dyDescent="0.5">
      <c r="A393" s="57" t="s">
        <v>18</v>
      </c>
      <c r="B393" s="58">
        <v>3.64</v>
      </c>
      <c r="C393" s="58">
        <v>0.52</v>
      </c>
      <c r="D393" s="8" t="str">
        <f t="shared" si="21"/>
        <v>มาก</v>
      </c>
    </row>
    <row r="394" spans="1:4" s="38" customFormat="1" x14ac:dyDescent="0.5">
      <c r="A394" s="57" t="s">
        <v>19</v>
      </c>
      <c r="B394" s="58">
        <v>4.17</v>
      </c>
      <c r="C394" s="58">
        <v>1.03</v>
      </c>
      <c r="D394" s="8" t="str">
        <f t="shared" si="21"/>
        <v>มาก</v>
      </c>
    </row>
    <row r="395" spans="1:4" s="38" customFormat="1" x14ac:dyDescent="0.5">
      <c r="A395" s="57" t="s">
        <v>20</v>
      </c>
      <c r="B395" s="58">
        <v>4.21</v>
      </c>
      <c r="C395" s="58">
        <v>1.03</v>
      </c>
      <c r="D395" s="8" t="str">
        <f t="shared" si="21"/>
        <v>มาก</v>
      </c>
    </row>
    <row r="396" spans="1:4" s="38" customFormat="1" x14ac:dyDescent="0.5">
      <c r="A396" s="57" t="s">
        <v>21</v>
      </c>
      <c r="B396" s="58">
        <v>4</v>
      </c>
      <c r="C396" s="58">
        <v>1.1200000000000001</v>
      </c>
      <c r="D396" s="8" t="str">
        <f t="shared" si="21"/>
        <v>มาก</v>
      </c>
    </row>
    <row r="397" spans="1:4" s="38" customFormat="1" x14ac:dyDescent="0.5">
      <c r="A397" s="57" t="s">
        <v>22</v>
      </c>
      <c r="B397" s="58">
        <v>3.79</v>
      </c>
      <c r="C397" s="58">
        <v>1.04</v>
      </c>
      <c r="D397" s="8" t="str">
        <f t="shared" si="21"/>
        <v>มาก</v>
      </c>
    </row>
    <row r="398" spans="1:4" s="38" customFormat="1" ht="22.5" thickBot="1" x14ac:dyDescent="0.55000000000000004">
      <c r="A398" s="59" t="s">
        <v>80</v>
      </c>
      <c r="B398" s="60">
        <f>AVERAGE(B385:B397)</f>
        <v>3.8038461538461541</v>
      </c>
      <c r="C398" s="60">
        <f>AVERAGE(C385:C397)</f>
        <v>1.0338461538461536</v>
      </c>
      <c r="D398" s="9" t="str">
        <f t="shared" si="21"/>
        <v>มาก</v>
      </c>
    </row>
    <row r="399" spans="1:4" s="38" customFormat="1" ht="22.5" thickTop="1" x14ac:dyDescent="0.5">
      <c r="A399" s="61"/>
      <c r="B399" s="62"/>
      <c r="C399" s="62"/>
      <c r="D399" s="10"/>
    </row>
    <row r="400" spans="1:4" s="43" customFormat="1" ht="24" x14ac:dyDescent="0.55000000000000004">
      <c r="A400" s="13" t="s">
        <v>128</v>
      </c>
      <c r="B400" s="63"/>
      <c r="C400" s="63"/>
      <c r="D400" s="12"/>
    </row>
    <row r="401" spans="1:7" s="43" customFormat="1" ht="24" x14ac:dyDescent="0.55000000000000004">
      <c r="A401" s="13" t="s">
        <v>308</v>
      </c>
      <c r="B401" s="63"/>
      <c r="C401" s="63"/>
      <c r="D401" s="12"/>
    </row>
    <row r="402" spans="1:7" s="43" customFormat="1" ht="24" x14ac:dyDescent="0.55000000000000004">
      <c r="A402" s="13" t="s">
        <v>304</v>
      </c>
      <c r="B402" s="63"/>
      <c r="C402" s="63"/>
      <c r="D402" s="12"/>
    </row>
    <row r="403" spans="1:7" s="43" customFormat="1" ht="24" x14ac:dyDescent="0.55000000000000004">
      <c r="A403" s="13" t="s">
        <v>305</v>
      </c>
      <c r="B403" s="63"/>
      <c r="C403" s="63"/>
      <c r="D403" s="12"/>
    </row>
    <row r="404" spans="1:7" s="43" customFormat="1" ht="24" x14ac:dyDescent="0.55000000000000004">
      <c r="A404" s="13" t="s">
        <v>307</v>
      </c>
      <c r="B404" s="63"/>
      <c r="C404" s="63"/>
      <c r="D404" s="12"/>
    </row>
    <row r="405" spans="1:7" s="43" customFormat="1" ht="24" x14ac:dyDescent="0.55000000000000004">
      <c r="A405" s="13" t="s">
        <v>306</v>
      </c>
      <c r="B405" s="63"/>
      <c r="C405" s="63"/>
      <c r="D405" s="12"/>
    </row>
    <row r="406" spans="1:7" s="43" customFormat="1" ht="24" x14ac:dyDescent="0.55000000000000004">
      <c r="A406" s="41"/>
      <c r="B406" s="42"/>
      <c r="C406" s="42"/>
    </row>
    <row r="407" spans="1:7" s="92" customFormat="1" ht="24" x14ac:dyDescent="0.55000000000000004">
      <c r="A407" s="152" t="s">
        <v>310</v>
      </c>
      <c r="E407" s="116"/>
      <c r="F407" s="116"/>
      <c r="G407" s="116"/>
    </row>
    <row r="408" spans="1:7" s="92" customFormat="1" ht="24" x14ac:dyDescent="0.55000000000000004">
      <c r="A408" s="92" t="s">
        <v>309</v>
      </c>
      <c r="E408" s="116"/>
      <c r="F408" s="116"/>
      <c r="G408" s="116"/>
    </row>
    <row r="409" spans="1:7" s="92" customFormat="1" ht="25.5" customHeight="1" x14ac:dyDescent="0.55000000000000004">
      <c r="A409" s="213" t="s">
        <v>91</v>
      </c>
      <c r="B409" s="206"/>
      <c r="C409" s="206" t="s">
        <v>89</v>
      </c>
      <c r="D409" s="123" t="s">
        <v>236</v>
      </c>
      <c r="E409" s="116"/>
      <c r="F409" s="118"/>
      <c r="G409" s="116"/>
    </row>
    <row r="410" spans="1:7" s="92" customFormat="1" ht="25.5" customHeight="1" x14ac:dyDescent="0.55000000000000004">
      <c r="A410" s="214"/>
      <c r="B410" s="207"/>
      <c r="C410" s="207"/>
      <c r="D410" s="124" t="s">
        <v>237</v>
      </c>
      <c r="E410" s="116"/>
      <c r="F410" s="116"/>
      <c r="G410" s="116"/>
    </row>
    <row r="411" spans="1:7" s="43" customFormat="1" ht="24" x14ac:dyDescent="0.55000000000000004">
      <c r="A411" s="126" t="s">
        <v>234</v>
      </c>
      <c r="B411" s="120"/>
      <c r="C411" s="120"/>
      <c r="D411" s="119"/>
      <c r="E411" s="42"/>
      <c r="F411" s="42"/>
      <c r="G411" s="42"/>
    </row>
    <row r="412" spans="1:7" s="43" customFormat="1" ht="25.5" customHeight="1" x14ac:dyDescent="0.55000000000000004">
      <c r="A412" s="121" t="s">
        <v>242</v>
      </c>
      <c r="B412" s="112">
        <v>3.2</v>
      </c>
      <c r="C412" s="112">
        <v>0.89</v>
      </c>
      <c r="D412" s="113" t="s">
        <v>30</v>
      </c>
      <c r="E412" s="42"/>
      <c r="F412" s="42"/>
      <c r="G412" s="42"/>
    </row>
    <row r="413" spans="1:7" s="43" customFormat="1" ht="24.75" thickBot="1" x14ac:dyDescent="0.6">
      <c r="A413" s="115" t="s">
        <v>235</v>
      </c>
      <c r="B413" s="114">
        <f>AVERAGE(B412:B412)</f>
        <v>3.2</v>
      </c>
      <c r="C413" s="114">
        <f>SUM(C412)</f>
        <v>0.89</v>
      </c>
      <c r="D413" s="125" t="s">
        <v>30</v>
      </c>
      <c r="E413" s="42"/>
      <c r="F413" s="42"/>
      <c r="G413" s="42"/>
    </row>
    <row r="414" spans="1:7" s="43" customFormat="1" ht="24.75" thickTop="1" x14ac:dyDescent="0.55000000000000004">
      <c r="A414" s="111" t="s">
        <v>238</v>
      </c>
      <c r="B414" s="120"/>
      <c r="C414" s="120"/>
      <c r="D414" s="120"/>
      <c r="E414" s="42"/>
      <c r="F414" s="42"/>
      <c r="G414" s="42"/>
    </row>
    <row r="415" spans="1:7" s="43" customFormat="1" ht="25.5" customHeight="1" x14ac:dyDescent="0.55000000000000004">
      <c r="A415" s="121" t="s">
        <v>243</v>
      </c>
      <c r="B415" s="112">
        <v>3.8</v>
      </c>
      <c r="C415" s="112">
        <v>0.61</v>
      </c>
      <c r="D415" s="113" t="s">
        <v>30</v>
      </c>
      <c r="E415" s="42"/>
      <c r="F415" s="42"/>
      <c r="G415" s="42"/>
    </row>
    <row r="416" spans="1:7" s="43" customFormat="1" ht="24.75" thickBot="1" x14ac:dyDescent="0.6">
      <c r="A416" s="115" t="s">
        <v>235</v>
      </c>
      <c r="B416" s="114">
        <f>AVERAGE(B415:B415)</f>
        <v>3.8</v>
      </c>
      <c r="C416" s="114">
        <f>SUM(C415)</f>
        <v>0.61</v>
      </c>
      <c r="D416" s="122" t="s">
        <v>30</v>
      </c>
      <c r="E416" s="42"/>
      <c r="F416" s="42"/>
      <c r="G416" s="42"/>
    </row>
    <row r="417" spans="1:7" s="43" customFormat="1" ht="24.75" thickTop="1" x14ac:dyDescent="0.55000000000000004">
      <c r="A417" s="110"/>
      <c r="E417" s="42"/>
      <c r="F417" s="42"/>
      <c r="G417" s="42"/>
    </row>
    <row r="418" spans="1:7" s="43" customFormat="1" ht="24" x14ac:dyDescent="0.55000000000000004">
      <c r="A418" s="43" t="s">
        <v>311</v>
      </c>
    </row>
    <row r="419" spans="1:7" s="43" customFormat="1" ht="24" x14ac:dyDescent="0.55000000000000004">
      <c r="A419" s="43" t="s">
        <v>253</v>
      </c>
    </row>
    <row r="420" spans="1:7" s="43" customFormat="1" ht="24" x14ac:dyDescent="0.55000000000000004">
      <c r="A420" s="43" t="s">
        <v>254</v>
      </c>
    </row>
    <row r="432" spans="1:7" s="38" customFormat="1" ht="24" x14ac:dyDescent="0.55000000000000004">
      <c r="A432" s="150" t="s">
        <v>312</v>
      </c>
      <c r="B432" s="40"/>
      <c r="C432" s="40"/>
    </row>
    <row r="433" spans="1:4" s="38" customFormat="1" x14ac:dyDescent="0.5">
      <c r="A433" s="208" t="s">
        <v>85</v>
      </c>
      <c r="B433" s="221" t="s">
        <v>190</v>
      </c>
      <c r="C433" s="222"/>
      <c r="D433" s="223"/>
    </row>
    <row r="434" spans="1:4" s="38" customFormat="1" ht="56.25" x14ac:dyDescent="0.5">
      <c r="A434" s="209"/>
      <c r="B434" s="128" t="s">
        <v>79</v>
      </c>
      <c r="C434" s="127" t="s">
        <v>84</v>
      </c>
      <c r="D434" s="127" t="s">
        <v>329</v>
      </c>
    </row>
    <row r="435" spans="1:4" s="38" customFormat="1" x14ac:dyDescent="0.5">
      <c r="A435" s="57" t="s">
        <v>8</v>
      </c>
      <c r="B435" s="58">
        <v>3.97</v>
      </c>
      <c r="C435" s="58">
        <v>0.76</v>
      </c>
      <c r="D435" s="8" t="str">
        <f>IF(B435&gt;4.5,"มากที่สุด",IF(B435&gt;3.5,"มาก",IF(B435&gt;2.5,"ปานกลาง",IF(B435&gt;1.5,"น้อย",IF(B435&lt;=1.5,"น้อยที่สุด")))))</f>
        <v>มาก</v>
      </c>
    </row>
    <row r="436" spans="1:4" s="38" customFormat="1" x14ac:dyDescent="0.5">
      <c r="A436" s="57" t="s">
        <v>9</v>
      </c>
      <c r="B436" s="58">
        <v>4.33</v>
      </c>
      <c r="C436" s="58">
        <v>0.71</v>
      </c>
      <c r="D436" s="8" t="str">
        <f t="shared" ref="D436:D448" si="22">IF(B436&gt;4.5,"มากที่สุด",IF(B436&gt;3.5,"มาก",IF(B436&gt;2.5,"ปานกลาง",IF(B436&gt;1.5,"น้อย",IF(B436&lt;=1.5,"น้อยที่สุด")))))</f>
        <v>มาก</v>
      </c>
    </row>
    <row r="437" spans="1:4" s="38" customFormat="1" x14ac:dyDescent="0.5">
      <c r="A437" s="57" t="s">
        <v>10</v>
      </c>
      <c r="B437" s="58">
        <v>3.9</v>
      </c>
      <c r="C437" s="58">
        <v>1.0900000000000001</v>
      </c>
      <c r="D437" s="8" t="str">
        <f t="shared" si="22"/>
        <v>มาก</v>
      </c>
    </row>
    <row r="438" spans="1:4" s="38" customFormat="1" x14ac:dyDescent="0.5">
      <c r="A438" s="57" t="s">
        <v>11</v>
      </c>
      <c r="B438" s="58">
        <v>3.87</v>
      </c>
      <c r="C438" s="58">
        <v>0.94</v>
      </c>
      <c r="D438" s="8" t="str">
        <f t="shared" si="22"/>
        <v>มาก</v>
      </c>
    </row>
    <row r="439" spans="1:4" s="38" customFormat="1" x14ac:dyDescent="0.5">
      <c r="A439" s="57" t="s">
        <v>12</v>
      </c>
      <c r="B439" s="58">
        <v>3.87</v>
      </c>
      <c r="C439" s="58">
        <v>0.78</v>
      </c>
      <c r="D439" s="8" t="str">
        <f t="shared" si="22"/>
        <v>มาก</v>
      </c>
    </row>
    <row r="440" spans="1:4" s="38" customFormat="1" x14ac:dyDescent="0.5">
      <c r="A440" s="57" t="s">
        <v>13</v>
      </c>
      <c r="B440" s="58">
        <v>4.53</v>
      </c>
      <c r="C440" s="58">
        <v>0.56999999999999995</v>
      </c>
      <c r="D440" s="8" t="str">
        <f t="shared" si="22"/>
        <v>มากที่สุด</v>
      </c>
    </row>
    <row r="441" spans="1:4" s="38" customFormat="1" x14ac:dyDescent="0.5">
      <c r="A441" s="57" t="s">
        <v>16</v>
      </c>
      <c r="B441" s="58">
        <v>4.03</v>
      </c>
      <c r="C441" s="58">
        <v>0.72</v>
      </c>
      <c r="D441" s="8" t="str">
        <f t="shared" si="22"/>
        <v>มาก</v>
      </c>
    </row>
    <row r="442" spans="1:4" s="38" customFormat="1" x14ac:dyDescent="0.5">
      <c r="A442" s="57" t="s">
        <v>17</v>
      </c>
      <c r="B442" s="58">
        <v>4.07</v>
      </c>
      <c r="C442" s="58">
        <v>0.69</v>
      </c>
      <c r="D442" s="8" t="str">
        <f t="shared" si="22"/>
        <v>มาก</v>
      </c>
    </row>
    <row r="443" spans="1:4" s="38" customFormat="1" x14ac:dyDescent="0.5">
      <c r="A443" s="57" t="s">
        <v>18</v>
      </c>
      <c r="B443" s="58">
        <v>4.2</v>
      </c>
      <c r="C443" s="58">
        <v>0.71</v>
      </c>
      <c r="D443" s="8" t="str">
        <f t="shared" si="22"/>
        <v>มาก</v>
      </c>
    </row>
    <row r="444" spans="1:4" s="38" customFormat="1" x14ac:dyDescent="0.5">
      <c r="A444" s="57" t="s">
        <v>19</v>
      </c>
      <c r="B444" s="58">
        <v>4.17</v>
      </c>
      <c r="C444" s="58">
        <v>0.91</v>
      </c>
      <c r="D444" s="8" t="str">
        <f t="shared" si="22"/>
        <v>มาก</v>
      </c>
    </row>
    <row r="445" spans="1:4" s="38" customFormat="1" x14ac:dyDescent="0.5">
      <c r="A445" s="57" t="s">
        <v>20</v>
      </c>
      <c r="B445" s="58">
        <v>4.5</v>
      </c>
      <c r="C445" s="58">
        <v>0.51</v>
      </c>
      <c r="D445" s="8" t="str">
        <f t="shared" si="22"/>
        <v>มาก</v>
      </c>
    </row>
    <row r="446" spans="1:4" s="38" customFormat="1" x14ac:dyDescent="0.5">
      <c r="A446" s="57" t="s">
        <v>21</v>
      </c>
      <c r="B446" s="58">
        <v>4.2300000000000004</v>
      </c>
      <c r="C446" s="58">
        <v>0.73</v>
      </c>
      <c r="D446" s="8" t="str">
        <f t="shared" si="22"/>
        <v>มาก</v>
      </c>
    </row>
    <row r="447" spans="1:4" s="38" customFormat="1" x14ac:dyDescent="0.5">
      <c r="A447" s="57" t="s">
        <v>22</v>
      </c>
      <c r="B447" s="58">
        <v>4.57</v>
      </c>
      <c r="C447" s="58">
        <v>0.68</v>
      </c>
      <c r="D447" s="8" t="str">
        <f t="shared" si="22"/>
        <v>มากที่สุด</v>
      </c>
    </row>
    <row r="448" spans="1:4" s="38" customFormat="1" ht="22.5" thickBot="1" x14ac:dyDescent="0.55000000000000004">
      <c r="A448" s="59" t="s">
        <v>80</v>
      </c>
      <c r="B448" s="60">
        <f>AVERAGE(B435:B447)</f>
        <v>4.1723076923076938</v>
      </c>
      <c r="C448" s="60">
        <f>AVERAGE(C435:C447)</f>
        <v>0.75384615384615394</v>
      </c>
      <c r="D448" s="9" t="str">
        <f t="shared" si="22"/>
        <v>มาก</v>
      </c>
    </row>
    <row r="449" spans="1:4" s="38" customFormat="1" ht="22.5" thickTop="1" x14ac:dyDescent="0.5">
      <c r="A449" s="61"/>
      <c r="B449" s="62"/>
      <c r="C449" s="62"/>
      <c r="D449" s="10"/>
    </row>
    <row r="450" spans="1:4" s="43" customFormat="1" ht="24" x14ac:dyDescent="0.55000000000000004">
      <c r="A450" s="13" t="s">
        <v>128</v>
      </c>
      <c r="B450" s="63"/>
      <c r="C450" s="63"/>
      <c r="D450" s="12"/>
    </row>
    <row r="451" spans="1:4" s="43" customFormat="1" ht="24" x14ac:dyDescent="0.55000000000000004">
      <c r="A451" s="13" t="s">
        <v>330</v>
      </c>
      <c r="B451" s="63"/>
      <c r="C451" s="63"/>
      <c r="D451" s="12"/>
    </row>
    <row r="452" spans="1:4" s="43" customFormat="1" ht="24" x14ac:dyDescent="0.55000000000000004">
      <c r="A452" s="13" t="s">
        <v>255</v>
      </c>
      <c r="B452" s="63"/>
      <c r="C452" s="63"/>
      <c r="D452" s="12"/>
    </row>
    <row r="453" spans="1:4" s="43" customFormat="1" ht="24" x14ac:dyDescent="0.55000000000000004">
      <c r="A453" s="13" t="s">
        <v>183</v>
      </c>
      <c r="B453" s="63"/>
      <c r="C453" s="63"/>
      <c r="D453" s="12"/>
    </row>
    <row r="454" spans="1:4" s="43" customFormat="1" ht="24" x14ac:dyDescent="0.55000000000000004">
      <c r="A454" s="13" t="s">
        <v>184</v>
      </c>
      <c r="B454" s="63"/>
      <c r="C454" s="63"/>
      <c r="D454" s="12"/>
    </row>
    <row r="455" spans="1:4" s="43" customFormat="1" ht="24" x14ac:dyDescent="0.55000000000000004">
      <c r="A455" s="13"/>
      <c r="B455" s="63"/>
      <c r="C455" s="63"/>
      <c r="D455" s="12"/>
    </row>
    <row r="456" spans="1:4" s="43" customFormat="1" ht="24" x14ac:dyDescent="0.55000000000000004">
      <c r="A456" s="13"/>
      <c r="B456" s="63"/>
      <c r="C456" s="63"/>
      <c r="D456" s="12"/>
    </row>
    <row r="457" spans="1:4" s="43" customFormat="1" ht="24" x14ac:dyDescent="0.55000000000000004">
      <c r="A457" s="13"/>
      <c r="B457" s="63"/>
      <c r="C457" s="63"/>
      <c r="D457" s="12"/>
    </row>
    <row r="458" spans="1:4" s="43" customFormat="1" ht="24" x14ac:dyDescent="0.55000000000000004">
      <c r="A458" s="13"/>
      <c r="B458" s="63"/>
      <c r="C458" s="63"/>
      <c r="D458" s="12"/>
    </row>
    <row r="459" spans="1:4" s="43" customFormat="1" ht="24" x14ac:dyDescent="0.55000000000000004">
      <c r="A459" s="13"/>
      <c r="B459" s="63"/>
      <c r="C459" s="63"/>
      <c r="D459" s="12"/>
    </row>
    <row r="460" spans="1:4" s="43" customFormat="1" ht="24" x14ac:dyDescent="0.55000000000000004">
      <c r="A460" s="13"/>
      <c r="B460" s="63"/>
      <c r="C460" s="63"/>
      <c r="D460" s="12"/>
    </row>
    <row r="461" spans="1:4" s="43" customFormat="1" ht="24" x14ac:dyDescent="0.55000000000000004">
      <c r="A461" s="13"/>
      <c r="B461" s="63"/>
      <c r="C461" s="63"/>
      <c r="D461" s="12"/>
    </row>
    <row r="462" spans="1:4" s="43" customFormat="1" ht="24" x14ac:dyDescent="0.55000000000000004">
      <c r="A462" s="13"/>
      <c r="B462" s="63"/>
      <c r="C462" s="63"/>
      <c r="D462" s="12"/>
    </row>
    <row r="463" spans="1:4" s="43" customFormat="1" ht="24" x14ac:dyDescent="0.55000000000000004">
      <c r="A463" s="13"/>
      <c r="B463" s="63"/>
      <c r="C463" s="63"/>
      <c r="D463" s="12"/>
    </row>
    <row r="464" spans="1:4" s="43" customFormat="1" ht="24" x14ac:dyDescent="0.55000000000000004">
      <c r="A464" s="13"/>
      <c r="B464" s="63"/>
      <c r="C464" s="63"/>
      <c r="D464" s="12"/>
    </row>
    <row r="465" spans="1:7" s="117" customFormat="1" x14ac:dyDescent="0.5">
      <c r="A465" s="117" t="s">
        <v>396</v>
      </c>
      <c r="E465" s="118"/>
      <c r="F465" s="118"/>
      <c r="G465" s="118"/>
    </row>
    <row r="466" spans="1:7" s="117" customFormat="1" x14ac:dyDescent="0.5">
      <c r="A466" s="117" t="s">
        <v>397</v>
      </c>
      <c r="E466" s="118"/>
      <c r="F466" s="118"/>
      <c r="G466" s="118"/>
    </row>
    <row r="467" spans="1:7" s="92" customFormat="1" ht="25.5" customHeight="1" x14ac:dyDescent="0.55000000000000004">
      <c r="A467" s="213" t="s">
        <v>91</v>
      </c>
      <c r="B467" s="206"/>
      <c r="C467" s="206" t="s">
        <v>392</v>
      </c>
      <c r="D467" s="123" t="s">
        <v>236</v>
      </c>
      <c r="E467" s="116"/>
      <c r="F467" s="118"/>
      <c r="G467" s="116"/>
    </row>
    <row r="468" spans="1:7" s="92" customFormat="1" ht="18.75" customHeight="1" x14ac:dyDescent="0.55000000000000004">
      <c r="A468" s="214"/>
      <c r="B468" s="207"/>
      <c r="C468" s="207"/>
      <c r="D468" s="124" t="s">
        <v>237</v>
      </c>
      <c r="E468" s="116"/>
      <c r="F468" s="116"/>
      <c r="G468" s="116"/>
    </row>
    <row r="469" spans="1:7" s="43" customFormat="1" ht="24" x14ac:dyDescent="0.55000000000000004">
      <c r="A469" s="126" t="s">
        <v>234</v>
      </c>
      <c r="B469" s="120"/>
      <c r="C469" s="120"/>
      <c r="D469" s="119"/>
      <c r="E469" s="42"/>
      <c r="F469" s="42"/>
      <c r="G469" s="42"/>
    </row>
    <row r="470" spans="1:7" s="43" customFormat="1" ht="25.5" customHeight="1" x14ac:dyDescent="0.55000000000000004">
      <c r="A470" s="121" t="s">
        <v>242</v>
      </c>
      <c r="B470" s="112">
        <f>starter2!P18</f>
        <v>3.1875</v>
      </c>
      <c r="C470" s="112">
        <f>starter2!P19</f>
        <v>1.2763881332363862</v>
      </c>
      <c r="D470" s="113" t="s">
        <v>30</v>
      </c>
      <c r="E470" s="42"/>
      <c r="F470" s="42"/>
      <c r="G470" s="42"/>
    </row>
    <row r="471" spans="1:7" s="43" customFormat="1" ht="24.75" thickBot="1" x14ac:dyDescent="0.6">
      <c r="A471" s="115" t="s">
        <v>235</v>
      </c>
      <c r="B471" s="114">
        <f>AVERAGE(B470:B470)</f>
        <v>3.1875</v>
      </c>
      <c r="C471" s="114">
        <f>SUM(C470)</f>
        <v>1.2763881332363862</v>
      </c>
      <c r="D471" s="125" t="s">
        <v>30</v>
      </c>
      <c r="E471" s="42"/>
      <c r="F471" s="42"/>
      <c r="G471" s="42"/>
    </row>
    <row r="472" spans="1:7" s="43" customFormat="1" ht="24.75" thickTop="1" x14ac:dyDescent="0.55000000000000004">
      <c r="A472" s="111" t="s">
        <v>238</v>
      </c>
      <c r="B472" s="120"/>
      <c r="C472" s="120"/>
      <c r="D472" s="120"/>
      <c r="E472" s="42"/>
      <c r="F472" s="42"/>
      <c r="G472" s="42"/>
    </row>
    <row r="473" spans="1:7" s="43" customFormat="1" ht="25.5" customHeight="1" x14ac:dyDescent="0.55000000000000004">
      <c r="A473" s="121" t="s">
        <v>243</v>
      </c>
      <c r="B473" s="112">
        <f>starter2!Q18</f>
        <v>4.125</v>
      </c>
      <c r="C473" s="112">
        <f>starter2!Q19</f>
        <v>0.7187952884282609</v>
      </c>
      <c r="D473" s="113" t="s">
        <v>30</v>
      </c>
      <c r="E473" s="42"/>
      <c r="F473" s="42"/>
      <c r="G473" s="42"/>
    </row>
    <row r="474" spans="1:7" s="43" customFormat="1" ht="24.75" thickBot="1" x14ac:dyDescent="0.6">
      <c r="A474" s="115" t="s">
        <v>235</v>
      </c>
      <c r="B474" s="114">
        <f>AVERAGE(B473:B473)</f>
        <v>4.125</v>
      </c>
      <c r="C474" s="114">
        <f>SUM(C473)</f>
        <v>0.7187952884282609</v>
      </c>
      <c r="D474" s="122" t="s">
        <v>30</v>
      </c>
      <c r="E474" s="42"/>
      <c r="F474" s="42"/>
      <c r="G474" s="42"/>
    </row>
    <row r="475" spans="1:7" s="43" customFormat="1" ht="24.75" thickTop="1" x14ac:dyDescent="0.55000000000000004">
      <c r="A475" s="110"/>
      <c r="E475" s="42"/>
      <c r="F475" s="42"/>
      <c r="G475" s="42"/>
    </row>
    <row r="476" spans="1:7" s="43" customFormat="1" ht="24" x14ac:dyDescent="0.55000000000000004">
      <c r="A476" s="43" t="s">
        <v>325</v>
      </c>
    </row>
    <row r="477" spans="1:7" s="43" customFormat="1" ht="24" x14ac:dyDescent="0.55000000000000004">
      <c r="A477" s="43" t="s">
        <v>393</v>
      </c>
    </row>
    <row r="478" spans="1:7" s="43" customFormat="1" ht="24" x14ac:dyDescent="0.55000000000000004">
      <c r="A478" s="43" t="s">
        <v>394</v>
      </c>
    </row>
    <row r="479" spans="1:7" s="43" customFormat="1" ht="24" x14ac:dyDescent="0.55000000000000004"/>
    <row r="480" spans="1:7" s="38" customFormat="1" ht="24" x14ac:dyDescent="0.55000000000000004">
      <c r="A480" s="46" t="s">
        <v>315</v>
      </c>
      <c r="B480" s="79"/>
      <c r="C480" s="79"/>
      <c r="D480" s="11"/>
    </row>
    <row r="481" spans="1:4" s="38" customFormat="1" x14ac:dyDescent="0.5">
      <c r="A481" s="208" t="s">
        <v>85</v>
      </c>
      <c r="B481" s="215" t="s">
        <v>395</v>
      </c>
      <c r="C481" s="216"/>
      <c r="D481" s="217"/>
    </row>
    <row r="482" spans="1:4" s="38" customFormat="1" ht="56.25" x14ac:dyDescent="0.5">
      <c r="A482" s="209"/>
      <c r="B482" s="128" t="s">
        <v>79</v>
      </c>
      <c r="C482" s="127" t="s">
        <v>84</v>
      </c>
      <c r="D482" s="127" t="s">
        <v>329</v>
      </c>
    </row>
    <row r="483" spans="1:4" s="38" customFormat="1" x14ac:dyDescent="0.5">
      <c r="A483" s="57" t="s">
        <v>8</v>
      </c>
      <c r="B483" s="58">
        <f>starter2!J18</f>
        <v>4</v>
      </c>
      <c r="C483" s="58">
        <f>starter2!J19</f>
        <v>1.0954451150103321</v>
      </c>
      <c r="D483" s="8" t="str">
        <f>IF(B483&gt;4.5,"มากที่สุด",IF(B483&gt;3.5,"มาก",IF(B483&gt;2.5,"ปานกลาง",IF(B483&gt;1.5,"น้อย",IF(B483&lt;=1.5,"น้อยที่สุด")))))</f>
        <v>มาก</v>
      </c>
    </row>
    <row r="484" spans="1:4" s="38" customFormat="1" x14ac:dyDescent="0.5">
      <c r="A484" s="57" t="s">
        <v>9</v>
      </c>
      <c r="B484" s="58">
        <f>starter2!K18</f>
        <v>4.0625</v>
      </c>
      <c r="C484" s="58">
        <f>starter2!K19</f>
        <v>1.1236102527122116</v>
      </c>
      <c r="D484" s="8" t="str">
        <f t="shared" ref="D484:D496" si="23">IF(B484&gt;4.5,"มากที่สุด",IF(B484&gt;3.5,"มาก",IF(B484&gt;2.5,"ปานกลาง",IF(B484&gt;1.5,"น้อย",IF(B484&lt;=1.5,"น้อยที่สุด")))))</f>
        <v>มาก</v>
      </c>
    </row>
    <row r="485" spans="1:4" s="38" customFormat="1" x14ac:dyDescent="0.5">
      <c r="A485" s="57" t="s">
        <v>10</v>
      </c>
      <c r="B485" s="58">
        <f>starter2!L18</f>
        <v>3.75</v>
      </c>
      <c r="C485" s="58">
        <f>starter2!L19</f>
        <v>1.4832396974191326</v>
      </c>
      <c r="D485" s="8" t="str">
        <f t="shared" si="23"/>
        <v>มาก</v>
      </c>
    </row>
    <row r="486" spans="1:4" s="38" customFormat="1" x14ac:dyDescent="0.5">
      <c r="A486" s="57" t="s">
        <v>11</v>
      </c>
      <c r="B486" s="58">
        <f>starter2!M18</f>
        <v>3.875</v>
      </c>
      <c r="C486" s="58">
        <f>starter2!M19</f>
        <v>0.8850612031567836</v>
      </c>
      <c r="D486" s="8" t="str">
        <f t="shared" si="23"/>
        <v>มาก</v>
      </c>
    </row>
    <row r="487" spans="1:4" s="38" customFormat="1" x14ac:dyDescent="0.5">
      <c r="A487" s="57" t="s">
        <v>12</v>
      </c>
      <c r="B487" s="58">
        <f>starter2!N18</f>
        <v>4.125</v>
      </c>
      <c r="C487" s="58">
        <f>starter2!N19</f>
        <v>0.80622577482985502</v>
      </c>
      <c r="D487" s="8" t="str">
        <f t="shared" si="23"/>
        <v>มาก</v>
      </c>
    </row>
    <row r="488" spans="1:4" s="38" customFormat="1" x14ac:dyDescent="0.5">
      <c r="A488" s="57" t="s">
        <v>13</v>
      </c>
      <c r="B488" s="58">
        <f>starter2!O18</f>
        <v>4.375</v>
      </c>
      <c r="C488" s="58">
        <f>starter2!O19</f>
        <v>0.5</v>
      </c>
      <c r="D488" s="8" t="str">
        <f t="shared" si="23"/>
        <v>มาก</v>
      </c>
    </row>
    <row r="489" spans="1:4" s="38" customFormat="1" x14ac:dyDescent="0.5">
      <c r="A489" s="57" t="s">
        <v>16</v>
      </c>
      <c r="B489" s="58">
        <f>starter2!R18</f>
        <v>4.125</v>
      </c>
      <c r="C489" s="58">
        <f>starter2!R19</f>
        <v>0.80622577482985502</v>
      </c>
      <c r="D489" s="8" t="str">
        <f t="shared" si="23"/>
        <v>มาก</v>
      </c>
    </row>
    <row r="490" spans="1:4" s="38" customFormat="1" x14ac:dyDescent="0.5">
      <c r="A490" s="57" t="s">
        <v>17</v>
      </c>
      <c r="B490" s="58">
        <f>starter2!S18</f>
        <v>4.0625</v>
      </c>
      <c r="C490" s="58">
        <f>starter2!S19</f>
        <v>0.8539125638299665</v>
      </c>
      <c r="D490" s="8" t="str">
        <f t="shared" si="23"/>
        <v>มาก</v>
      </c>
    </row>
    <row r="491" spans="1:4" s="38" customFormat="1" x14ac:dyDescent="0.5">
      <c r="A491" s="57" t="s">
        <v>18</v>
      </c>
      <c r="B491" s="58">
        <f>starter2!T18</f>
        <v>4.125</v>
      </c>
      <c r="C491" s="58">
        <f>starter2!T19</f>
        <v>0.80622577482985502</v>
      </c>
      <c r="D491" s="8" t="str">
        <f t="shared" si="23"/>
        <v>มาก</v>
      </c>
    </row>
    <row r="492" spans="1:4" s="38" customFormat="1" x14ac:dyDescent="0.5">
      <c r="A492" s="57" t="s">
        <v>19</v>
      </c>
      <c r="B492" s="58">
        <f>starter2!U18</f>
        <v>4.1875</v>
      </c>
      <c r="C492" s="58">
        <f>starter2!U19</f>
        <v>0.75</v>
      </c>
      <c r="D492" s="8" t="str">
        <f t="shared" si="23"/>
        <v>มาก</v>
      </c>
    </row>
    <row r="493" spans="1:4" s="38" customFormat="1" x14ac:dyDescent="0.5">
      <c r="A493" s="57" t="s">
        <v>20</v>
      </c>
      <c r="B493" s="58">
        <f>starter2!V18</f>
        <v>4.5625</v>
      </c>
      <c r="C493" s="58">
        <f>starter2!V19</f>
        <v>0.51234753829797997</v>
      </c>
      <c r="D493" s="8" t="str">
        <f t="shared" si="23"/>
        <v>มากที่สุด</v>
      </c>
    </row>
    <row r="494" spans="1:4" s="38" customFormat="1" x14ac:dyDescent="0.5">
      <c r="A494" s="57" t="s">
        <v>21</v>
      </c>
      <c r="B494" s="58">
        <f>starter2!W18</f>
        <v>4.25</v>
      </c>
      <c r="C494" s="58">
        <f>starter2!W19</f>
        <v>0.68313005106397318</v>
      </c>
      <c r="D494" s="8" t="str">
        <f t="shared" si="23"/>
        <v>มาก</v>
      </c>
    </row>
    <row r="495" spans="1:4" s="38" customFormat="1" x14ac:dyDescent="0.5">
      <c r="A495" s="57" t="s">
        <v>22</v>
      </c>
      <c r="B495" s="58">
        <f>starter2!X18</f>
        <v>4.5</v>
      </c>
      <c r="C495" s="58">
        <f>starter2!X19</f>
        <v>0.73029674334022143</v>
      </c>
      <c r="D495" s="8" t="str">
        <f t="shared" si="23"/>
        <v>มาก</v>
      </c>
    </row>
    <row r="496" spans="1:4" s="38" customFormat="1" ht="22.5" thickBot="1" x14ac:dyDescent="0.55000000000000004">
      <c r="A496" s="59" t="s">
        <v>80</v>
      </c>
      <c r="B496" s="60">
        <f>AVERAGE(B483:B495)</f>
        <v>4.1538461538461542</v>
      </c>
      <c r="C496" s="60">
        <f>AVERAGE(C483:C495)</f>
        <v>0.84890157610155126</v>
      </c>
      <c r="D496" s="9" t="str">
        <f t="shared" si="23"/>
        <v>มาก</v>
      </c>
    </row>
    <row r="497" spans="1:7" ht="22.5" thickTop="1" x14ac:dyDescent="0.5">
      <c r="A497" s="33"/>
      <c r="B497" s="34"/>
      <c r="C497" s="34"/>
      <c r="D497" s="35"/>
    </row>
    <row r="498" spans="1:7" s="43" customFormat="1" ht="24" x14ac:dyDescent="0.55000000000000004">
      <c r="A498" s="13" t="s">
        <v>128</v>
      </c>
      <c r="B498" s="63"/>
      <c r="C498" s="63"/>
      <c r="D498" s="12"/>
    </row>
    <row r="499" spans="1:7" s="43" customFormat="1" ht="24" x14ac:dyDescent="0.55000000000000004">
      <c r="A499" s="13" t="s">
        <v>326</v>
      </c>
      <c r="B499" s="63"/>
      <c r="C499" s="63"/>
      <c r="D499" s="12"/>
    </row>
    <row r="500" spans="1:7" s="43" customFormat="1" ht="24" x14ac:dyDescent="0.55000000000000004">
      <c r="A500" s="13" t="s">
        <v>398</v>
      </c>
      <c r="B500" s="63"/>
      <c r="C500" s="63"/>
      <c r="D500" s="12"/>
    </row>
    <row r="501" spans="1:7" s="43" customFormat="1" ht="24" x14ac:dyDescent="0.55000000000000004">
      <c r="A501" s="13" t="s">
        <v>399</v>
      </c>
      <c r="B501" s="63"/>
      <c r="C501" s="63"/>
      <c r="D501" s="12"/>
    </row>
    <row r="502" spans="1:7" s="43" customFormat="1" ht="24" x14ac:dyDescent="0.55000000000000004">
      <c r="A502" s="13" t="s">
        <v>400</v>
      </c>
      <c r="B502" s="63"/>
      <c r="C502" s="63"/>
      <c r="D502" s="12"/>
    </row>
    <row r="503" spans="1:7" s="43" customFormat="1" ht="24" x14ac:dyDescent="0.55000000000000004">
      <c r="A503" s="13"/>
      <c r="B503" s="63"/>
      <c r="C503" s="63"/>
      <c r="D503" s="12"/>
    </row>
    <row r="504" spans="1:7" x14ac:dyDescent="0.5">
      <c r="A504" s="33"/>
      <c r="B504" s="34"/>
      <c r="C504" s="34"/>
      <c r="D504" s="35"/>
    </row>
    <row r="505" spans="1:7" s="92" customFormat="1" ht="24" x14ac:dyDescent="0.55000000000000004">
      <c r="A505" s="152" t="s">
        <v>319</v>
      </c>
      <c r="E505" s="116"/>
      <c r="F505" s="116"/>
      <c r="G505" s="116"/>
    </row>
    <row r="506" spans="1:7" s="92" customFormat="1" ht="24" x14ac:dyDescent="0.55000000000000004">
      <c r="A506" s="92" t="s">
        <v>320</v>
      </c>
      <c r="E506" s="116"/>
      <c r="F506" s="116"/>
      <c r="G506" s="116"/>
    </row>
    <row r="507" spans="1:7" s="92" customFormat="1" ht="25.5" customHeight="1" x14ac:dyDescent="0.55000000000000004">
      <c r="A507" s="213" t="s">
        <v>91</v>
      </c>
      <c r="B507" s="206"/>
      <c r="C507" s="206" t="s">
        <v>89</v>
      </c>
      <c r="D507" s="123" t="s">
        <v>236</v>
      </c>
      <c r="E507" s="116"/>
      <c r="F507" s="118"/>
      <c r="G507" s="116"/>
    </row>
    <row r="508" spans="1:7" s="92" customFormat="1" ht="25.5" customHeight="1" x14ac:dyDescent="0.55000000000000004">
      <c r="A508" s="214"/>
      <c r="B508" s="207"/>
      <c r="C508" s="207"/>
      <c r="D508" s="124" t="s">
        <v>237</v>
      </c>
      <c r="E508" s="116"/>
      <c r="F508" s="116"/>
      <c r="G508" s="116"/>
    </row>
    <row r="509" spans="1:7" s="43" customFormat="1" ht="24" x14ac:dyDescent="0.55000000000000004">
      <c r="A509" s="126" t="s">
        <v>234</v>
      </c>
      <c r="B509" s="120"/>
      <c r="C509" s="120"/>
      <c r="D509" s="119"/>
      <c r="E509" s="42"/>
      <c r="F509" s="42"/>
      <c r="G509" s="42"/>
    </row>
    <row r="510" spans="1:7" s="43" customFormat="1" ht="25.5" customHeight="1" x14ac:dyDescent="0.55000000000000004">
      <c r="A510" s="121" t="s">
        <v>242</v>
      </c>
      <c r="B510" s="131">
        <v>5</v>
      </c>
      <c r="C510" s="131">
        <v>0</v>
      </c>
      <c r="D510" s="133" t="s">
        <v>31</v>
      </c>
      <c r="E510" s="42"/>
      <c r="F510" s="42"/>
      <c r="G510" s="42"/>
    </row>
    <row r="511" spans="1:7" s="43" customFormat="1" ht="24.75" thickBot="1" x14ac:dyDescent="0.6">
      <c r="A511" s="115" t="s">
        <v>235</v>
      </c>
      <c r="B511" s="132">
        <f>AVERAGE(B510:B510)</f>
        <v>5</v>
      </c>
      <c r="C511" s="132">
        <f>SUM(C510)</f>
        <v>0</v>
      </c>
      <c r="D511" s="134" t="s">
        <v>31</v>
      </c>
      <c r="E511" s="42"/>
      <c r="F511" s="42"/>
      <c r="G511" s="42"/>
    </row>
    <row r="512" spans="1:7" s="43" customFormat="1" ht="24.75" thickTop="1" x14ac:dyDescent="0.55000000000000004">
      <c r="A512" s="111" t="s">
        <v>238</v>
      </c>
      <c r="B512" s="130"/>
      <c r="C512" s="130"/>
      <c r="D512" s="140"/>
      <c r="E512" s="42"/>
      <c r="F512" s="42"/>
      <c r="G512" s="42"/>
    </row>
    <row r="513" spans="1:7" s="43" customFormat="1" ht="25.5" customHeight="1" x14ac:dyDescent="0.55000000000000004">
      <c r="A513" s="121" t="s">
        <v>243</v>
      </c>
      <c r="B513" s="131">
        <v>5</v>
      </c>
      <c r="C513" s="131">
        <v>0</v>
      </c>
      <c r="D513" s="133" t="s">
        <v>31</v>
      </c>
      <c r="E513" s="42"/>
      <c r="F513" s="42"/>
      <c r="G513" s="42"/>
    </row>
    <row r="514" spans="1:7" s="43" customFormat="1" ht="24.75" thickBot="1" x14ac:dyDescent="0.6">
      <c r="A514" s="115" t="s">
        <v>235</v>
      </c>
      <c r="B514" s="132">
        <f>AVERAGE(B513:B513)</f>
        <v>5</v>
      </c>
      <c r="C514" s="132">
        <f>SUM(C513)</f>
        <v>0</v>
      </c>
      <c r="D514" s="9" t="s">
        <v>31</v>
      </c>
      <c r="E514" s="42"/>
      <c r="F514" s="42"/>
      <c r="G514" s="42"/>
    </row>
    <row r="515" spans="1:7" s="43" customFormat="1" ht="24.75" thickTop="1" x14ac:dyDescent="0.55000000000000004">
      <c r="A515" s="110"/>
      <c r="E515" s="42"/>
      <c r="F515" s="42"/>
      <c r="G515" s="42"/>
    </row>
    <row r="516" spans="1:7" s="43" customFormat="1" ht="24" x14ac:dyDescent="0.55000000000000004">
      <c r="A516" s="43" t="s">
        <v>316</v>
      </c>
    </row>
    <row r="517" spans="1:7" s="43" customFormat="1" ht="24" x14ac:dyDescent="0.55000000000000004">
      <c r="A517" s="43" t="s">
        <v>259</v>
      </c>
    </row>
    <row r="518" spans="1:7" s="43" customFormat="1" ht="24" x14ac:dyDescent="0.55000000000000004">
      <c r="A518" s="43" t="s">
        <v>258</v>
      </c>
    </row>
    <row r="519" spans="1:7" s="43" customFormat="1" ht="24" x14ac:dyDescent="0.55000000000000004"/>
    <row r="520" spans="1:7" s="43" customFormat="1" ht="24" x14ac:dyDescent="0.55000000000000004"/>
    <row r="521" spans="1:7" s="43" customFormat="1" ht="24" x14ac:dyDescent="0.55000000000000004"/>
    <row r="522" spans="1:7" s="43" customFormat="1" ht="24" x14ac:dyDescent="0.55000000000000004"/>
    <row r="523" spans="1:7" s="43" customFormat="1" ht="24" x14ac:dyDescent="0.55000000000000004"/>
    <row r="524" spans="1:7" s="43" customFormat="1" ht="24" x14ac:dyDescent="0.55000000000000004"/>
    <row r="525" spans="1:7" s="43" customFormat="1" ht="24" x14ac:dyDescent="0.55000000000000004"/>
    <row r="526" spans="1:7" s="43" customFormat="1" ht="24" x14ac:dyDescent="0.55000000000000004"/>
    <row r="527" spans="1:7" s="43" customFormat="1" ht="24" x14ac:dyDescent="0.55000000000000004"/>
    <row r="528" spans="1:7" s="43" customFormat="1" ht="24" x14ac:dyDescent="0.55000000000000004"/>
    <row r="529" spans="1:7" s="43" customFormat="1" ht="24" x14ac:dyDescent="0.55000000000000004"/>
    <row r="530" spans="1:7" s="80" customFormat="1" ht="24" x14ac:dyDescent="0.55000000000000004">
      <c r="A530" s="150" t="s">
        <v>317</v>
      </c>
      <c r="B530" s="62"/>
      <c r="C530" s="62"/>
      <c r="D530" s="10"/>
    </row>
    <row r="531" spans="1:7" s="38" customFormat="1" x14ac:dyDescent="0.5">
      <c r="A531" s="208" t="s">
        <v>85</v>
      </c>
      <c r="B531" s="210" t="s">
        <v>191</v>
      </c>
      <c r="C531" s="211"/>
      <c r="D531" s="212"/>
    </row>
    <row r="532" spans="1:7" s="38" customFormat="1" ht="56.25" x14ac:dyDescent="0.5">
      <c r="A532" s="209"/>
      <c r="B532" s="128" t="s">
        <v>79</v>
      </c>
      <c r="C532" s="127" t="s">
        <v>84</v>
      </c>
      <c r="D532" s="127" t="s">
        <v>329</v>
      </c>
    </row>
    <row r="533" spans="1:7" s="38" customFormat="1" x14ac:dyDescent="0.5">
      <c r="A533" s="57" t="s">
        <v>8</v>
      </c>
      <c r="B533" s="58">
        <v>5</v>
      </c>
      <c r="C533" s="8" t="s">
        <v>48</v>
      </c>
      <c r="D533" s="8" t="str">
        <f>IF(B533&gt;4.5,"มากที่สุด",IF(B533&gt;3.5,"มาก",IF(B533&gt;2.5,"ปานกลาง",IF(B533&gt;1.5,"น้อย",IF(B533&lt;=1.5,"น้อยที่สุด")))))</f>
        <v>มากที่สุด</v>
      </c>
      <c r="G533" s="38" t="s">
        <v>48</v>
      </c>
    </row>
    <row r="534" spans="1:7" s="38" customFormat="1" x14ac:dyDescent="0.5">
      <c r="A534" s="57" t="s">
        <v>9</v>
      </c>
      <c r="B534" s="58">
        <v>5</v>
      </c>
      <c r="C534" s="8" t="s">
        <v>48</v>
      </c>
      <c r="D534" s="8" t="str">
        <f t="shared" ref="D534:D546" si="24">IF(B534&gt;4.5,"มากที่สุด",IF(B534&gt;3.5,"มาก",IF(B534&gt;2.5,"ปานกลาง",IF(B534&gt;1.5,"น้อย",IF(B534&lt;=1.5,"น้อยที่สุด")))))</f>
        <v>มากที่สุด</v>
      </c>
    </row>
    <row r="535" spans="1:7" s="38" customFormat="1" x14ac:dyDescent="0.5">
      <c r="A535" s="57" t="s">
        <v>10</v>
      </c>
      <c r="B535" s="58">
        <v>5</v>
      </c>
      <c r="C535" s="8" t="s">
        <v>48</v>
      </c>
      <c r="D535" s="8" t="str">
        <f t="shared" si="24"/>
        <v>มากที่สุด</v>
      </c>
    </row>
    <row r="536" spans="1:7" s="38" customFormat="1" x14ac:dyDescent="0.5">
      <c r="A536" s="57" t="s">
        <v>11</v>
      </c>
      <c r="B536" s="58">
        <v>5</v>
      </c>
      <c r="C536" s="8" t="s">
        <v>48</v>
      </c>
      <c r="D536" s="8" t="str">
        <f t="shared" si="24"/>
        <v>มากที่สุด</v>
      </c>
    </row>
    <row r="537" spans="1:7" s="38" customFormat="1" x14ac:dyDescent="0.5">
      <c r="A537" s="57" t="s">
        <v>12</v>
      </c>
      <c r="B537" s="58">
        <v>5</v>
      </c>
      <c r="C537" s="8" t="s">
        <v>48</v>
      </c>
      <c r="D537" s="8" t="str">
        <f t="shared" si="24"/>
        <v>มากที่สุด</v>
      </c>
    </row>
    <row r="538" spans="1:7" s="38" customFormat="1" x14ac:dyDescent="0.5">
      <c r="A538" s="57" t="s">
        <v>13</v>
      </c>
      <c r="B538" s="58">
        <v>5</v>
      </c>
      <c r="C538" s="8" t="s">
        <v>48</v>
      </c>
      <c r="D538" s="8" t="str">
        <f t="shared" si="24"/>
        <v>มากที่สุด</v>
      </c>
    </row>
    <row r="539" spans="1:7" s="38" customFormat="1" x14ac:dyDescent="0.5">
      <c r="A539" s="57" t="s">
        <v>16</v>
      </c>
      <c r="B539" s="58">
        <v>5</v>
      </c>
      <c r="C539" s="8" t="s">
        <v>48</v>
      </c>
      <c r="D539" s="8" t="str">
        <f t="shared" si="24"/>
        <v>มากที่สุด</v>
      </c>
    </row>
    <row r="540" spans="1:7" s="38" customFormat="1" x14ac:dyDescent="0.5">
      <c r="A540" s="57" t="s">
        <v>17</v>
      </c>
      <c r="B540" s="58">
        <v>5</v>
      </c>
      <c r="C540" s="8" t="s">
        <v>48</v>
      </c>
      <c r="D540" s="8" t="str">
        <f t="shared" si="24"/>
        <v>มากที่สุด</v>
      </c>
    </row>
    <row r="541" spans="1:7" s="38" customFormat="1" x14ac:dyDescent="0.5">
      <c r="A541" s="57" t="s">
        <v>18</v>
      </c>
      <c r="B541" s="58">
        <v>5</v>
      </c>
      <c r="C541" s="8" t="s">
        <v>48</v>
      </c>
      <c r="D541" s="8" t="str">
        <f t="shared" si="24"/>
        <v>มากที่สุด</v>
      </c>
    </row>
    <row r="542" spans="1:7" s="38" customFormat="1" x14ac:dyDescent="0.5">
      <c r="A542" s="57" t="s">
        <v>19</v>
      </c>
      <c r="B542" s="58">
        <v>5</v>
      </c>
      <c r="C542" s="8" t="s">
        <v>48</v>
      </c>
      <c r="D542" s="8" t="str">
        <f t="shared" si="24"/>
        <v>มากที่สุด</v>
      </c>
    </row>
    <row r="543" spans="1:7" s="38" customFormat="1" x14ac:dyDescent="0.5">
      <c r="A543" s="57" t="s">
        <v>20</v>
      </c>
      <c r="B543" s="58">
        <v>5</v>
      </c>
      <c r="C543" s="8" t="s">
        <v>48</v>
      </c>
      <c r="D543" s="8" t="str">
        <f t="shared" si="24"/>
        <v>มากที่สุด</v>
      </c>
    </row>
    <row r="544" spans="1:7" s="38" customFormat="1" x14ac:dyDescent="0.5">
      <c r="A544" s="57" t="s">
        <v>21</v>
      </c>
      <c r="B544" s="58">
        <v>5</v>
      </c>
      <c r="C544" s="8" t="s">
        <v>48</v>
      </c>
      <c r="D544" s="8" t="str">
        <f t="shared" si="24"/>
        <v>มากที่สุด</v>
      </c>
    </row>
    <row r="545" spans="1:4" s="38" customFormat="1" x14ac:dyDescent="0.5">
      <c r="A545" s="57" t="s">
        <v>22</v>
      </c>
      <c r="B545" s="58">
        <v>5</v>
      </c>
      <c r="C545" s="8" t="s">
        <v>48</v>
      </c>
      <c r="D545" s="8" t="str">
        <f t="shared" si="24"/>
        <v>มากที่สุด</v>
      </c>
    </row>
    <row r="546" spans="1:4" s="38" customFormat="1" ht="22.5" thickBot="1" x14ac:dyDescent="0.55000000000000004">
      <c r="A546" s="59" t="s">
        <v>80</v>
      </c>
      <c r="B546" s="60">
        <f>AVERAGE(B533:B545)</f>
        <v>5</v>
      </c>
      <c r="C546" s="60">
        <v>0</v>
      </c>
      <c r="D546" s="9" t="str">
        <f t="shared" si="24"/>
        <v>มากที่สุด</v>
      </c>
    </row>
    <row r="547" spans="1:4" ht="22.5" thickTop="1" x14ac:dyDescent="0.5">
      <c r="A547" s="33"/>
      <c r="B547" s="34"/>
      <c r="C547" s="34"/>
      <c r="D547" s="35"/>
    </row>
    <row r="548" spans="1:4" s="43" customFormat="1" ht="24" x14ac:dyDescent="0.55000000000000004">
      <c r="A548" s="13" t="s">
        <v>129</v>
      </c>
      <c r="B548" s="63"/>
      <c r="C548" s="63"/>
      <c r="D548" s="12"/>
    </row>
    <row r="549" spans="1:4" s="43" customFormat="1" ht="24" x14ac:dyDescent="0.55000000000000004">
      <c r="A549" s="13" t="s">
        <v>318</v>
      </c>
      <c r="B549" s="63"/>
      <c r="C549" s="63"/>
      <c r="D549" s="12"/>
    </row>
    <row r="550" spans="1:4" s="43" customFormat="1" ht="24" x14ac:dyDescent="0.55000000000000004">
      <c r="A550" s="13" t="s">
        <v>192</v>
      </c>
      <c r="B550" s="63"/>
      <c r="C550" s="63"/>
      <c r="D550" s="12"/>
    </row>
    <row r="551" spans="1:4" x14ac:dyDescent="0.5">
      <c r="A551" s="33"/>
      <c r="B551" s="34"/>
      <c r="C551" s="34"/>
      <c r="D551" s="35"/>
    </row>
    <row r="552" spans="1:4" x14ac:dyDescent="0.5">
      <c r="A552" s="33"/>
      <c r="B552" s="34"/>
      <c r="C552" s="34"/>
      <c r="D552" s="35"/>
    </row>
    <row r="553" spans="1:4" x14ac:dyDescent="0.5">
      <c r="A553" s="33"/>
      <c r="B553" s="34"/>
      <c r="C553" s="34"/>
      <c r="D553" s="35"/>
    </row>
    <row r="554" spans="1:4" x14ac:dyDescent="0.5">
      <c r="A554" s="33"/>
      <c r="B554" s="34"/>
      <c r="C554" s="34"/>
      <c r="D554" s="35"/>
    </row>
    <row r="555" spans="1:4" x14ac:dyDescent="0.5">
      <c r="A555" s="33"/>
      <c r="B555" s="34"/>
      <c r="C555" s="34"/>
      <c r="D555" s="35"/>
    </row>
    <row r="556" spans="1:4" x14ac:dyDescent="0.5">
      <c r="A556" s="33"/>
      <c r="B556" s="34"/>
      <c r="C556" s="34"/>
      <c r="D556" s="35"/>
    </row>
    <row r="557" spans="1:4" x14ac:dyDescent="0.5">
      <c r="A557" s="33"/>
      <c r="B557" s="34"/>
      <c r="C557" s="34"/>
      <c r="D557" s="35"/>
    </row>
    <row r="558" spans="1:4" x14ac:dyDescent="0.5">
      <c r="A558" s="33"/>
      <c r="B558" s="34"/>
      <c r="C558" s="34"/>
      <c r="D558" s="35"/>
    </row>
    <row r="559" spans="1:4" x14ac:dyDescent="0.5">
      <c r="A559" s="33"/>
      <c r="B559" s="34"/>
      <c r="C559" s="34"/>
      <c r="D559" s="35"/>
    </row>
    <row r="560" spans="1:4" x14ac:dyDescent="0.5">
      <c r="A560" s="33"/>
      <c r="B560" s="34"/>
      <c r="C560" s="34"/>
      <c r="D560" s="35"/>
    </row>
    <row r="561" spans="1:4" x14ac:dyDescent="0.5">
      <c r="A561" s="33"/>
      <c r="B561" s="34"/>
      <c r="C561" s="34"/>
      <c r="D561" s="35"/>
    </row>
    <row r="562" spans="1:4" x14ac:dyDescent="0.5">
      <c r="A562" s="33"/>
      <c r="B562" s="34"/>
      <c r="C562" s="34"/>
      <c r="D562" s="35"/>
    </row>
    <row r="563" spans="1:4" x14ac:dyDescent="0.5">
      <c r="A563" s="33"/>
      <c r="B563" s="34"/>
      <c r="C563" s="34"/>
      <c r="D563" s="35"/>
    </row>
    <row r="564" spans="1:4" s="43" customFormat="1" ht="24" x14ac:dyDescent="0.55000000000000004">
      <c r="A564" s="46" t="s">
        <v>131</v>
      </c>
      <c r="B564" s="42"/>
      <c r="C564" s="42"/>
    </row>
    <row r="565" spans="1:4" s="43" customFormat="1" ht="24" x14ac:dyDescent="0.55000000000000004">
      <c r="A565" s="65" t="s">
        <v>132</v>
      </c>
      <c r="B565" s="66" t="s">
        <v>89</v>
      </c>
      <c r="C565" s="66" t="s">
        <v>90</v>
      </c>
    </row>
    <row r="566" spans="1:4" s="43" customFormat="1" ht="24" x14ac:dyDescent="0.55000000000000004">
      <c r="A566" s="67" t="s">
        <v>328</v>
      </c>
      <c r="B566" s="68">
        <v>1</v>
      </c>
      <c r="C566" s="69">
        <f>B566*100/1</f>
        <v>100</v>
      </c>
    </row>
    <row r="567" spans="1:4" s="43" customFormat="1" ht="24" x14ac:dyDescent="0.55000000000000004">
      <c r="A567" s="70" t="s">
        <v>101</v>
      </c>
      <c r="B567" s="66">
        <f>SUM(B566:B566)</f>
        <v>1</v>
      </c>
      <c r="C567" s="71">
        <f>B567*100/1</f>
        <v>100</v>
      </c>
    </row>
    <row r="568" spans="1:4" s="43" customFormat="1" ht="24" x14ac:dyDescent="0.55000000000000004">
      <c r="A568" s="90" t="s">
        <v>133</v>
      </c>
      <c r="B568" s="68"/>
      <c r="C568" s="68"/>
    </row>
    <row r="569" spans="1:4" s="43" customFormat="1" ht="24" x14ac:dyDescent="0.55000000000000004">
      <c r="A569" s="91" t="s">
        <v>216</v>
      </c>
      <c r="B569" s="68">
        <v>1</v>
      </c>
      <c r="C569" s="69">
        <f>B569*100/3</f>
        <v>33.333333333333336</v>
      </c>
    </row>
    <row r="570" spans="1:4" s="43" customFormat="1" ht="24" x14ac:dyDescent="0.55000000000000004">
      <c r="A570" s="91" t="s">
        <v>321</v>
      </c>
      <c r="B570" s="68">
        <v>1</v>
      </c>
      <c r="C570" s="69">
        <f t="shared" ref="C570:C572" si="25">B570*100/3</f>
        <v>33.333333333333336</v>
      </c>
    </row>
    <row r="571" spans="1:4" s="24" customFormat="1" ht="24" x14ac:dyDescent="0.55000000000000004">
      <c r="A571" s="89" t="s">
        <v>322</v>
      </c>
      <c r="B571" s="68">
        <v>1</v>
      </c>
      <c r="C571" s="69">
        <f t="shared" si="25"/>
        <v>33.333333333333336</v>
      </c>
    </row>
    <row r="572" spans="1:4" s="43" customFormat="1" ht="24" x14ac:dyDescent="0.55000000000000004">
      <c r="A572" s="70" t="s">
        <v>101</v>
      </c>
      <c r="B572" s="66">
        <f>SUM(B569:B571)</f>
        <v>3</v>
      </c>
      <c r="C572" s="71">
        <f t="shared" si="25"/>
        <v>100</v>
      </c>
    </row>
    <row r="573" spans="1:4" s="92" customFormat="1" ht="24" x14ac:dyDescent="0.55000000000000004">
      <c r="A573" s="90" t="s">
        <v>134</v>
      </c>
      <c r="B573" s="66"/>
      <c r="C573" s="66"/>
    </row>
    <row r="574" spans="1:4" s="24" customFormat="1" ht="24" x14ac:dyDescent="0.55000000000000004">
      <c r="A574" s="89" t="s">
        <v>193</v>
      </c>
      <c r="B574" s="68">
        <v>1</v>
      </c>
      <c r="C574" s="69">
        <f>B574*100/4</f>
        <v>25</v>
      </c>
    </row>
    <row r="575" spans="1:4" s="24" customFormat="1" ht="24" x14ac:dyDescent="0.55000000000000004">
      <c r="A575" s="89" t="s">
        <v>194</v>
      </c>
      <c r="B575" s="68">
        <v>1</v>
      </c>
      <c r="C575" s="69">
        <f t="shared" ref="C575:C578" si="26">B575*100/4</f>
        <v>25</v>
      </c>
    </row>
    <row r="576" spans="1:4" s="24" customFormat="1" ht="24" x14ac:dyDescent="0.55000000000000004">
      <c r="A576" s="89" t="s">
        <v>195</v>
      </c>
      <c r="B576" s="68">
        <v>1</v>
      </c>
      <c r="C576" s="69">
        <f t="shared" si="26"/>
        <v>25</v>
      </c>
    </row>
    <row r="577" spans="1:7" s="24" customFormat="1" ht="24" x14ac:dyDescent="0.55000000000000004">
      <c r="A577" s="67" t="s">
        <v>215</v>
      </c>
      <c r="B577" s="68">
        <v>1</v>
      </c>
      <c r="C577" s="69">
        <f t="shared" si="26"/>
        <v>25</v>
      </c>
    </row>
    <row r="578" spans="1:7" s="43" customFormat="1" ht="24" x14ac:dyDescent="0.55000000000000004">
      <c r="A578" s="70" t="s">
        <v>101</v>
      </c>
      <c r="B578" s="66">
        <f>SUM(B574:B577)</f>
        <v>4</v>
      </c>
      <c r="C578" s="71">
        <f t="shared" si="26"/>
        <v>100</v>
      </c>
    </row>
    <row r="579" spans="1:7" s="43" customFormat="1" ht="24" x14ac:dyDescent="0.55000000000000004">
      <c r="A579" s="106" t="s">
        <v>135</v>
      </c>
      <c r="B579" s="68"/>
      <c r="C579" s="68"/>
    </row>
    <row r="580" spans="1:7" s="43" customFormat="1" ht="24" x14ac:dyDescent="0.55000000000000004">
      <c r="A580" s="105" t="s">
        <v>323</v>
      </c>
      <c r="B580" s="48">
        <v>1</v>
      </c>
      <c r="C580" s="73">
        <f>B580*100/8</f>
        <v>12.5</v>
      </c>
    </row>
    <row r="581" spans="1:7" s="43" customFormat="1" ht="24" x14ac:dyDescent="0.55000000000000004">
      <c r="A581" s="99" t="s">
        <v>211</v>
      </c>
      <c r="B581" s="76"/>
      <c r="C581" s="56"/>
    </row>
    <row r="582" spans="1:7" s="43" customFormat="1" ht="24" x14ac:dyDescent="0.55000000000000004">
      <c r="A582" s="102" t="s">
        <v>196</v>
      </c>
      <c r="B582" s="76">
        <v>1</v>
      </c>
      <c r="C582" s="56">
        <f>B582*100/8</f>
        <v>12.5</v>
      </c>
    </row>
    <row r="583" spans="1:7" s="43" customFormat="1" ht="24" x14ac:dyDescent="0.55000000000000004">
      <c r="A583" s="105" t="s">
        <v>207</v>
      </c>
      <c r="B583" s="48">
        <v>2</v>
      </c>
      <c r="C583" s="73">
        <f>B583*100/8</f>
        <v>25</v>
      </c>
    </row>
    <row r="584" spans="1:7" s="43" customFormat="1" ht="24" x14ac:dyDescent="0.55000000000000004">
      <c r="A584" s="99" t="s">
        <v>208</v>
      </c>
      <c r="B584" s="76"/>
      <c r="C584" s="56"/>
    </row>
    <row r="585" spans="1:7" s="43" customFormat="1" ht="24" x14ac:dyDescent="0.55000000000000004">
      <c r="A585" s="102" t="s">
        <v>197</v>
      </c>
      <c r="B585" s="68">
        <v>1</v>
      </c>
      <c r="C585" s="69">
        <f>B585*100/8</f>
        <v>12.5</v>
      </c>
    </row>
    <row r="586" spans="1:7" s="43" customFormat="1" ht="24" x14ac:dyDescent="0.55000000000000004">
      <c r="A586" s="91" t="s">
        <v>198</v>
      </c>
      <c r="B586" s="68">
        <v>1</v>
      </c>
      <c r="C586" s="69">
        <f t="shared" ref="C586:C587" si="27">B586*100/8</f>
        <v>12.5</v>
      </c>
    </row>
    <row r="587" spans="1:7" s="43" customFormat="1" ht="24" x14ac:dyDescent="0.55000000000000004">
      <c r="A587" s="104" t="s">
        <v>209</v>
      </c>
      <c r="B587" s="86">
        <v>1</v>
      </c>
      <c r="C587" s="73">
        <f t="shared" si="27"/>
        <v>12.5</v>
      </c>
    </row>
    <row r="588" spans="1:7" s="43" customFormat="1" ht="24" x14ac:dyDescent="0.55000000000000004">
      <c r="A588" s="102" t="s">
        <v>210</v>
      </c>
      <c r="B588" s="76"/>
      <c r="C588" s="56"/>
      <c r="G588" s="43" t="s">
        <v>206</v>
      </c>
    </row>
    <row r="589" spans="1:7" s="43" customFormat="1" ht="24" x14ac:dyDescent="0.55000000000000004">
      <c r="A589" s="102" t="s">
        <v>199</v>
      </c>
      <c r="B589" s="76">
        <v>1</v>
      </c>
      <c r="C589" s="56">
        <f>B589*100/8</f>
        <v>12.5</v>
      </c>
    </row>
    <row r="590" spans="1:7" s="43" customFormat="1" ht="24" x14ac:dyDescent="0.55000000000000004">
      <c r="A590" s="70" t="s">
        <v>101</v>
      </c>
      <c r="B590" s="66">
        <f>SUM(B580:B589)</f>
        <v>8</v>
      </c>
      <c r="C590" s="71">
        <f>B590*100/8</f>
        <v>100</v>
      </c>
    </row>
    <row r="591" spans="1:7" s="43" customFormat="1" ht="24" x14ac:dyDescent="0.55000000000000004">
      <c r="A591" s="107"/>
      <c r="B591" s="14"/>
      <c r="C591" s="81"/>
    </row>
    <row r="592" spans="1:7" s="43" customFormat="1" ht="24" x14ac:dyDescent="0.55000000000000004">
      <c r="A592" s="107"/>
      <c r="B592" s="14"/>
      <c r="C592" s="81"/>
    </row>
    <row r="593" spans="1:3" s="43" customFormat="1" ht="24" x14ac:dyDescent="0.55000000000000004">
      <c r="A593" s="107"/>
      <c r="B593" s="14"/>
      <c r="C593" s="81"/>
    </row>
    <row r="594" spans="1:3" s="43" customFormat="1" ht="24" x14ac:dyDescent="0.55000000000000004">
      <c r="A594" s="107"/>
      <c r="B594" s="14"/>
      <c r="C594" s="81"/>
    </row>
    <row r="595" spans="1:3" s="43" customFormat="1" ht="24" x14ac:dyDescent="0.55000000000000004">
      <c r="A595" s="107" t="s">
        <v>206</v>
      </c>
      <c r="B595" s="14"/>
      <c r="C595" s="81"/>
    </row>
    <row r="596" spans="1:3" s="24" customFormat="1" ht="24" x14ac:dyDescent="0.55000000000000004">
      <c r="A596" s="22"/>
      <c r="B596" s="23"/>
      <c r="C596" s="23"/>
    </row>
    <row r="597" spans="1:3" s="24" customFormat="1" ht="24" x14ac:dyDescent="0.55000000000000004">
      <c r="A597" s="22"/>
      <c r="B597" s="23"/>
      <c r="C597" s="23"/>
    </row>
    <row r="598" spans="1:3" s="24" customFormat="1" ht="24" x14ac:dyDescent="0.55000000000000004">
      <c r="A598" s="22" t="s">
        <v>206</v>
      </c>
      <c r="B598" s="23"/>
      <c r="C598" s="23"/>
    </row>
    <row r="599" spans="1:3" s="24" customFormat="1" ht="24" x14ac:dyDescent="0.55000000000000004">
      <c r="A599" s="22"/>
      <c r="B599" s="23"/>
      <c r="C599" s="23"/>
    </row>
    <row r="600" spans="1:3" s="24" customFormat="1" ht="24" x14ac:dyDescent="0.55000000000000004">
      <c r="A600" s="22"/>
      <c r="B600" s="23"/>
      <c r="C600" s="23"/>
    </row>
    <row r="601" spans="1:3" s="24" customFormat="1" ht="24" x14ac:dyDescent="0.55000000000000004">
      <c r="A601" s="22"/>
      <c r="B601" s="23"/>
      <c r="C601" s="23"/>
    </row>
    <row r="602" spans="1:3" s="24" customFormat="1" ht="24" x14ac:dyDescent="0.55000000000000004">
      <c r="A602" s="22"/>
      <c r="B602" s="23"/>
      <c r="C602" s="23"/>
    </row>
    <row r="603" spans="1:3" s="24" customFormat="1" ht="24" x14ac:dyDescent="0.55000000000000004">
      <c r="A603" s="22"/>
      <c r="B603" s="23"/>
      <c r="C603" s="23"/>
    </row>
    <row r="604" spans="1:3" s="24" customFormat="1" ht="24" x14ac:dyDescent="0.55000000000000004">
      <c r="A604" s="22"/>
      <c r="B604" s="23"/>
      <c r="C604" s="23"/>
    </row>
    <row r="605" spans="1:3" s="24" customFormat="1" ht="24" x14ac:dyDescent="0.55000000000000004">
      <c r="A605" s="22"/>
      <c r="B605" s="23"/>
      <c r="C605" s="23"/>
    </row>
    <row r="606" spans="1:3" s="24" customFormat="1" ht="24" x14ac:dyDescent="0.55000000000000004">
      <c r="A606" s="22"/>
      <c r="B606" s="23"/>
      <c r="C606" s="23"/>
    </row>
    <row r="607" spans="1:3" s="24" customFormat="1" ht="24" x14ac:dyDescent="0.55000000000000004">
      <c r="A607" s="22"/>
      <c r="B607" s="23"/>
      <c r="C607" s="23"/>
    </row>
    <row r="608" spans="1:3" s="24" customFormat="1" ht="24" x14ac:dyDescent="0.55000000000000004">
      <c r="A608" s="22"/>
      <c r="B608" s="23"/>
      <c r="C608" s="23"/>
    </row>
    <row r="609" spans="1:3" s="24" customFormat="1" ht="24" x14ac:dyDescent="0.55000000000000004">
      <c r="A609" s="22"/>
      <c r="B609" s="23"/>
      <c r="C609" s="23"/>
    </row>
    <row r="610" spans="1:3" s="24" customFormat="1" ht="24" x14ac:dyDescent="0.55000000000000004">
      <c r="A610" s="22"/>
      <c r="B610" s="23"/>
      <c r="C610" s="23"/>
    </row>
    <row r="611" spans="1:3" s="24" customFormat="1" ht="24" x14ac:dyDescent="0.55000000000000004">
      <c r="A611" s="22"/>
      <c r="B611" s="23"/>
      <c r="C611" s="23"/>
    </row>
    <row r="612" spans="1:3" s="24" customFormat="1" ht="24" x14ac:dyDescent="0.55000000000000004">
      <c r="A612" s="22"/>
      <c r="B612" s="23"/>
      <c r="C612" s="23"/>
    </row>
    <row r="613" spans="1:3" s="24" customFormat="1" ht="24" x14ac:dyDescent="0.55000000000000004">
      <c r="A613" s="22"/>
      <c r="B613" s="23"/>
      <c r="C613" s="23"/>
    </row>
    <row r="614" spans="1:3" s="24" customFormat="1" ht="24" x14ac:dyDescent="0.55000000000000004">
      <c r="A614" s="22"/>
      <c r="B614" s="23"/>
      <c r="C614" s="23"/>
    </row>
    <row r="615" spans="1:3" s="24" customFormat="1" ht="24" x14ac:dyDescent="0.55000000000000004">
      <c r="A615" s="22"/>
      <c r="B615" s="23"/>
      <c r="C615" s="23"/>
    </row>
    <row r="616" spans="1:3" s="24" customFormat="1" ht="24" x14ac:dyDescent="0.55000000000000004">
      <c r="A616" s="22"/>
      <c r="B616" s="23"/>
      <c r="C616" s="23"/>
    </row>
    <row r="617" spans="1:3" s="24" customFormat="1" ht="24" x14ac:dyDescent="0.55000000000000004">
      <c r="A617" s="22"/>
      <c r="B617" s="23"/>
      <c r="C617" s="23"/>
    </row>
    <row r="618" spans="1:3" s="24" customFormat="1" ht="24" x14ac:dyDescent="0.55000000000000004">
      <c r="A618" s="22"/>
      <c r="B618" s="23"/>
      <c r="C618" s="23"/>
    </row>
    <row r="619" spans="1:3" s="24" customFormat="1" ht="24" x14ac:dyDescent="0.55000000000000004">
      <c r="A619" s="22"/>
      <c r="B619" s="23"/>
      <c r="C619" s="23"/>
    </row>
    <row r="620" spans="1:3" s="24" customFormat="1" ht="24" x14ac:dyDescent="0.55000000000000004">
      <c r="A620" s="22"/>
      <c r="B620" s="23"/>
      <c r="C620" s="23"/>
    </row>
    <row r="621" spans="1:3" s="24" customFormat="1" ht="24" x14ac:dyDescent="0.55000000000000004">
      <c r="A621" s="22"/>
      <c r="B621" s="23"/>
      <c r="C621" s="23"/>
    </row>
    <row r="622" spans="1:3" s="24" customFormat="1" ht="24" x14ac:dyDescent="0.55000000000000004">
      <c r="A622" s="22"/>
      <c r="B622" s="23"/>
      <c r="C622" s="23"/>
    </row>
    <row r="623" spans="1:3" s="24" customFormat="1" ht="24" x14ac:dyDescent="0.55000000000000004">
      <c r="A623" s="22"/>
      <c r="B623" s="23"/>
      <c r="C623" s="23"/>
    </row>
    <row r="624" spans="1:3" s="24" customFormat="1" ht="24" x14ac:dyDescent="0.55000000000000004">
      <c r="A624" s="22"/>
      <c r="B624" s="23"/>
      <c r="C624" s="23"/>
    </row>
    <row r="625" spans="1:3" s="24" customFormat="1" ht="24" x14ac:dyDescent="0.55000000000000004">
      <c r="A625" s="22"/>
      <c r="B625" s="23"/>
      <c r="C625" s="23"/>
    </row>
    <row r="626" spans="1:3" s="24" customFormat="1" ht="24" x14ac:dyDescent="0.55000000000000004">
      <c r="A626" s="22"/>
      <c r="B626" s="23"/>
      <c r="C626" s="23"/>
    </row>
    <row r="627" spans="1:3" s="24" customFormat="1" ht="24" x14ac:dyDescent="0.55000000000000004">
      <c r="A627" s="22"/>
      <c r="B627" s="23"/>
      <c r="C627" s="23"/>
    </row>
    <row r="628" spans="1:3" s="24" customFormat="1" ht="24" x14ac:dyDescent="0.55000000000000004">
      <c r="A628" s="22"/>
      <c r="B628" s="23"/>
      <c r="C628" s="23"/>
    </row>
    <row r="629" spans="1:3" s="24" customFormat="1" ht="24" x14ac:dyDescent="0.55000000000000004">
      <c r="A629" s="22"/>
      <c r="B629" s="23"/>
      <c r="C629" s="23"/>
    </row>
    <row r="630" spans="1:3" s="24" customFormat="1" ht="24" x14ac:dyDescent="0.55000000000000004">
      <c r="A630" s="22"/>
      <c r="B630" s="23"/>
      <c r="C630" s="23"/>
    </row>
    <row r="631" spans="1:3" s="24" customFormat="1" ht="24" x14ac:dyDescent="0.55000000000000004">
      <c r="A631" s="22"/>
      <c r="B631" s="23"/>
      <c r="C631" s="23"/>
    </row>
    <row r="632" spans="1:3" s="24" customFormat="1" ht="24" x14ac:dyDescent="0.55000000000000004">
      <c r="A632" s="22"/>
      <c r="B632" s="23"/>
      <c r="C632" s="23"/>
    </row>
    <row r="633" spans="1:3" s="24" customFormat="1" ht="24" x14ac:dyDescent="0.55000000000000004">
      <c r="A633" s="22"/>
      <c r="B633" s="23"/>
      <c r="C633" s="23"/>
    </row>
    <row r="634" spans="1:3" s="24" customFormat="1" ht="24" x14ac:dyDescent="0.55000000000000004">
      <c r="A634" s="22"/>
      <c r="B634" s="23"/>
      <c r="C634" s="23"/>
    </row>
    <row r="635" spans="1:3" s="24" customFormat="1" ht="24" x14ac:dyDescent="0.55000000000000004">
      <c r="A635" s="22"/>
      <c r="B635" s="23"/>
      <c r="C635" s="23"/>
    </row>
    <row r="636" spans="1:3" s="24" customFormat="1" ht="24" x14ac:dyDescent="0.55000000000000004">
      <c r="A636" s="22"/>
      <c r="B636" s="23"/>
      <c r="C636" s="23"/>
    </row>
    <row r="637" spans="1:3" s="24" customFormat="1" ht="24" x14ac:dyDescent="0.55000000000000004">
      <c r="A637" s="22"/>
      <c r="B637" s="23"/>
      <c r="C637" s="23"/>
    </row>
    <row r="638" spans="1:3" s="24" customFormat="1" ht="24" x14ac:dyDescent="0.55000000000000004">
      <c r="A638" s="22"/>
      <c r="B638" s="23"/>
      <c r="C638" s="23"/>
    </row>
    <row r="639" spans="1:3" s="24" customFormat="1" ht="24" x14ac:dyDescent="0.55000000000000004">
      <c r="A639" s="22"/>
      <c r="B639" s="23"/>
      <c r="C639" s="23"/>
    </row>
    <row r="640" spans="1:3" s="24" customFormat="1" ht="24" x14ac:dyDescent="0.55000000000000004">
      <c r="A640" s="22"/>
      <c r="B640" s="23"/>
      <c r="C640" s="23"/>
    </row>
    <row r="641" spans="1:3" s="24" customFormat="1" ht="24" x14ac:dyDescent="0.55000000000000004">
      <c r="A641" s="22"/>
      <c r="B641" s="23"/>
      <c r="C641" s="23"/>
    </row>
    <row r="642" spans="1:3" s="24" customFormat="1" ht="24" x14ac:dyDescent="0.55000000000000004">
      <c r="A642" s="22"/>
      <c r="B642" s="23"/>
      <c r="C642" s="23"/>
    </row>
    <row r="643" spans="1:3" s="24" customFormat="1" ht="24" x14ac:dyDescent="0.55000000000000004">
      <c r="A643" s="22"/>
      <c r="B643" s="23"/>
      <c r="C643" s="23"/>
    </row>
    <row r="644" spans="1:3" s="24" customFormat="1" ht="24" x14ac:dyDescent="0.55000000000000004">
      <c r="A644" s="22"/>
      <c r="B644" s="23"/>
      <c r="C644" s="23"/>
    </row>
    <row r="645" spans="1:3" s="24" customFormat="1" ht="24" x14ac:dyDescent="0.55000000000000004">
      <c r="A645" s="22"/>
      <c r="B645" s="23"/>
      <c r="C645" s="23"/>
    </row>
    <row r="646" spans="1:3" s="24" customFormat="1" ht="24" x14ac:dyDescent="0.55000000000000004">
      <c r="A646" s="22"/>
      <c r="B646" s="23"/>
      <c r="C646" s="23"/>
    </row>
    <row r="647" spans="1:3" s="24" customFormat="1" ht="24" x14ac:dyDescent="0.55000000000000004">
      <c r="A647" s="22"/>
      <c r="B647" s="23"/>
      <c r="C647" s="23"/>
    </row>
    <row r="648" spans="1:3" s="24" customFormat="1" ht="24" x14ac:dyDescent="0.55000000000000004">
      <c r="A648" s="22"/>
      <c r="B648" s="23"/>
      <c r="C648" s="23"/>
    </row>
    <row r="649" spans="1:3" s="24" customFormat="1" ht="24" x14ac:dyDescent="0.55000000000000004">
      <c r="A649" s="22"/>
      <c r="B649" s="23"/>
      <c r="C649" s="23"/>
    </row>
    <row r="650" spans="1:3" s="24" customFormat="1" ht="24" x14ac:dyDescent="0.55000000000000004">
      <c r="A650" s="22"/>
      <c r="B650" s="23"/>
      <c r="C650" s="23"/>
    </row>
    <row r="651" spans="1:3" s="24" customFormat="1" ht="24" x14ac:dyDescent="0.55000000000000004">
      <c r="A651" s="22"/>
      <c r="B651" s="23"/>
      <c r="C651" s="23"/>
    </row>
    <row r="652" spans="1:3" s="24" customFormat="1" ht="24" x14ac:dyDescent="0.55000000000000004">
      <c r="A652" s="22"/>
      <c r="B652" s="23"/>
      <c r="C652" s="23"/>
    </row>
    <row r="653" spans="1:3" s="24" customFormat="1" ht="24" x14ac:dyDescent="0.55000000000000004">
      <c r="A653" s="22"/>
      <c r="B653" s="23"/>
      <c r="C653" s="23"/>
    </row>
    <row r="654" spans="1:3" s="24" customFormat="1" ht="24" x14ac:dyDescent="0.55000000000000004">
      <c r="A654" s="22"/>
      <c r="B654" s="23"/>
      <c r="C654" s="23"/>
    </row>
    <row r="655" spans="1:3" s="24" customFormat="1" ht="24" x14ac:dyDescent="0.55000000000000004">
      <c r="A655" s="22"/>
      <c r="B655" s="23"/>
      <c r="C655" s="23"/>
    </row>
    <row r="656" spans="1:3" s="24" customFormat="1" ht="24" x14ac:dyDescent="0.55000000000000004">
      <c r="A656" s="22"/>
      <c r="B656" s="23"/>
      <c r="C656" s="23"/>
    </row>
    <row r="657" spans="1:3" s="24" customFormat="1" ht="24" x14ac:dyDescent="0.55000000000000004">
      <c r="A657" s="22"/>
      <c r="B657" s="23"/>
      <c r="C657" s="23"/>
    </row>
    <row r="658" spans="1:3" s="24" customFormat="1" ht="24" x14ac:dyDescent="0.55000000000000004">
      <c r="A658" s="22"/>
      <c r="B658" s="23"/>
      <c r="C658" s="23"/>
    </row>
    <row r="659" spans="1:3" s="24" customFormat="1" ht="24" x14ac:dyDescent="0.55000000000000004">
      <c r="A659" s="22"/>
      <c r="B659" s="23"/>
      <c r="C659" s="23"/>
    </row>
    <row r="660" spans="1:3" s="24" customFormat="1" ht="24" x14ac:dyDescent="0.55000000000000004">
      <c r="A660" s="22"/>
      <c r="B660" s="23"/>
      <c r="C660" s="23"/>
    </row>
    <row r="661" spans="1:3" s="24" customFormat="1" ht="24" x14ac:dyDescent="0.55000000000000004">
      <c r="A661" s="22"/>
      <c r="B661" s="23"/>
      <c r="C661" s="23"/>
    </row>
    <row r="662" spans="1:3" s="24" customFormat="1" ht="24" x14ac:dyDescent="0.55000000000000004">
      <c r="A662" s="22"/>
      <c r="B662" s="23"/>
      <c r="C662" s="23"/>
    </row>
    <row r="663" spans="1:3" s="24" customFormat="1" ht="24" x14ac:dyDescent="0.55000000000000004">
      <c r="A663" s="22"/>
      <c r="B663" s="23"/>
      <c r="C663" s="23"/>
    </row>
    <row r="664" spans="1:3" s="24" customFormat="1" ht="24" x14ac:dyDescent="0.55000000000000004">
      <c r="A664" s="22"/>
      <c r="B664" s="23"/>
      <c r="C664" s="23"/>
    </row>
    <row r="665" spans="1:3" s="24" customFormat="1" ht="24" x14ac:dyDescent="0.55000000000000004">
      <c r="A665" s="22"/>
      <c r="B665" s="23"/>
      <c r="C665" s="23"/>
    </row>
    <row r="666" spans="1:3" s="24" customFormat="1" ht="24" x14ac:dyDescent="0.55000000000000004">
      <c r="A666" s="22"/>
      <c r="B666" s="23"/>
      <c r="C666" s="23"/>
    </row>
    <row r="667" spans="1:3" s="24" customFormat="1" ht="24" x14ac:dyDescent="0.55000000000000004">
      <c r="A667" s="22"/>
      <c r="B667" s="23"/>
      <c r="C667" s="23"/>
    </row>
    <row r="668" spans="1:3" s="24" customFormat="1" ht="24" x14ac:dyDescent="0.55000000000000004">
      <c r="A668" s="22"/>
      <c r="B668" s="23"/>
      <c r="C668" s="23"/>
    </row>
    <row r="669" spans="1:3" s="24" customFormat="1" ht="24" x14ac:dyDescent="0.55000000000000004">
      <c r="A669" s="22"/>
      <c r="B669" s="23"/>
      <c r="C669" s="23"/>
    </row>
    <row r="670" spans="1:3" s="24" customFormat="1" ht="24" x14ac:dyDescent="0.55000000000000004">
      <c r="A670" s="22"/>
      <c r="B670" s="23"/>
      <c r="C670" s="23"/>
    </row>
    <row r="671" spans="1:3" s="24" customFormat="1" ht="24" x14ac:dyDescent="0.55000000000000004">
      <c r="A671" s="22"/>
      <c r="B671" s="23"/>
      <c r="C671" s="23"/>
    </row>
    <row r="672" spans="1:3" s="24" customFormat="1" ht="24" x14ac:dyDescent="0.55000000000000004">
      <c r="A672" s="22"/>
      <c r="B672" s="23"/>
      <c r="C672" s="23"/>
    </row>
    <row r="673" spans="1:3" s="24" customFormat="1" ht="24" x14ac:dyDescent="0.55000000000000004">
      <c r="A673" s="22"/>
      <c r="B673" s="23"/>
      <c r="C673" s="23"/>
    </row>
    <row r="674" spans="1:3" s="24" customFormat="1" ht="24" x14ac:dyDescent="0.55000000000000004">
      <c r="A674" s="22"/>
      <c r="B674" s="23"/>
      <c r="C674" s="23"/>
    </row>
    <row r="675" spans="1:3" s="24" customFormat="1" ht="24" x14ac:dyDescent="0.55000000000000004">
      <c r="A675" s="22"/>
      <c r="B675" s="23"/>
      <c r="C675" s="23"/>
    </row>
    <row r="676" spans="1:3" s="24" customFormat="1" ht="24" x14ac:dyDescent="0.55000000000000004">
      <c r="A676" s="22"/>
      <c r="B676" s="23"/>
      <c r="C676" s="23"/>
    </row>
    <row r="677" spans="1:3" s="24" customFormat="1" ht="24" x14ac:dyDescent="0.55000000000000004">
      <c r="A677" s="22"/>
      <c r="B677" s="23"/>
      <c r="C677" s="23"/>
    </row>
    <row r="678" spans="1:3" s="24" customFormat="1" ht="24" x14ac:dyDescent="0.55000000000000004">
      <c r="A678" s="22"/>
      <c r="B678" s="23"/>
      <c r="C678" s="23"/>
    </row>
    <row r="679" spans="1:3" s="24" customFormat="1" ht="24" x14ac:dyDescent="0.55000000000000004">
      <c r="A679" s="22"/>
      <c r="B679" s="23"/>
      <c r="C679" s="23"/>
    </row>
    <row r="680" spans="1:3" s="24" customFormat="1" ht="24" x14ac:dyDescent="0.55000000000000004">
      <c r="A680" s="22"/>
      <c r="B680" s="23"/>
      <c r="C680" s="23"/>
    </row>
    <row r="681" spans="1:3" s="24" customFormat="1" ht="24" x14ac:dyDescent="0.55000000000000004">
      <c r="A681" s="22"/>
      <c r="B681" s="23"/>
      <c r="C681" s="23"/>
    </row>
    <row r="682" spans="1:3" s="24" customFormat="1" ht="24" x14ac:dyDescent="0.55000000000000004">
      <c r="A682" s="22"/>
      <c r="B682" s="23"/>
      <c r="C682" s="23"/>
    </row>
    <row r="683" spans="1:3" s="24" customFormat="1" ht="24" x14ac:dyDescent="0.55000000000000004">
      <c r="A683" s="22"/>
      <c r="B683" s="23"/>
      <c r="C683" s="23"/>
    </row>
    <row r="684" spans="1:3" s="24" customFormat="1" ht="24" x14ac:dyDescent="0.55000000000000004">
      <c r="A684" s="22"/>
      <c r="B684" s="23"/>
      <c r="C684" s="23"/>
    </row>
    <row r="685" spans="1:3" s="24" customFormat="1" ht="24" x14ac:dyDescent="0.55000000000000004">
      <c r="A685" s="22"/>
      <c r="B685" s="23"/>
      <c r="C685" s="23"/>
    </row>
    <row r="686" spans="1:3" s="24" customFormat="1" ht="24" x14ac:dyDescent="0.55000000000000004">
      <c r="A686" s="22"/>
      <c r="B686" s="23"/>
      <c r="C686" s="23"/>
    </row>
    <row r="687" spans="1:3" s="24" customFormat="1" ht="24" x14ac:dyDescent="0.55000000000000004">
      <c r="A687" s="22"/>
      <c r="B687" s="23"/>
      <c r="C687" s="23"/>
    </row>
    <row r="688" spans="1:3" s="24" customFormat="1" ht="24" x14ac:dyDescent="0.55000000000000004">
      <c r="A688" s="22"/>
      <c r="B688" s="23"/>
      <c r="C688" s="23"/>
    </row>
    <row r="689" spans="1:3" s="24" customFormat="1" ht="24" x14ac:dyDescent="0.55000000000000004">
      <c r="A689" s="22"/>
      <c r="B689" s="23"/>
      <c r="C689" s="23"/>
    </row>
    <row r="690" spans="1:3" s="24" customFormat="1" ht="24" x14ac:dyDescent="0.55000000000000004">
      <c r="A690" s="22"/>
      <c r="B690" s="23"/>
      <c r="C690" s="23"/>
    </row>
    <row r="691" spans="1:3" s="24" customFormat="1" ht="24" x14ac:dyDescent="0.55000000000000004">
      <c r="A691" s="22"/>
      <c r="B691" s="23"/>
      <c r="C691" s="23"/>
    </row>
    <row r="692" spans="1:3" s="24" customFormat="1" ht="24" x14ac:dyDescent="0.55000000000000004">
      <c r="A692" s="22"/>
      <c r="B692" s="23"/>
      <c r="C692" s="23"/>
    </row>
    <row r="693" spans="1:3" s="24" customFormat="1" ht="24" x14ac:dyDescent="0.55000000000000004">
      <c r="A693" s="22"/>
      <c r="B693" s="23"/>
      <c r="C693" s="23"/>
    </row>
    <row r="694" spans="1:3" s="24" customFormat="1" ht="24" x14ac:dyDescent="0.55000000000000004">
      <c r="A694" s="22"/>
      <c r="B694" s="23"/>
      <c r="C694" s="23"/>
    </row>
    <row r="695" spans="1:3" s="24" customFormat="1" ht="24" x14ac:dyDescent="0.55000000000000004">
      <c r="A695" s="22"/>
      <c r="B695" s="23"/>
      <c r="C695" s="23"/>
    </row>
    <row r="696" spans="1:3" s="24" customFormat="1" ht="24" x14ac:dyDescent="0.55000000000000004">
      <c r="A696" s="22"/>
      <c r="B696" s="23"/>
      <c r="C696" s="23"/>
    </row>
    <row r="697" spans="1:3" s="24" customFormat="1" ht="24" x14ac:dyDescent="0.55000000000000004">
      <c r="A697" s="22"/>
      <c r="B697" s="23"/>
      <c r="C697" s="23"/>
    </row>
    <row r="698" spans="1:3" s="24" customFormat="1" ht="24" x14ac:dyDescent="0.55000000000000004">
      <c r="A698" s="22"/>
      <c r="B698" s="23"/>
      <c r="C698" s="23"/>
    </row>
    <row r="699" spans="1:3" s="24" customFormat="1" ht="24" x14ac:dyDescent="0.55000000000000004">
      <c r="A699" s="22"/>
      <c r="B699" s="23"/>
      <c r="C699" s="23"/>
    </row>
    <row r="700" spans="1:3" s="24" customFormat="1" ht="24" x14ac:dyDescent="0.55000000000000004">
      <c r="A700" s="22"/>
      <c r="B700" s="23"/>
      <c r="C700" s="23"/>
    </row>
    <row r="701" spans="1:3" s="24" customFormat="1" ht="24" x14ac:dyDescent="0.55000000000000004">
      <c r="A701" s="22"/>
      <c r="B701" s="23"/>
      <c r="C701" s="23"/>
    </row>
    <row r="702" spans="1:3" s="24" customFormat="1" ht="24" x14ac:dyDescent="0.55000000000000004">
      <c r="A702" s="22"/>
      <c r="B702" s="23"/>
      <c r="C702" s="23"/>
    </row>
    <row r="703" spans="1:3" s="24" customFormat="1" ht="24" x14ac:dyDescent="0.55000000000000004">
      <c r="A703" s="22"/>
      <c r="B703" s="23"/>
      <c r="C703" s="23"/>
    </row>
    <row r="704" spans="1:3" s="24" customFormat="1" ht="24" x14ac:dyDescent="0.55000000000000004">
      <c r="A704" s="22"/>
      <c r="B704" s="23"/>
      <c r="C704" s="23"/>
    </row>
    <row r="705" spans="1:3" s="24" customFormat="1" ht="24" x14ac:dyDescent="0.55000000000000004">
      <c r="A705" s="22"/>
      <c r="B705" s="23"/>
      <c r="C705" s="23"/>
    </row>
    <row r="706" spans="1:3" s="24" customFormat="1" ht="24" x14ac:dyDescent="0.55000000000000004">
      <c r="A706" s="22"/>
      <c r="B706" s="23"/>
      <c r="C706" s="23"/>
    </row>
    <row r="707" spans="1:3" s="24" customFormat="1" ht="24" x14ac:dyDescent="0.55000000000000004">
      <c r="A707" s="22"/>
      <c r="B707" s="23"/>
      <c r="C707" s="23"/>
    </row>
    <row r="708" spans="1:3" s="24" customFormat="1" ht="24" x14ac:dyDescent="0.55000000000000004">
      <c r="A708" s="22"/>
      <c r="B708" s="23"/>
      <c r="C708" s="23"/>
    </row>
    <row r="709" spans="1:3" s="24" customFormat="1" ht="24" x14ac:dyDescent="0.55000000000000004">
      <c r="A709" s="22"/>
      <c r="B709" s="23"/>
      <c r="C709" s="23"/>
    </row>
    <row r="710" spans="1:3" s="24" customFormat="1" ht="24" x14ac:dyDescent="0.55000000000000004">
      <c r="A710" s="22"/>
      <c r="B710" s="23"/>
      <c r="C710" s="23"/>
    </row>
    <row r="711" spans="1:3" s="24" customFormat="1" ht="24" x14ac:dyDescent="0.55000000000000004">
      <c r="A711" s="22"/>
      <c r="B711" s="23"/>
      <c r="C711" s="23"/>
    </row>
    <row r="712" spans="1:3" s="24" customFormat="1" ht="24" x14ac:dyDescent="0.55000000000000004">
      <c r="A712" s="22"/>
      <c r="B712" s="23"/>
      <c r="C712" s="23"/>
    </row>
    <row r="713" spans="1:3" s="24" customFormat="1" ht="24" x14ac:dyDescent="0.55000000000000004">
      <c r="A713" s="22"/>
      <c r="B713" s="23"/>
      <c r="C713" s="23"/>
    </row>
    <row r="714" spans="1:3" s="24" customFormat="1" ht="24" x14ac:dyDescent="0.55000000000000004">
      <c r="A714" s="22"/>
      <c r="B714" s="23"/>
      <c r="C714" s="23"/>
    </row>
    <row r="715" spans="1:3" s="24" customFormat="1" ht="24" x14ac:dyDescent="0.55000000000000004">
      <c r="A715" s="22"/>
      <c r="B715" s="23"/>
      <c r="C715" s="23"/>
    </row>
    <row r="716" spans="1:3" s="24" customFormat="1" ht="24" x14ac:dyDescent="0.55000000000000004">
      <c r="A716" s="22"/>
      <c r="B716" s="23"/>
      <c r="C716" s="23"/>
    </row>
    <row r="717" spans="1:3" s="24" customFormat="1" ht="24" x14ac:dyDescent="0.55000000000000004">
      <c r="A717" s="22"/>
      <c r="B717" s="23"/>
      <c r="C717" s="23"/>
    </row>
    <row r="718" spans="1:3" s="24" customFormat="1" ht="24" x14ac:dyDescent="0.55000000000000004">
      <c r="A718" s="22"/>
      <c r="B718" s="23"/>
      <c r="C718" s="23"/>
    </row>
    <row r="719" spans="1:3" s="24" customFormat="1" ht="24" x14ac:dyDescent="0.55000000000000004">
      <c r="A719" s="22"/>
      <c r="B719" s="23"/>
      <c r="C719" s="23"/>
    </row>
    <row r="720" spans="1:3" s="24" customFormat="1" ht="24" x14ac:dyDescent="0.55000000000000004">
      <c r="A720" s="22"/>
      <c r="B720" s="23"/>
      <c r="C720" s="23"/>
    </row>
    <row r="721" spans="1:3" s="24" customFormat="1" ht="24" x14ac:dyDescent="0.55000000000000004">
      <c r="A721" s="22"/>
      <c r="B721" s="23"/>
      <c r="C721" s="23"/>
    </row>
    <row r="722" spans="1:3" s="24" customFormat="1" ht="24" x14ac:dyDescent="0.55000000000000004">
      <c r="A722" s="22"/>
      <c r="B722" s="23"/>
      <c r="C722" s="23"/>
    </row>
    <row r="723" spans="1:3" s="24" customFormat="1" ht="24" x14ac:dyDescent="0.55000000000000004">
      <c r="A723" s="22"/>
      <c r="B723" s="23"/>
      <c r="C723" s="23"/>
    </row>
    <row r="724" spans="1:3" s="24" customFormat="1" ht="24" x14ac:dyDescent="0.55000000000000004">
      <c r="A724" s="22"/>
      <c r="B724" s="23"/>
      <c r="C724" s="23"/>
    </row>
    <row r="725" spans="1:3" s="24" customFormat="1" ht="24" x14ac:dyDescent="0.55000000000000004">
      <c r="A725" s="22"/>
      <c r="B725" s="23"/>
      <c r="C725" s="23"/>
    </row>
    <row r="726" spans="1:3" s="24" customFormat="1" ht="24" x14ac:dyDescent="0.55000000000000004">
      <c r="A726" s="22"/>
      <c r="B726" s="23"/>
      <c r="C726" s="23"/>
    </row>
    <row r="727" spans="1:3" s="24" customFormat="1" ht="24" x14ac:dyDescent="0.55000000000000004">
      <c r="A727" s="22"/>
      <c r="B727" s="23"/>
      <c r="C727" s="23"/>
    </row>
    <row r="728" spans="1:3" s="24" customFormat="1" ht="24" x14ac:dyDescent="0.55000000000000004">
      <c r="A728" s="22"/>
      <c r="B728" s="23"/>
      <c r="C728" s="23"/>
    </row>
    <row r="729" spans="1:3" s="24" customFormat="1" ht="24" x14ac:dyDescent="0.55000000000000004">
      <c r="A729" s="22"/>
      <c r="B729" s="23"/>
      <c r="C729" s="23"/>
    </row>
    <row r="730" spans="1:3" s="24" customFormat="1" ht="24" x14ac:dyDescent="0.55000000000000004">
      <c r="A730" s="22"/>
      <c r="B730" s="23"/>
      <c r="C730" s="23"/>
    </row>
    <row r="731" spans="1:3" s="24" customFormat="1" ht="24" x14ac:dyDescent="0.55000000000000004">
      <c r="A731" s="22"/>
      <c r="B731" s="23"/>
      <c r="C731" s="23"/>
    </row>
    <row r="732" spans="1:3" s="24" customFormat="1" ht="24" x14ac:dyDescent="0.55000000000000004">
      <c r="A732" s="22"/>
      <c r="B732" s="23"/>
      <c r="C732" s="23"/>
    </row>
    <row r="733" spans="1:3" s="24" customFormat="1" ht="24" x14ac:dyDescent="0.55000000000000004">
      <c r="A733" s="22"/>
      <c r="B733" s="23"/>
      <c r="C733" s="23"/>
    </row>
    <row r="734" spans="1:3" s="24" customFormat="1" ht="24" x14ac:dyDescent="0.55000000000000004">
      <c r="A734" s="22"/>
      <c r="B734" s="23"/>
      <c r="C734" s="23"/>
    </row>
    <row r="735" spans="1:3" s="24" customFormat="1" ht="24" x14ac:dyDescent="0.55000000000000004">
      <c r="A735" s="22"/>
      <c r="B735" s="23"/>
      <c r="C735" s="23"/>
    </row>
    <row r="736" spans="1:3" s="24" customFormat="1" ht="24" x14ac:dyDescent="0.55000000000000004">
      <c r="A736" s="22"/>
      <c r="B736" s="23"/>
      <c r="C736" s="23"/>
    </row>
    <row r="737" spans="1:3" s="24" customFormat="1" ht="24" x14ac:dyDescent="0.55000000000000004">
      <c r="A737" s="22"/>
      <c r="B737" s="23"/>
      <c r="C737" s="23"/>
    </row>
    <row r="738" spans="1:3" s="24" customFormat="1" ht="24" x14ac:dyDescent="0.55000000000000004">
      <c r="A738" s="22"/>
      <c r="B738" s="23"/>
      <c r="C738" s="23"/>
    </row>
    <row r="739" spans="1:3" s="24" customFormat="1" ht="24" x14ac:dyDescent="0.55000000000000004">
      <c r="A739" s="22"/>
      <c r="B739" s="23"/>
      <c r="C739" s="23"/>
    </row>
    <row r="740" spans="1:3" s="24" customFormat="1" ht="24" x14ac:dyDescent="0.55000000000000004">
      <c r="A740" s="22"/>
      <c r="B740" s="23"/>
      <c r="C740" s="23"/>
    </row>
    <row r="741" spans="1:3" s="24" customFormat="1" ht="24" x14ac:dyDescent="0.55000000000000004">
      <c r="A741" s="22"/>
      <c r="B741" s="23"/>
      <c r="C741" s="23"/>
    </row>
    <row r="742" spans="1:3" s="24" customFormat="1" ht="24" x14ac:dyDescent="0.55000000000000004">
      <c r="A742" s="22"/>
      <c r="B742" s="23"/>
      <c r="C742" s="23"/>
    </row>
    <row r="743" spans="1:3" s="24" customFormat="1" ht="24" x14ac:dyDescent="0.55000000000000004">
      <c r="A743" s="22"/>
      <c r="B743" s="23"/>
      <c r="C743" s="23"/>
    </row>
    <row r="744" spans="1:3" s="24" customFormat="1" ht="24" x14ac:dyDescent="0.55000000000000004">
      <c r="A744" s="22"/>
      <c r="B744" s="23"/>
      <c r="C744" s="23"/>
    </row>
    <row r="745" spans="1:3" s="24" customFormat="1" ht="24" x14ac:dyDescent="0.55000000000000004">
      <c r="A745" s="22"/>
      <c r="B745" s="23"/>
      <c r="C745" s="23"/>
    </row>
    <row r="746" spans="1:3" s="24" customFormat="1" ht="24" x14ac:dyDescent="0.55000000000000004">
      <c r="A746" s="22"/>
      <c r="B746" s="23"/>
      <c r="C746" s="23"/>
    </row>
    <row r="747" spans="1:3" s="24" customFormat="1" ht="24" x14ac:dyDescent="0.55000000000000004">
      <c r="A747" s="22"/>
      <c r="B747" s="23"/>
      <c r="C747" s="23"/>
    </row>
    <row r="748" spans="1:3" s="24" customFormat="1" ht="24" x14ac:dyDescent="0.55000000000000004">
      <c r="A748" s="22"/>
      <c r="B748" s="23"/>
      <c r="C748" s="23"/>
    </row>
    <row r="749" spans="1:3" s="24" customFormat="1" ht="24" x14ac:dyDescent="0.55000000000000004">
      <c r="A749" s="22"/>
      <c r="B749" s="23"/>
      <c r="C749" s="23"/>
    </row>
    <row r="750" spans="1:3" s="24" customFormat="1" ht="24" x14ac:dyDescent="0.55000000000000004">
      <c r="A750" s="22"/>
      <c r="B750" s="23"/>
      <c r="C750" s="23"/>
    </row>
    <row r="751" spans="1:3" s="24" customFormat="1" ht="24" x14ac:dyDescent="0.55000000000000004">
      <c r="A751" s="22"/>
      <c r="B751" s="23"/>
      <c r="C751" s="23"/>
    </row>
    <row r="752" spans="1:3" s="24" customFormat="1" ht="24" x14ac:dyDescent="0.55000000000000004">
      <c r="A752" s="22"/>
      <c r="B752" s="23"/>
      <c r="C752" s="23"/>
    </row>
    <row r="753" spans="1:3" s="24" customFormat="1" ht="24" x14ac:dyDescent="0.55000000000000004">
      <c r="A753" s="22"/>
      <c r="B753" s="23"/>
      <c r="C753" s="23"/>
    </row>
    <row r="754" spans="1:3" s="24" customFormat="1" ht="24" x14ac:dyDescent="0.55000000000000004">
      <c r="A754" s="22"/>
      <c r="B754" s="23"/>
      <c r="C754" s="23"/>
    </row>
    <row r="755" spans="1:3" s="24" customFormat="1" ht="24" x14ac:dyDescent="0.55000000000000004">
      <c r="A755" s="22"/>
      <c r="B755" s="23"/>
      <c r="C755" s="23"/>
    </row>
    <row r="756" spans="1:3" s="24" customFormat="1" ht="24" x14ac:dyDescent="0.55000000000000004">
      <c r="A756" s="22"/>
      <c r="B756" s="23"/>
      <c r="C756" s="23"/>
    </row>
    <row r="757" spans="1:3" s="24" customFormat="1" ht="24" x14ac:dyDescent="0.55000000000000004">
      <c r="A757" s="22"/>
      <c r="B757" s="23"/>
      <c r="C757" s="23"/>
    </row>
    <row r="758" spans="1:3" s="24" customFormat="1" ht="24" x14ac:dyDescent="0.55000000000000004">
      <c r="A758" s="22"/>
      <c r="B758" s="23"/>
      <c r="C758" s="23"/>
    </row>
    <row r="759" spans="1:3" s="24" customFormat="1" ht="24" x14ac:dyDescent="0.55000000000000004">
      <c r="A759" s="22"/>
      <c r="B759" s="23"/>
      <c r="C759" s="23"/>
    </row>
    <row r="760" spans="1:3" s="24" customFormat="1" ht="24" x14ac:dyDescent="0.55000000000000004">
      <c r="A760" s="22"/>
      <c r="B760" s="23"/>
      <c r="C760" s="23"/>
    </row>
    <row r="761" spans="1:3" s="24" customFormat="1" ht="24" x14ac:dyDescent="0.55000000000000004">
      <c r="A761" s="22"/>
      <c r="B761" s="23"/>
      <c r="C761" s="23"/>
    </row>
    <row r="762" spans="1:3" s="24" customFormat="1" ht="24" x14ac:dyDescent="0.55000000000000004">
      <c r="A762" s="22"/>
      <c r="B762" s="23"/>
      <c r="C762" s="23"/>
    </row>
    <row r="763" spans="1:3" s="24" customFormat="1" ht="24" x14ac:dyDescent="0.55000000000000004">
      <c r="A763" s="22"/>
      <c r="B763" s="23"/>
      <c r="C763" s="23"/>
    </row>
    <row r="764" spans="1:3" s="24" customFormat="1" ht="24" x14ac:dyDescent="0.55000000000000004">
      <c r="A764" s="22"/>
      <c r="B764" s="23"/>
      <c r="C764" s="23"/>
    </row>
    <row r="765" spans="1:3" s="24" customFormat="1" ht="24" x14ac:dyDescent="0.55000000000000004">
      <c r="A765" s="22"/>
      <c r="B765" s="23"/>
      <c r="C765" s="23"/>
    </row>
    <row r="766" spans="1:3" s="24" customFormat="1" ht="24" x14ac:dyDescent="0.55000000000000004">
      <c r="A766" s="22"/>
      <c r="B766" s="23"/>
      <c r="C766" s="23"/>
    </row>
    <row r="767" spans="1:3" s="24" customFormat="1" ht="24" x14ac:dyDescent="0.55000000000000004">
      <c r="A767" s="22"/>
      <c r="B767" s="23"/>
      <c r="C767" s="23"/>
    </row>
    <row r="768" spans="1:3" s="24" customFormat="1" ht="24" x14ac:dyDescent="0.55000000000000004">
      <c r="A768" s="22"/>
      <c r="B768" s="23"/>
      <c r="C768" s="23"/>
    </row>
    <row r="769" spans="1:3" s="24" customFormat="1" ht="24" x14ac:dyDescent="0.55000000000000004">
      <c r="A769" s="22"/>
      <c r="B769" s="23"/>
      <c r="C769" s="23"/>
    </row>
    <row r="770" spans="1:3" s="24" customFormat="1" ht="24" x14ac:dyDescent="0.55000000000000004">
      <c r="A770" s="22"/>
      <c r="B770" s="23"/>
      <c r="C770" s="23"/>
    </row>
    <row r="771" spans="1:3" s="24" customFormat="1" ht="24" x14ac:dyDescent="0.55000000000000004">
      <c r="A771" s="22"/>
      <c r="B771" s="23"/>
      <c r="C771" s="23"/>
    </row>
    <row r="772" spans="1:3" s="24" customFormat="1" ht="24" x14ac:dyDescent="0.55000000000000004">
      <c r="A772" s="22"/>
      <c r="B772" s="23"/>
      <c r="C772" s="23"/>
    </row>
    <row r="773" spans="1:3" s="24" customFormat="1" ht="24" x14ac:dyDescent="0.55000000000000004">
      <c r="A773" s="22"/>
      <c r="B773" s="23"/>
      <c r="C773" s="23"/>
    </row>
    <row r="774" spans="1:3" s="24" customFormat="1" ht="24" x14ac:dyDescent="0.55000000000000004">
      <c r="A774" s="22"/>
      <c r="B774" s="23"/>
      <c r="C774" s="23"/>
    </row>
    <row r="775" spans="1:3" s="24" customFormat="1" ht="24" x14ac:dyDescent="0.55000000000000004">
      <c r="A775" s="22"/>
      <c r="B775" s="23"/>
      <c r="C775" s="23"/>
    </row>
    <row r="776" spans="1:3" s="24" customFormat="1" ht="24" x14ac:dyDescent="0.55000000000000004">
      <c r="A776" s="22"/>
      <c r="B776" s="23"/>
      <c r="C776" s="23"/>
    </row>
    <row r="777" spans="1:3" s="24" customFormat="1" ht="24" x14ac:dyDescent="0.55000000000000004">
      <c r="A777" s="22"/>
      <c r="B777" s="23"/>
      <c r="C777" s="23"/>
    </row>
    <row r="778" spans="1:3" s="24" customFormat="1" ht="24" x14ac:dyDescent="0.55000000000000004">
      <c r="A778" s="22"/>
      <c r="B778" s="23"/>
      <c r="C778" s="23"/>
    </row>
    <row r="779" spans="1:3" s="24" customFormat="1" ht="24" x14ac:dyDescent="0.55000000000000004">
      <c r="A779" s="22"/>
      <c r="B779" s="23"/>
      <c r="C779" s="23"/>
    </row>
    <row r="780" spans="1:3" s="24" customFormat="1" ht="24" x14ac:dyDescent="0.55000000000000004">
      <c r="A780" s="22"/>
      <c r="B780" s="23"/>
      <c r="C780" s="23"/>
    </row>
    <row r="781" spans="1:3" s="24" customFormat="1" ht="24" x14ac:dyDescent="0.55000000000000004">
      <c r="A781" s="22"/>
      <c r="B781" s="23"/>
      <c r="C781" s="23"/>
    </row>
    <row r="782" spans="1:3" s="24" customFormat="1" ht="24" x14ac:dyDescent="0.55000000000000004">
      <c r="A782" s="22"/>
      <c r="B782" s="23"/>
      <c r="C782" s="23"/>
    </row>
    <row r="783" spans="1:3" s="24" customFormat="1" ht="24" x14ac:dyDescent="0.55000000000000004">
      <c r="A783" s="22"/>
      <c r="B783" s="23"/>
      <c r="C783" s="23"/>
    </row>
    <row r="784" spans="1:3" s="24" customFormat="1" ht="24" x14ac:dyDescent="0.55000000000000004">
      <c r="A784" s="22"/>
      <c r="B784" s="23"/>
      <c r="C784" s="23"/>
    </row>
    <row r="785" spans="1:3" s="24" customFormat="1" ht="24" x14ac:dyDescent="0.55000000000000004">
      <c r="A785" s="22"/>
      <c r="B785" s="23"/>
      <c r="C785" s="23"/>
    </row>
    <row r="786" spans="1:3" s="24" customFormat="1" ht="24" x14ac:dyDescent="0.55000000000000004">
      <c r="A786" s="22"/>
      <c r="B786" s="23"/>
      <c r="C786" s="23"/>
    </row>
    <row r="787" spans="1:3" s="24" customFormat="1" ht="24" x14ac:dyDescent="0.55000000000000004">
      <c r="A787" s="22"/>
      <c r="B787" s="23"/>
      <c r="C787" s="23"/>
    </row>
    <row r="788" spans="1:3" s="24" customFormat="1" ht="24" x14ac:dyDescent="0.55000000000000004">
      <c r="A788" s="22"/>
      <c r="B788" s="23"/>
      <c r="C788" s="23"/>
    </row>
    <row r="789" spans="1:3" s="24" customFormat="1" ht="24" x14ac:dyDescent="0.55000000000000004">
      <c r="A789" s="22"/>
      <c r="B789" s="23"/>
      <c r="C789" s="23"/>
    </row>
    <row r="790" spans="1:3" s="24" customFormat="1" ht="24" x14ac:dyDescent="0.55000000000000004">
      <c r="A790" s="22"/>
      <c r="B790" s="23"/>
      <c r="C790" s="23"/>
    </row>
    <row r="791" spans="1:3" s="24" customFormat="1" ht="24" x14ac:dyDescent="0.55000000000000004">
      <c r="A791" s="22"/>
      <c r="B791" s="23"/>
      <c r="C791" s="23"/>
    </row>
    <row r="792" spans="1:3" s="24" customFormat="1" ht="24" x14ac:dyDescent="0.55000000000000004">
      <c r="A792" s="22"/>
      <c r="B792" s="23"/>
      <c r="C792" s="23"/>
    </row>
    <row r="793" spans="1:3" s="24" customFormat="1" ht="24" x14ac:dyDescent="0.55000000000000004">
      <c r="A793" s="22"/>
      <c r="B793" s="23"/>
      <c r="C793" s="23"/>
    </row>
    <row r="794" spans="1:3" s="24" customFormat="1" ht="24" x14ac:dyDescent="0.55000000000000004">
      <c r="A794" s="22"/>
      <c r="B794" s="23"/>
      <c r="C794" s="23"/>
    </row>
    <row r="795" spans="1:3" s="24" customFormat="1" ht="24" x14ac:dyDescent="0.55000000000000004">
      <c r="A795" s="22"/>
      <c r="B795" s="23"/>
      <c r="C795" s="23"/>
    </row>
    <row r="796" spans="1:3" s="24" customFormat="1" ht="24" x14ac:dyDescent="0.55000000000000004">
      <c r="A796" s="22"/>
      <c r="B796" s="23"/>
      <c r="C796" s="23"/>
    </row>
    <row r="797" spans="1:3" s="24" customFormat="1" ht="24" x14ac:dyDescent="0.55000000000000004">
      <c r="A797" s="22"/>
      <c r="B797" s="23"/>
      <c r="C797" s="23"/>
    </row>
    <row r="798" spans="1:3" s="24" customFormat="1" ht="24" x14ac:dyDescent="0.55000000000000004">
      <c r="A798" s="22"/>
      <c r="B798" s="23"/>
      <c r="C798" s="23"/>
    </row>
    <row r="799" spans="1:3" s="24" customFormat="1" ht="24" x14ac:dyDescent="0.55000000000000004">
      <c r="A799" s="22"/>
      <c r="B799" s="23"/>
      <c r="C799" s="23"/>
    </row>
    <row r="800" spans="1:3" s="24" customFormat="1" ht="24" x14ac:dyDescent="0.55000000000000004">
      <c r="A800" s="22"/>
      <c r="B800" s="23"/>
      <c r="C800" s="23"/>
    </row>
    <row r="801" spans="1:3" s="24" customFormat="1" ht="24" x14ac:dyDescent="0.55000000000000004">
      <c r="A801" s="22"/>
      <c r="B801" s="23"/>
      <c r="C801" s="23"/>
    </row>
    <row r="802" spans="1:3" s="24" customFormat="1" ht="24" x14ac:dyDescent="0.55000000000000004">
      <c r="A802" s="22"/>
      <c r="B802" s="23"/>
      <c r="C802" s="23"/>
    </row>
    <row r="803" spans="1:3" s="24" customFormat="1" ht="24" x14ac:dyDescent="0.55000000000000004">
      <c r="A803" s="22"/>
      <c r="B803" s="23"/>
      <c r="C803" s="23"/>
    </row>
    <row r="804" spans="1:3" s="24" customFormat="1" ht="24" x14ac:dyDescent="0.55000000000000004">
      <c r="A804" s="22"/>
      <c r="B804" s="23"/>
      <c r="C804" s="23"/>
    </row>
    <row r="805" spans="1:3" s="24" customFormat="1" ht="24" x14ac:dyDescent="0.55000000000000004">
      <c r="A805" s="22"/>
      <c r="B805" s="23"/>
      <c r="C805" s="23"/>
    </row>
    <row r="806" spans="1:3" s="24" customFormat="1" ht="24" x14ac:dyDescent="0.55000000000000004">
      <c r="A806" s="22"/>
      <c r="B806" s="23"/>
      <c r="C806" s="23"/>
    </row>
    <row r="807" spans="1:3" s="24" customFormat="1" ht="24" x14ac:dyDescent="0.55000000000000004">
      <c r="A807" s="22"/>
      <c r="B807" s="23"/>
      <c r="C807" s="23"/>
    </row>
    <row r="808" spans="1:3" s="24" customFormat="1" ht="24" x14ac:dyDescent="0.55000000000000004">
      <c r="A808" s="22"/>
      <c r="B808" s="23"/>
      <c r="C808" s="23"/>
    </row>
    <row r="809" spans="1:3" s="24" customFormat="1" ht="24" x14ac:dyDescent="0.55000000000000004">
      <c r="A809" s="22"/>
      <c r="B809" s="23"/>
      <c r="C809" s="23"/>
    </row>
    <row r="810" spans="1:3" s="24" customFormat="1" ht="24" x14ac:dyDescent="0.55000000000000004">
      <c r="A810" s="22"/>
      <c r="B810" s="23"/>
      <c r="C810" s="23"/>
    </row>
    <row r="811" spans="1:3" s="24" customFormat="1" ht="24" x14ac:dyDescent="0.55000000000000004">
      <c r="A811" s="22"/>
      <c r="B811" s="23"/>
      <c r="C811" s="23"/>
    </row>
    <row r="812" spans="1:3" s="24" customFormat="1" ht="24" x14ac:dyDescent="0.55000000000000004">
      <c r="A812" s="22"/>
      <c r="B812" s="23"/>
      <c r="C812" s="23"/>
    </row>
    <row r="813" spans="1:3" s="24" customFormat="1" ht="24" x14ac:dyDescent="0.55000000000000004">
      <c r="A813" s="22"/>
      <c r="B813" s="23"/>
      <c r="C813" s="23"/>
    </row>
    <row r="814" spans="1:3" s="24" customFormat="1" ht="24" x14ac:dyDescent="0.55000000000000004">
      <c r="A814" s="22"/>
      <c r="B814" s="23"/>
      <c r="C814" s="23"/>
    </row>
    <row r="815" spans="1:3" s="24" customFormat="1" ht="24" x14ac:dyDescent="0.55000000000000004">
      <c r="A815" s="22"/>
      <c r="B815" s="23"/>
      <c r="C815" s="23"/>
    </row>
    <row r="816" spans="1:3" s="24" customFormat="1" ht="24" x14ac:dyDescent="0.55000000000000004">
      <c r="A816" s="22"/>
      <c r="B816" s="23"/>
      <c r="C816" s="23"/>
    </row>
    <row r="817" spans="1:3" s="24" customFormat="1" ht="24" x14ac:dyDescent="0.55000000000000004">
      <c r="A817" s="22"/>
      <c r="B817" s="23"/>
      <c r="C817" s="23"/>
    </row>
    <row r="818" spans="1:3" s="24" customFormat="1" ht="24" x14ac:dyDescent="0.55000000000000004">
      <c r="A818" s="22"/>
      <c r="B818" s="23"/>
      <c r="C818" s="23"/>
    </row>
    <row r="819" spans="1:3" s="24" customFormat="1" ht="24" x14ac:dyDescent="0.55000000000000004">
      <c r="A819" s="22"/>
      <c r="B819" s="23"/>
      <c r="C819" s="23"/>
    </row>
    <row r="820" spans="1:3" s="24" customFormat="1" ht="24" x14ac:dyDescent="0.55000000000000004">
      <c r="A820" s="22"/>
      <c r="B820" s="23"/>
      <c r="C820" s="23"/>
    </row>
    <row r="821" spans="1:3" s="24" customFormat="1" ht="24" x14ac:dyDescent="0.55000000000000004">
      <c r="A821" s="22"/>
      <c r="B821" s="23"/>
      <c r="C821" s="23"/>
    </row>
    <row r="822" spans="1:3" s="24" customFormat="1" ht="24" x14ac:dyDescent="0.55000000000000004">
      <c r="A822" s="22"/>
      <c r="B822" s="23"/>
      <c r="C822" s="23"/>
    </row>
    <row r="823" spans="1:3" s="24" customFormat="1" ht="24" x14ac:dyDescent="0.55000000000000004">
      <c r="A823" s="22"/>
      <c r="B823" s="23"/>
      <c r="C823" s="23"/>
    </row>
    <row r="824" spans="1:3" s="24" customFormat="1" ht="24" x14ac:dyDescent="0.55000000000000004">
      <c r="A824" s="22"/>
      <c r="B824" s="23"/>
      <c r="C824" s="23"/>
    </row>
    <row r="825" spans="1:3" s="24" customFormat="1" ht="24" x14ac:dyDescent="0.55000000000000004">
      <c r="A825" s="22"/>
      <c r="B825" s="23"/>
      <c r="C825" s="23"/>
    </row>
    <row r="826" spans="1:3" s="24" customFormat="1" ht="24" x14ac:dyDescent="0.55000000000000004">
      <c r="A826" s="22"/>
      <c r="B826" s="23"/>
      <c r="C826" s="23"/>
    </row>
    <row r="827" spans="1:3" s="24" customFormat="1" ht="24" x14ac:dyDescent="0.55000000000000004">
      <c r="A827" s="22"/>
      <c r="B827" s="23"/>
      <c r="C827" s="23"/>
    </row>
    <row r="828" spans="1:3" s="24" customFormat="1" ht="24" x14ac:dyDescent="0.55000000000000004">
      <c r="A828" s="22"/>
      <c r="B828" s="23"/>
      <c r="C828" s="23"/>
    </row>
    <row r="829" spans="1:3" s="24" customFormat="1" ht="24" x14ac:dyDescent="0.55000000000000004">
      <c r="A829" s="22"/>
      <c r="B829" s="23"/>
      <c r="C829" s="23"/>
    </row>
    <row r="830" spans="1:3" s="24" customFormat="1" ht="24" x14ac:dyDescent="0.55000000000000004">
      <c r="A830" s="22"/>
      <c r="B830" s="23"/>
      <c r="C830" s="23"/>
    </row>
    <row r="831" spans="1:3" s="24" customFormat="1" ht="24" x14ac:dyDescent="0.55000000000000004">
      <c r="A831" s="22"/>
      <c r="B831" s="23"/>
      <c r="C831" s="23"/>
    </row>
  </sheetData>
  <mergeCells count="34">
    <mergeCell ref="A531:A532"/>
    <mergeCell ref="B531:D531"/>
    <mergeCell ref="A467:A468"/>
    <mergeCell ref="B467:B468"/>
    <mergeCell ref="C467:C468"/>
    <mergeCell ref="A481:A482"/>
    <mergeCell ref="B481:D481"/>
    <mergeCell ref="A507:A508"/>
    <mergeCell ref="B507:B508"/>
    <mergeCell ref="C507:C508"/>
    <mergeCell ref="A433:A434"/>
    <mergeCell ref="B433:D433"/>
    <mergeCell ref="A313:A314"/>
    <mergeCell ref="B313:B314"/>
    <mergeCell ref="C313:C314"/>
    <mergeCell ref="A335:A336"/>
    <mergeCell ref="B335:D335"/>
    <mergeCell ref="A369:A370"/>
    <mergeCell ref="B369:B370"/>
    <mergeCell ref="C369:C370"/>
    <mergeCell ref="A383:A384"/>
    <mergeCell ref="B383:D383"/>
    <mergeCell ref="A409:A410"/>
    <mergeCell ref="B409:B410"/>
    <mergeCell ref="C409:C410"/>
    <mergeCell ref="A284:A286"/>
    <mergeCell ref="B284:D284"/>
    <mergeCell ref="B285:B286"/>
    <mergeCell ref="C285:C286"/>
    <mergeCell ref="A1:D1"/>
    <mergeCell ref="A2:D2"/>
    <mergeCell ref="A270:A271"/>
    <mergeCell ref="B270:B271"/>
    <mergeCell ref="C270:C271"/>
  </mergeCells>
  <pageMargins left="0.7" right="0.7" top="0.9" bottom="0.15" header="0.3" footer="0.3"/>
  <pageSetup paperSize="9" orientation="portrait" r:id="rId1"/>
  <headerFooter>
    <oddHeader>Page &amp;P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13313" r:id="rId4">
          <objectPr defaultSize="0" r:id="rId5">
            <anchor moveWithCells="1" sizeWithCells="1">
              <from>
                <xdr:col>1</xdr:col>
                <xdr:colOff>142875</xdr:colOff>
                <xdr:row>269</xdr:row>
                <xdr:rowOff>209550</xdr:rowOff>
              </from>
              <to>
                <xdr:col>1</xdr:col>
                <xdr:colOff>276225</xdr:colOff>
                <xdr:row>270</xdr:row>
                <xdr:rowOff>76200</xdr:rowOff>
              </to>
            </anchor>
          </objectPr>
        </oleObject>
      </mc:Choice>
      <mc:Fallback>
        <oleObject progId="Equation.3" shapeId="13313" r:id="rId4"/>
      </mc:Fallback>
    </mc:AlternateContent>
    <mc:AlternateContent xmlns:mc="http://schemas.openxmlformats.org/markup-compatibility/2006">
      <mc:Choice Requires="x14">
        <oleObject progId="Equation.3" shapeId="13314" r:id="rId6">
          <objectPr defaultSize="0" r:id="rId5">
            <anchor moveWithCells="1" sizeWithCells="1">
              <from>
                <xdr:col>1</xdr:col>
                <xdr:colOff>142875</xdr:colOff>
                <xdr:row>312</xdr:row>
                <xdr:rowOff>209550</xdr:rowOff>
              </from>
              <to>
                <xdr:col>1</xdr:col>
                <xdr:colOff>276225</xdr:colOff>
                <xdr:row>313</xdr:row>
                <xdr:rowOff>76200</xdr:rowOff>
              </to>
            </anchor>
          </objectPr>
        </oleObject>
      </mc:Choice>
      <mc:Fallback>
        <oleObject progId="Equation.3" shapeId="13314" r:id="rId6"/>
      </mc:Fallback>
    </mc:AlternateContent>
    <mc:AlternateContent xmlns:mc="http://schemas.openxmlformats.org/markup-compatibility/2006">
      <mc:Choice Requires="x14">
        <oleObject progId="Equation.3" shapeId="13315" r:id="rId7">
          <objectPr defaultSize="0" r:id="rId5">
            <anchor moveWithCells="1" sizeWithCells="1">
              <from>
                <xdr:col>1</xdr:col>
                <xdr:colOff>142875</xdr:colOff>
                <xdr:row>368</xdr:row>
                <xdr:rowOff>209550</xdr:rowOff>
              </from>
              <to>
                <xdr:col>1</xdr:col>
                <xdr:colOff>276225</xdr:colOff>
                <xdr:row>369</xdr:row>
                <xdr:rowOff>76200</xdr:rowOff>
              </to>
            </anchor>
          </objectPr>
        </oleObject>
      </mc:Choice>
      <mc:Fallback>
        <oleObject progId="Equation.3" shapeId="13315" r:id="rId7"/>
      </mc:Fallback>
    </mc:AlternateContent>
    <mc:AlternateContent xmlns:mc="http://schemas.openxmlformats.org/markup-compatibility/2006">
      <mc:Choice Requires="x14">
        <oleObject progId="Equation.3" shapeId="13316" r:id="rId8">
          <objectPr defaultSize="0" r:id="rId5">
            <anchor moveWithCells="1" sizeWithCells="1">
              <from>
                <xdr:col>1</xdr:col>
                <xdr:colOff>142875</xdr:colOff>
                <xdr:row>408</xdr:row>
                <xdr:rowOff>209550</xdr:rowOff>
              </from>
              <to>
                <xdr:col>1</xdr:col>
                <xdr:colOff>276225</xdr:colOff>
                <xdr:row>409</xdr:row>
                <xdr:rowOff>76200</xdr:rowOff>
              </to>
            </anchor>
          </objectPr>
        </oleObject>
      </mc:Choice>
      <mc:Fallback>
        <oleObject progId="Equation.3" shapeId="13316" r:id="rId8"/>
      </mc:Fallback>
    </mc:AlternateContent>
    <mc:AlternateContent xmlns:mc="http://schemas.openxmlformats.org/markup-compatibility/2006">
      <mc:Choice Requires="x14">
        <oleObject progId="Equation.3" shapeId="13317" r:id="rId9">
          <objectPr defaultSize="0" r:id="rId5">
            <anchor moveWithCells="1" sizeWithCells="1">
              <from>
                <xdr:col>1</xdr:col>
                <xdr:colOff>142875</xdr:colOff>
                <xdr:row>466</xdr:row>
                <xdr:rowOff>209550</xdr:rowOff>
              </from>
              <to>
                <xdr:col>1</xdr:col>
                <xdr:colOff>276225</xdr:colOff>
                <xdr:row>467</xdr:row>
                <xdr:rowOff>76200</xdr:rowOff>
              </to>
            </anchor>
          </objectPr>
        </oleObject>
      </mc:Choice>
      <mc:Fallback>
        <oleObject progId="Equation.3" shapeId="13317" r:id="rId9"/>
      </mc:Fallback>
    </mc:AlternateContent>
    <mc:AlternateContent xmlns:mc="http://schemas.openxmlformats.org/markup-compatibility/2006">
      <mc:Choice Requires="x14">
        <oleObject progId="Equation.3" shapeId="13318" r:id="rId10">
          <objectPr defaultSize="0" r:id="rId5">
            <anchor moveWithCells="1" sizeWithCells="1">
              <from>
                <xdr:col>1</xdr:col>
                <xdr:colOff>142875</xdr:colOff>
                <xdr:row>506</xdr:row>
                <xdr:rowOff>209550</xdr:rowOff>
              </from>
              <to>
                <xdr:col>1</xdr:col>
                <xdr:colOff>276225</xdr:colOff>
                <xdr:row>507</xdr:row>
                <xdr:rowOff>76200</xdr:rowOff>
              </to>
            </anchor>
          </objectPr>
        </oleObject>
      </mc:Choice>
      <mc:Fallback>
        <oleObject progId="Equation.3" shapeId="13318" r:id="rId10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opLeftCell="G13" zoomScaleNormal="100" workbookViewId="0">
      <selection activeCell="B28" sqref="B28"/>
    </sheetView>
  </sheetViews>
  <sheetFormatPr defaultColWidth="14.42578125" defaultRowHeight="23.25" x14ac:dyDescent="0.2"/>
  <cols>
    <col min="1" max="1" width="10.85546875" style="2" customWidth="1"/>
    <col min="2" max="2" width="18" style="2" bestFit="1" customWidth="1"/>
    <col min="3" max="3" width="11.42578125" style="2" bestFit="1" customWidth="1"/>
    <col min="4" max="4" width="10.28515625" style="2" bestFit="1" customWidth="1"/>
    <col min="5" max="5" width="15.5703125" style="2" bestFit="1" customWidth="1"/>
    <col min="6" max="6" width="42.140625" style="2" bestFit="1" customWidth="1"/>
    <col min="7" max="7" width="37.5703125" style="2" bestFit="1" customWidth="1"/>
    <col min="8" max="8" width="23.42578125" style="2" bestFit="1" customWidth="1"/>
    <col min="9" max="9" width="13.7109375" style="2" bestFit="1" customWidth="1"/>
    <col min="10" max="10" width="46.28515625" style="2" bestFit="1" customWidth="1"/>
    <col min="11" max="11" width="48" style="2" bestFit="1" customWidth="1"/>
    <col min="12" max="12" width="39.28515625" style="2" bestFit="1" customWidth="1"/>
    <col min="13" max="13" width="43.140625" style="2" bestFit="1" customWidth="1"/>
    <col min="14" max="14" width="44.5703125" style="2" bestFit="1" customWidth="1"/>
    <col min="15" max="15" width="28.42578125" style="2" bestFit="1" customWidth="1"/>
    <col min="16" max="16" width="48.140625" style="2" bestFit="1" customWidth="1"/>
    <col min="17" max="17" width="47.85546875" style="2" bestFit="1" customWidth="1"/>
    <col min="18" max="18" width="53.85546875" style="2" bestFit="1" customWidth="1"/>
    <col min="19" max="19" width="45.7109375" style="2" bestFit="1" customWidth="1"/>
    <col min="20" max="21" width="48.140625" style="2" bestFit="1" customWidth="1"/>
    <col min="22" max="22" width="33.42578125" style="2" bestFit="1" customWidth="1"/>
    <col min="23" max="23" width="62.140625" style="2" bestFit="1" customWidth="1"/>
    <col min="24" max="24" width="65.5703125" style="2" bestFit="1" customWidth="1"/>
    <col min="25" max="25" width="7.85546875" style="2" customWidth="1"/>
    <col min="26" max="31" width="21.5703125" style="2" customWidth="1"/>
    <col min="32" max="16384" width="14.42578125" style="2"/>
  </cols>
  <sheetData>
    <row r="1" spans="1:25" x14ac:dyDescent="0.2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</row>
    <row r="2" spans="1:25" customFormat="1" ht="15.75" customHeight="1" x14ac:dyDescent="0.2">
      <c r="A2">
        <v>1</v>
      </c>
      <c r="B2" s="141">
        <v>43581.600688067134</v>
      </c>
      <c r="C2" s="1" t="s">
        <v>32</v>
      </c>
      <c r="D2" s="145" t="s">
        <v>25</v>
      </c>
      <c r="E2" s="147" t="s">
        <v>26</v>
      </c>
      <c r="F2" s="1" t="s">
        <v>44</v>
      </c>
      <c r="G2" s="1" t="s">
        <v>44</v>
      </c>
      <c r="H2" s="1" t="s">
        <v>29</v>
      </c>
      <c r="I2" s="1" t="s">
        <v>137</v>
      </c>
      <c r="J2" s="1">
        <v>5</v>
      </c>
      <c r="K2" s="1">
        <v>5</v>
      </c>
      <c r="L2" s="1">
        <v>5</v>
      </c>
      <c r="M2" s="1">
        <v>5</v>
      </c>
      <c r="N2" s="1">
        <v>5</v>
      </c>
      <c r="O2" s="1">
        <v>5</v>
      </c>
      <c r="P2" s="1">
        <v>5</v>
      </c>
      <c r="Q2" s="1">
        <v>5</v>
      </c>
      <c r="R2" s="1">
        <v>5</v>
      </c>
      <c r="S2" s="1">
        <v>5</v>
      </c>
      <c r="T2" s="1">
        <v>5</v>
      </c>
      <c r="U2" s="1">
        <v>5</v>
      </c>
      <c r="V2" s="1">
        <v>5</v>
      </c>
      <c r="W2" s="1">
        <v>5</v>
      </c>
      <c r="X2" s="1">
        <v>5</v>
      </c>
    </row>
    <row r="3" spans="1:25" customFormat="1" ht="15.75" customHeight="1" x14ac:dyDescent="0.2">
      <c r="A3">
        <v>2</v>
      </c>
      <c r="B3" s="141">
        <v>43583.422565659726</v>
      </c>
      <c r="C3" s="1" t="s">
        <v>32</v>
      </c>
      <c r="D3" s="145" t="s">
        <v>25</v>
      </c>
      <c r="E3" s="147" t="s">
        <v>26</v>
      </c>
      <c r="F3" s="1" t="s">
        <v>331</v>
      </c>
      <c r="G3" s="1" t="s">
        <v>35</v>
      </c>
      <c r="H3" s="1" t="s">
        <v>29</v>
      </c>
      <c r="I3" s="1" t="s">
        <v>137</v>
      </c>
      <c r="J3" s="1">
        <v>5</v>
      </c>
      <c r="K3" s="1">
        <v>5</v>
      </c>
      <c r="L3" s="1">
        <v>5</v>
      </c>
      <c r="M3" s="1">
        <v>5</v>
      </c>
      <c r="N3" s="1">
        <v>5</v>
      </c>
      <c r="O3" s="1">
        <v>5</v>
      </c>
      <c r="P3" s="1">
        <v>5</v>
      </c>
      <c r="Q3" s="1">
        <v>5</v>
      </c>
      <c r="R3" s="1">
        <v>5</v>
      </c>
      <c r="S3" s="1">
        <v>5</v>
      </c>
      <c r="T3" s="1">
        <v>5</v>
      </c>
      <c r="U3" s="1">
        <v>5</v>
      </c>
      <c r="V3" s="1">
        <v>5</v>
      </c>
      <c r="W3" s="1">
        <v>5</v>
      </c>
      <c r="X3" s="1">
        <v>5</v>
      </c>
    </row>
    <row r="4" spans="1:25" customFormat="1" ht="15.75" customHeight="1" x14ac:dyDescent="0.2">
      <c r="A4">
        <v>3</v>
      </c>
      <c r="B4" s="141">
        <v>43583.426722442135</v>
      </c>
      <c r="C4" s="1" t="s">
        <v>24</v>
      </c>
      <c r="D4" s="146" t="s">
        <v>33</v>
      </c>
      <c r="E4" s="1" t="s">
        <v>37</v>
      </c>
      <c r="F4" s="1" t="s">
        <v>69</v>
      </c>
      <c r="G4" s="1" t="s">
        <v>332</v>
      </c>
      <c r="H4" s="1" t="s">
        <v>29</v>
      </c>
      <c r="I4" s="1" t="s">
        <v>137</v>
      </c>
      <c r="J4" s="1">
        <v>4</v>
      </c>
      <c r="K4" s="1">
        <v>5</v>
      </c>
      <c r="L4" s="1">
        <v>5</v>
      </c>
      <c r="M4" s="1">
        <v>3</v>
      </c>
      <c r="N4" s="1">
        <v>5</v>
      </c>
      <c r="O4" s="1">
        <v>5</v>
      </c>
      <c r="P4" s="1">
        <v>3</v>
      </c>
      <c r="Q4" s="1">
        <v>4</v>
      </c>
      <c r="R4" s="1">
        <v>5</v>
      </c>
      <c r="S4" s="1">
        <v>5</v>
      </c>
      <c r="T4" s="1">
        <v>5</v>
      </c>
      <c r="U4" s="1">
        <v>5</v>
      </c>
      <c r="V4" s="1">
        <v>5</v>
      </c>
      <c r="W4" s="1">
        <v>5</v>
      </c>
      <c r="X4" s="1">
        <v>5</v>
      </c>
    </row>
    <row r="5" spans="1:25" customFormat="1" ht="15.75" customHeight="1" x14ac:dyDescent="0.2">
      <c r="A5">
        <v>4</v>
      </c>
      <c r="B5" s="141">
        <v>43583.427642951385</v>
      </c>
      <c r="C5" s="1" t="s">
        <v>24</v>
      </c>
      <c r="D5" s="1" t="s">
        <v>36</v>
      </c>
      <c r="E5" s="1" t="s">
        <v>37</v>
      </c>
      <c r="F5" s="1" t="s">
        <v>69</v>
      </c>
      <c r="G5" s="1" t="s">
        <v>77</v>
      </c>
      <c r="H5" s="1" t="s">
        <v>29</v>
      </c>
      <c r="I5" s="1" t="s">
        <v>137</v>
      </c>
      <c r="J5" s="1">
        <v>3</v>
      </c>
      <c r="K5" s="1">
        <v>4</v>
      </c>
      <c r="L5" s="1">
        <v>3</v>
      </c>
      <c r="M5" s="1">
        <v>3</v>
      </c>
      <c r="N5" s="1">
        <v>3</v>
      </c>
      <c r="O5" s="1">
        <v>4</v>
      </c>
      <c r="P5" s="1">
        <v>3</v>
      </c>
      <c r="Q5" s="1">
        <v>4</v>
      </c>
      <c r="R5" s="1">
        <v>4</v>
      </c>
      <c r="S5" s="1">
        <v>4</v>
      </c>
      <c r="T5" s="1">
        <v>4</v>
      </c>
      <c r="U5" s="1">
        <v>3</v>
      </c>
      <c r="V5" s="1">
        <v>4</v>
      </c>
      <c r="W5" s="1">
        <v>4</v>
      </c>
      <c r="X5" s="1">
        <v>4</v>
      </c>
    </row>
    <row r="6" spans="1:25" customFormat="1" ht="15.75" customHeight="1" x14ac:dyDescent="0.2">
      <c r="A6">
        <v>5</v>
      </c>
      <c r="B6" s="141">
        <v>43583.428204143522</v>
      </c>
      <c r="C6" s="1" t="s">
        <v>32</v>
      </c>
      <c r="D6" s="145" t="s">
        <v>25</v>
      </c>
      <c r="E6" s="147" t="s">
        <v>26</v>
      </c>
      <c r="F6" s="1" t="s">
        <v>334</v>
      </c>
      <c r="G6" s="1" t="s">
        <v>335</v>
      </c>
      <c r="H6" s="1" t="s">
        <v>29</v>
      </c>
      <c r="I6" s="1" t="s">
        <v>141</v>
      </c>
      <c r="J6" s="1">
        <v>2</v>
      </c>
      <c r="K6" s="1">
        <v>2</v>
      </c>
      <c r="L6" s="1">
        <v>1</v>
      </c>
      <c r="M6" s="1">
        <v>3</v>
      </c>
      <c r="N6" s="1">
        <v>4</v>
      </c>
      <c r="O6" s="1">
        <v>4</v>
      </c>
      <c r="P6" s="1">
        <v>3</v>
      </c>
      <c r="Q6" s="1">
        <v>4</v>
      </c>
      <c r="R6" s="1">
        <v>4</v>
      </c>
      <c r="S6" s="1">
        <v>4</v>
      </c>
      <c r="T6" s="1">
        <v>4</v>
      </c>
      <c r="U6" s="1">
        <v>4</v>
      </c>
      <c r="V6" s="1">
        <v>4</v>
      </c>
      <c r="W6" s="1">
        <v>4</v>
      </c>
      <c r="X6" s="1">
        <v>3</v>
      </c>
      <c r="Y6" s="1" t="s">
        <v>336</v>
      </c>
    </row>
    <row r="7" spans="1:25" customFormat="1" ht="15.75" customHeight="1" x14ac:dyDescent="0.2">
      <c r="A7">
        <v>6</v>
      </c>
      <c r="B7" s="141">
        <v>43583.430615775462</v>
      </c>
      <c r="C7" s="1" t="s">
        <v>24</v>
      </c>
      <c r="D7" s="145" t="s">
        <v>25</v>
      </c>
      <c r="E7" s="147" t="s">
        <v>26</v>
      </c>
      <c r="F7" s="1" t="s">
        <v>34</v>
      </c>
      <c r="G7" s="1" t="s">
        <v>49</v>
      </c>
      <c r="H7" s="1" t="s">
        <v>29</v>
      </c>
      <c r="I7" s="1" t="s">
        <v>141</v>
      </c>
      <c r="J7" s="1">
        <v>4</v>
      </c>
      <c r="K7" s="1">
        <v>4</v>
      </c>
      <c r="L7" s="1">
        <v>3</v>
      </c>
      <c r="M7" s="1">
        <v>4</v>
      </c>
      <c r="N7" s="1">
        <v>4</v>
      </c>
      <c r="O7" s="1">
        <v>4</v>
      </c>
      <c r="P7" s="1">
        <v>2</v>
      </c>
      <c r="Q7" s="1">
        <v>4</v>
      </c>
      <c r="R7" s="1">
        <v>4</v>
      </c>
      <c r="S7" s="1">
        <v>4</v>
      </c>
      <c r="T7" s="1">
        <v>4</v>
      </c>
      <c r="U7" s="1">
        <v>4</v>
      </c>
      <c r="V7" s="1">
        <v>5</v>
      </c>
      <c r="W7" s="1">
        <v>4</v>
      </c>
      <c r="X7" s="1">
        <v>5</v>
      </c>
    </row>
    <row r="8" spans="1:25" customFormat="1" ht="15.75" customHeight="1" x14ac:dyDescent="0.2">
      <c r="A8">
        <v>7</v>
      </c>
      <c r="B8" s="141">
        <v>43583.432124999999</v>
      </c>
      <c r="C8" s="1" t="s">
        <v>32</v>
      </c>
      <c r="D8" s="145" t="s">
        <v>25</v>
      </c>
      <c r="E8" s="147" t="s">
        <v>26</v>
      </c>
      <c r="F8" s="1" t="s">
        <v>52</v>
      </c>
      <c r="G8" s="1" t="s">
        <v>337</v>
      </c>
      <c r="H8" s="1" t="s">
        <v>29</v>
      </c>
      <c r="I8" s="1" t="s">
        <v>141</v>
      </c>
      <c r="J8" s="1">
        <v>2</v>
      </c>
      <c r="K8" s="1">
        <v>3</v>
      </c>
      <c r="L8" s="1">
        <v>2</v>
      </c>
      <c r="M8" s="1">
        <v>3</v>
      </c>
      <c r="N8" s="1">
        <v>4</v>
      </c>
      <c r="O8" s="1">
        <v>4</v>
      </c>
      <c r="P8" s="1">
        <v>2</v>
      </c>
      <c r="Q8" s="1">
        <v>3</v>
      </c>
      <c r="R8" s="1">
        <v>3</v>
      </c>
      <c r="S8" s="1">
        <v>3</v>
      </c>
      <c r="T8" s="1">
        <v>3</v>
      </c>
      <c r="U8" s="1">
        <v>4</v>
      </c>
      <c r="V8" s="1">
        <v>4</v>
      </c>
      <c r="W8" s="1">
        <v>4</v>
      </c>
      <c r="X8" s="1">
        <v>4</v>
      </c>
      <c r="Y8" s="1" t="s">
        <v>338</v>
      </c>
    </row>
    <row r="9" spans="1:25" customFormat="1" ht="15.75" customHeight="1" x14ac:dyDescent="0.2">
      <c r="A9">
        <v>8</v>
      </c>
      <c r="B9" s="141">
        <v>43583.456261111111</v>
      </c>
      <c r="C9" s="1" t="s">
        <v>32</v>
      </c>
      <c r="D9" s="146" t="s">
        <v>33</v>
      </c>
      <c r="E9" s="1" t="s">
        <v>37</v>
      </c>
      <c r="F9" s="1" t="s">
        <v>34</v>
      </c>
      <c r="G9" s="1" t="s">
        <v>35</v>
      </c>
      <c r="H9" s="1" t="s">
        <v>29</v>
      </c>
      <c r="I9" s="1" t="s">
        <v>137</v>
      </c>
      <c r="J9" s="1">
        <v>5</v>
      </c>
      <c r="K9" s="1">
        <v>5</v>
      </c>
      <c r="L9" s="1">
        <v>5</v>
      </c>
      <c r="M9" s="1">
        <v>4</v>
      </c>
      <c r="N9" s="1">
        <v>4</v>
      </c>
      <c r="O9" s="1">
        <v>4</v>
      </c>
      <c r="P9" s="1">
        <v>3</v>
      </c>
      <c r="Q9" s="1">
        <v>4</v>
      </c>
      <c r="R9" s="1">
        <v>4</v>
      </c>
      <c r="S9" s="1">
        <v>4</v>
      </c>
      <c r="T9" s="1">
        <v>4</v>
      </c>
      <c r="U9" s="1">
        <v>3</v>
      </c>
      <c r="V9" s="1">
        <v>5</v>
      </c>
      <c r="W9" s="1">
        <v>3</v>
      </c>
      <c r="X9" s="1">
        <v>5</v>
      </c>
    </row>
    <row r="10" spans="1:25" customFormat="1" ht="15.75" customHeight="1" x14ac:dyDescent="0.2">
      <c r="A10">
        <v>9</v>
      </c>
      <c r="B10" s="141">
        <v>43583.484772488431</v>
      </c>
      <c r="C10" s="1" t="s">
        <v>24</v>
      </c>
      <c r="D10" s="146" t="s">
        <v>33</v>
      </c>
      <c r="E10" s="147" t="s">
        <v>26</v>
      </c>
      <c r="F10" s="1" t="s">
        <v>69</v>
      </c>
      <c r="G10" s="1" t="s">
        <v>353</v>
      </c>
      <c r="H10" s="1" t="s">
        <v>29</v>
      </c>
      <c r="I10" s="1" t="s">
        <v>137</v>
      </c>
      <c r="J10" s="1">
        <v>4</v>
      </c>
      <c r="K10" s="1">
        <v>2</v>
      </c>
      <c r="L10" s="1">
        <v>4</v>
      </c>
      <c r="M10" s="1">
        <v>4</v>
      </c>
      <c r="N10" s="1">
        <v>4</v>
      </c>
      <c r="O10" s="1">
        <v>4</v>
      </c>
      <c r="P10" s="1">
        <v>4</v>
      </c>
      <c r="Q10" s="1">
        <v>4</v>
      </c>
      <c r="R10" s="1">
        <v>4</v>
      </c>
      <c r="S10" s="1">
        <v>4</v>
      </c>
      <c r="T10" s="1">
        <v>4</v>
      </c>
      <c r="U10" s="1">
        <v>4</v>
      </c>
      <c r="V10" s="1">
        <v>4</v>
      </c>
      <c r="W10" s="1">
        <v>4</v>
      </c>
      <c r="X10" s="1">
        <v>4</v>
      </c>
    </row>
    <row r="11" spans="1:25" customFormat="1" ht="15.75" customHeight="1" x14ac:dyDescent="0.2">
      <c r="A11">
        <v>10</v>
      </c>
      <c r="B11" s="141">
        <v>43583.487205266203</v>
      </c>
      <c r="C11" s="1" t="s">
        <v>24</v>
      </c>
      <c r="D11" s="146" t="s">
        <v>33</v>
      </c>
      <c r="E11" s="147" t="s">
        <v>26</v>
      </c>
      <c r="F11" s="1" t="s">
        <v>69</v>
      </c>
      <c r="G11" s="1" t="s">
        <v>355</v>
      </c>
      <c r="H11" s="1" t="s">
        <v>29</v>
      </c>
      <c r="I11" s="1" t="s">
        <v>137</v>
      </c>
      <c r="J11" s="1">
        <v>5</v>
      </c>
      <c r="K11" s="1">
        <v>5</v>
      </c>
      <c r="L11" s="1">
        <v>5</v>
      </c>
      <c r="M11" s="1">
        <v>5</v>
      </c>
      <c r="N11" s="1">
        <v>5</v>
      </c>
      <c r="O11" s="1">
        <v>5</v>
      </c>
      <c r="P11" s="1">
        <v>5</v>
      </c>
      <c r="Q11" s="1">
        <v>5</v>
      </c>
      <c r="R11" s="1">
        <v>5</v>
      </c>
      <c r="S11" s="1">
        <v>5</v>
      </c>
      <c r="T11" s="1">
        <v>5</v>
      </c>
      <c r="U11" s="1">
        <v>5</v>
      </c>
      <c r="V11" s="1">
        <v>5</v>
      </c>
      <c r="W11" s="1">
        <v>5</v>
      </c>
      <c r="X11" s="1">
        <v>5</v>
      </c>
    </row>
    <row r="12" spans="1:25" customFormat="1" ht="12.75" x14ac:dyDescent="0.2">
      <c r="A12">
        <v>11</v>
      </c>
      <c r="B12" s="141">
        <v>43583.499796759264</v>
      </c>
      <c r="C12" s="1" t="s">
        <v>24</v>
      </c>
      <c r="D12" s="1" t="s">
        <v>36</v>
      </c>
      <c r="E12" s="1" t="s">
        <v>37</v>
      </c>
      <c r="F12" s="1" t="s">
        <v>34</v>
      </c>
      <c r="G12" s="1" t="s">
        <v>362</v>
      </c>
      <c r="H12" s="1" t="s">
        <v>29</v>
      </c>
      <c r="I12" s="1" t="s">
        <v>141</v>
      </c>
      <c r="J12" s="1">
        <v>5</v>
      </c>
      <c r="K12" s="1">
        <v>5</v>
      </c>
      <c r="L12" s="1">
        <v>5</v>
      </c>
      <c r="M12" s="1">
        <v>5</v>
      </c>
      <c r="N12" s="1">
        <v>5</v>
      </c>
      <c r="O12" s="1">
        <v>5</v>
      </c>
      <c r="P12" s="1">
        <v>5</v>
      </c>
      <c r="Q12" s="1">
        <v>5</v>
      </c>
      <c r="R12" s="1">
        <v>5</v>
      </c>
      <c r="S12" s="1">
        <v>5</v>
      </c>
      <c r="T12" s="1">
        <v>5</v>
      </c>
      <c r="U12" s="1">
        <v>5</v>
      </c>
      <c r="V12" s="1">
        <v>5</v>
      </c>
      <c r="W12" s="1">
        <v>5</v>
      </c>
      <c r="X12" s="1">
        <v>5</v>
      </c>
      <c r="Y12" s="1" t="s">
        <v>363</v>
      </c>
    </row>
    <row r="13" spans="1:25" customFormat="1" ht="12.75" x14ac:dyDescent="0.2">
      <c r="A13">
        <v>12</v>
      </c>
      <c r="B13" s="141">
        <v>43583.504717662036</v>
      </c>
      <c r="C13" s="1" t="s">
        <v>32</v>
      </c>
      <c r="D13" s="145" t="s">
        <v>25</v>
      </c>
      <c r="E13" s="147" t="s">
        <v>26</v>
      </c>
      <c r="F13" s="1" t="s">
        <v>52</v>
      </c>
      <c r="G13" s="1" t="s">
        <v>364</v>
      </c>
      <c r="H13" s="1" t="s">
        <v>29</v>
      </c>
      <c r="I13" s="1" t="s">
        <v>141</v>
      </c>
      <c r="J13" s="1">
        <v>4</v>
      </c>
      <c r="K13" s="1">
        <v>3</v>
      </c>
      <c r="L13" s="1">
        <v>1</v>
      </c>
      <c r="M13" s="1">
        <v>3</v>
      </c>
      <c r="N13" s="1">
        <v>3</v>
      </c>
      <c r="O13" s="1">
        <v>4</v>
      </c>
      <c r="P13" s="1">
        <v>1</v>
      </c>
      <c r="Q13" s="1">
        <v>3</v>
      </c>
      <c r="R13" s="1">
        <v>3</v>
      </c>
      <c r="S13" s="1">
        <v>3</v>
      </c>
      <c r="T13" s="1">
        <v>3</v>
      </c>
      <c r="U13" s="1">
        <v>4</v>
      </c>
      <c r="V13" s="1">
        <v>4</v>
      </c>
      <c r="W13" s="1">
        <v>4</v>
      </c>
      <c r="X13" s="1">
        <v>3</v>
      </c>
    </row>
    <row r="14" spans="1:25" customFormat="1" ht="12.75" x14ac:dyDescent="0.2">
      <c r="A14">
        <v>13</v>
      </c>
      <c r="B14" s="141">
        <v>43584.291231805561</v>
      </c>
      <c r="C14" s="1" t="s">
        <v>32</v>
      </c>
      <c r="D14" s="1" t="s">
        <v>36</v>
      </c>
      <c r="E14" s="147" t="s">
        <v>26</v>
      </c>
      <c r="F14" s="1" t="s">
        <v>34</v>
      </c>
      <c r="G14" s="1" t="s">
        <v>368</v>
      </c>
      <c r="H14" s="1" t="s">
        <v>29</v>
      </c>
      <c r="I14" s="1" t="s">
        <v>137</v>
      </c>
      <c r="J14" s="1">
        <v>5</v>
      </c>
      <c r="K14" s="1">
        <v>5</v>
      </c>
      <c r="L14" s="1">
        <v>5</v>
      </c>
      <c r="M14" s="1">
        <v>5</v>
      </c>
      <c r="N14" s="1">
        <v>5</v>
      </c>
      <c r="O14" s="1">
        <v>5</v>
      </c>
      <c r="P14" s="1">
        <v>2</v>
      </c>
      <c r="Q14" s="1">
        <v>5</v>
      </c>
      <c r="R14" s="1">
        <v>5</v>
      </c>
      <c r="S14" s="1">
        <v>5</v>
      </c>
      <c r="T14" s="1">
        <v>5</v>
      </c>
      <c r="U14" s="1">
        <v>5</v>
      </c>
      <c r="V14" s="1">
        <v>5</v>
      </c>
      <c r="W14" s="1">
        <v>5</v>
      </c>
      <c r="X14" s="1">
        <v>5</v>
      </c>
    </row>
    <row r="15" spans="1:25" customFormat="1" ht="12.75" x14ac:dyDescent="0.2">
      <c r="A15">
        <v>14</v>
      </c>
      <c r="B15" s="141">
        <v>43584.415104768515</v>
      </c>
      <c r="C15" s="1" t="s">
        <v>32</v>
      </c>
      <c r="D15" s="145" t="s">
        <v>25</v>
      </c>
      <c r="E15" s="147" t="s">
        <v>26</v>
      </c>
      <c r="F15" s="1" t="s">
        <v>57</v>
      </c>
      <c r="G15" s="1" t="s">
        <v>57</v>
      </c>
      <c r="H15" s="1" t="s">
        <v>29</v>
      </c>
      <c r="I15" s="1" t="s">
        <v>137</v>
      </c>
      <c r="J15" s="1">
        <v>5</v>
      </c>
      <c r="K15" s="1">
        <v>5</v>
      </c>
      <c r="L15" s="1">
        <v>5</v>
      </c>
      <c r="M15" s="1">
        <v>4</v>
      </c>
      <c r="N15" s="1">
        <v>4</v>
      </c>
      <c r="O15" s="1">
        <v>4</v>
      </c>
      <c r="P15" s="1">
        <v>2</v>
      </c>
      <c r="Q15" s="1">
        <v>3</v>
      </c>
      <c r="R15" s="1">
        <v>4</v>
      </c>
      <c r="S15" s="1">
        <v>3</v>
      </c>
      <c r="T15" s="1">
        <v>3</v>
      </c>
      <c r="U15" s="1">
        <v>3</v>
      </c>
      <c r="V15" s="1">
        <v>5</v>
      </c>
      <c r="W15" s="1">
        <v>3</v>
      </c>
      <c r="X15" s="1">
        <v>5</v>
      </c>
      <c r="Y15" s="1" t="s">
        <v>369</v>
      </c>
    </row>
    <row r="16" spans="1:25" customFormat="1" ht="12.75" x14ac:dyDescent="0.2">
      <c r="A16">
        <v>15</v>
      </c>
      <c r="B16" s="141">
        <v>43591.494534641199</v>
      </c>
      <c r="C16" s="1" t="s">
        <v>24</v>
      </c>
      <c r="D16" s="1" t="s">
        <v>36</v>
      </c>
      <c r="E16" s="1" t="s">
        <v>37</v>
      </c>
      <c r="F16" s="1" t="s">
        <v>34</v>
      </c>
      <c r="G16" s="1" t="s">
        <v>55</v>
      </c>
      <c r="H16" s="1" t="s">
        <v>29</v>
      </c>
      <c r="I16" s="1" t="s">
        <v>141</v>
      </c>
      <c r="J16" s="1">
        <v>3</v>
      </c>
      <c r="K16" s="1">
        <v>4</v>
      </c>
      <c r="L16" s="1">
        <v>3</v>
      </c>
      <c r="M16" s="1">
        <v>3</v>
      </c>
      <c r="N16" s="1">
        <v>3</v>
      </c>
      <c r="O16" s="1">
        <v>4</v>
      </c>
      <c r="P16" s="1">
        <v>3</v>
      </c>
      <c r="Q16" s="1">
        <v>4</v>
      </c>
      <c r="R16" s="1">
        <v>3</v>
      </c>
      <c r="S16" s="1">
        <v>3</v>
      </c>
      <c r="T16" s="1">
        <v>4</v>
      </c>
      <c r="U16" s="1">
        <v>4</v>
      </c>
      <c r="V16" s="1">
        <v>4</v>
      </c>
      <c r="W16" s="1">
        <v>4</v>
      </c>
      <c r="X16" s="1">
        <v>5</v>
      </c>
    </row>
    <row r="17" spans="1:25" customFormat="1" ht="12.75" x14ac:dyDescent="0.2">
      <c r="A17">
        <v>16</v>
      </c>
      <c r="B17" s="141">
        <v>43592.416227222224</v>
      </c>
      <c r="C17" s="1" t="s">
        <v>24</v>
      </c>
      <c r="D17" s="145" t="s">
        <v>25</v>
      </c>
      <c r="E17" s="147" t="s">
        <v>26</v>
      </c>
      <c r="F17" s="1" t="s">
        <v>51</v>
      </c>
      <c r="G17" s="1" t="s">
        <v>38</v>
      </c>
      <c r="H17" s="1" t="s">
        <v>29</v>
      </c>
      <c r="I17" s="1" t="s">
        <v>141</v>
      </c>
      <c r="J17" s="1">
        <v>3</v>
      </c>
      <c r="K17" s="1">
        <v>3</v>
      </c>
      <c r="L17" s="1">
        <v>3</v>
      </c>
      <c r="M17" s="1">
        <v>3</v>
      </c>
      <c r="N17" s="1">
        <v>3</v>
      </c>
      <c r="O17" s="1">
        <v>4</v>
      </c>
      <c r="P17" s="1">
        <v>3</v>
      </c>
      <c r="Q17" s="1">
        <v>4</v>
      </c>
      <c r="R17" s="1">
        <v>3</v>
      </c>
      <c r="S17" s="1">
        <v>3</v>
      </c>
      <c r="T17" s="1">
        <v>3</v>
      </c>
      <c r="U17" s="1">
        <v>4</v>
      </c>
      <c r="V17" s="1">
        <v>4</v>
      </c>
      <c r="W17" s="1">
        <v>4</v>
      </c>
      <c r="X17" s="1">
        <v>4</v>
      </c>
      <c r="Y17" s="1" t="s">
        <v>381</v>
      </c>
    </row>
    <row r="18" spans="1:25" x14ac:dyDescent="0.2">
      <c r="J18" s="4">
        <f t="shared" ref="J18:X18" si="0">AVERAGE(J2:J17)</f>
        <v>4</v>
      </c>
      <c r="K18" s="4">
        <f t="shared" si="0"/>
        <v>4.0625</v>
      </c>
      <c r="L18" s="4">
        <f t="shared" si="0"/>
        <v>3.75</v>
      </c>
      <c r="M18" s="4">
        <f t="shared" si="0"/>
        <v>3.875</v>
      </c>
      <c r="N18" s="4">
        <f t="shared" si="0"/>
        <v>4.125</v>
      </c>
      <c r="O18" s="4">
        <f t="shared" si="0"/>
        <v>4.375</v>
      </c>
      <c r="P18" s="4">
        <f t="shared" si="0"/>
        <v>3.1875</v>
      </c>
      <c r="Q18" s="4">
        <f t="shared" si="0"/>
        <v>4.125</v>
      </c>
      <c r="R18" s="4">
        <f t="shared" si="0"/>
        <v>4.125</v>
      </c>
      <c r="S18" s="4">
        <f t="shared" si="0"/>
        <v>4.0625</v>
      </c>
      <c r="T18" s="4">
        <f t="shared" si="0"/>
        <v>4.125</v>
      </c>
      <c r="U18" s="4">
        <f t="shared" si="0"/>
        <v>4.1875</v>
      </c>
      <c r="V18" s="4">
        <f t="shared" si="0"/>
        <v>4.5625</v>
      </c>
      <c r="W18" s="4">
        <f t="shared" si="0"/>
        <v>4.25</v>
      </c>
      <c r="X18" s="4">
        <f t="shared" si="0"/>
        <v>4.5</v>
      </c>
      <c r="Y18" s="7">
        <f>AVERAGE(J2:X17)</f>
        <v>4.0875000000000004</v>
      </c>
    </row>
    <row r="19" spans="1:25" x14ac:dyDescent="0.2">
      <c r="J19" s="5">
        <f t="shared" ref="J19:X19" si="1">STDEV(J2:J17)</f>
        <v>1.0954451150103321</v>
      </c>
      <c r="K19" s="5">
        <f t="shared" si="1"/>
        <v>1.1236102527122116</v>
      </c>
      <c r="L19" s="5">
        <f t="shared" si="1"/>
        <v>1.4832396974191326</v>
      </c>
      <c r="M19" s="5">
        <f t="shared" si="1"/>
        <v>0.8850612031567836</v>
      </c>
      <c r="N19" s="5">
        <f t="shared" si="1"/>
        <v>0.80622577482985502</v>
      </c>
      <c r="O19" s="5">
        <f t="shared" si="1"/>
        <v>0.5</v>
      </c>
      <c r="P19" s="5">
        <f t="shared" si="1"/>
        <v>1.2763881332363862</v>
      </c>
      <c r="Q19" s="5">
        <f t="shared" si="1"/>
        <v>0.7187952884282609</v>
      </c>
      <c r="R19" s="5">
        <f t="shared" si="1"/>
        <v>0.80622577482985502</v>
      </c>
      <c r="S19" s="5">
        <f t="shared" si="1"/>
        <v>0.8539125638299665</v>
      </c>
      <c r="T19" s="5">
        <f t="shared" si="1"/>
        <v>0.80622577482985502</v>
      </c>
      <c r="U19" s="5">
        <f t="shared" si="1"/>
        <v>0.75</v>
      </c>
      <c r="V19" s="5">
        <f t="shared" si="1"/>
        <v>0.51234753829797997</v>
      </c>
      <c r="W19" s="5">
        <f t="shared" si="1"/>
        <v>0.68313005106397318</v>
      </c>
      <c r="X19" s="5">
        <f t="shared" si="1"/>
        <v>0.73029674334022143</v>
      </c>
      <c r="Y19" s="7">
        <f>STDEV(J2:X17)</f>
        <v>0.93549821152458112</v>
      </c>
    </row>
    <row r="20" spans="1:25" x14ac:dyDescent="0.2">
      <c r="J20" s="64">
        <f t="shared" ref="J20:X20" si="2">AVERAGE(J2:J19)</f>
        <v>3.8386358397227962</v>
      </c>
      <c r="K20" s="64">
        <f t="shared" si="2"/>
        <v>3.8992283473729006</v>
      </c>
      <c r="L20" s="64">
        <f t="shared" si="2"/>
        <v>3.624068872078841</v>
      </c>
      <c r="M20" s="64">
        <f t="shared" si="2"/>
        <v>3.7088922890642655</v>
      </c>
      <c r="N20" s="64">
        <f t="shared" si="2"/>
        <v>3.9406236541572142</v>
      </c>
      <c r="O20" s="64">
        <f t="shared" si="2"/>
        <v>4.1597222222222223</v>
      </c>
      <c r="P20" s="64">
        <f t="shared" si="2"/>
        <v>3.0813271185131326</v>
      </c>
      <c r="Q20" s="64">
        <f t="shared" si="2"/>
        <v>3.9357664049126808</v>
      </c>
      <c r="R20" s="64">
        <f t="shared" si="2"/>
        <v>3.9406236541572142</v>
      </c>
      <c r="S20" s="64">
        <f t="shared" si="2"/>
        <v>3.884245142434998</v>
      </c>
      <c r="T20" s="64">
        <f t="shared" si="2"/>
        <v>3.9406236541572142</v>
      </c>
      <c r="U20" s="64">
        <f t="shared" si="2"/>
        <v>3.9965277777777777</v>
      </c>
      <c r="V20" s="64">
        <f t="shared" si="2"/>
        <v>4.3374915299054431</v>
      </c>
      <c r="W20" s="64">
        <f t="shared" si="2"/>
        <v>4.0518405583924428</v>
      </c>
      <c r="X20" s="64">
        <f t="shared" si="2"/>
        <v>4.290572041296679</v>
      </c>
    </row>
    <row r="21" spans="1:25" x14ac:dyDescent="0.2">
      <c r="J21" s="64">
        <f t="shared" ref="J21:X21" si="3">STDEV(J2:J17)</f>
        <v>1.0954451150103321</v>
      </c>
      <c r="K21" s="64">
        <f t="shared" si="3"/>
        <v>1.1236102527122116</v>
      </c>
      <c r="L21" s="64">
        <f t="shared" si="3"/>
        <v>1.4832396974191326</v>
      </c>
      <c r="M21" s="64">
        <f t="shared" si="3"/>
        <v>0.8850612031567836</v>
      </c>
      <c r="N21" s="64">
        <f t="shared" si="3"/>
        <v>0.80622577482985502</v>
      </c>
      <c r="O21" s="64">
        <f t="shared" si="3"/>
        <v>0.5</v>
      </c>
      <c r="P21" s="64">
        <f t="shared" si="3"/>
        <v>1.2763881332363862</v>
      </c>
      <c r="Q21" s="64">
        <f t="shared" si="3"/>
        <v>0.7187952884282609</v>
      </c>
      <c r="R21" s="64">
        <f t="shared" si="3"/>
        <v>0.80622577482985502</v>
      </c>
      <c r="S21" s="64">
        <f t="shared" si="3"/>
        <v>0.8539125638299665</v>
      </c>
      <c r="T21" s="64">
        <f t="shared" si="3"/>
        <v>0.80622577482985502</v>
      </c>
      <c r="U21" s="64">
        <f t="shared" si="3"/>
        <v>0.75</v>
      </c>
      <c r="V21" s="64">
        <f t="shared" si="3"/>
        <v>0.51234753829797997</v>
      </c>
      <c r="W21" s="64">
        <f t="shared" si="3"/>
        <v>0.68313005106397318</v>
      </c>
      <c r="X21" s="64">
        <f t="shared" si="3"/>
        <v>0.73029674334022143</v>
      </c>
    </row>
    <row r="24" spans="1:25" x14ac:dyDescent="0.2">
      <c r="B24" s="2" t="s">
        <v>32</v>
      </c>
      <c r="C24" s="2">
        <v>8</v>
      </c>
      <c r="E24" s="2" t="s">
        <v>389</v>
      </c>
      <c r="F24" s="2">
        <v>8</v>
      </c>
      <c r="G24" s="2" t="s">
        <v>390</v>
      </c>
      <c r="H24" s="2">
        <v>11</v>
      </c>
    </row>
    <row r="25" spans="1:25" x14ac:dyDescent="0.2">
      <c r="B25" s="2" t="s">
        <v>24</v>
      </c>
      <c r="C25" s="2">
        <v>8</v>
      </c>
      <c r="E25" s="2" t="s">
        <v>33</v>
      </c>
      <c r="F25" s="2">
        <v>4</v>
      </c>
      <c r="G25" s="2" t="s">
        <v>391</v>
      </c>
      <c r="H25" s="2">
        <v>5</v>
      </c>
    </row>
    <row r="26" spans="1:25" x14ac:dyDescent="0.2">
      <c r="E26" s="2" t="s">
        <v>36</v>
      </c>
      <c r="F26" s="2">
        <v>4</v>
      </c>
    </row>
    <row r="28" spans="1:25" x14ac:dyDescent="0.2">
      <c r="A28" s="1" t="s">
        <v>69</v>
      </c>
      <c r="B28" s="1" t="s">
        <v>332</v>
      </c>
      <c r="C28" s="2">
        <v>1</v>
      </c>
      <c r="F28" s="1" t="s">
        <v>44</v>
      </c>
      <c r="G28" s="1" t="s">
        <v>44</v>
      </c>
      <c r="H28" s="2">
        <v>1</v>
      </c>
      <c r="J28" s="1" t="s">
        <v>334</v>
      </c>
      <c r="K28" s="1" t="s">
        <v>337</v>
      </c>
      <c r="L28" s="2">
        <v>2</v>
      </c>
    </row>
    <row r="29" spans="1:25" x14ac:dyDescent="0.2">
      <c r="B29" s="1" t="s">
        <v>77</v>
      </c>
      <c r="C29" s="2">
        <v>1</v>
      </c>
      <c r="F29" s="1" t="s">
        <v>331</v>
      </c>
      <c r="G29" s="1" t="s">
        <v>49</v>
      </c>
      <c r="H29" s="2">
        <v>1</v>
      </c>
      <c r="K29" s="1" t="s">
        <v>335</v>
      </c>
      <c r="L29" s="2">
        <v>1</v>
      </c>
    </row>
    <row r="30" spans="1:25" x14ac:dyDescent="0.2">
      <c r="B30" s="1" t="s">
        <v>353</v>
      </c>
      <c r="C30" s="2">
        <v>1</v>
      </c>
      <c r="G30" s="1" t="s">
        <v>35</v>
      </c>
      <c r="H30" s="2">
        <v>2</v>
      </c>
    </row>
    <row r="31" spans="1:25" x14ac:dyDescent="0.2">
      <c r="B31" s="1" t="s">
        <v>355</v>
      </c>
      <c r="C31" s="2">
        <v>1</v>
      </c>
      <c r="G31" s="1" t="s">
        <v>362</v>
      </c>
      <c r="H31" s="2">
        <v>1</v>
      </c>
      <c r="J31" s="1" t="s">
        <v>57</v>
      </c>
      <c r="K31" s="1" t="s">
        <v>57</v>
      </c>
      <c r="L31" s="2">
        <v>1</v>
      </c>
    </row>
    <row r="32" spans="1:25" x14ac:dyDescent="0.2">
      <c r="G32" s="1" t="s">
        <v>368</v>
      </c>
      <c r="H32" s="2">
        <v>1</v>
      </c>
      <c r="J32" s="1" t="s">
        <v>51</v>
      </c>
      <c r="K32" s="1" t="s">
        <v>38</v>
      </c>
      <c r="L32" s="2">
        <v>1</v>
      </c>
    </row>
    <row r="33" spans="7:8" x14ac:dyDescent="0.2">
      <c r="G33" s="1" t="s">
        <v>55</v>
      </c>
      <c r="H33" s="2">
        <v>1</v>
      </c>
    </row>
  </sheetData>
  <autoFilter ref="H1:H2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45"/>
  <sheetViews>
    <sheetView topLeftCell="A59" zoomScale="140" zoomScaleNormal="140" workbookViewId="0">
      <selection activeCell="B547" sqref="B547:D560"/>
    </sheetView>
  </sheetViews>
  <sheetFormatPr defaultRowHeight="21.75" x14ac:dyDescent="0.5"/>
  <cols>
    <col min="1" max="1" width="68.28515625" style="20" customWidth="1"/>
    <col min="2" max="2" width="6.140625" style="21" customWidth="1"/>
    <col min="3" max="3" width="7.140625" style="21" customWidth="1"/>
    <col min="4" max="4" width="7.28515625" style="19" customWidth="1"/>
    <col min="5" max="5" width="7.140625" style="19" customWidth="1"/>
    <col min="6" max="6" width="11.42578125" style="19" bestFit="1" customWidth="1"/>
    <col min="7" max="16384" width="9.140625" style="19"/>
  </cols>
  <sheetData>
    <row r="1" spans="1:4" s="38" customFormat="1" ht="30.75" x14ac:dyDescent="0.7">
      <c r="A1" s="219" t="s">
        <v>86</v>
      </c>
      <c r="B1" s="219"/>
      <c r="C1" s="219"/>
      <c r="D1" s="219"/>
    </row>
    <row r="2" spans="1:4" s="38" customFormat="1" ht="27.75" x14ac:dyDescent="0.65">
      <c r="A2" s="227" t="s">
        <v>388</v>
      </c>
      <c r="B2" s="227"/>
      <c r="C2" s="227"/>
      <c r="D2" s="227"/>
    </row>
    <row r="3" spans="1:4" s="38" customFormat="1" ht="3.75" customHeight="1" x14ac:dyDescent="0.5">
      <c r="A3" s="39"/>
      <c r="B3" s="40"/>
      <c r="C3" s="40"/>
    </row>
    <row r="4" spans="1:4" s="43" customFormat="1" ht="24" x14ac:dyDescent="0.55000000000000004">
      <c r="A4" s="41" t="s">
        <v>127</v>
      </c>
      <c r="B4" s="42"/>
      <c r="C4" s="42"/>
    </row>
    <row r="5" spans="1:4" s="43" customFormat="1" ht="24" x14ac:dyDescent="0.55000000000000004">
      <c r="A5" s="22" t="s">
        <v>382</v>
      </c>
      <c r="B5" s="42"/>
      <c r="C5" s="42"/>
    </row>
    <row r="6" spans="1:4" s="43" customFormat="1" ht="24" x14ac:dyDescent="0.55000000000000004">
      <c r="A6" s="22" t="s">
        <v>387</v>
      </c>
      <c r="B6" s="42"/>
      <c r="C6" s="42"/>
    </row>
    <row r="7" spans="1:4" s="43" customFormat="1" ht="24" x14ac:dyDescent="0.55000000000000004">
      <c r="A7" s="22" t="s">
        <v>386</v>
      </c>
      <c r="B7" s="42"/>
      <c r="C7" s="42"/>
    </row>
    <row r="8" spans="1:4" s="43" customFormat="1" ht="24" x14ac:dyDescent="0.55000000000000004">
      <c r="A8" s="22" t="s">
        <v>385</v>
      </c>
      <c r="B8" s="42"/>
      <c r="C8" s="42"/>
    </row>
    <row r="9" spans="1:4" s="43" customFormat="1" ht="24" x14ac:dyDescent="0.55000000000000004">
      <c r="A9" s="22" t="s">
        <v>384</v>
      </c>
      <c r="B9" s="42"/>
      <c r="C9" s="42"/>
    </row>
    <row r="10" spans="1:4" s="43" customFormat="1" ht="24" x14ac:dyDescent="0.55000000000000004">
      <c r="A10" s="22" t="s">
        <v>383</v>
      </c>
      <c r="B10" s="42"/>
      <c r="C10" s="42"/>
    </row>
    <row r="11" spans="1:4" s="43" customFormat="1" ht="24" x14ac:dyDescent="0.55000000000000004">
      <c r="A11" s="41" t="s">
        <v>87</v>
      </c>
      <c r="B11" s="42"/>
      <c r="C11" s="42"/>
    </row>
    <row r="12" spans="1:4" s="43" customFormat="1" ht="4.5" customHeight="1" x14ac:dyDescent="0.55000000000000004">
      <c r="A12" s="41"/>
      <c r="B12" s="42"/>
      <c r="C12" s="42"/>
    </row>
    <row r="13" spans="1:4" s="43" customFormat="1" ht="24" x14ac:dyDescent="0.55000000000000004">
      <c r="A13" s="46" t="s">
        <v>88</v>
      </c>
      <c r="B13" s="42"/>
      <c r="C13" s="42"/>
    </row>
    <row r="14" spans="1:4" s="43" customFormat="1" ht="24" x14ac:dyDescent="0.55000000000000004">
      <c r="A14" s="46" t="s">
        <v>100</v>
      </c>
      <c r="B14" s="42"/>
      <c r="C14" s="42"/>
    </row>
    <row r="15" spans="1:4" s="43" customFormat="1" ht="24" x14ac:dyDescent="0.55000000000000004">
      <c r="A15" s="47" t="s">
        <v>91</v>
      </c>
      <c r="B15" s="48" t="s">
        <v>89</v>
      </c>
      <c r="C15" s="48" t="s">
        <v>90</v>
      </c>
    </row>
    <row r="16" spans="1:4" s="43" customFormat="1" ht="24" x14ac:dyDescent="0.55000000000000004">
      <c r="A16" s="143" t="s">
        <v>92</v>
      </c>
      <c r="B16" s="48"/>
      <c r="C16" s="50"/>
    </row>
    <row r="17" spans="1:3" s="43" customFormat="1" ht="24" x14ac:dyDescent="0.55000000000000004">
      <c r="A17" s="51" t="s">
        <v>93</v>
      </c>
      <c r="B17" s="52">
        <v>1</v>
      </c>
      <c r="C17" s="53">
        <f>B17*100/101</f>
        <v>0.99009900990099009</v>
      </c>
    </row>
    <row r="18" spans="1:3" s="43" customFormat="1" ht="24" x14ac:dyDescent="0.55000000000000004">
      <c r="A18" s="51" t="s">
        <v>94</v>
      </c>
      <c r="B18" s="52">
        <v>6</v>
      </c>
      <c r="C18" s="53">
        <f>B18*100/101</f>
        <v>5.9405940594059405</v>
      </c>
    </row>
    <row r="19" spans="1:3" s="43" customFormat="1" ht="24" x14ac:dyDescent="0.55000000000000004">
      <c r="A19" s="144" t="s">
        <v>95</v>
      </c>
      <c r="B19" s="48"/>
      <c r="C19" s="73"/>
    </row>
    <row r="20" spans="1:3" s="43" customFormat="1" ht="24" x14ac:dyDescent="0.55000000000000004">
      <c r="A20" s="74" t="s">
        <v>93</v>
      </c>
      <c r="B20" s="52">
        <v>8</v>
      </c>
      <c r="C20" s="55">
        <f>B20*100/101</f>
        <v>7.9207920792079207</v>
      </c>
    </row>
    <row r="21" spans="1:3" s="43" customFormat="1" ht="24" x14ac:dyDescent="0.55000000000000004">
      <c r="A21" s="75" t="s">
        <v>94</v>
      </c>
      <c r="B21" s="76">
        <v>10</v>
      </c>
      <c r="C21" s="56">
        <f t="shared" ref="C21:C34" si="0">B21*100/101</f>
        <v>9.9009900990099009</v>
      </c>
    </row>
    <row r="22" spans="1:3" s="43" customFormat="1" ht="24" x14ac:dyDescent="0.55000000000000004">
      <c r="A22" s="144" t="s">
        <v>96</v>
      </c>
      <c r="B22" s="48"/>
      <c r="C22" s="55"/>
    </row>
    <row r="23" spans="1:3" s="43" customFormat="1" ht="24" x14ac:dyDescent="0.55000000000000004">
      <c r="A23" s="74" t="s">
        <v>93</v>
      </c>
      <c r="B23" s="52">
        <v>6</v>
      </c>
      <c r="C23" s="55">
        <f t="shared" si="0"/>
        <v>5.9405940594059405</v>
      </c>
    </row>
    <row r="24" spans="1:3" s="43" customFormat="1" ht="24" x14ac:dyDescent="0.55000000000000004">
      <c r="A24" s="75" t="s">
        <v>94</v>
      </c>
      <c r="B24" s="76">
        <v>8</v>
      </c>
      <c r="C24" s="56">
        <f t="shared" si="0"/>
        <v>7.9207920792079207</v>
      </c>
    </row>
    <row r="25" spans="1:3" s="43" customFormat="1" ht="24" x14ac:dyDescent="0.55000000000000004">
      <c r="A25" s="144" t="s">
        <v>97</v>
      </c>
      <c r="B25" s="48"/>
      <c r="C25" s="55"/>
    </row>
    <row r="26" spans="1:3" s="43" customFormat="1" ht="24" x14ac:dyDescent="0.55000000000000004">
      <c r="A26" s="74" t="s">
        <v>93</v>
      </c>
      <c r="B26" s="52">
        <v>15</v>
      </c>
      <c r="C26" s="55">
        <f t="shared" si="0"/>
        <v>14.851485148514852</v>
      </c>
    </row>
    <row r="27" spans="1:3" s="43" customFormat="1" ht="24" x14ac:dyDescent="0.55000000000000004">
      <c r="A27" s="75" t="s">
        <v>94</v>
      </c>
      <c r="B27" s="76">
        <v>15</v>
      </c>
      <c r="C27" s="56">
        <f t="shared" si="0"/>
        <v>14.851485148514852</v>
      </c>
    </row>
    <row r="28" spans="1:3" s="43" customFormat="1" ht="24" x14ac:dyDescent="0.55000000000000004">
      <c r="A28" s="144" t="s">
        <v>98</v>
      </c>
      <c r="B28" s="48"/>
      <c r="C28" s="55"/>
    </row>
    <row r="29" spans="1:3" s="43" customFormat="1" ht="24" x14ac:dyDescent="0.55000000000000004">
      <c r="A29" s="74" t="s">
        <v>93</v>
      </c>
      <c r="B29" s="52">
        <v>8</v>
      </c>
      <c r="C29" s="55">
        <f t="shared" si="0"/>
        <v>7.9207920792079207</v>
      </c>
    </row>
    <row r="30" spans="1:3" s="43" customFormat="1" ht="24" x14ac:dyDescent="0.55000000000000004">
      <c r="A30" s="75" t="s">
        <v>94</v>
      </c>
      <c r="B30" s="76">
        <v>8</v>
      </c>
      <c r="C30" s="56">
        <f t="shared" si="0"/>
        <v>7.9207920792079207</v>
      </c>
    </row>
    <row r="31" spans="1:3" s="43" customFormat="1" ht="24" x14ac:dyDescent="0.55000000000000004">
      <c r="A31" s="72" t="s">
        <v>99</v>
      </c>
      <c r="B31" s="48"/>
      <c r="C31" s="55"/>
    </row>
    <row r="32" spans="1:3" s="43" customFormat="1" ht="24" x14ac:dyDescent="0.55000000000000004">
      <c r="A32" s="74" t="s">
        <v>93</v>
      </c>
      <c r="B32" s="52">
        <f>'upper-intermediate'!B16</f>
        <v>6</v>
      </c>
      <c r="C32" s="55"/>
    </row>
    <row r="33" spans="1:3" s="43" customFormat="1" ht="24" x14ac:dyDescent="0.55000000000000004">
      <c r="A33" s="75" t="s">
        <v>94</v>
      </c>
      <c r="B33" s="76">
        <f>'upper-intermediate'!B17</f>
        <v>4</v>
      </c>
      <c r="C33" s="55">
        <f t="shared" si="0"/>
        <v>3.9603960396039604</v>
      </c>
    </row>
    <row r="34" spans="1:3" s="43" customFormat="1" ht="24" x14ac:dyDescent="0.55000000000000004">
      <c r="A34" s="82" t="s">
        <v>101</v>
      </c>
      <c r="B34" s="83">
        <f>SUM(B17:B33)</f>
        <v>95</v>
      </c>
      <c r="C34" s="71">
        <f t="shared" si="0"/>
        <v>94.059405940594061</v>
      </c>
    </row>
    <row r="35" spans="1:3" s="43" customFormat="1" ht="24" x14ac:dyDescent="0.55000000000000004">
      <c r="A35" s="41" t="s">
        <v>217</v>
      </c>
      <c r="B35" s="42"/>
      <c r="C35" s="42"/>
    </row>
    <row r="36" spans="1:3" s="43" customFormat="1" ht="24" x14ac:dyDescent="0.55000000000000004">
      <c r="A36" s="41" t="s">
        <v>218</v>
      </c>
      <c r="B36" s="42"/>
      <c r="C36" s="42"/>
    </row>
    <row r="37" spans="1:3" s="43" customFormat="1" ht="24" x14ac:dyDescent="0.55000000000000004">
      <c r="A37" s="41" t="s">
        <v>219</v>
      </c>
      <c r="B37" s="42"/>
      <c r="C37" s="42"/>
    </row>
    <row r="38" spans="1:3" s="43" customFormat="1" ht="24" x14ac:dyDescent="0.55000000000000004">
      <c r="A38" s="41" t="s">
        <v>220</v>
      </c>
      <c r="B38" s="42"/>
      <c r="C38" s="42"/>
    </row>
    <row r="39" spans="1:3" s="43" customFormat="1" ht="24" x14ac:dyDescent="0.55000000000000004">
      <c r="A39" s="41" t="s">
        <v>221</v>
      </c>
      <c r="B39" s="42"/>
      <c r="C39" s="42"/>
    </row>
    <row r="40" spans="1:3" s="24" customFormat="1" ht="9.75" customHeight="1" x14ac:dyDescent="0.55000000000000004">
      <c r="A40" s="22"/>
      <c r="B40" s="23"/>
      <c r="C40" s="23"/>
    </row>
    <row r="41" spans="1:3" s="43" customFormat="1" ht="24" x14ac:dyDescent="0.55000000000000004">
      <c r="A41" s="46" t="s">
        <v>102</v>
      </c>
      <c r="B41" s="42"/>
      <c r="C41" s="42"/>
    </row>
    <row r="42" spans="1:3" s="43" customFormat="1" ht="24" x14ac:dyDescent="0.55000000000000004">
      <c r="A42" s="47" t="s">
        <v>91</v>
      </c>
      <c r="B42" s="48" t="s">
        <v>89</v>
      </c>
      <c r="C42" s="48" t="s">
        <v>90</v>
      </c>
    </row>
    <row r="43" spans="1:3" s="43" customFormat="1" ht="24" x14ac:dyDescent="0.55000000000000004">
      <c r="A43" s="144" t="s">
        <v>92</v>
      </c>
      <c r="B43" s="48"/>
      <c r="C43" s="50"/>
    </row>
    <row r="44" spans="1:3" s="43" customFormat="1" ht="24" x14ac:dyDescent="0.55000000000000004">
      <c r="A44" s="74" t="s">
        <v>103</v>
      </c>
      <c r="B44" s="52">
        <v>2</v>
      </c>
      <c r="C44" s="53">
        <f>B44*100/101</f>
        <v>1.9801980198019802</v>
      </c>
    </row>
    <row r="45" spans="1:3" s="43" customFormat="1" ht="24" x14ac:dyDescent="0.55000000000000004">
      <c r="A45" s="74" t="s">
        <v>106</v>
      </c>
      <c r="B45" s="52">
        <v>2</v>
      </c>
      <c r="C45" s="53">
        <f t="shared" ref="C45:C46" si="1">B45*100/101</f>
        <v>1.9801980198019802</v>
      </c>
    </row>
    <row r="46" spans="1:3" s="43" customFormat="1" ht="24" x14ac:dyDescent="0.55000000000000004">
      <c r="A46" s="74" t="s">
        <v>104</v>
      </c>
      <c r="B46" s="52">
        <v>3</v>
      </c>
      <c r="C46" s="56">
        <f t="shared" si="1"/>
        <v>2.9702970297029703</v>
      </c>
    </row>
    <row r="47" spans="1:3" s="43" customFormat="1" ht="24" x14ac:dyDescent="0.55000000000000004">
      <c r="A47" s="144" t="s">
        <v>95</v>
      </c>
      <c r="B47" s="48"/>
      <c r="C47" s="53"/>
    </row>
    <row r="48" spans="1:3" s="43" customFormat="1" ht="24" x14ac:dyDescent="0.55000000000000004">
      <c r="A48" s="74" t="s">
        <v>103</v>
      </c>
      <c r="B48" s="52">
        <v>12</v>
      </c>
      <c r="C48" s="53">
        <f>B48*100/101</f>
        <v>11.881188118811881</v>
      </c>
    </row>
    <row r="49" spans="1:3" s="43" customFormat="1" ht="24" x14ac:dyDescent="0.55000000000000004">
      <c r="A49" s="74" t="s">
        <v>106</v>
      </c>
      <c r="B49" s="52">
        <v>4</v>
      </c>
      <c r="C49" s="53">
        <f t="shared" ref="C49:C51" si="2">B49*100/101</f>
        <v>3.9603960396039604</v>
      </c>
    </row>
    <row r="50" spans="1:3" s="43" customFormat="1" ht="24" x14ac:dyDescent="0.55000000000000004">
      <c r="A50" s="74" t="s">
        <v>104</v>
      </c>
      <c r="B50" s="52"/>
      <c r="C50" s="53"/>
    </row>
    <row r="51" spans="1:3" s="43" customFormat="1" ht="24" x14ac:dyDescent="0.55000000000000004">
      <c r="A51" s="74" t="s">
        <v>104</v>
      </c>
      <c r="B51" s="76">
        <v>2</v>
      </c>
      <c r="C51" s="53">
        <f t="shared" si="2"/>
        <v>1.9801980198019802</v>
      </c>
    </row>
    <row r="52" spans="1:3" s="43" customFormat="1" ht="24" x14ac:dyDescent="0.55000000000000004">
      <c r="A52" s="144" t="s">
        <v>96</v>
      </c>
      <c r="B52" s="86"/>
      <c r="C52" s="73"/>
    </row>
    <row r="53" spans="1:3" s="43" customFormat="1" ht="24" x14ac:dyDescent="0.55000000000000004">
      <c r="A53" s="74" t="s">
        <v>103</v>
      </c>
      <c r="B53" s="52">
        <v>6</v>
      </c>
      <c r="C53" s="55">
        <f>B53*100/101</f>
        <v>5.9405940594059405</v>
      </c>
    </row>
    <row r="54" spans="1:3" s="43" customFormat="1" ht="21" customHeight="1" x14ac:dyDescent="0.55000000000000004">
      <c r="A54" s="74" t="s">
        <v>106</v>
      </c>
      <c r="B54" s="52">
        <v>6</v>
      </c>
      <c r="C54" s="55">
        <f t="shared" ref="C54:C56" si="3">B54*100/101</f>
        <v>5.9405940594059405</v>
      </c>
    </row>
    <row r="55" spans="1:3" s="43" customFormat="1" ht="19.5" customHeight="1" x14ac:dyDescent="0.55000000000000004">
      <c r="A55" s="74" t="s">
        <v>104</v>
      </c>
      <c r="B55" s="52">
        <v>1</v>
      </c>
      <c r="C55" s="55">
        <f t="shared" si="3"/>
        <v>0.99009900990099009</v>
      </c>
    </row>
    <row r="56" spans="1:3" s="43" customFormat="1" ht="19.5" customHeight="1" x14ac:dyDescent="0.55000000000000004">
      <c r="A56" s="75" t="s">
        <v>105</v>
      </c>
      <c r="B56" s="76">
        <v>1</v>
      </c>
      <c r="C56" s="55">
        <f t="shared" si="3"/>
        <v>0.99009900990099009</v>
      </c>
    </row>
    <row r="57" spans="1:3" s="43" customFormat="1" ht="24" x14ac:dyDescent="0.55000000000000004">
      <c r="A57" s="144" t="s">
        <v>97</v>
      </c>
      <c r="B57" s="86"/>
      <c r="C57" s="73"/>
    </row>
    <row r="58" spans="1:3" s="43" customFormat="1" ht="24" x14ac:dyDescent="0.55000000000000004">
      <c r="A58" s="74" t="s">
        <v>103</v>
      </c>
      <c r="B58" s="54">
        <v>14</v>
      </c>
      <c r="C58" s="55">
        <f>B58*100/101</f>
        <v>13.861386138613861</v>
      </c>
    </row>
    <row r="59" spans="1:3" s="43" customFormat="1" ht="21.75" customHeight="1" x14ac:dyDescent="0.55000000000000004">
      <c r="A59" s="74" t="s">
        <v>106</v>
      </c>
      <c r="B59" s="54">
        <v>7</v>
      </c>
      <c r="C59" s="55">
        <f t="shared" ref="C59:C60" si="4">B59*100/101</f>
        <v>6.9306930693069306</v>
      </c>
    </row>
    <row r="60" spans="1:3" s="43" customFormat="1" ht="21.75" customHeight="1" x14ac:dyDescent="0.55000000000000004">
      <c r="A60" s="75" t="s">
        <v>104</v>
      </c>
      <c r="B60" s="76">
        <v>9</v>
      </c>
      <c r="C60" s="56">
        <f t="shared" si="4"/>
        <v>8.9108910891089117</v>
      </c>
    </row>
    <row r="61" spans="1:3" s="43" customFormat="1" ht="24" x14ac:dyDescent="0.55000000000000004">
      <c r="A61" s="151" t="s">
        <v>98</v>
      </c>
      <c r="B61" s="52"/>
      <c r="C61" s="53"/>
    </row>
    <row r="62" spans="1:3" s="43" customFormat="1" ht="24" x14ac:dyDescent="0.55000000000000004">
      <c r="A62" s="74" t="s">
        <v>103</v>
      </c>
      <c r="B62" s="52">
        <v>24</v>
      </c>
      <c r="C62" s="53">
        <f>B62*100/101</f>
        <v>23.762376237623762</v>
      </c>
    </row>
    <row r="63" spans="1:3" s="43" customFormat="1" ht="24" x14ac:dyDescent="0.55000000000000004">
      <c r="A63" s="74" t="s">
        <v>106</v>
      </c>
      <c r="B63" s="52">
        <v>6</v>
      </c>
      <c r="C63" s="53">
        <f t="shared" ref="C63:C64" si="5">B63*100/101</f>
        <v>5.9405940594059405</v>
      </c>
    </row>
    <row r="64" spans="1:3" s="43" customFormat="1" ht="24" x14ac:dyDescent="0.55000000000000004">
      <c r="A64" s="74" t="s">
        <v>104</v>
      </c>
      <c r="B64" s="52">
        <v>1</v>
      </c>
      <c r="C64" s="56">
        <f t="shared" si="5"/>
        <v>0.99009900990099009</v>
      </c>
    </row>
    <row r="65" spans="1:3" s="43" customFormat="1" ht="24" x14ac:dyDescent="0.55000000000000004">
      <c r="A65" s="72" t="s">
        <v>99</v>
      </c>
      <c r="B65" s="48"/>
      <c r="C65" s="53"/>
    </row>
    <row r="66" spans="1:3" s="43" customFormat="1" ht="24" x14ac:dyDescent="0.55000000000000004">
      <c r="A66" s="74" t="s">
        <v>103</v>
      </c>
      <c r="B66" s="52">
        <f>'upper-intermediate'!B19</f>
        <v>2</v>
      </c>
      <c r="C66" s="53"/>
    </row>
    <row r="67" spans="1:3" s="43" customFormat="1" ht="24" x14ac:dyDescent="0.55000000000000004">
      <c r="A67" s="74" t="s">
        <v>106</v>
      </c>
      <c r="B67" s="52">
        <f>'upper-intermediate'!B20</f>
        <v>4</v>
      </c>
      <c r="C67" s="53"/>
    </row>
    <row r="68" spans="1:3" s="43" customFormat="1" ht="24" x14ac:dyDescent="0.55000000000000004">
      <c r="A68" s="74" t="s">
        <v>104</v>
      </c>
      <c r="B68" s="52">
        <f>'upper-intermediate'!B21</f>
        <v>3</v>
      </c>
      <c r="C68" s="53"/>
    </row>
    <row r="69" spans="1:3" s="43" customFormat="1" ht="24" x14ac:dyDescent="0.55000000000000004">
      <c r="A69" s="74" t="s">
        <v>105</v>
      </c>
      <c r="B69" s="52">
        <f>'upper-intermediate'!B22</f>
        <v>1</v>
      </c>
      <c r="C69" s="53">
        <v>0.99</v>
      </c>
    </row>
    <row r="70" spans="1:3" s="43" customFormat="1" ht="24" x14ac:dyDescent="0.55000000000000004">
      <c r="A70" s="82" t="s">
        <v>101</v>
      </c>
      <c r="B70" s="83">
        <f>SUM(B44:B69)</f>
        <v>110</v>
      </c>
      <c r="C70" s="84">
        <v>100</v>
      </c>
    </row>
    <row r="71" spans="1:3" s="43" customFormat="1" ht="24" x14ac:dyDescent="0.55000000000000004">
      <c r="A71" s="41"/>
      <c r="B71" s="42"/>
      <c r="C71" s="42"/>
    </row>
    <row r="72" spans="1:3" s="43" customFormat="1" ht="24" x14ac:dyDescent="0.55000000000000004">
      <c r="A72" s="41"/>
      <c r="B72" s="42"/>
      <c r="C72" s="42"/>
    </row>
    <row r="73" spans="1:3" s="43" customFormat="1" ht="24" x14ac:dyDescent="0.55000000000000004">
      <c r="A73" s="41" t="s">
        <v>222</v>
      </c>
      <c r="B73" s="42"/>
      <c r="C73" s="42"/>
    </row>
    <row r="74" spans="1:3" s="43" customFormat="1" ht="24" x14ac:dyDescent="0.55000000000000004">
      <c r="A74" s="41" t="s">
        <v>223</v>
      </c>
      <c r="B74" s="42"/>
      <c r="C74" s="42"/>
    </row>
    <row r="75" spans="1:3" s="43" customFormat="1" ht="24" x14ac:dyDescent="0.55000000000000004">
      <c r="A75" s="41" t="s">
        <v>224</v>
      </c>
      <c r="B75" s="42"/>
      <c r="C75" s="42"/>
    </row>
    <row r="76" spans="1:3" s="43" customFormat="1" ht="24" x14ac:dyDescent="0.55000000000000004">
      <c r="A76" s="41" t="s">
        <v>225</v>
      </c>
      <c r="B76" s="42"/>
      <c r="C76" s="42"/>
    </row>
    <row r="77" spans="1:3" s="43" customFormat="1" ht="24" x14ac:dyDescent="0.55000000000000004">
      <c r="A77" s="41" t="s">
        <v>226</v>
      </c>
      <c r="B77" s="42"/>
      <c r="C77" s="42"/>
    </row>
    <row r="78" spans="1:3" s="43" customFormat="1" ht="24" x14ac:dyDescent="0.55000000000000004">
      <c r="A78" s="41" t="s">
        <v>227</v>
      </c>
      <c r="B78" s="42"/>
      <c r="C78" s="42"/>
    </row>
    <row r="79" spans="1:3" s="43" customFormat="1" ht="24" x14ac:dyDescent="0.55000000000000004">
      <c r="A79" s="41" t="s">
        <v>228</v>
      </c>
      <c r="B79" s="42"/>
      <c r="C79" s="42"/>
    </row>
    <row r="80" spans="1:3" s="43" customFormat="1" ht="24" x14ac:dyDescent="0.55000000000000004">
      <c r="A80" s="41" t="s">
        <v>188</v>
      </c>
      <c r="B80" s="42"/>
      <c r="C80" s="42"/>
    </row>
    <row r="81" spans="1:3" s="43" customFormat="1" ht="24" x14ac:dyDescent="0.55000000000000004">
      <c r="A81" s="41"/>
      <c r="B81" s="42"/>
      <c r="C81" s="42"/>
    </row>
    <row r="82" spans="1:3" s="43" customFormat="1" ht="24" x14ac:dyDescent="0.55000000000000004">
      <c r="A82" s="46" t="s">
        <v>109</v>
      </c>
      <c r="B82" s="42"/>
      <c r="C82" s="42"/>
    </row>
    <row r="83" spans="1:3" s="43" customFormat="1" ht="24" x14ac:dyDescent="0.55000000000000004">
      <c r="A83" s="47" t="s">
        <v>91</v>
      </c>
      <c r="B83" s="48" t="s">
        <v>89</v>
      </c>
      <c r="C83" s="48" t="s">
        <v>90</v>
      </c>
    </row>
    <row r="84" spans="1:3" s="43" customFormat="1" ht="24" x14ac:dyDescent="0.55000000000000004">
      <c r="A84" s="143" t="s">
        <v>92</v>
      </c>
      <c r="B84" s="48"/>
      <c r="C84" s="50"/>
    </row>
    <row r="85" spans="1:3" s="43" customFormat="1" ht="24" x14ac:dyDescent="0.55000000000000004">
      <c r="A85" s="51" t="s">
        <v>107</v>
      </c>
      <c r="B85" s="52">
        <v>4</v>
      </c>
      <c r="C85" s="53">
        <f>B85*100/101</f>
        <v>3.9603960396039604</v>
      </c>
    </row>
    <row r="86" spans="1:3" s="43" customFormat="1" ht="24" x14ac:dyDescent="0.55000000000000004">
      <c r="A86" s="51" t="s">
        <v>108</v>
      </c>
      <c r="B86" s="52">
        <v>3</v>
      </c>
      <c r="C86" s="53">
        <f>B86*100/101</f>
        <v>2.9702970297029703</v>
      </c>
    </row>
    <row r="87" spans="1:3" s="43" customFormat="1" ht="24" x14ac:dyDescent="0.55000000000000004">
      <c r="A87" s="144" t="s">
        <v>95</v>
      </c>
      <c r="B87" s="48"/>
      <c r="C87" s="73"/>
    </row>
    <row r="88" spans="1:3" s="43" customFormat="1" ht="24" x14ac:dyDescent="0.55000000000000004">
      <c r="A88" s="51" t="s">
        <v>107</v>
      </c>
      <c r="B88" s="52">
        <v>5</v>
      </c>
      <c r="C88" s="55">
        <f>B88*100/101</f>
        <v>4.9504950495049505</v>
      </c>
    </row>
    <row r="89" spans="1:3" s="43" customFormat="1" ht="24" x14ac:dyDescent="0.55000000000000004">
      <c r="A89" s="51" t="s">
        <v>108</v>
      </c>
      <c r="B89" s="76">
        <v>13</v>
      </c>
      <c r="C89" s="55">
        <f>B89*100/101</f>
        <v>12.871287128712872</v>
      </c>
    </row>
    <row r="90" spans="1:3" s="43" customFormat="1" ht="24" x14ac:dyDescent="0.55000000000000004">
      <c r="A90" s="144" t="s">
        <v>96</v>
      </c>
      <c r="B90" s="48"/>
      <c r="C90" s="73"/>
    </row>
    <row r="91" spans="1:3" s="43" customFormat="1" ht="24" x14ac:dyDescent="0.55000000000000004">
      <c r="A91" s="51" t="s">
        <v>107</v>
      </c>
      <c r="B91" s="52">
        <v>8</v>
      </c>
      <c r="C91" s="55">
        <f>B91*100/101</f>
        <v>7.9207920792079207</v>
      </c>
    </row>
    <row r="92" spans="1:3" s="43" customFormat="1" ht="24" x14ac:dyDescent="0.55000000000000004">
      <c r="A92" s="51" t="s">
        <v>108</v>
      </c>
      <c r="B92" s="52">
        <v>6</v>
      </c>
      <c r="C92" s="55">
        <f>B92*100/101</f>
        <v>5.9405940594059405</v>
      </c>
    </row>
    <row r="93" spans="1:3" s="43" customFormat="1" ht="24" x14ac:dyDescent="0.55000000000000004">
      <c r="A93" s="144" t="s">
        <v>97</v>
      </c>
      <c r="B93" s="48"/>
      <c r="C93" s="73"/>
    </row>
    <row r="94" spans="1:3" s="43" customFormat="1" ht="24" x14ac:dyDescent="0.55000000000000004">
      <c r="A94" s="51" t="s">
        <v>107</v>
      </c>
      <c r="B94" s="52">
        <v>12</v>
      </c>
      <c r="C94" s="55">
        <f>B94*100/101</f>
        <v>11.881188118811881</v>
      </c>
    </row>
    <row r="95" spans="1:3" s="43" customFormat="1" ht="24" x14ac:dyDescent="0.55000000000000004">
      <c r="A95" s="51" t="s">
        <v>108</v>
      </c>
      <c r="B95" s="52">
        <v>18</v>
      </c>
      <c r="C95" s="55">
        <f>B95*100/101</f>
        <v>17.821782178217823</v>
      </c>
    </row>
    <row r="96" spans="1:3" s="43" customFormat="1" ht="24" x14ac:dyDescent="0.55000000000000004">
      <c r="A96" s="144" t="s">
        <v>98</v>
      </c>
      <c r="B96" s="48"/>
      <c r="C96" s="73"/>
    </row>
    <row r="97" spans="1:3" s="43" customFormat="1" ht="24" x14ac:dyDescent="0.55000000000000004">
      <c r="A97" s="51" t="s">
        <v>107</v>
      </c>
      <c r="B97" s="52">
        <v>4</v>
      </c>
      <c r="C97" s="55">
        <f>B97*100/101</f>
        <v>3.9603960396039604</v>
      </c>
    </row>
    <row r="98" spans="1:3" s="43" customFormat="1" ht="24" x14ac:dyDescent="0.55000000000000004">
      <c r="A98" s="51" t="s">
        <v>108</v>
      </c>
      <c r="B98" s="76">
        <v>27</v>
      </c>
      <c r="C98" s="55">
        <f>B98*100/101</f>
        <v>26.732673267326732</v>
      </c>
    </row>
    <row r="99" spans="1:3" s="43" customFormat="1" ht="24" x14ac:dyDescent="0.55000000000000004">
      <c r="A99" s="72" t="s">
        <v>99</v>
      </c>
      <c r="B99" s="48"/>
      <c r="C99" s="73"/>
    </row>
    <row r="100" spans="1:3" s="43" customFormat="1" ht="24" x14ac:dyDescent="0.55000000000000004">
      <c r="A100" s="51" t="s">
        <v>107</v>
      </c>
      <c r="B100" s="52">
        <f>'upper-intermediate'!B24</f>
        <v>8</v>
      </c>
      <c r="C100" s="55"/>
    </row>
    <row r="101" spans="1:3" s="43" customFormat="1" ht="24" x14ac:dyDescent="0.55000000000000004">
      <c r="A101" s="51" t="s">
        <v>108</v>
      </c>
      <c r="B101" s="76">
        <f>'upper-intermediate'!B25</f>
        <v>2</v>
      </c>
      <c r="C101" s="56">
        <f>B101*100/101</f>
        <v>1.9801980198019802</v>
      </c>
    </row>
    <row r="102" spans="1:3" s="43" customFormat="1" ht="24" x14ac:dyDescent="0.55000000000000004">
      <c r="A102" s="87" t="s">
        <v>101</v>
      </c>
      <c r="B102" s="83">
        <f>SUM(B85:B101)</f>
        <v>110</v>
      </c>
      <c r="C102" s="84">
        <v>100</v>
      </c>
    </row>
    <row r="103" spans="1:3" s="24" customFormat="1" ht="24" x14ac:dyDescent="0.55000000000000004">
      <c r="A103" s="26"/>
      <c r="B103" s="27"/>
      <c r="C103" s="28"/>
    </row>
    <row r="104" spans="1:3" s="24" customFormat="1" ht="24" x14ac:dyDescent="0.55000000000000004">
      <c r="A104" s="26"/>
      <c r="B104" s="27"/>
      <c r="C104" s="28"/>
    </row>
    <row r="105" spans="1:3" s="24" customFormat="1" ht="24" x14ac:dyDescent="0.55000000000000004">
      <c r="A105" s="26"/>
      <c r="B105" s="27"/>
      <c r="C105" s="28"/>
    </row>
    <row r="106" spans="1:3" s="43" customFormat="1" ht="24" x14ac:dyDescent="0.55000000000000004">
      <c r="A106" s="88" t="s">
        <v>229</v>
      </c>
      <c r="B106" s="14"/>
      <c r="C106" s="81"/>
    </row>
    <row r="107" spans="1:3" s="43" customFormat="1" ht="24" x14ac:dyDescent="0.55000000000000004">
      <c r="A107" s="88" t="s">
        <v>230</v>
      </c>
      <c r="B107" s="14"/>
      <c r="C107" s="81"/>
    </row>
    <row r="108" spans="1:3" s="43" customFormat="1" ht="24" x14ac:dyDescent="0.55000000000000004">
      <c r="A108" s="88" t="s">
        <v>231</v>
      </c>
      <c r="B108" s="14"/>
      <c r="C108" s="81"/>
    </row>
    <row r="109" spans="1:3" s="43" customFormat="1" ht="24" x14ac:dyDescent="0.55000000000000004">
      <c r="A109" s="88" t="s">
        <v>261</v>
      </c>
      <c r="B109" s="14"/>
      <c r="C109" s="81"/>
    </row>
    <row r="110" spans="1:3" s="43" customFormat="1" ht="24" x14ac:dyDescent="0.55000000000000004">
      <c r="A110" s="88" t="s">
        <v>232</v>
      </c>
      <c r="B110" s="14"/>
      <c r="C110" s="81"/>
    </row>
    <row r="111" spans="1:3" s="24" customFormat="1" ht="24" x14ac:dyDescent="0.55000000000000004">
      <c r="A111" s="26"/>
      <c r="B111" s="27"/>
      <c r="C111" s="28"/>
    </row>
    <row r="112" spans="1:3" s="43" customFormat="1" ht="24.75" customHeight="1" x14ac:dyDescent="0.55000000000000004">
      <c r="A112" s="46" t="s">
        <v>122</v>
      </c>
      <c r="B112" s="42"/>
      <c r="C112" s="42"/>
    </row>
    <row r="113" spans="1:3" s="43" customFormat="1" ht="24" x14ac:dyDescent="0.55000000000000004">
      <c r="A113" s="47" t="s">
        <v>91</v>
      </c>
      <c r="B113" s="48" t="s">
        <v>89</v>
      </c>
      <c r="C113" s="48" t="s">
        <v>90</v>
      </c>
    </row>
    <row r="114" spans="1:3" s="43" customFormat="1" ht="21.75" customHeight="1" x14ac:dyDescent="0.55000000000000004">
      <c r="A114" s="143" t="s">
        <v>92</v>
      </c>
      <c r="B114" s="48"/>
      <c r="C114" s="50"/>
    </row>
    <row r="115" spans="1:3" s="43" customFormat="1" ht="24" x14ac:dyDescent="0.55000000000000004">
      <c r="A115" s="51" t="s">
        <v>110</v>
      </c>
      <c r="B115" s="52">
        <v>1</v>
      </c>
      <c r="C115" s="53">
        <f>B115*100/101</f>
        <v>0.99009900990099009</v>
      </c>
    </row>
    <row r="116" spans="1:3" s="43" customFormat="1" ht="24" x14ac:dyDescent="0.55000000000000004">
      <c r="A116" s="51" t="s">
        <v>111</v>
      </c>
      <c r="B116" s="52">
        <v>1</v>
      </c>
      <c r="C116" s="53">
        <f t="shared" ref="C116:C119" si="6">B116*100/101</f>
        <v>0.99009900990099009</v>
      </c>
    </row>
    <row r="117" spans="1:3" s="43" customFormat="1" ht="24" x14ac:dyDescent="0.55000000000000004">
      <c r="A117" s="51" t="s">
        <v>112</v>
      </c>
      <c r="B117" s="52">
        <v>1</v>
      </c>
      <c r="C117" s="53">
        <f t="shared" si="6"/>
        <v>0.99009900990099009</v>
      </c>
    </row>
    <row r="118" spans="1:3" s="43" customFormat="1" ht="24" x14ac:dyDescent="0.55000000000000004">
      <c r="A118" s="51" t="s">
        <v>119</v>
      </c>
      <c r="B118" s="52">
        <v>3</v>
      </c>
      <c r="C118" s="53">
        <f t="shared" si="6"/>
        <v>2.9702970297029703</v>
      </c>
    </row>
    <row r="119" spans="1:3" s="43" customFormat="1" ht="24" x14ac:dyDescent="0.55000000000000004">
      <c r="A119" s="51" t="s">
        <v>174</v>
      </c>
      <c r="B119" s="52">
        <v>1</v>
      </c>
      <c r="C119" s="53">
        <f t="shared" si="6"/>
        <v>0.99009900990099009</v>
      </c>
    </row>
    <row r="120" spans="1:3" s="43" customFormat="1" ht="24" x14ac:dyDescent="0.55000000000000004">
      <c r="A120" s="144" t="s">
        <v>95</v>
      </c>
      <c r="B120" s="50"/>
      <c r="C120" s="73"/>
    </row>
    <row r="121" spans="1:3" s="43" customFormat="1" ht="24" x14ac:dyDescent="0.55000000000000004">
      <c r="A121" s="74" t="s">
        <v>110</v>
      </c>
      <c r="B121" s="93">
        <v>1</v>
      </c>
      <c r="C121" s="55">
        <f>B121*100/101</f>
        <v>0.99009900990099009</v>
      </c>
    </row>
    <row r="122" spans="1:3" s="43" customFormat="1" ht="24" x14ac:dyDescent="0.55000000000000004">
      <c r="A122" s="95" t="s">
        <v>200</v>
      </c>
      <c r="B122" s="93">
        <v>2</v>
      </c>
      <c r="C122" s="55">
        <f t="shared" ref="C122:C128" si="7">B122*100/101</f>
        <v>1.9801980198019802</v>
      </c>
    </row>
    <row r="123" spans="1:3" s="43" customFormat="1" ht="24" x14ac:dyDescent="0.55000000000000004">
      <c r="A123" s="74" t="s">
        <v>116</v>
      </c>
      <c r="B123" s="93">
        <v>1</v>
      </c>
      <c r="C123" s="55">
        <f t="shared" si="7"/>
        <v>0.99009900990099009</v>
      </c>
    </row>
    <row r="124" spans="1:3" s="43" customFormat="1" ht="24" x14ac:dyDescent="0.55000000000000004">
      <c r="A124" s="74" t="s">
        <v>112</v>
      </c>
      <c r="B124" s="93">
        <v>6</v>
      </c>
      <c r="C124" s="55">
        <f t="shared" si="7"/>
        <v>5.9405940594059405</v>
      </c>
    </row>
    <row r="125" spans="1:3" s="43" customFormat="1" ht="24" x14ac:dyDescent="0.55000000000000004">
      <c r="A125" s="74" t="s">
        <v>119</v>
      </c>
      <c r="B125" s="93">
        <v>1</v>
      </c>
      <c r="C125" s="55">
        <f t="shared" si="7"/>
        <v>0.99009900990099009</v>
      </c>
    </row>
    <row r="126" spans="1:3" s="43" customFormat="1" ht="24" x14ac:dyDescent="0.55000000000000004">
      <c r="A126" s="95" t="s">
        <v>201</v>
      </c>
      <c r="B126" s="93">
        <v>1</v>
      </c>
      <c r="C126" s="55">
        <f t="shared" si="7"/>
        <v>0.99009900990099009</v>
      </c>
    </row>
    <row r="127" spans="1:3" s="43" customFormat="1" ht="24" x14ac:dyDescent="0.55000000000000004">
      <c r="A127" s="95" t="s">
        <v>202</v>
      </c>
      <c r="B127" s="93">
        <v>5</v>
      </c>
      <c r="C127" s="55">
        <f t="shared" si="7"/>
        <v>4.9504950495049505</v>
      </c>
    </row>
    <row r="128" spans="1:3" s="43" customFormat="1" ht="21.75" customHeight="1" x14ac:dyDescent="0.55000000000000004">
      <c r="A128" s="75" t="s">
        <v>113</v>
      </c>
      <c r="B128" s="93">
        <v>1</v>
      </c>
      <c r="C128" s="55">
        <f t="shared" si="7"/>
        <v>0.99009900990099009</v>
      </c>
    </row>
    <row r="129" spans="1:3" s="43" customFormat="1" ht="24" x14ac:dyDescent="0.55000000000000004">
      <c r="A129" s="144" t="s">
        <v>96</v>
      </c>
      <c r="B129" s="48"/>
      <c r="C129" s="73"/>
    </row>
    <row r="130" spans="1:3" s="43" customFormat="1" ht="24" x14ac:dyDescent="0.55000000000000004">
      <c r="A130" s="74" t="s">
        <v>110</v>
      </c>
      <c r="B130" s="52">
        <v>3</v>
      </c>
      <c r="C130" s="55">
        <f>B130*100/101</f>
        <v>2.9702970297029703</v>
      </c>
    </row>
    <row r="131" spans="1:3" s="43" customFormat="1" ht="24" x14ac:dyDescent="0.55000000000000004">
      <c r="A131" s="95" t="s">
        <v>200</v>
      </c>
      <c r="B131" s="52">
        <v>1</v>
      </c>
      <c r="C131" s="55">
        <f t="shared" ref="C131:C136" si="8">B131*100/101</f>
        <v>0.99009900990099009</v>
      </c>
    </row>
    <row r="132" spans="1:3" s="43" customFormat="1" ht="24" x14ac:dyDescent="0.55000000000000004">
      <c r="A132" s="74" t="s">
        <v>115</v>
      </c>
      <c r="B132" s="52">
        <v>1</v>
      </c>
      <c r="C132" s="55">
        <f t="shared" si="8"/>
        <v>0.99009900990099009</v>
      </c>
    </row>
    <row r="133" spans="1:3" s="43" customFormat="1" ht="24" x14ac:dyDescent="0.55000000000000004">
      <c r="A133" s="74" t="s">
        <v>116</v>
      </c>
      <c r="B133" s="52">
        <v>3</v>
      </c>
      <c r="C133" s="55">
        <f t="shared" si="8"/>
        <v>2.9702970297029703</v>
      </c>
    </row>
    <row r="134" spans="1:3" s="43" customFormat="1" ht="24" x14ac:dyDescent="0.55000000000000004">
      <c r="A134" s="74" t="s">
        <v>118</v>
      </c>
      <c r="B134" s="52">
        <v>1</v>
      </c>
      <c r="C134" s="55">
        <f t="shared" si="8"/>
        <v>0.99009900990099009</v>
      </c>
    </row>
    <row r="135" spans="1:3" s="43" customFormat="1" ht="24" x14ac:dyDescent="0.55000000000000004">
      <c r="A135" s="74" t="s">
        <v>112</v>
      </c>
      <c r="B135" s="52">
        <v>4</v>
      </c>
      <c r="C135" s="55">
        <f t="shared" si="8"/>
        <v>3.9603960396039604</v>
      </c>
    </row>
    <row r="136" spans="1:3" s="43" customFormat="1" ht="24" x14ac:dyDescent="0.55000000000000004">
      <c r="A136" s="75" t="s">
        <v>113</v>
      </c>
      <c r="B136" s="76">
        <v>1</v>
      </c>
      <c r="C136" s="56">
        <f t="shared" si="8"/>
        <v>0.99009900990099009</v>
      </c>
    </row>
    <row r="137" spans="1:3" s="43" customFormat="1" ht="24" x14ac:dyDescent="0.55000000000000004">
      <c r="A137" s="85"/>
      <c r="B137" s="103"/>
      <c r="C137" s="96"/>
    </row>
    <row r="138" spans="1:3" s="43" customFormat="1" ht="24" x14ac:dyDescent="0.55000000000000004">
      <c r="A138" s="85"/>
      <c r="B138" s="103"/>
      <c r="C138" s="96"/>
    </row>
    <row r="139" spans="1:3" s="43" customFormat="1" ht="24" x14ac:dyDescent="0.55000000000000004">
      <c r="A139" s="101" t="s">
        <v>91</v>
      </c>
      <c r="B139" s="68" t="s">
        <v>89</v>
      </c>
      <c r="C139" s="68" t="s">
        <v>90</v>
      </c>
    </row>
    <row r="140" spans="1:3" s="43" customFormat="1" ht="20.25" customHeight="1" x14ac:dyDescent="0.55000000000000004">
      <c r="A140" s="144" t="s">
        <v>97</v>
      </c>
      <c r="B140" s="48"/>
      <c r="C140" s="108"/>
    </row>
    <row r="141" spans="1:3" s="43" customFormat="1" ht="24" x14ac:dyDescent="0.55000000000000004">
      <c r="A141" s="74" t="s">
        <v>114</v>
      </c>
      <c r="B141" s="52">
        <v>5</v>
      </c>
      <c r="C141" s="53">
        <f>B141*100/101</f>
        <v>4.9504950495049505</v>
      </c>
    </row>
    <row r="142" spans="1:3" s="43" customFormat="1" ht="24" x14ac:dyDescent="0.55000000000000004">
      <c r="A142" s="74" t="s">
        <v>110</v>
      </c>
      <c r="B142" s="52">
        <v>10</v>
      </c>
      <c r="C142" s="53">
        <f t="shared" ref="C142:C149" si="9">B142*100/101</f>
        <v>9.9009900990099009</v>
      </c>
    </row>
    <row r="143" spans="1:3" s="43" customFormat="1" ht="21.75" customHeight="1" x14ac:dyDescent="0.55000000000000004">
      <c r="A143" s="74" t="s">
        <v>115</v>
      </c>
      <c r="B143" s="52">
        <v>1</v>
      </c>
      <c r="C143" s="53">
        <f t="shared" si="9"/>
        <v>0.99009900990099009</v>
      </c>
    </row>
    <row r="144" spans="1:3" s="43" customFormat="1" ht="24" x14ac:dyDescent="0.55000000000000004">
      <c r="A144" s="74" t="s">
        <v>121</v>
      </c>
      <c r="B144" s="52">
        <v>1</v>
      </c>
      <c r="C144" s="53">
        <f t="shared" si="9"/>
        <v>0.99009900990099009</v>
      </c>
    </row>
    <row r="145" spans="1:3" s="43" customFormat="1" ht="24" x14ac:dyDescent="0.55000000000000004">
      <c r="A145" s="74" t="s">
        <v>116</v>
      </c>
      <c r="B145" s="52">
        <v>3</v>
      </c>
      <c r="C145" s="53">
        <f t="shared" si="9"/>
        <v>2.9702970297029703</v>
      </c>
    </row>
    <row r="146" spans="1:3" s="43" customFormat="1" ht="24" x14ac:dyDescent="0.55000000000000004">
      <c r="A146" s="74" t="s">
        <v>117</v>
      </c>
      <c r="B146" s="52">
        <v>1</v>
      </c>
      <c r="C146" s="53">
        <f t="shared" si="9"/>
        <v>0.99009900990099009</v>
      </c>
    </row>
    <row r="147" spans="1:3" s="43" customFormat="1" ht="24" x14ac:dyDescent="0.55000000000000004">
      <c r="A147" s="74" t="s">
        <v>112</v>
      </c>
      <c r="B147" s="52">
        <v>8</v>
      </c>
      <c r="C147" s="53">
        <f t="shared" si="9"/>
        <v>7.9207920792079207</v>
      </c>
    </row>
    <row r="148" spans="1:3" s="43" customFormat="1" ht="24" x14ac:dyDescent="0.55000000000000004">
      <c r="A148" s="74" t="s">
        <v>118</v>
      </c>
      <c r="B148" s="52">
        <v>1</v>
      </c>
      <c r="C148" s="53">
        <f t="shared" si="9"/>
        <v>0.99009900990099009</v>
      </c>
    </row>
    <row r="149" spans="1:3" s="43" customFormat="1" ht="24" x14ac:dyDescent="0.55000000000000004">
      <c r="A149" s="75" t="s">
        <v>113</v>
      </c>
      <c r="B149" s="76">
        <v>1</v>
      </c>
      <c r="C149" s="56">
        <f t="shared" si="9"/>
        <v>0.99009900990099009</v>
      </c>
    </row>
    <row r="150" spans="1:3" s="43" customFormat="1" ht="24" x14ac:dyDescent="0.55000000000000004">
      <c r="A150" s="72" t="s">
        <v>414</v>
      </c>
      <c r="B150" s="48"/>
      <c r="C150" s="108"/>
    </row>
    <row r="151" spans="1:3" s="43" customFormat="1" ht="24" x14ac:dyDescent="0.55000000000000004">
      <c r="A151" s="74" t="s">
        <v>114</v>
      </c>
      <c r="B151" s="52">
        <v>2</v>
      </c>
      <c r="C151" s="53">
        <f>B151*100/101</f>
        <v>1.9801980198019802</v>
      </c>
    </row>
    <row r="152" spans="1:3" s="43" customFormat="1" ht="24" x14ac:dyDescent="0.55000000000000004">
      <c r="A152" s="74" t="s">
        <v>110</v>
      </c>
      <c r="B152" s="52">
        <v>2</v>
      </c>
      <c r="C152" s="53">
        <f t="shared" ref="C152:C155" si="10">B152*100/101</f>
        <v>1.9801980198019802</v>
      </c>
    </row>
    <row r="153" spans="1:3" s="43" customFormat="1" ht="24" x14ac:dyDescent="0.55000000000000004">
      <c r="A153" s="74" t="s">
        <v>112</v>
      </c>
      <c r="B153" s="52">
        <v>4</v>
      </c>
      <c r="C153" s="53">
        <f t="shared" si="10"/>
        <v>3.9603960396039604</v>
      </c>
    </row>
    <row r="154" spans="1:3" s="43" customFormat="1" ht="24" x14ac:dyDescent="0.55000000000000004">
      <c r="A154" s="74" t="s">
        <v>118</v>
      </c>
      <c r="B154" s="52">
        <v>1</v>
      </c>
      <c r="C154" s="53">
        <f t="shared" si="10"/>
        <v>0.99009900990099009</v>
      </c>
    </row>
    <row r="155" spans="1:3" s="43" customFormat="1" ht="24" x14ac:dyDescent="0.55000000000000004">
      <c r="A155" s="75" t="s">
        <v>113</v>
      </c>
      <c r="B155" s="76">
        <v>1</v>
      </c>
      <c r="C155" s="56">
        <f t="shared" si="10"/>
        <v>0.99009900990099009</v>
      </c>
    </row>
    <row r="156" spans="1:3" s="43" customFormat="1" ht="24" x14ac:dyDescent="0.55000000000000004">
      <c r="A156" s="151" t="s">
        <v>98</v>
      </c>
      <c r="B156" s="52"/>
      <c r="C156" s="53"/>
    </row>
    <row r="157" spans="1:3" s="43" customFormat="1" ht="24" x14ac:dyDescent="0.55000000000000004">
      <c r="A157" s="74" t="s">
        <v>110</v>
      </c>
      <c r="B157" s="52">
        <v>3</v>
      </c>
      <c r="C157" s="53">
        <f>B157*100/101</f>
        <v>2.9702970297029703</v>
      </c>
    </row>
    <row r="158" spans="1:3" s="43" customFormat="1" ht="24" x14ac:dyDescent="0.55000000000000004">
      <c r="A158" s="74" t="s">
        <v>118</v>
      </c>
      <c r="B158" s="52">
        <v>6</v>
      </c>
      <c r="C158" s="53">
        <f t="shared" ref="C158:C161" si="11">B158*100/101</f>
        <v>5.9405940594059405</v>
      </c>
    </row>
    <row r="159" spans="1:3" s="43" customFormat="1" ht="24" x14ac:dyDescent="0.55000000000000004">
      <c r="A159" s="74" t="s">
        <v>120</v>
      </c>
      <c r="B159" s="52">
        <v>3</v>
      </c>
      <c r="C159" s="53">
        <f t="shared" si="11"/>
        <v>2.9702970297029703</v>
      </c>
    </row>
    <row r="160" spans="1:3" s="43" customFormat="1" ht="24" x14ac:dyDescent="0.55000000000000004">
      <c r="A160" s="74" t="s">
        <v>113</v>
      </c>
      <c r="B160" s="52">
        <v>2</v>
      </c>
      <c r="C160" s="53">
        <f t="shared" si="11"/>
        <v>1.9801980198019802</v>
      </c>
    </row>
    <row r="161" spans="1:3" s="43" customFormat="1" ht="24" x14ac:dyDescent="0.55000000000000004">
      <c r="A161" s="75" t="s">
        <v>112</v>
      </c>
      <c r="B161" s="76">
        <v>17</v>
      </c>
      <c r="C161" s="56">
        <f t="shared" si="11"/>
        <v>16.831683168316832</v>
      </c>
    </row>
    <row r="162" spans="1:3" s="43" customFormat="1" ht="24" x14ac:dyDescent="0.55000000000000004">
      <c r="A162" s="82" t="s">
        <v>101</v>
      </c>
      <c r="B162" s="83">
        <f>SUM(B115:B161)</f>
        <v>111</v>
      </c>
      <c r="C162" s="84">
        <f>SUM(C114:C161)</f>
        <v>109.90099009900987</v>
      </c>
    </row>
    <row r="163" spans="1:3" s="24" customFormat="1" ht="14.25" customHeight="1" x14ac:dyDescent="0.55000000000000004">
      <c r="A163" s="26"/>
      <c r="B163" s="27"/>
      <c r="C163" s="28"/>
    </row>
    <row r="164" spans="1:3" s="43" customFormat="1" ht="24" x14ac:dyDescent="0.55000000000000004">
      <c r="A164" s="88" t="s">
        <v>203</v>
      </c>
      <c r="B164" s="14"/>
      <c r="C164" s="81"/>
    </row>
    <row r="165" spans="1:3" s="43" customFormat="1" ht="24" x14ac:dyDescent="0.55000000000000004">
      <c r="A165" s="88" t="s">
        <v>262</v>
      </c>
      <c r="B165" s="14"/>
      <c r="C165" s="81"/>
    </row>
    <row r="166" spans="1:3" s="43" customFormat="1" ht="24" x14ac:dyDescent="0.55000000000000004">
      <c r="A166" s="88" t="s">
        <v>263</v>
      </c>
      <c r="B166" s="14"/>
      <c r="C166" s="81"/>
    </row>
    <row r="167" spans="1:3" s="43" customFormat="1" ht="24" x14ac:dyDescent="0.55000000000000004">
      <c r="A167" s="88" t="s">
        <v>264</v>
      </c>
      <c r="B167" s="14"/>
      <c r="C167" s="81"/>
    </row>
    <row r="168" spans="1:3" s="43" customFormat="1" ht="24" x14ac:dyDescent="0.55000000000000004">
      <c r="A168" s="88" t="s">
        <v>265</v>
      </c>
      <c r="B168" s="14"/>
      <c r="C168" s="81"/>
    </row>
    <row r="169" spans="1:3" s="43" customFormat="1" ht="24" x14ac:dyDescent="0.55000000000000004">
      <c r="A169" s="88" t="s">
        <v>266</v>
      </c>
      <c r="B169" s="14"/>
      <c r="C169" s="81"/>
    </row>
    <row r="170" spans="1:3" s="43" customFormat="1" ht="24" x14ac:dyDescent="0.55000000000000004">
      <c r="A170" s="88" t="s">
        <v>267</v>
      </c>
      <c r="B170" s="14"/>
      <c r="C170" s="81"/>
    </row>
    <row r="171" spans="1:3" s="43" customFormat="1" ht="24" x14ac:dyDescent="0.55000000000000004">
      <c r="A171" s="88" t="s">
        <v>268</v>
      </c>
      <c r="B171" s="14"/>
      <c r="C171" s="81"/>
    </row>
    <row r="172" spans="1:3" s="43" customFormat="1" ht="24" x14ac:dyDescent="0.55000000000000004">
      <c r="A172" s="88" t="s">
        <v>269</v>
      </c>
      <c r="B172" s="14"/>
      <c r="C172" s="81"/>
    </row>
    <row r="173" spans="1:3" s="43" customFormat="1" ht="24" x14ac:dyDescent="0.55000000000000004">
      <c r="A173" s="88" t="s">
        <v>270</v>
      </c>
      <c r="B173" s="14"/>
      <c r="C173" s="81"/>
    </row>
    <row r="174" spans="1:3" s="43" customFormat="1" ht="24" x14ac:dyDescent="0.55000000000000004">
      <c r="A174" s="88" t="s">
        <v>271</v>
      </c>
      <c r="B174" s="14"/>
      <c r="C174" s="81"/>
    </row>
    <row r="175" spans="1:3" s="43" customFormat="1" ht="24" x14ac:dyDescent="0.55000000000000004">
      <c r="A175" s="88"/>
      <c r="B175" s="14"/>
      <c r="C175" s="81"/>
    </row>
    <row r="176" spans="1:3" s="43" customFormat="1" ht="24" x14ac:dyDescent="0.55000000000000004">
      <c r="A176" s="88"/>
      <c r="B176" s="14"/>
      <c r="C176" s="81"/>
    </row>
    <row r="177" spans="1:3" s="43" customFormat="1" ht="24" x14ac:dyDescent="0.55000000000000004">
      <c r="A177" s="88"/>
      <c r="B177" s="14"/>
      <c r="C177" s="81"/>
    </row>
    <row r="178" spans="1:3" s="43" customFormat="1" ht="24.75" customHeight="1" x14ac:dyDescent="0.55000000000000004">
      <c r="A178" s="46" t="s">
        <v>123</v>
      </c>
      <c r="B178" s="42"/>
      <c r="C178" s="42"/>
    </row>
    <row r="179" spans="1:3" s="43" customFormat="1" ht="24" x14ac:dyDescent="0.55000000000000004">
      <c r="A179" s="47" t="s">
        <v>91</v>
      </c>
      <c r="B179" s="48" t="s">
        <v>89</v>
      </c>
      <c r="C179" s="48" t="s">
        <v>90</v>
      </c>
    </row>
    <row r="180" spans="1:3" s="43" customFormat="1" ht="21.75" customHeight="1" x14ac:dyDescent="0.55000000000000004">
      <c r="A180" s="144" t="s">
        <v>92</v>
      </c>
      <c r="B180" s="48"/>
      <c r="C180" s="50"/>
    </row>
    <row r="181" spans="1:3" s="43" customFormat="1" ht="24" x14ac:dyDescent="0.55000000000000004">
      <c r="A181" s="74" t="s">
        <v>124</v>
      </c>
      <c r="B181" s="52">
        <v>1</v>
      </c>
      <c r="C181" s="53">
        <f>B181*100/101</f>
        <v>0.99009900990099009</v>
      </c>
    </row>
    <row r="182" spans="1:3" s="43" customFormat="1" ht="24" x14ac:dyDescent="0.55000000000000004">
      <c r="A182" s="74" t="s">
        <v>125</v>
      </c>
      <c r="B182" s="52">
        <v>1</v>
      </c>
      <c r="C182" s="53">
        <f t="shared" ref="C182:C185" si="12">B182*100/101</f>
        <v>0.99009900990099009</v>
      </c>
    </row>
    <row r="183" spans="1:3" s="43" customFormat="1" ht="24" x14ac:dyDescent="0.55000000000000004">
      <c r="A183" s="74" t="s">
        <v>175</v>
      </c>
      <c r="B183" s="52">
        <v>1</v>
      </c>
      <c r="C183" s="53">
        <f t="shared" si="12"/>
        <v>0.99009900990099009</v>
      </c>
    </row>
    <row r="184" spans="1:3" s="43" customFormat="1" ht="24" x14ac:dyDescent="0.55000000000000004">
      <c r="A184" s="74" t="s">
        <v>126</v>
      </c>
      <c r="B184" s="52">
        <v>3</v>
      </c>
      <c r="C184" s="53">
        <f t="shared" si="12"/>
        <v>2.9702970297029703</v>
      </c>
    </row>
    <row r="185" spans="1:3" s="43" customFormat="1" ht="24" x14ac:dyDescent="0.55000000000000004">
      <c r="A185" s="75" t="s">
        <v>174</v>
      </c>
      <c r="B185" s="76">
        <v>1</v>
      </c>
      <c r="C185" s="53">
        <f t="shared" si="12"/>
        <v>0.99009900990099009</v>
      </c>
    </row>
    <row r="186" spans="1:3" s="32" customFormat="1" ht="24" x14ac:dyDescent="0.55000000000000004">
      <c r="A186" s="151" t="s">
        <v>95</v>
      </c>
      <c r="B186" s="97"/>
      <c r="C186" s="25"/>
    </row>
    <row r="187" spans="1:3" s="78" customFormat="1" ht="24" x14ac:dyDescent="0.55000000000000004">
      <c r="A187" s="95" t="s">
        <v>157</v>
      </c>
      <c r="B187" s="52">
        <v>3</v>
      </c>
      <c r="C187" s="53">
        <f>B187*100/101</f>
        <v>2.9702970297029703</v>
      </c>
    </row>
    <row r="188" spans="1:3" s="78" customFormat="1" ht="24" x14ac:dyDescent="0.55000000000000004">
      <c r="A188" s="95" t="s">
        <v>35</v>
      </c>
      <c r="B188" s="52">
        <v>1</v>
      </c>
      <c r="C188" s="53">
        <f t="shared" ref="C188:C199" si="13">B188*100/101</f>
        <v>0.99009900990099009</v>
      </c>
    </row>
    <row r="189" spans="1:3" s="78" customFormat="1" ht="24" x14ac:dyDescent="0.55000000000000004">
      <c r="A189" s="95" t="s">
        <v>55</v>
      </c>
      <c r="B189" s="52">
        <v>3</v>
      </c>
      <c r="C189" s="53">
        <f t="shared" si="13"/>
        <v>2.9702970297029703</v>
      </c>
    </row>
    <row r="190" spans="1:3" s="78" customFormat="1" ht="24" x14ac:dyDescent="0.55000000000000004">
      <c r="A190" s="98" t="s">
        <v>61</v>
      </c>
      <c r="B190" s="52">
        <v>1</v>
      </c>
      <c r="C190" s="53">
        <f t="shared" si="13"/>
        <v>0.99009900990099009</v>
      </c>
    </row>
    <row r="191" spans="1:3" s="78" customFormat="1" ht="24" x14ac:dyDescent="0.55000000000000004">
      <c r="A191" s="98" t="s">
        <v>49</v>
      </c>
      <c r="B191" s="52">
        <v>1</v>
      </c>
      <c r="C191" s="53">
        <f t="shared" si="13"/>
        <v>0.99009900990099009</v>
      </c>
    </row>
    <row r="192" spans="1:3" s="78" customFormat="1" ht="24" x14ac:dyDescent="0.55000000000000004">
      <c r="A192" s="98" t="s">
        <v>140</v>
      </c>
      <c r="B192" s="52">
        <v>1</v>
      </c>
      <c r="C192" s="53">
        <f t="shared" si="13"/>
        <v>0.99009900990099009</v>
      </c>
    </row>
    <row r="193" spans="1:3" s="78" customFormat="1" ht="24" x14ac:dyDescent="0.55000000000000004">
      <c r="A193" s="98" t="s">
        <v>173</v>
      </c>
      <c r="B193" s="52">
        <v>1</v>
      </c>
      <c r="C193" s="53">
        <f t="shared" si="13"/>
        <v>0.99009900990099009</v>
      </c>
    </row>
    <row r="194" spans="1:3" s="78" customFormat="1" ht="24" x14ac:dyDescent="0.55000000000000004">
      <c r="A194" s="98" t="s">
        <v>28</v>
      </c>
      <c r="B194" s="52">
        <v>2</v>
      </c>
      <c r="C194" s="53">
        <f t="shared" si="13"/>
        <v>1.9801980198019802</v>
      </c>
    </row>
    <row r="195" spans="1:3" s="78" customFormat="1" ht="24" x14ac:dyDescent="0.55000000000000004">
      <c r="A195" s="98" t="s">
        <v>68</v>
      </c>
      <c r="B195" s="52">
        <v>1</v>
      </c>
      <c r="C195" s="53">
        <f t="shared" si="13"/>
        <v>0.99009900990099009</v>
      </c>
    </row>
    <row r="196" spans="1:3" s="78" customFormat="1" ht="24" x14ac:dyDescent="0.55000000000000004">
      <c r="A196" s="98" t="s">
        <v>72</v>
      </c>
      <c r="B196" s="52">
        <v>1</v>
      </c>
      <c r="C196" s="53">
        <f t="shared" si="13"/>
        <v>0.99009900990099009</v>
      </c>
    </row>
    <row r="197" spans="1:3" s="78" customFormat="1" ht="24" x14ac:dyDescent="0.55000000000000004">
      <c r="A197" s="98" t="s">
        <v>73</v>
      </c>
      <c r="B197" s="52">
        <v>1</v>
      </c>
      <c r="C197" s="53">
        <f t="shared" si="13"/>
        <v>0.99009900990099009</v>
      </c>
    </row>
    <row r="198" spans="1:3" s="78" customFormat="1" ht="24" x14ac:dyDescent="0.55000000000000004">
      <c r="A198" s="98" t="s">
        <v>59</v>
      </c>
      <c r="B198" s="52">
        <v>1</v>
      </c>
      <c r="C198" s="53">
        <f t="shared" si="13"/>
        <v>0.99009900990099009</v>
      </c>
    </row>
    <row r="199" spans="1:3" s="78" customFormat="1" ht="24" x14ac:dyDescent="0.55000000000000004">
      <c r="A199" s="99" t="s">
        <v>42</v>
      </c>
      <c r="B199" s="76">
        <v>1</v>
      </c>
      <c r="C199" s="53">
        <f t="shared" si="13"/>
        <v>0.99009900990099009</v>
      </c>
    </row>
    <row r="200" spans="1:3" s="78" customFormat="1" ht="24" x14ac:dyDescent="0.55000000000000004">
      <c r="A200" s="144" t="s">
        <v>96</v>
      </c>
      <c r="B200" s="48"/>
      <c r="C200" s="73"/>
    </row>
    <row r="201" spans="1:3" s="78" customFormat="1" ht="24" x14ac:dyDescent="0.55000000000000004">
      <c r="A201" s="95" t="s">
        <v>53</v>
      </c>
      <c r="B201" s="52">
        <v>1</v>
      </c>
      <c r="C201" s="55">
        <f>B201*100/101</f>
        <v>0.99009900990099009</v>
      </c>
    </row>
    <row r="202" spans="1:3" s="78" customFormat="1" ht="24" x14ac:dyDescent="0.55000000000000004">
      <c r="A202" s="95" t="s">
        <v>75</v>
      </c>
      <c r="B202" s="52">
        <v>1</v>
      </c>
      <c r="C202" s="55">
        <f t="shared" ref="C202:C208" si="14">B202*100/101</f>
        <v>0.99009900990099009</v>
      </c>
    </row>
    <row r="203" spans="1:3" s="78" customFormat="1" ht="24" x14ac:dyDescent="0.55000000000000004">
      <c r="A203" s="95" t="s">
        <v>35</v>
      </c>
      <c r="B203" s="52">
        <v>2</v>
      </c>
      <c r="C203" s="55">
        <f t="shared" si="14"/>
        <v>1.9801980198019802</v>
      </c>
    </row>
    <row r="204" spans="1:3" s="78" customFormat="1" ht="24" x14ac:dyDescent="0.55000000000000004">
      <c r="A204" s="95" t="s">
        <v>60</v>
      </c>
      <c r="B204" s="52">
        <v>1</v>
      </c>
      <c r="C204" s="55">
        <f t="shared" si="14"/>
        <v>0.99009900990099009</v>
      </c>
    </row>
    <row r="205" spans="1:3" s="78" customFormat="1" ht="24" x14ac:dyDescent="0.55000000000000004">
      <c r="A205" s="95" t="s">
        <v>43</v>
      </c>
      <c r="B205" s="52">
        <v>1</v>
      </c>
      <c r="C205" s="55">
        <f t="shared" si="14"/>
        <v>0.99009900990099009</v>
      </c>
    </row>
    <row r="206" spans="1:3" s="78" customFormat="1" ht="24" x14ac:dyDescent="0.55000000000000004">
      <c r="A206" s="95" t="s">
        <v>57</v>
      </c>
      <c r="B206" s="52">
        <v>3</v>
      </c>
      <c r="C206" s="55">
        <f t="shared" si="14"/>
        <v>2.9702970297029703</v>
      </c>
    </row>
    <row r="207" spans="1:3" s="78" customFormat="1" ht="24" x14ac:dyDescent="0.55000000000000004">
      <c r="A207" s="95" t="s">
        <v>136</v>
      </c>
      <c r="B207" s="52">
        <v>1</v>
      </c>
      <c r="C207" s="55">
        <f t="shared" si="14"/>
        <v>0.99009900990099009</v>
      </c>
    </row>
    <row r="208" spans="1:3" s="78" customFormat="1" ht="24" x14ac:dyDescent="0.55000000000000004">
      <c r="A208" s="102" t="s">
        <v>38</v>
      </c>
      <c r="B208" s="76">
        <v>1</v>
      </c>
      <c r="C208" s="56">
        <f t="shared" si="14"/>
        <v>0.99009900990099009</v>
      </c>
    </row>
    <row r="209" spans="1:3" s="78" customFormat="1" ht="24" x14ac:dyDescent="0.55000000000000004">
      <c r="A209" s="94"/>
      <c r="B209" s="103"/>
      <c r="C209" s="96"/>
    </row>
    <row r="210" spans="1:3" s="43" customFormat="1" ht="24" x14ac:dyDescent="0.55000000000000004">
      <c r="A210" s="101" t="s">
        <v>91</v>
      </c>
      <c r="B210" s="68" t="s">
        <v>89</v>
      </c>
      <c r="C210" s="68" t="s">
        <v>90</v>
      </c>
    </row>
    <row r="211" spans="1:3" s="78" customFormat="1" ht="24" x14ac:dyDescent="0.55000000000000004">
      <c r="A211" s="95" t="s">
        <v>77</v>
      </c>
      <c r="B211" s="52">
        <v>1</v>
      </c>
      <c r="C211" s="55">
        <f>B211*100/101</f>
        <v>0.99009900990099009</v>
      </c>
    </row>
    <row r="212" spans="1:3" s="78" customFormat="1" ht="24" x14ac:dyDescent="0.55000000000000004">
      <c r="A212" s="95" t="s">
        <v>59</v>
      </c>
      <c r="B212" s="52">
        <v>1</v>
      </c>
      <c r="C212" s="55">
        <f t="shared" ref="C212:C213" si="15">B212*100/101</f>
        <v>0.99009900990099009</v>
      </c>
    </row>
    <row r="213" spans="1:3" s="78" customFormat="1" ht="24" x14ac:dyDescent="0.55000000000000004">
      <c r="A213" s="102" t="s">
        <v>42</v>
      </c>
      <c r="B213" s="76">
        <v>1</v>
      </c>
      <c r="C213" s="56">
        <f t="shared" si="15"/>
        <v>0.99009900990099009</v>
      </c>
    </row>
    <row r="214" spans="1:3" s="78" customFormat="1" ht="20.25" customHeight="1" x14ac:dyDescent="0.55000000000000004">
      <c r="A214" s="144" t="s">
        <v>97</v>
      </c>
      <c r="B214" s="54"/>
      <c r="C214" s="55"/>
    </row>
    <row r="215" spans="1:3" s="78" customFormat="1" ht="24" x14ac:dyDescent="0.55000000000000004">
      <c r="A215" s="95" t="s">
        <v>38</v>
      </c>
      <c r="B215" s="54">
        <v>1</v>
      </c>
      <c r="C215" s="55">
        <f>B215*100/101</f>
        <v>0.99009900990099009</v>
      </c>
    </row>
    <row r="216" spans="1:3" s="78" customFormat="1" ht="24" x14ac:dyDescent="0.55000000000000004">
      <c r="A216" s="95" t="s">
        <v>57</v>
      </c>
      <c r="B216" s="54">
        <v>4</v>
      </c>
      <c r="C216" s="55">
        <f t="shared" ref="C216:C234" si="16">B216*100/101</f>
        <v>3.9603960396039604</v>
      </c>
    </row>
    <row r="217" spans="1:3" s="78" customFormat="1" ht="24" x14ac:dyDescent="0.55000000000000004">
      <c r="A217" s="95" t="s">
        <v>66</v>
      </c>
      <c r="B217" s="54">
        <v>1</v>
      </c>
      <c r="C217" s="55">
        <f t="shared" si="16"/>
        <v>0.99009900990099009</v>
      </c>
    </row>
    <row r="218" spans="1:3" s="78" customFormat="1" ht="24" x14ac:dyDescent="0.55000000000000004">
      <c r="A218" s="95" t="s">
        <v>75</v>
      </c>
      <c r="B218" s="54">
        <v>1</v>
      </c>
      <c r="C218" s="55">
        <f t="shared" si="16"/>
        <v>0.99009900990099009</v>
      </c>
    </row>
    <row r="219" spans="1:3" s="78" customFormat="1" ht="24" x14ac:dyDescent="0.55000000000000004">
      <c r="A219" s="95" t="s">
        <v>35</v>
      </c>
      <c r="B219" s="54">
        <v>1</v>
      </c>
      <c r="C219" s="55">
        <f t="shared" si="16"/>
        <v>0.99009900990099009</v>
      </c>
    </row>
    <row r="220" spans="1:3" s="78" customFormat="1" ht="24" x14ac:dyDescent="0.55000000000000004">
      <c r="A220" s="95" t="s">
        <v>144</v>
      </c>
      <c r="B220" s="54">
        <v>1</v>
      </c>
      <c r="C220" s="55">
        <f t="shared" si="16"/>
        <v>0.99009900990099009</v>
      </c>
    </row>
    <row r="221" spans="1:3" s="78" customFormat="1" ht="24" x14ac:dyDescent="0.55000000000000004">
      <c r="A221" s="95" t="s">
        <v>55</v>
      </c>
      <c r="B221" s="54">
        <v>1</v>
      </c>
      <c r="C221" s="55">
        <f t="shared" si="16"/>
        <v>0.99009900990099009</v>
      </c>
    </row>
    <row r="222" spans="1:3" s="78" customFormat="1" ht="24" x14ac:dyDescent="0.55000000000000004">
      <c r="A222" s="95" t="s">
        <v>76</v>
      </c>
      <c r="B222" s="54">
        <v>1</v>
      </c>
      <c r="C222" s="55">
        <f t="shared" si="16"/>
        <v>0.99009900990099009</v>
      </c>
    </row>
    <row r="223" spans="1:3" s="78" customFormat="1" ht="24" x14ac:dyDescent="0.55000000000000004">
      <c r="A223" s="95" t="s">
        <v>61</v>
      </c>
      <c r="B223" s="54">
        <v>3</v>
      </c>
      <c r="C223" s="55">
        <f t="shared" si="16"/>
        <v>2.9702970297029703</v>
      </c>
    </row>
    <row r="224" spans="1:3" s="78" customFormat="1" ht="24" x14ac:dyDescent="0.55000000000000004">
      <c r="A224" s="95" t="s">
        <v>149</v>
      </c>
      <c r="B224" s="54">
        <v>1</v>
      </c>
      <c r="C224" s="55">
        <f t="shared" si="16"/>
        <v>0.99009900990099009</v>
      </c>
    </row>
    <row r="225" spans="1:3" s="78" customFormat="1" ht="24" x14ac:dyDescent="0.55000000000000004">
      <c r="A225" s="95" t="s">
        <v>49</v>
      </c>
      <c r="B225" s="54">
        <v>2</v>
      </c>
      <c r="C225" s="55">
        <f t="shared" si="16"/>
        <v>1.9801980198019802</v>
      </c>
    </row>
    <row r="226" spans="1:3" s="78" customFormat="1" ht="24" x14ac:dyDescent="0.55000000000000004">
      <c r="A226" s="95" t="s">
        <v>169</v>
      </c>
      <c r="B226" s="54">
        <v>1</v>
      </c>
      <c r="C226" s="55">
        <f t="shared" si="16"/>
        <v>0.99009900990099009</v>
      </c>
    </row>
    <row r="227" spans="1:3" s="78" customFormat="1" ht="24" x14ac:dyDescent="0.55000000000000004">
      <c r="A227" s="95" t="s">
        <v>58</v>
      </c>
      <c r="B227" s="54">
        <v>1</v>
      </c>
      <c r="C227" s="55">
        <f t="shared" si="16"/>
        <v>0.99009900990099009</v>
      </c>
    </row>
    <row r="228" spans="1:3" s="78" customFormat="1" ht="24" x14ac:dyDescent="0.55000000000000004">
      <c r="A228" s="95" t="s">
        <v>68</v>
      </c>
      <c r="B228" s="54">
        <v>1</v>
      </c>
      <c r="C228" s="55">
        <f t="shared" si="16"/>
        <v>0.99009900990099009</v>
      </c>
    </row>
    <row r="229" spans="1:3" s="78" customFormat="1" ht="24" x14ac:dyDescent="0.55000000000000004">
      <c r="A229" s="95" t="s">
        <v>41</v>
      </c>
      <c r="B229" s="54">
        <v>1</v>
      </c>
      <c r="C229" s="55">
        <f t="shared" si="16"/>
        <v>0.99009900990099009</v>
      </c>
    </row>
    <row r="230" spans="1:3" s="78" customFormat="1" ht="24" x14ac:dyDescent="0.55000000000000004">
      <c r="A230" s="95" t="s">
        <v>74</v>
      </c>
      <c r="B230" s="54">
        <v>3</v>
      </c>
      <c r="C230" s="55">
        <f t="shared" si="16"/>
        <v>2.9702970297029703</v>
      </c>
    </row>
    <row r="231" spans="1:3" s="78" customFormat="1" ht="24" x14ac:dyDescent="0.55000000000000004">
      <c r="A231" s="95" t="s">
        <v>78</v>
      </c>
      <c r="B231" s="54">
        <v>1</v>
      </c>
      <c r="C231" s="55">
        <f t="shared" si="16"/>
        <v>0.99009900990099009</v>
      </c>
    </row>
    <row r="232" spans="1:3" s="78" customFormat="1" ht="24" x14ac:dyDescent="0.55000000000000004">
      <c r="A232" s="95" t="s">
        <v>62</v>
      </c>
      <c r="B232" s="54">
        <v>1</v>
      </c>
      <c r="C232" s="55">
        <f t="shared" si="16"/>
        <v>0.99009900990099009</v>
      </c>
    </row>
    <row r="233" spans="1:3" s="78" customFormat="1" ht="24" x14ac:dyDescent="0.55000000000000004">
      <c r="A233" s="95" t="s">
        <v>153</v>
      </c>
      <c r="B233" s="52">
        <v>1</v>
      </c>
      <c r="C233" s="55">
        <f t="shared" si="16"/>
        <v>0.99009900990099009</v>
      </c>
    </row>
    <row r="234" spans="1:3" s="78" customFormat="1" ht="24" x14ac:dyDescent="0.55000000000000004">
      <c r="A234" s="102" t="s">
        <v>42</v>
      </c>
      <c r="B234" s="100">
        <v>2</v>
      </c>
      <c r="C234" s="56">
        <f t="shared" si="16"/>
        <v>1.9801980198019802</v>
      </c>
    </row>
    <row r="235" spans="1:3" s="32" customFormat="1" ht="24" x14ac:dyDescent="0.55000000000000004">
      <c r="A235" s="29"/>
      <c r="B235" s="30"/>
      <c r="C235" s="31"/>
    </row>
    <row r="236" spans="1:3" s="32" customFormat="1" ht="24" x14ac:dyDescent="0.55000000000000004">
      <c r="A236" s="29"/>
      <c r="B236" s="30"/>
      <c r="C236" s="31"/>
    </row>
    <row r="237" spans="1:3" s="32" customFormat="1" ht="24" x14ac:dyDescent="0.55000000000000004">
      <c r="A237" s="29"/>
      <c r="B237" s="30"/>
      <c r="C237" s="31"/>
    </row>
    <row r="238" spans="1:3" s="32" customFormat="1" ht="24" x14ac:dyDescent="0.55000000000000004">
      <c r="A238" s="29"/>
      <c r="B238" s="30"/>
      <c r="C238" s="31"/>
    </row>
    <row r="239" spans="1:3" s="32" customFormat="1" ht="24" x14ac:dyDescent="0.55000000000000004">
      <c r="A239" s="29"/>
      <c r="B239" s="30"/>
      <c r="C239" s="31"/>
    </row>
    <row r="240" spans="1:3" s="32" customFormat="1" ht="24" x14ac:dyDescent="0.55000000000000004">
      <c r="A240" s="29"/>
      <c r="B240" s="30"/>
      <c r="C240" s="31"/>
    </row>
    <row r="241" spans="1:3" s="32" customFormat="1" ht="24" x14ac:dyDescent="0.55000000000000004">
      <c r="A241" s="29"/>
      <c r="B241" s="30"/>
      <c r="C241" s="31"/>
    </row>
    <row r="242" spans="1:3" s="32" customFormat="1" ht="24" x14ac:dyDescent="0.55000000000000004">
      <c r="A242" s="29"/>
      <c r="B242" s="30"/>
      <c r="C242" s="31"/>
    </row>
    <row r="243" spans="1:3" s="43" customFormat="1" ht="24" x14ac:dyDescent="0.55000000000000004">
      <c r="A243" s="101" t="s">
        <v>91</v>
      </c>
      <c r="B243" s="68" t="s">
        <v>89</v>
      </c>
      <c r="C243" s="68" t="s">
        <v>90</v>
      </c>
    </row>
    <row r="244" spans="1:3" s="43" customFormat="1" ht="24" x14ac:dyDescent="0.55000000000000004">
      <c r="A244" s="72" t="s">
        <v>98</v>
      </c>
      <c r="B244" s="48"/>
      <c r="C244" s="55"/>
    </row>
    <row r="245" spans="1:3" s="43" customFormat="1" ht="24" x14ac:dyDescent="0.55000000000000004">
      <c r="A245" s="95" t="s">
        <v>57</v>
      </c>
      <c r="B245" s="52">
        <v>4</v>
      </c>
      <c r="C245" s="55">
        <f>B245*100/101</f>
        <v>3.9603960396039604</v>
      </c>
    </row>
    <row r="246" spans="1:3" s="43" customFormat="1" ht="24" x14ac:dyDescent="0.55000000000000004">
      <c r="A246" s="95" t="s">
        <v>35</v>
      </c>
      <c r="B246" s="52">
        <v>2</v>
      </c>
      <c r="C246" s="55">
        <f t="shared" ref="C246:C262" si="17">B246*100/101</f>
        <v>1.9801980198019802</v>
      </c>
    </row>
    <row r="247" spans="1:3" s="43" customFormat="1" ht="24" x14ac:dyDescent="0.55000000000000004">
      <c r="A247" s="95" t="s">
        <v>55</v>
      </c>
      <c r="B247" s="52">
        <v>1</v>
      </c>
      <c r="C247" s="55">
        <f t="shared" si="17"/>
        <v>0.99009900990099009</v>
      </c>
    </row>
    <row r="248" spans="1:3" s="43" customFormat="1" ht="24" x14ac:dyDescent="0.55000000000000004">
      <c r="A248" s="95" t="s">
        <v>49</v>
      </c>
      <c r="B248" s="52">
        <v>1</v>
      </c>
      <c r="C248" s="55">
        <f t="shared" si="17"/>
        <v>0.99009900990099009</v>
      </c>
    </row>
    <row r="249" spans="1:3" s="43" customFormat="1" ht="24" x14ac:dyDescent="0.55000000000000004">
      <c r="A249" s="95" t="s">
        <v>28</v>
      </c>
      <c r="B249" s="52">
        <v>3</v>
      </c>
      <c r="C249" s="55">
        <f t="shared" si="17"/>
        <v>2.9702970297029703</v>
      </c>
    </row>
    <row r="250" spans="1:3" s="43" customFormat="1" ht="24" x14ac:dyDescent="0.55000000000000004">
      <c r="A250" s="95" t="s">
        <v>54</v>
      </c>
      <c r="B250" s="52">
        <v>6</v>
      </c>
      <c r="C250" s="55">
        <f t="shared" si="17"/>
        <v>5.9405940594059405</v>
      </c>
    </row>
    <row r="251" spans="1:3" s="43" customFormat="1" ht="24" x14ac:dyDescent="0.55000000000000004">
      <c r="A251" s="95" t="s">
        <v>78</v>
      </c>
      <c r="B251" s="52">
        <v>2</v>
      </c>
      <c r="C251" s="55">
        <f t="shared" si="17"/>
        <v>1.9801980198019802</v>
      </c>
    </row>
    <row r="252" spans="1:3" s="43" customFormat="1" ht="24" x14ac:dyDescent="0.55000000000000004">
      <c r="A252" s="95" t="s">
        <v>204</v>
      </c>
      <c r="B252" s="52">
        <v>4</v>
      </c>
      <c r="C252" s="55">
        <f t="shared" si="17"/>
        <v>3.9603960396039604</v>
      </c>
    </row>
    <row r="253" spans="1:3" s="43" customFormat="1" ht="24" x14ac:dyDescent="0.55000000000000004">
      <c r="A253" s="95" t="s">
        <v>44</v>
      </c>
      <c r="B253" s="52">
        <v>2</v>
      </c>
      <c r="C253" s="55">
        <f t="shared" si="17"/>
        <v>1.9801980198019802</v>
      </c>
    </row>
    <row r="254" spans="1:3" s="43" customFormat="1" ht="24" x14ac:dyDescent="0.55000000000000004">
      <c r="A254" s="102" t="s">
        <v>42</v>
      </c>
      <c r="B254" s="76">
        <v>7</v>
      </c>
      <c r="C254" s="56">
        <f t="shared" si="17"/>
        <v>6.9306930693069306</v>
      </c>
    </row>
    <row r="255" spans="1:3" s="43" customFormat="1" ht="24" x14ac:dyDescent="0.55000000000000004">
      <c r="A255" s="74" t="s">
        <v>99</v>
      </c>
      <c r="B255" s="52"/>
      <c r="C255" s="55"/>
    </row>
    <row r="256" spans="1:3" s="43" customFormat="1" ht="24" x14ac:dyDescent="0.55000000000000004">
      <c r="A256" s="153" t="s">
        <v>415</v>
      </c>
      <c r="B256" s="154">
        <v>2</v>
      </c>
      <c r="C256" s="55">
        <f t="shared" si="17"/>
        <v>1.9801980198019802</v>
      </c>
    </row>
    <row r="257" spans="1:3" s="43" customFormat="1" ht="24" x14ac:dyDescent="0.55000000000000004">
      <c r="A257" s="153" t="s">
        <v>416</v>
      </c>
      <c r="B257" s="154">
        <v>2</v>
      </c>
      <c r="C257" s="55">
        <f t="shared" si="17"/>
        <v>1.9801980198019802</v>
      </c>
    </row>
    <row r="258" spans="1:3" s="43" customFormat="1" ht="24" x14ac:dyDescent="0.55000000000000004">
      <c r="A258" s="153" t="s">
        <v>417</v>
      </c>
      <c r="B258" s="154">
        <v>1</v>
      </c>
      <c r="C258" s="55">
        <f t="shared" si="17"/>
        <v>0.99009900990099009</v>
      </c>
    </row>
    <row r="259" spans="1:3" s="43" customFormat="1" ht="24" x14ac:dyDescent="0.55000000000000004">
      <c r="A259" s="153" t="s">
        <v>418</v>
      </c>
      <c r="B259" s="154">
        <v>1</v>
      </c>
      <c r="C259" s="55">
        <f t="shared" si="17"/>
        <v>0.99009900990099009</v>
      </c>
    </row>
    <row r="260" spans="1:3" s="43" customFormat="1" ht="24" x14ac:dyDescent="0.55000000000000004">
      <c r="A260" s="153" t="s">
        <v>419</v>
      </c>
      <c r="B260" s="154">
        <v>1</v>
      </c>
      <c r="C260" s="55">
        <f t="shared" si="17"/>
        <v>0.99009900990099009</v>
      </c>
    </row>
    <row r="261" spans="1:3" s="43" customFormat="1" ht="24" x14ac:dyDescent="0.55000000000000004">
      <c r="A261" s="153" t="s">
        <v>420</v>
      </c>
      <c r="B261" s="154">
        <v>2</v>
      </c>
      <c r="C261" s="55">
        <f t="shared" si="17"/>
        <v>1.9801980198019802</v>
      </c>
    </row>
    <row r="262" spans="1:3" s="43" customFormat="1" ht="24" x14ac:dyDescent="0.55000000000000004">
      <c r="A262" s="153" t="s">
        <v>421</v>
      </c>
      <c r="B262" s="154">
        <v>1</v>
      </c>
      <c r="C262" s="55">
        <f t="shared" si="17"/>
        <v>0.99009900990099009</v>
      </c>
    </row>
    <row r="263" spans="1:3" s="43" customFormat="1" ht="24" x14ac:dyDescent="0.55000000000000004">
      <c r="A263" s="74"/>
      <c r="B263" s="76"/>
      <c r="C263" s="56"/>
    </row>
    <row r="264" spans="1:3" s="43" customFormat="1" ht="24" x14ac:dyDescent="0.55000000000000004">
      <c r="A264" s="87" t="s">
        <v>101</v>
      </c>
      <c r="B264" s="83">
        <f>SUM(B181:B263)</f>
        <v>110</v>
      </c>
      <c r="C264" s="84">
        <f>SUM(C181:C263)</f>
        <v>108.91089108910883</v>
      </c>
    </row>
    <row r="265" spans="1:3" s="24" customFormat="1" ht="24" x14ac:dyDescent="0.55000000000000004">
      <c r="A265" s="26"/>
      <c r="B265" s="27"/>
      <c r="C265" s="28"/>
    </row>
    <row r="266" spans="1:3" s="43" customFormat="1" ht="24" x14ac:dyDescent="0.55000000000000004">
      <c r="A266" s="88" t="s">
        <v>233</v>
      </c>
      <c r="B266" s="14"/>
      <c r="C266" s="81"/>
    </row>
    <row r="267" spans="1:3" s="43" customFormat="1" ht="24" x14ac:dyDescent="0.55000000000000004">
      <c r="A267" s="88" t="s">
        <v>272</v>
      </c>
      <c r="B267" s="14"/>
      <c r="C267" s="81"/>
    </row>
    <row r="268" spans="1:3" s="43" customFormat="1" ht="24" x14ac:dyDescent="0.55000000000000004">
      <c r="A268" s="88" t="s">
        <v>273</v>
      </c>
      <c r="B268" s="14"/>
      <c r="C268" s="81"/>
    </row>
    <row r="269" spans="1:3" s="43" customFormat="1" ht="24" x14ac:dyDescent="0.55000000000000004">
      <c r="A269" s="88" t="s">
        <v>274</v>
      </c>
      <c r="B269" s="14"/>
      <c r="C269" s="81"/>
    </row>
    <row r="270" spans="1:3" s="43" customFormat="1" ht="24" x14ac:dyDescent="0.55000000000000004">
      <c r="A270" s="88" t="s">
        <v>275</v>
      </c>
      <c r="B270" s="14"/>
      <c r="C270" s="81"/>
    </row>
    <row r="271" spans="1:3" s="43" customFormat="1" ht="24" x14ac:dyDescent="0.55000000000000004">
      <c r="A271" s="88" t="s">
        <v>276</v>
      </c>
      <c r="B271" s="14"/>
      <c r="C271" s="81"/>
    </row>
    <row r="272" spans="1:3" s="43" customFormat="1" ht="24" x14ac:dyDescent="0.55000000000000004">
      <c r="A272" s="88" t="s">
        <v>278</v>
      </c>
      <c r="B272" s="14"/>
      <c r="C272" s="81"/>
    </row>
    <row r="273" spans="1:7" s="43" customFormat="1" ht="24" x14ac:dyDescent="0.55000000000000004">
      <c r="A273" s="88" t="s">
        <v>277</v>
      </c>
      <c r="B273" s="14"/>
      <c r="C273" s="81"/>
    </row>
    <row r="274" spans="1:7" s="24" customFormat="1" ht="24" x14ac:dyDescent="0.55000000000000004">
      <c r="A274" s="26"/>
      <c r="B274" s="27"/>
      <c r="C274" s="28"/>
    </row>
    <row r="275" spans="1:7" s="24" customFormat="1" ht="24" x14ac:dyDescent="0.55000000000000004">
      <c r="A275" s="26"/>
      <c r="B275" s="27"/>
      <c r="C275" s="28"/>
    </row>
    <row r="276" spans="1:7" s="24" customFormat="1" ht="24" x14ac:dyDescent="0.55000000000000004">
      <c r="A276" s="26"/>
      <c r="B276" s="27"/>
      <c r="C276" s="28"/>
    </row>
    <row r="277" spans="1:7" s="24" customFormat="1" ht="24" x14ac:dyDescent="0.55000000000000004">
      <c r="A277" s="26"/>
      <c r="B277" s="27"/>
      <c r="C277" s="28"/>
    </row>
    <row r="278" spans="1:7" s="24" customFormat="1" ht="24" x14ac:dyDescent="0.55000000000000004">
      <c r="A278" s="26"/>
      <c r="B278" s="27"/>
      <c r="C278" s="28"/>
    </row>
    <row r="279" spans="1:7" s="24" customFormat="1" ht="24" x14ac:dyDescent="0.55000000000000004">
      <c r="A279" s="26"/>
      <c r="B279" s="27"/>
      <c r="C279" s="28"/>
    </row>
    <row r="280" spans="1:7" s="24" customFormat="1" ht="24" x14ac:dyDescent="0.55000000000000004">
      <c r="A280" s="26"/>
      <c r="B280" s="27"/>
      <c r="C280" s="28"/>
    </row>
    <row r="281" spans="1:7" s="24" customFormat="1" ht="24" x14ac:dyDescent="0.55000000000000004">
      <c r="A281" s="26"/>
      <c r="B281" s="27"/>
      <c r="C281" s="28"/>
    </row>
    <row r="282" spans="1:7" s="92" customFormat="1" ht="24" x14ac:dyDescent="0.55000000000000004">
      <c r="A282" s="152" t="s">
        <v>282</v>
      </c>
      <c r="E282" s="116"/>
      <c r="F282" s="116"/>
      <c r="G282" s="116"/>
    </row>
    <row r="283" spans="1:7" s="92" customFormat="1" ht="24" x14ac:dyDescent="0.55000000000000004">
      <c r="A283" s="92" t="s">
        <v>283</v>
      </c>
      <c r="E283" s="116"/>
      <c r="F283" s="116"/>
      <c r="G283" s="116"/>
    </row>
    <row r="284" spans="1:7" s="92" customFormat="1" ht="25.5" customHeight="1" x14ac:dyDescent="0.55000000000000004">
      <c r="A284" s="213" t="s">
        <v>91</v>
      </c>
      <c r="B284" s="206"/>
      <c r="C284" s="206" t="s">
        <v>89</v>
      </c>
      <c r="D284" s="123" t="s">
        <v>236</v>
      </c>
      <c r="E284" s="116"/>
      <c r="F284" s="118"/>
      <c r="G284" s="116"/>
    </row>
    <row r="285" spans="1:7" s="92" customFormat="1" ht="25.5" customHeight="1" x14ac:dyDescent="0.55000000000000004">
      <c r="A285" s="214"/>
      <c r="B285" s="207"/>
      <c r="C285" s="207"/>
      <c r="D285" s="124" t="s">
        <v>237</v>
      </c>
      <c r="E285" s="116"/>
      <c r="F285" s="116"/>
      <c r="G285" s="116"/>
    </row>
    <row r="286" spans="1:7" s="43" customFormat="1" ht="24" x14ac:dyDescent="0.55000000000000004">
      <c r="A286" s="126" t="s">
        <v>234</v>
      </c>
      <c r="B286" s="120"/>
      <c r="C286" s="120"/>
      <c r="D286" s="119"/>
      <c r="E286" s="42"/>
      <c r="F286" s="42"/>
      <c r="G286" s="42"/>
    </row>
    <row r="287" spans="1:7" s="43" customFormat="1" ht="25.5" customHeight="1" x14ac:dyDescent="0.55000000000000004">
      <c r="A287" s="121" t="s">
        <v>242</v>
      </c>
      <c r="B287" s="112">
        <v>2.71</v>
      </c>
      <c r="C287" s="112">
        <v>0.49</v>
      </c>
      <c r="D287" s="113" t="s">
        <v>30</v>
      </c>
      <c r="E287" s="42"/>
      <c r="F287" s="42"/>
      <c r="G287" s="42"/>
    </row>
    <row r="288" spans="1:7" s="43" customFormat="1" ht="24.75" thickBot="1" x14ac:dyDescent="0.6">
      <c r="A288" s="115" t="s">
        <v>235</v>
      </c>
      <c r="B288" s="114">
        <f>AVERAGE(B287:B287)</f>
        <v>2.71</v>
      </c>
      <c r="C288" s="114">
        <f>SUM(C287)</f>
        <v>0.49</v>
      </c>
      <c r="D288" s="125" t="s">
        <v>30</v>
      </c>
      <c r="E288" s="42"/>
      <c r="F288" s="42"/>
      <c r="G288" s="42"/>
    </row>
    <row r="289" spans="1:7" s="43" customFormat="1" ht="24.75" thickTop="1" x14ac:dyDescent="0.55000000000000004">
      <c r="A289" s="111" t="s">
        <v>238</v>
      </c>
      <c r="B289" s="120"/>
      <c r="C289" s="120"/>
      <c r="D289" s="120"/>
      <c r="E289" s="42"/>
      <c r="F289" s="42"/>
      <c r="G289" s="42"/>
    </row>
    <row r="290" spans="1:7" s="43" customFormat="1" ht="25.5" customHeight="1" x14ac:dyDescent="0.55000000000000004">
      <c r="A290" s="121" t="s">
        <v>243</v>
      </c>
      <c r="B290" s="112">
        <v>3.86</v>
      </c>
      <c r="C290" s="112">
        <v>0.38</v>
      </c>
      <c r="D290" s="113" t="str">
        <f>IF(B290&gt;4.5,"มากที่สุด",IF(B290&gt;3.5,"มาก",IF(B290&gt;2.5,"ปานกลาง",IF(B290&gt;1.5,"น้อย",IF(B290&lt;=1.5,"น้อยที่สุด")))))</f>
        <v>มาก</v>
      </c>
      <c r="E290" s="42"/>
      <c r="F290" s="42"/>
      <c r="G290" s="42"/>
    </row>
    <row r="291" spans="1:7" s="43" customFormat="1" ht="24.75" thickBot="1" x14ac:dyDescent="0.6">
      <c r="A291" s="115" t="s">
        <v>235</v>
      </c>
      <c r="B291" s="114">
        <f>AVERAGE(B290:B290)</f>
        <v>3.86</v>
      </c>
      <c r="C291" s="114">
        <f>SUM(C290)</f>
        <v>0.38</v>
      </c>
      <c r="D291" s="122" t="str">
        <f t="shared" ref="D291" si="18">IF(B291&gt;4.5,"มากที่สุด",IF(B291&gt;3.5,"มาก",IF(B291&gt;2.5,"ปานกลาง",IF(B291&gt;1.5,"น้อย",IF(B291&lt;=1.5,"น้อยที่สุด")))))</f>
        <v>มาก</v>
      </c>
      <c r="E291" s="42"/>
      <c r="F291" s="42"/>
      <c r="G291" s="42"/>
    </row>
    <row r="292" spans="1:7" s="43" customFormat="1" ht="24.75" thickTop="1" x14ac:dyDescent="0.55000000000000004">
      <c r="A292" s="110"/>
      <c r="E292" s="42"/>
      <c r="F292" s="42"/>
      <c r="G292" s="42"/>
    </row>
    <row r="293" spans="1:7" s="43" customFormat="1" ht="24" x14ac:dyDescent="0.55000000000000004">
      <c r="A293" s="43" t="s">
        <v>239</v>
      </c>
    </row>
    <row r="294" spans="1:7" s="43" customFormat="1" ht="24" x14ac:dyDescent="0.55000000000000004">
      <c r="A294" s="43" t="s">
        <v>244</v>
      </c>
    </row>
    <row r="295" spans="1:7" s="43" customFormat="1" ht="24" x14ac:dyDescent="0.55000000000000004">
      <c r="A295" s="43" t="s">
        <v>240</v>
      </c>
    </row>
    <row r="296" spans="1:7" s="24" customFormat="1" ht="24" x14ac:dyDescent="0.55000000000000004">
      <c r="A296" s="26"/>
      <c r="B296" s="27"/>
      <c r="C296" s="28"/>
    </row>
    <row r="297" spans="1:7" s="43" customFormat="1" ht="21" customHeight="1" x14ac:dyDescent="0.55000000000000004">
      <c r="A297" s="150" t="s">
        <v>241</v>
      </c>
      <c r="B297" s="42"/>
      <c r="C297" s="42"/>
    </row>
    <row r="298" spans="1:7" s="38" customFormat="1" x14ac:dyDescent="0.5">
      <c r="A298" s="208" t="s">
        <v>85</v>
      </c>
      <c r="B298" s="210" t="s">
        <v>176</v>
      </c>
      <c r="C298" s="211"/>
      <c r="D298" s="212"/>
    </row>
    <row r="299" spans="1:7" s="38" customFormat="1" ht="16.5" customHeight="1" x14ac:dyDescent="0.5">
      <c r="A299" s="224"/>
      <c r="B299" s="206" t="s">
        <v>79</v>
      </c>
      <c r="C299" s="225" t="s">
        <v>84</v>
      </c>
      <c r="D299" s="123" t="s">
        <v>236</v>
      </c>
    </row>
    <row r="300" spans="1:7" s="38" customFormat="1" ht="16.5" customHeight="1" x14ac:dyDescent="0.5">
      <c r="A300" s="209"/>
      <c r="B300" s="207"/>
      <c r="C300" s="226"/>
      <c r="D300" s="139" t="s">
        <v>237</v>
      </c>
    </row>
    <row r="301" spans="1:7" s="38" customFormat="1" x14ac:dyDescent="0.5">
      <c r="A301" s="57" t="s">
        <v>8</v>
      </c>
      <c r="B301" s="58">
        <v>4.1399999999999997</v>
      </c>
      <c r="C301" s="58">
        <v>0.38</v>
      </c>
      <c r="D301" s="8" t="str">
        <f>IF(B301&gt;4.5,"มากที่สุด",IF(B301&gt;3.5,"มาก",IF(B301&gt;2.5,"ปานกลาง",IF(B301&gt;1.5,"น้อย",IF(B301&lt;=1.5,"น้อยที่สุด")))))</f>
        <v>มาก</v>
      </c>
    </row>
    <row r="302" spans="1:7" s="38" customFormat="1" x14ac:dyDescent="0.5">
      <c r="A302" s="57" t="s">
        <v>9</v>
      </c>
      <c r="B302" s="58">
        <v>4.29</v>
      </c>
      <c r="C302" s="58">
        <v>0.49</v>
      </c>
      <c r="D302" s="8" t="str">
        <f t="shared" ref="D302:D314" si="19">IF(B302&gt;4.5,"มากที่สุด",IF(B302&gt;3.5,"มาก",IF(B302&gt;2.5,"ปานกลาง",IF(B302&gt;1.5,"น้อย",IF(B302&lt;=1.5,"น้อยที่สุด")))))</f>
        <v>มาก</v>
      </c>
    </row>
    <row r="303" spans="1:7" s="38" customFormat="1" x14ac:dyDescent="0.5">
      <c r="A303" s="57" t="s">
        <v>10</v>
      </c>
      <c r="B303" s="58">
        <v>4.29</v>
      </c>
      <c r="C303" s="58">
        <v>0.49</v>
      </c>
      <c r="D303" s="8" t="str">
        <f t="shared" si="19"/>
        <v>มาก</v>
      </c>
    </row>
    <row r="304" spans="1:7" s="38" customFormat="1" x14ac:dyDescent="0.5">
      <c r="A304" s="57" t="s">
        <v>11</v>
      </c>
      <c r="B304" s="58">
        <v>4.29</v>
      </c>
      <c r="C304" s="58">
        <v>0.49</v>
      </c>
      <c r="D304" s="8" t="str">
        <f t="shared" si="19"/>
        <v>มาก</v>
      </c>
    </row>
    <row r="305" spans="1:4" s="38" customFormat="1" x14ac:dyDescent="0.5">
      <c r="A305" s="57" t="s">
        <v>12</v>
      </c>
      <c r="B305" s="58">
        <v>4</v>
      </c>
      <c r="C305" s="58">
        <v>0</v>
      </c>
      <c r="D305" s="8" t="str">
        <f t="shared" si="19"/>
        <v>มาก</v>
      </c>
    </row>
    <row r="306" spans="1:4" s="38" customFormat="1" x14ac:dyDescent="0.5">
      <c r="A306" s="57" t="s">
        <v>13</v>
      </c>
      <c r="B306" s="58">
        <v>4.29</v>
      </c>
      <c r="C306" s="58">
        <v>0.76</v>
      </c>
      <c r="D306" s="8" t="str">
        <f t="shared" si="19"/>
        <v>มาก</v>
      </c>
    </row>
    <row r="307" spans="1:4" s="38" customFormat="1" x14ac:dyDescent="0.5">
      <c r="A307" s="57" t="s">
        <v>16</v>
      </c>
      <c r="B307" s="58">
        <v>3.86</v>
      </c>
      <c r="C307" s="58">
        <v>0.69</v>
      </c>
      <c r="D307" s="8" t="str">
        <f t="shared" si="19"/>
        <v>มาก</v>
      </c>
    </row>
    <row r="308" spans="1:4" s="38" customFormat="1" x14ac:dyDescent="0.5">
      <c r="A308" s="57" t="s">
        <v>17</v>
      </c>
      <c r="B308" s="58">
        <v>4.29</v>
      </c>
      <c r="C308" s="58">
        <v>0.49</v>
      </c>
      <c r="D308" s="8" t="str">
        <f t="shared" si="19"/>
        <v>มาก</v>
      </c>
    </row>
    <row r="309" spans="1:4" s="38" customFormat="1" x14ac:dyDescent="0.5">
      <c r="A309" s="57" t="s">
        <v>18</v>
      </c>
      <c r="B309" s="58">
        <v>4</v>
      </c>
      <c r="C309" s="58">
        <v>0</v>
      </c>
      <c r="D309" s="8" t="str">
        <f t="shared" si="19"/>
        <v>มาก</v>
      </c>
    </row>
    <row r="310" spans="1:4" s="38" customFormat="1" x14ac:dyDescent="0.5">
      <c r="A310" s="57" t="s">
        <v>19</v>
      </c>
      <c r="B310" s="58">
        <v>4.43</v>
      </c>
      <c r="C310" s="58">
        <v>0.53</v>
      </c>
      <c r="D310" s="8" t="str">
        <f t="shared" si="19"/>
        <v>มาก</v>
      </c>
    </row>
    <row r="311" spans="1:4" s="38" customFormat="1" x14ac:dyDescent="0.5">
      <c r="A311" s="57" t="s">
        <v>20</v>
      </c>
      <c r="B311" s="58">
        <v>4.29</v>
      </c>
      <c r="C311" s="58">
        <v>0.49</v>
      </c>
      <c r="D311" s="8" t="str">
        <f t="shared" si="19"/>
        <v>มาก</v>
      </c>
    </row>
    <row r="312" spans="1:4" s="38" customFormat="1" x14ac:dyDescent="0.5">
      <c r="A312" s="57" t="s">
        <v>21</v>
      </c>
      <c r="B312" s="58">
        <v>3.86</v>
      </c>
      <c r="C312" s="58">
        <v>0.9</v>
      </c>
      <c r="D312" s="8" t="str">
        <f t="shared" si="19"/>
        <v>มาก</v>
      </c>
    </row>
    <row r="313" spans="1:4" s="38" customFormat="1" x14ac:dyDescent="0.5">
      <c r="A313" s="57" t="s">
        <v>22</v>
      </c>
      <c r="B313" s="58">
        <v>4.1399999999999997</v>
      </c>
      <c r="C313" s="58">
        <v>0.38</v>
      </c>
      <c r="D313" s="8" t="str">
        <f t="shared" si="19"/>
        <v>มาก</v>
      </c>
    </row>
    <row r="314" spans="1:4" s="38" customFormat="1" ht="22.5" thickBot="1" x14ac:dyDescent="0.55000000000000004">
      <c r="A314" s="59" t="s">
        <v>80</v>
      </c>
      <c r="B314" s="60">
        <f>AVERAGE(B301:B313)</f>
        <v>4.1669230769230765</v>
      </c>
      <c r="C314" s="60">
        <f>AVERAGE(C301:C313)</f>
        <v>0.46846153846153854</v>
      </c>
      <c r="D314" s="9" t="str">
        <f t="shared" si="19"/>
        <v>มาก</v>
      </c>
    </row>
    <row r="315" spans="1:4" s="38" customFormat="1" ht="22.5" thickTop="1" x14ac:dyDescent="0.5">
      <c r="A315" s="61"/>
      <c r="B315" s="62"/>
      <c r="C315" s="62"/>
      <c r="D315" s="10"/>
    </row>
    <row r="316" spans="1:4" s="43" customFormat="1" ht="24" x14ac:dyDescent="0.55000000000000004">
      <c r="A316" s="13" t="s">
        <v>128</v>
      </c>
      <c r="B316" s="63"/>
      <c r="C316" s="63"/>
      <c r="D316" s="12"/>
    </row>
    <row r="317" spans="1:4" s="43" customFormat="1" ht="24" x14ac:dyDescent="0.55000000000000004">
      <c r="A317" s="13" t="s">
        <v>279</v>
      </c>
      <c r="B317" s="63"/>
      <c r="C317" s="63"/>
      <c r="D317" s="12"/>
    </row>
    <row r="318" spans="1:4" s="43" customFormat="1" ht="24" x14ac:dyDescent="0.55000000000000004">
      <c r="A318" s="13" t="s">
        <v>245</v>
      </c>
      <c r="B318" s="63"/>
      <c r="C318" s="63"/>
      <c r="D318" s="12"/>
    </row>
    <row r="319" spans="1:4" s="43" customFormat="1" ht="24" x14ac:dyDescent="0.55000000000000004">
      <c r="A319" s="13" t="s">
        <v>212</v>
      </c>
      <c r="B319" s="63"/>
      <c r="C319" s="63"/>
      <c r="D319" s="12"/>
    </row>
    <row r="320" spans="1:4" s="43" customFormat="1" ht="24" x14ac:dyDescent="0.55000000000000004">
      <c r="A320" s="13" t="s">
        <v>214</v>
      </c>
      <c r="B320" s="63"/>
      <c r="C320" s="63"/>
      <c r="D320" s="12"/>
    </row>
    <row r="321" spans="1:7" s="43" customFormat="1" ht="24" x14ac:dyDescent="0.55000000000000004">
      <c r="A321" s="13" t="s">
        <v>213</v>
      </c>
      <c r="B321" s="63"/>
      <c r="C321" s="63"/>
      <c r="D321" s="12"/>
    </row>
    <row r="322" spans="1:7" s="78" customFormat="1" ht="24" x14ac:dyDescent="0.55000000000000004">
      <c r="A322" s="13" t="s">
        <v>179</v>
      </c>
      <c r="B322" s="63"/>
      <c r="C322" s="63"/>
      <c r="D322" s="12"/>
    </row>
    <row r="323" spans="1:7" s="78" customFormat="1" ht="24" x14ac:dyDescent="0.55000000000000004">
      <c r="A323" s="13" t="s">
        <v>178</v>
      </c>
      <c r="B323" s="63"/>
      <c r="C323" s="63"/>
      <c r="D323" s="12"/>
    </row>
    <row r="324" spans="1:7" s="78" customFormat="1" ht="24" x14ac:dyDescent="0.55000000000000004">
      <c r="A324" s="13"/>
      <c r="B324" s="63"/>
      <c r="C324" s="63"/>
      <c r="D324" s="12"/>
    </row>
    <row r="325" spans="1:7" s="92" customFormat="1" ht="24" x14ac:dyDescent="0.55000000000000004">
      <c r="A325" s="152" t="s">
        <v>324</v>
      </c>
      <c r="E325" s="116"/>
      <c r="F325" s="116"/>
      <c r="G325" s="116"/>
    </row>
    <row r="326" spans="1:7" s="92" customFormat="1" ht="24" x14ac:dyDescent="0.55000000000000004">
      <c r="A326" s="92" t="s">
        <v>284</v>
      </c>
      <c r="E326" s="116"/>
      <c r="F326" s="116"/>
      <c r="G326" s="116"/>
    </row>
    <row r="327" spans="1:7" s="92" customFormat="1" ht="25.5" customHeight="1" x14ac:dyDescent="0.55000000000000004">
      <c r="A327" s="213" t="s">
        <v>91</v>
      </c>
      <c r="B327" s="206"/>
      <c r="C327" s="206" t="s">
        <v>89</v>
      </c>
      <c r="D327" s="123" t="s">
        <v>236</v>
      </c>
      <c r="E327" s="116"/>
      <c r="F327" s="118"/>
      <c r="G327" s="116"/>
    </row>
    <row r="328" spans="1:7" s="92" customFormat="1" ht="25.5" customHeight="1" x14ac:dyDescent="0.55000000000000004">
      <c r="A328" s="214"/>
      <c r="B328" s="207"/>
      <c r="C328" s="207"/>
      <c r="D328" s="124" t="s">
        <v>237</v>
      </c>
      <c r="E328" s="116"/>
      <c r="F328" s="116"/>
      <c r="G328" s="116"/>
    </row>
    <row r="329" spans="1:7" s="43" customFormat="1" ht="24" x14ac:dyDescent="0.55000000000000004">
      <c r="A329" s="126" t="s">
        <v>234</v>
      </c>
      <c r="B329" s="120"/>
      <c r="C329" s="120"/>
      <c r="D329" s="119"/>
      <c r="E329" s="42"/>
      <c r="F329" s="42"/>
      <c r="G329" s="42"/>
    </row>
    <row r="330" spans="1:7" s="43" customFormat="1" ht="25.5" customHeight="1" x14ac:dyDescent="0.55000000000000004">
      <c r="A330" s="121" t="s">
        <v>242</v>
      </c>
      <c r="B330" s="112">
        <v>2.78</v>
      </c>
      <c r="C330" s="112">
        <v>0.73</v>
      </c>
      <c r="D330" s="113" t="s">
        <v>30</v>
      </c>
      <c r="E330" s="42"/>
      <c r="F330" s="42"/>
      <c r="G330" s="42"/>
    </row>
    <row r="331" spans="1:7" s="43" customFormat="1" ht="24.75" thickBot="1" x14ac:dyDescent="0.6">
      <c r="A331" s="115" t="s">
        <v>235</v>
      </c>
      <c r="B331" s="114">
        <f>AVERAGE(B330:B330)</f>
        <v>2.78</v>
      </c>
      <c r="C331" s="114">
        <f>SUM(C330)</f>
        <v>0.73</v>
      </c>
      <c r="D331" s="125" t="s">
        <v>30</v>
      </c>
      <c r="E331" s="42"/>
      <c r="F331" s="42"/>
      <c r="G331" s="42"/>
    </row>
    <row r="332" spans="1:7" s="43" customFormat="1" ht="24.75" thickTop="1" x14ac:dyDescent="0.55000000000000004">
      <c r="A332" s="111" t="s">
        <v>238</v>
      </c>
      <c r="B332" s="120"/>
      <c r="C332" s="120"/>
      <c r="D332" s="120"/>
      <c r="E332" s="42"/>
      <c r="F332" s="42"/>
      <c r="G332" s="42"/>
    </row>
    <row r="333" spans="1:7" s="43" customFormat="1" ht="25.5" customHeight="1" x14ac:dyDescent="0.55000000000000004">
      <c r="A333" s="121" t="s">
        <v>243</v>
      </c>
      <c r="B333" s="112">
        <v>3.89</v>
      </c>
      <c r="C333" s="112">
        <v>0.68</v>
      </c>
      <c r="D333" s="113" t="str">
        <f>IF(B333&gt;4.5,"มากที่สุด",IF(B333&gt;3.5,"มาก",IF(B333&gt;2.5,"ปานกลาง",IF(B333&gt;1.5,"น้อย",IF(B333&lt;=1.5,"น้อยที่สุด")))))</f>
        <v>มาก</v>
      </c>
      <c r="E333" s="42"/>
      <c r="F333" s="42"/>
      <c r="G333" s="42"/>
    </row>
    <row r="334" spans="1:7" s="43" customFormat="1" ht="24.75" thickBot="1" x14ac:dyDescent="0.6">
      <c r="A334" s="115" t="s">
        <v>235</v>
      </c>
      <c r="B334" s="114">
        <f>AVERAGE(B333:B333)</f>
        <v>3.89</v>
      </c>
      <c r="C334" s="114">
        <f>SUM(C333)</f>
        <v>0.68</v>
      </c>
      <c r="D334" s="122" t="str">
        <f t="shared" ref="D334" si="20">IF(B334&gt;4.5,"มากที่สุด",IF(B334&gt;3.5,"มาก",IF(B334&gt;2.5,"ปานกลาง",IF(B334&gt;1.5,"น้อย",IF(B334&lt;=1.5,"น้อยที่สุด")))))</f>
        <v>มาก</v>
      </c>
      <c r="E334" s="42"/>
      <c r="F334" s="42"/>
      <c r="G334" s="42"/>
    </row>
    <row r="335" spans="1:7" s="43" customFormat="1" ht="24.75" thickTop="1" x14ac:dyDescent="0.55000000000000004">
      <c r="A335" s="110"/>
      <c r="E335" s="42"/>
      <c r="F335" s="42"/>
      <c r="G335" s="42"/>
    </row>
    <row r="336" spans="1:7" s="43" customFormat="1" ht="24" x14ac:dyDescent="0.55000000000000004">
      <c r="A336" s="43" t="s">
        <v>247</v>
      </c>
    </row>
    <row r="337" spans="1:4" s="43" customFormat="1" ht="24" x14ac:dyDescent="0.55000000000000004">
      <c r="A337" s="43" t="s">
        <v>260</v>
      </c>
    </row>
    <row r="338" spans="1:4" s="43" customFormat="1" ht="24" x14ac:dyDescent="0.55000000000000004">
      <c r="A338" s="43" t="s">
        <v>246</v>
      </c>
    </row>
    <row r="339" spans="1:4" s="78" customFormat="1" ht="24" x14ac:dyDescent="0.55000000000000004">
      <c r="A339" s="13"/>
      <c r="B339" s="63"/>
      <c r="C339" s="63"/>
      <c r="D339" s="12"/>
    </row>
    <row r="340" spans="1:4" s="78" customFormat="1" ht="24" x14ac:dyDescent="0.55000000000000004">
      <c r="A340" s="13"/>
      <c r="B340" s="63"/>
      <c r="C340" s="63"/>
      <c r="D340" s="12"/>
    </row>
    <row r="341" spans="1:4" s="78" customFormat="1" ht="24" x14ac:dyDescent="0.55000000000000004">
      <c r="A341" s="13"/>
      <c r="B341" s="63"/>
      <c r="C341" s="63"/>
      <c r="D341" s="12"/>
    </row>
    <row r="342" spans="1:4" s="78" customFormat="1" ht="24" x14ac:dyDescent="0.55000000000000004">
      <c r="A342" s="13"/>
      <c r="B342" s="63"/>
      <c r="C342" s="63"/>
      <c r="D342" s="12"/>
    </row>
    <row r="343" spans="1:4" s="78" customFormat="1" ht="24" x14ac:dyDescent="0.55000000000000004">
      <c r="A343" s="13"/>
      <c r="B343" s="63"/>
      <c r="C343" s="63"/>
      <c r="D343" s="12"/>
    </row>
    <row r="344" spans="1:4" s="78" customFormat="1" ht="24" x14ac:dyDescent="0.55000000000000004">
      <c r="A344" s="13"/>
      <c r="B344" s="63"/>
      <c r="C344" s="63"/>
      <c r="D344" s="12"/>
    </row>
    <row r="345" spans="1:4" s="78" customFormat="1" ht="24" x14ac:dyDescent="0.55000000000000004">
      <c r="A345" s="13"/>
      <c r="B345" s="63"/>
      <c r="C345" s="63"/>
      <c r="D345" s="12"/>
    </row>
    <row r="346" spans="1:4" s="78" customFormat="1" ht="24" x14ac:dyDescent="0.55000000000000004">
      <c r="A346" s="13"/>
      <c r="B346" s="63"/>
      <c r="C346" s="63"/>
      <c r="D346" s="12"/>
    </row>
    <row r="347" spans="1:4" s="78" customFormat="1" ht="24" x14ac:dyDescent="0.55000000000000004">
      <c r="A347" s="13"/>
      <c r="B347" s="63"/>
      <c r="C347" s="63"/>
      <c r="D347" s="12"/>
    </row>
    <row r="348" spans="1:4" s="80" customFormat="1" ht="24" x14ac:dyDescent="0.55000000000000004">
      <c r="A348" s="150" t="s">
        <v>248</v>
      </c>
      <c r="B348" s="79"/>
      <c r="C348" s="79"/>
      <c r="D348" s="11"/>
    </row>
    <row r="349" spans="1:4" s="38" customFormat="1" x14ac:dyDescent="0.5">
      <c r="A349" s="208" t="s">
        <v>85</v>
      </c>
      <c r="B349" s="210" t="s">
        <v>177</v>
      </c>
      <c r="C349" s="211"/>
      <c r="D349" s="212"/>
    </row>
    <row r="350" spans="1:4" s="38" customFormat="1" ht="56.25" x14ac:dyDescent="0.5">
      <c r="A350" s="209"/>
      <c r="B350" s="128" t="s">
        <v>79</v>
      </c>
      <c r="C350" s="127" t="s">
        <v>84</v>
      </c>
      <c r="D350" s="127" t="s">
        <v>329</v>
      </c>
    </row>
    <row r="351" spans="1:4" s="38" customFormat="1" x14ac:dyDescent="0.5">
      <c r="A351" s="57" t="s">
        <v>8</v>
      </c>
      <c r="B351" s="58">
        <v>4.3899999999999997</v>
      </c>
      <c r="C351" s="58">
        <v>0.5</v>
      </c>
      <c r="D351" s="8" t="str">
        <f>IF(B351&gt;4.5,"มากที่สุด",IF(B351&gt;3.5,"มาก",IF(B351&gt;2.5,"ปานกลาง",IF(B351&gt;1.5,"น้อย",IF(B351&lt;=1.5,"น้อยที่สุด")))))</f>
        <v>มาก</v>
      </c>
    </row>
    <row r="352" spans="1:4" s="38" customFormat="1" x14ac:dyDescent="0.5">
      <c r="A352" s="57" t="s">
        <v>9</v>
      </c>
      <c r="B352" s="58">
        <v>4.33</v>
      </c>
      <c r="C352" s="58">
        <v>0.69</v>
      </c>
      <c r="D352" s="8" t="str">
        <f t="shared" ref="D352:D364" si="21">IF(B352&gt;4.5,"มากที่สุด",IF(B352&gt;3.5,"มาก",IF(B352&gt;2.5,"ปานกลาง",IF(B352&gt;1.5,"น้อย",IF(B352&lt;=1.5,"น้อยที่สุด")))))</f>
        <v>มาก</v>
      </c>
    </row>
    <row r="353" spans="1:4" s="38" customFormat="1" x14ac:dyDescent="0.5">
      <c r="A353" s="57" t="s">
        <v>10</v>
      </c>
      <c r="B353" s="58">
        <v>4.0599999999999996</v>
      </c>
      <c r="C353" s="58">
        <v>0.64</v>
      </c>
      <c r="D353" s="8" t="str">
        <f t="shared" si="21"/>
        <v>มาก</v>
      </c>
    </row>
    <row r="354" spans="1:4" s="38" customFormat="1" x14ac:dyDescent="0.5">
      <c r="A354" s="57" t="s">
        <v>11</v>
      </c>
      <c r="B354" s="58">
        <v>4.1100000000000003</v>
      </c>
      <c r="C354" s="58">
        <v>0.76</v>
      </c>
      <c r="D354" s="8" t="str">
        <f t="shared" si="21"/>
        <v>มาก</v>
      </c>
    </row>
    <row r="355" spans="1:4" s="38" customFormat="1" x14ac:dyDescent="0.5">
      <c r="A355" s="57" t="s">
        <v>12</v>
      </c>
      <c r="B355" s="58">
        <v>4.1100000000000003</v>
      </c>
      <c r="C355" s="58">
        <v>0.76</v>
      </c>
      <c r="D355" s="8" t="str">
        <f t="shared" si="21"/>
        <v>มาก</v>
      </c>
    </row>
    <row r="356" spans="1:4" s="38" customFormat="1" x14ac:dyDescent="0.5">
      <c r="A356" s="57" t="s">
        <v>13</v>
      </c>
      <c r="B356" s="58">
        <v>4.5599999999999996</v>
      </c>
      <c r="C356" s="58">
        <v>0.51</v>
      </c>
      <c r="D356" s="8" t="str">
        <f t="shared" si="21"/>
        <v>มากที่สุด</v>
      </c>
    </row>
    <row r="357" spans="1:4" s="38" customFormat="1" x14ac:dyDescent="0.5">
      <c r="A357" s="57" t="s">
        <v>16</v>
      </c>
      <c r="B357" s="58">
        <v>4.28</v>
      </c>
      <c r="C357" s="58">
        <v>0.56999999999999995</v>
      </c>
      <c r="D357" s="8" t="str">
        <f t="shared" si="21"/>
        <v>มาก</v>
      </c>
    </row>
    <row r="358" spans="1:4" s="38" customFormat="1" x14ac:dyDescent="0.5">
      <c r="A358" s="57" t="s">
        <v>17</v>
      </c>
      <c r="B358" s="58">
        <v>4.17</v>
      </c>
      <c r="C358" s="58">
        <v>0.51</v>
      </c>
      <c r="D358" s="8" t="str">
        <f t="shared" si="21"/>
        <v>มาก</v>
      </c>
    </row>
    <row r="359" spans="1:4" s="38" customFormat="1" x14ac:dyDescent="0.5">
      <c r="A359" s="57" t="s">
        <v>18</v>
      </c>
      <c r="B359" s="58">
        <v>4.0599999999999996</v>
      </c>
      <c r="C359" s="58">
        <v>0.73</v>
      </c>
      <c r="D359" s="8" t="str">
        <f t="shared" si="21"/>
        <v>มาก</v>
      </c>
    </row>
    <row r="360" spans="1:4" s="38" customFormat="1" x14ac:dyDescent="0.5">
      <c r="A360" s="57" t="s">
        <v>19</v>
      </c>
      <c r="B360" s="58">
        <v>4.3899999999999997</v>
      </c>
      <c r="C360" s="58">
        <v>0.61</v>
      </c>
      <c r="D360" s="8" t="str">
        <f t="shared" si="21"/>
        <v>มาก</v>
      </c>
    </row>
    <row r="361" spans="1:4" s="38" customFormat="1" x14ac:dyDescent="0.5">
      <c r="A361" s="57" t="s">
        <v>20</v>
      </c>
      <c r="B361" s="58">
        <v>4.13</v>
      </c>
      <c r="C361" s="58">
        <v>0.56999999999999995</v>
      </c>
      <c r="D361" s="8" t="str">
        <f t="shared" si="21"/>
        <v>มาก</v>
      </c>
    </row>
    <row r="362" spans="1:4" s="38" customFormat="1" x14ac:dyDescent="0.5">
      <c r="A362" s="57" t="s">
        <v>21</v>
      </c>
      <c r="B362" s="58">
        <v>4.4400000000000004</v>
      </c>
      <c r="C362" s="58">
        <v>0.7</v>
      </c>
      <c r="D362" s="8" t="str">
        <f t="shared" si="21"/>
        <v>มาก</v>
      </c>
    </row>
    <row r="363" spans="1:4" s="38" customFormat="1" x14ac:dyDescent="0.5">
      <c r="A363" s="57" t="s">
        <v>22</v>
      </c>
      <c r="B363" s="58">
        <v>4.4400000000000004</v>
      </c>
      <c r="C363" s="58">
        <v>0.62</v>
      </c>
      <c r="D363" s="8" t="str">
        <f t="shared" si="21"/>
        <v>มาก</v>
      </c>
    </row>
    <row r="364" spans="1:4" s="38" customFormat="1" ht="22.5" thickBot="1" x14ac:dyDescent="0.55000000000000004">
      <c r="A364" s="59" t="s">
        <v>80</v>
      </c>
      <c r="B364" s="60">
        <f>AVERAGE(B351:B363)</f>
        <v>4.266923076923077</v>
      </c>
      <c r="C364" s="60">
        <f>AVERAGE(C351:C363)</f>
        <v>0.6284615384615384</v>
      </c>
      <c r="D364" s="9" t="str">
        <f t="shared" si="21"/>
        <v>มาก</v>
      </c>
    </row>
    <row r="365" spans="1:4" ht="22.5" thickTop="1" x14ac:dyDescent="0.5">
      <c r="A365" s="33"/>
      <c r="B365" s="34"/>
      <c r="C365" s="34"/>
      <c r="D365" s="35"/>
    </row>
    <row r="366" spans="1:4" s="43" customFormat="1" ht="24" x14ac:dyDescent="0.55000000000000004">
      <c r="A366" s="13" t="s">
        <v>130</v>
      </c>
      <c r="B366" s="63"/>
      <c r="C366" s="63"/>
      <c r="D366" s="12"/>
    </row>
    <row r="367" spans="1:4" s="43" customFormat="1" ht="24" x14ac:dyDescent="0.55000000000000004">
      <c r="A367" s="13" t="s">
        <v>280</v>
      </c>
      <c r="B367" s="63"/>
      <c r="C367" s="63"/>
      <c r="D367" s="12"/>
    </row>
    <row r="368" spans="1:4" s="43" customFormat="1" ht="24" x14ac:dyDescent="0.55000000000000004">
      <c r="A368" s="13" t="s">
        <v>249</v>
      </c>
      <c r="B368" s="63"/>
      <c r="C368" s="63"/>
      <c r="D368" s="12"/>
    </row>
    <row r="369" spans="1:7" s="43" customFormat="1" ht="24" x14ac:dyDescent="0.55000000000000004">
      <c r="A369" s="13" t="s">
        <v>180</v>
      </c>
      <c r="B369" s="63"/>
      <c r="C369" s="63"/>
      <c r="D369" s="12"/>
    </row>
    <row r="370" spans="1:7" s="43" customFormat="1" ht="24" x14ac:dyDescent="0.55000000000000004">
      <c r="A370" s="13" t="s">
        <v>182</v>
      </c>
      <c r="B370" s="63"/>
      <c r="C370" s="63"/>
      <c r="D370" s="12"/>
    </row>
    <row r="371" spans="1:7" s="43" customFormat="1" ht="24" x14ac:dyDescent="0.55000000000000004">
      <c r="A371" s="13" t="s">
        <v>181</v>
      </c>
      <c r="B371" s="81"/>
      <c r="C371" s="81"/>
      <c r="D371" s="14"/>
      <c r="E371" s="78"/>
    </row>
    <row r="372" spans="1:7" s="43" customFormat="1" ht="24" x14ac:dyDescent="0.55000000000000004">
      <c r="A372" s="13"/>
      <c r="B372" s="81"/>
      <c r="C372" s="81"/>
      <c r="D372" s="14"/>
      <c r="E372" s="78"/>
    </row>
    <row r="373" spans="1:7" s="43" customFormat="1" ht="24" x14ac:dyDescent="0.55000000000000004">
      <c r="A373" s="13"/>
      <c r="B373" s="81"/>
      <c r="C373" s="81"/>
      <c r="D373" s="14"/>
      <c r="E373" s="78"/>
    </row>
    <row r="374" spans="1:7" s="43" customFormat="1" ht="24" x14ac:dyDescent="0.55000000000000004">
      <c r="A374" s="13"/>
      <c r="B374" s="81"/>
      <c r="C374" s="81"/>
      <c r="D374" s="14"/>
      <c r="E374" s="78"/>
    </row>
    <row r="375" spans="1:7" s="43" customFormat="1" ht="24" x14ac:dyDescent="0.55000000000000004">
      <c r="A375" s="13"/>
      <c r="B375" s="81"/>
      <c r="C375" s="81"/>
      <c r="D375" s="14"/>
      <c r="E375" s="78"/>
    </row>
    <row r="376" spans="1:7" s="43" customFormat="1" ht="24" x14ac:dyDescent="0.55000000000000004">
      <c r="A376" s="13"/>
      <c r="B376" s="81"/>
      <c r="C376" s="81"/>
      <c r="D376" s="14"/>
      <c r="E376" s="78"/>
    </row>
    <row r="377" spans="1:7" s="43" customFormat="1" ht="24" x14ac:dyDescent="0.55000000000000004">
      <c r="A377" s="13"/>
      <c r="B377" s="81"/>
      <c r="C377" s="81"/>
      <c r="D377" s="14"/>
      <c r="E377" s="78"/>
    </row>
    <row r="378" spans="1:7" s="43" customFormat="1" ht="24" x14ac:dyDescent="0.55000000000000004">
      <c r="A378" s="13"/>
      <c r="B378" s="81"/>
      <c r="C378" s="81"/>
      <c r="D378" s="14"/>
      <c r="E378" s="78"/>
    </row>
    <row r="379" spans="1:7" s="43" customFormat="1" ht="24" x14ac:dyDescent="0.55000000000000004">
      <c r="A379" s="13"/>
      <c r="B379" s="81"/>
      <c r="C379" s="81"/>
      <c r="D379" s="14"/>
      <c r="E379" s="78"/>
    </row>
    <row r="380" spans="1:7" s="43" customFormat="1" ht="24" x14ac:dyDescent="0.55000000000000004">
      <c r="A380" s="13"/>
      <c r="B380" s="81"/>
      <c r="C380" s="81"/>
      <c r="D380" s="14"/>
      <c r="E380" s="78"/>
    </row>
    <row r="381" spans="1:7" s="92" customFormat="1" ht="24" x14ac:dyDescent="0.55000000000000004">
      <c r="A381" s="152" t="s">
        <v>285</v>
      </c>
      <c r="E381" s="116"/>
      <c r="F381" s="116"/>
      <c r="G381" s="116"/>
    </row>
    <row r="382" spans="1:7" s="92" customFormat="1" ht="24" x14ac:dyDescent="0.55000000000000004">
      <c r="A382" s="92" t="s">
        <v>286</v>
      </c>
      <c r="E382" s="116"/>
      <c r="F382" s="116"/>
      <c r="G382" s="116"/>
    </row>
    <row r="383" spans="1:7" s="92" customFormat="1" ht="25.5" customHeight="1" x14ac:dyDescent="0.55000000000000004">
      <c r="A383" s="213" t="s">
        <v>91</v>
      </c>
      <c r="B383" s="206"/>
      <c r="C383" s="206" t="s">
        <v>89</v>
      </c>
      <c r="D383" s="123" t="s">
        <v>236</v>
      </c>
      <c r="E383" s="116"/>
      <c r="F383" s="118"/>
      <c r="G383" s="116"/>
    </row>
    <row r="384" spans="1:7" s="92" customFormat="1" ht="25.5" customHeight="1" x14ac:dyDescent="0.55000000000000004">
      <c r="A384" s="214"/>
      <c r="B384" s="207"/>
      <c r="C384" s="207"/>
      <c r="D384" s="124" t="s">
        <v>237</v>
      </c>
      <c r="E384" s="116"/>
      <c r="F384" s="116"/>
      <c r="G384" s="116"/>
    </row>
    <row r="385" spans="1:7" s="43" customFormat="1" ht="24" x14ac:dyDescent="0.55000000000000004">
      <c r="A385" s="126" t="s">
        <v>234</v>
      </c>
      <c r="B385" s="120"/>
      <c r="C385" s="120"/>
      <c r="D385" s="119"/>
      <c r="E385" s="42"/>
      <c r="F385" s="42"/>
      <c r="G385" s="42"/>
    </row>
    <row r="386" spans="1:7" s="43" customFormat="1" ht="25.5" customHeight="1" x14ac:dyDescent="0.55000000000000004">
      <c r="A386" s="121" t="s">
        <v>242</v>
      </c>
      <c r="B386" s="112">
        <v>2.57</v>
      </c>
      <c r="C386" s="112">
        <v>0.65</v>
      </c>
      <c r="D386" s="113" t="s">
        <v>30</v>
      </c>
      <c r="E386" s="42"/>
      <c r="F386" s="42"/>
      <c r="G386" s="42"/>
    </row>
    <row r="387" spans="1:7" s="43" customFormat="1" ht="24.75" thickBot="1" x14ac:dyDescent="0.6">
      <c r="A387" s="115" t="s">
        <v>235</v>
      </c>
      <c r="B387" s="114">
        <f>AVERAGE(B386:B386)</f>
        <v>2.57</v>
      </c>
      <c r="C387" s="114">
        <f>SUM(C386)</f>
        <v>0.65</v>
      </c>
      <c r="D387" s="125" t="s">
        <v>30</v>
      </c>
      <c r="E387" s="42"/>
      <c r="F387" s="42"/>
      <c r="G387" s="42"/>
    </row>
    <row r="388" spans="1:7" s="43" customFormat="1" ht="24.75" thickTop="1" x14ac:dyDescent="0.55000000000000004">
      <c r="A388" s="111" t="s">
        <v>238</v>
      </c>
      <c r="B388" s="120"/>
      <c r="C388" s="120"/>
      <c r="D388" s="120"/>
      <c r="E388" s="42"/>
      <c r="F388" s="42"/>
      <c r="G388" s="42"/>
    </row>
    <row r="389" spans="1:7" s="43" customFormat="1" ht="25.5" customHeight="1" x14ac:dyDescent="0.55000000000000004">
      <c r="A389" s="121" t="s">
        <v>243</v>
      </c>
      <c r="B389" s="112">
        <v>3.5</v>
      </c>
      <c r="C389" s="112">
        <v>0.76</v>
      </c>
      <c r="D389" s="113" t="s">
        <v>30</v>
      </c>
      <c r="E389" s="42"/>
      <c r="F389" s="42"/>
      <c r="G389" s="42"/>
    </row>
    <row r="390" spans="1:7" s="43" customFormat="1" ht="24.75" thickBot="1" x14ac:dyDescent="0.6">
      <c r="A390" s="115" t="s">
        <v>235</v>
      </c>
      <c r="B390" s="114">
        <f>AVERAGE(B389:B389)</f>
        <v>3.5</v>
      </c>
      <c r="C390" s="114">
        <f>SUM(C389)</f>
        <v>0.76</v>
      </c>
      <c r="D390" s="122" t="s">
        <v>30</v>
      </c>
      <c r="E390" s="42"/>
      <c r="F390" s="42"/>
      <c r="G390" s="42"/>
    </row>
    <row r="391" spans="1:7" s="43" customFormat="1" ht="24.75" thickTop="1" x14ac:dyDescent="0.55000000000000004">
      <c r="A391" s="110"/>
      <c r="E391" s="42"/>
      <c r="F391" s="42"/>
      <c r="G391" s="42"/>
    </row>
    <row r="392" spans="1:7" s="43" customFormat="1" ht="24" x14ac:dyDescent="0.55000000000000004">
      <c r="A392" s="43" t="s">
        <v>281</v>
      </c>
    </row>
    <row r="393" spans="1:7" s="43" customFormat="1" ht="24" x14ac:dyDescent="0.55000000000000004">
      <c r="A393" s="43" t="s">
        <v>251</v>
      </c>
    </row>
    <row r="394" spans="1:7" s="43" customFormat="1" ht="24" x14ac:dyDescent="0.55000000000000004">
      <c r="A394" s="43" t="s">
        <v>252</v>
      </c>
    </row>
    <row r="395" spans="1:7" x14ac:dyDescent="0.5">
      <c r="A395" s="36"/>
      <c r="B395" s="34"/>
      <c r="C395" s="34"/>
      <c r="D395" s="35"/>
      <c r="E395" s="37"/>
    </row>
    <row r="396" spans="1:7" s="38" customFormat="1" ht="24" x14ac:dyDescent="0.55000000000000004">
      <c r="A396" s="150" t="s">
        <v>250</v>
      </c>
      <c r="B396" s="62"/>
      <c r="C396" s="62"/>
      <c r="D396" s="10"/>
      <c r="E396" s="80"/>
    </row>
    <row r="397" spans="1:7" s="38" customFormat="1" x14ac:dyDescent="0.5">
      <c r="A397" s="208" t="s">
        <v>85</v>
      </c>
      <c r="B397" s="210" t="s">
        <v>189</v>
      </c>
      <c r="C397" s="211"/>
      <c r="D397" s="212"/>
    </row>
    <row r="398" spans="1:7" s="38" customFormat="1" ht="56.25" x14ac:dyDescent="0.5">
      <c r="A398" s="209"/>
      <c r="B398" s="128" t="s">
        <v>79</v>
      </c>
      <c r="C398" s="127" t="s">
        <v>84</v>
      </c>
      <c r="D398" s="127" t="s">
        <v>329</v>
      </c>
    </row>
    <row r="399" spans="1:7" s="38" customFormat="1" x14ac:dyDescent="0.5">
      <c r="A399" s="57" t="s">
        <v>8</v>
      </c>
      <c r="B399" s="58">
        <v>3.79</v>
      </c>
      <c r="C399" s="58">
        <v>1.05</v>
      </c>
      <c r="D399" s="8" t="str">
        <f>IF(B399&gt;4.5,"มากที่สุด",IF(B399&gt;3.5,"มาก",IF(B399&gt;2.5,"ปานกลาง",IF(B399&gt;1.5,"น้อย",IF(B399&lt;=1.5,"น้อยที่สุด")))))</f>
        <v>มาก</v>
      </c>
    </row>
    <row r="400" spans="1:7" s="38" customFormat="1" x14ac:dyDescent="0.5">
      <c r="A400" s="57" t="s">
        <v>9</v>
      </c>
      <c r="B400" s="58">
        <v>3.93</v>
      </c>
      <c r="C400" s="58">
        <v>1.07</v>
      </c>
      <c r="D400" s="8" t="str">
        <f t="shared" ref="D400:D412" si="22">IF(B400&gt;4.5,"มากที่สุด",IF(B400&gt;3.5,"มาก",IF(B400&gt;2.5,"ปานกลาง",IF(B400&gt;1.5,"น้อย",IF(B400&lt;=1.5,"น้อยที่สุด")))))</f>
        <v>มาก</v>
      </c>
    </row>
    <row r="401" spans="1:4" s="38" customFormat="1" x14ac:dyDescent="0.5">
      <c r="A401" s="57" t="s">
        <v>10</v>
      </c>
      <c r="B401" s="58">
        <v>3.57</v>
      </c>
      <c r="C401" s="58">
        <v>1.34</v>
      </c>
      <c r="D401" s="8" t="str">
        <f t="shared" si="22"/>
        <v>มาก</v>
      </c>
    </row>
    <row r="402" spans="1:4" s="38" customFormat="1" x14ac:dyDescent="0.5">
      <c r="A402" s="57" t="s">
        <v>11</v>
      </c>
      <c r="B402" s="58">
        <v>3.43</v>
      </c>
      <c r="C402" s="58">
        <v>1.1599999999999999</v>
      </c>
      <c r="D402" s="129" t="str">
        <f t="shared" si="22"/>
        <v>ปานกลาง</v>
      </c>
    </row>
    <row r="403" spans="1:4" s="38" customFormat="1" x14ac:dyDescent="0.5">
      <c r="A403" s="57" t="s">
        <v>12</v>
      </c>
      <c r="B403" s="58">
        <v>3.36</v>
      </c>
      <c r="C403" s="58">
        <v>1.08</v>
      </c>
      <c r="D403" s="129" t="str">
        <f t="shared" si="22"/>
        <v>ปานกลาง</v>
      </c>
    </row>
    <row r="404" spans="1:4" s="38" customFormat="1" x14ac:dyDescent="0.5">
      <c r="A404" s="57" t="s">
        <v>13</v>
      </c>
      <c r="B404" s="58">
        <v>4.21</v>
      </c>
      <c r="C404" s="58">
        <v>1.25</v>
      </c>
      <c r="D404" s="8" t="str">
        <f t="shared" si="22"/>
        <v>มาก</v>
      </c>
    </row>
    <row r="405" spans="1:4" s="38" customFormat="1" x14ac:dyDescent="0.5">
      <c r="A405" s="57" t="s">
        <v>16</v>
      </c>
      <c r="B405" s="58">
        <v>3.71</v>
      </c>
      <c r="C405" s="58">
        <v>0.91</v>
      </c>
      <c r="D405" s="8" t="str">
        <f t="shared" si="22"/>
        <v>มาก</v>
      </c>
    </row>
    <row r="406" spans="1:4" s="38" customFormat="1" x14ac:dyDescent="0.5">
      <c r="A406" s="57" t="s">
        <v>17</v>
      </c>
      <c r="B406" s="58">
        <v>3.64</v>
      </c>
      <c r="C406" s="58">
        <v>0.84</v>
      </c>
      <c r="D406" s="8" t="str">
        <f t="shared" si="22"/>
        <v>มาก</v>
      </c>
    </row>
    <row r="407" spans="1:4" s="38" customFormat="1" x14ac:dyDescent="0.5">
      <c r="A407" s="57" t="s">
        <v>18</v>
      </c>
      <c r="B407" s="58">
        <v>3.64</v>
      </c>
      <c r="C407" s="58">
        <v>0.52</v>
      </c>
      <c r="D407" s="8" t="str">
        <f t="shared" si="22"/>
        <v>มาก</v>
      </c>
    </row>
    <row r="408" spans="1:4" s="38" customFormat="1" x14ac:dyDescent="0.5">
      <c r="A408" s="57" t="s">
        <v>19</v>
      </c>
      <c r="B408" s="58">
        <v>4.17</v>
      </c>
      <c r="C408" s="58">
        <v>1.03</v>
      </c>
      <c r="D408" s="8" t="str">
        <f t="shared" si="22"/>
        <v>มาก</v>
      </c>
    </row>
    <row r="409" spans="1:4" s="38" customFormat="1" x14ac:dyDescent="0.5">
      <c r="A409" s="57" t="s">
        <v>20</v>
      </c>
      <c r="B409" s="58">
        <v>4.21</v>
      </c>
      <c r="C409" s="58">
        <v>1.03</v>
      </c>
      <c r="D409" s="8" t="str">
        <f t="shared" si="22"/>
        <v>มาก</v>
      </c>
    </row>
    <row r="410" spans="1:4" s="38" customFormat="1" x14ac:dyDescent="0.5">
      <c r="A410" s="57" t="s">
        <v>21</v>
      </c>
      <c r="B410" s="58">
        <v>4</v>
      </c>
      <c r="C410" s="58">
        <v>1.1200000000000001</v>
      </c>
      <c r="D410" s="8" t="str">
        <f t="shared" si="22"/>
        <v>มาก</v>
      </c>
    </row>
    <row r="411" spans="1:4" s="38" customFormat="1" x14ac:dyDescent="0.5">
      <c r="A411" s="57" t="s">
        <v>22</v>
      </c>
      <c r="B411" s="58">
        <v>3.79</v>
      </c>
      <c r="C411" s="58">
        <v>1.04</v>
      </c>
      <c r="D411" s="8" t="str">
        <f t="shared" si="22"/>
        <v>มาก</v>
      </c>
    </row>
    <row r="412" spans="1:4" s="38" customFormat="1" ht="22.5" thickBot="1" x14ac:dyDescent="0.55000000000000004">
      <c r="A412" s="59" t="s">
        <v>80</v>
      </c>
      <c r="B412" s="60">
        <f>AVERAGE(B399:B411)</f>
        <v>3.8038461538461541</v>
      </c>
      <c r="C412" s="60">
        <f>AVERAGE(C399:C411)</f>
        <v>1.0338461538461536</v>
      </c>
      <c r="D412" s="9" t="str">
        <f t="shared" si="22"/>
        <v>มาก</v>
      </c>
    </row>
    <row r="413" spans="1:4" s="38" customFormat="1" ht="22.5" thickTop="1" x14ac:dyDescent="0.5">
      <c r="A413" s="61"/>
      <c r="B413" s="62"/>
      <c r="C413" s="62"/>
      <c r="D413" s="10"/>
    </row>
    <row r="414" spans="1:4" s="43" customFormat="1" ht="24" x14ac:dyDescent="0.55000000000000004">
      <c r="A414" s="13" t="s">
        <v>128</v>
      </c>
      <c r="B414" s="63"/>
      <c r="C414" s="63"/>
      <c r="D414" s="12"/>
    </row>
    <row r="415" spans="1:4" s="43" customFormat="1" ht="24" x14ac:dyDescent="0.55000000000000004">
      <c r="A415" s="13" t="s">
        <v>308</v>
      </c>
      <c r="B415" s="63"/>
      <c r="C415" s="63"/>
      <c r="D415" s="12"/>
    </row>
    <row r="416" spans="1:4" s="43" customFormat="1" ht="24" x14ac:dyDescent="0.55000000000000004">
      <c r="A416" s="13" t="s">
        <v>304</v>
      </c>
      <c r="B416" s="63"/>
      <c r="C416" s="63"/>
      <c r="D416" s="12"/>
    </row>
    <row r="417" spans="1:7" s="43" customFormat="1" ht="24" x14ac:dyDescent="0.55000000000000004">
      <c r="A417" s="13" t="s">
        <v>305</v>
      </c>
      <c r="B417" s="63"/>
      <c r="C417" s="63"/>
      <c r="D417" s="12"/>
    </row>
    <row r="418" spans="1:7" s="43" customFormat="1" ht="24" x14ac:dyDescent="0.55000000000000004">
      <c r="A418" s="13" t="s">
        <v>307</v>
      </c>
      <c r="B418" s="63"/>
      <c r="C418" s="63"/>
      <c r="D418" s="12"/>
    </row>
    <row r="419" spans="1:7" s="43" customFormat="1" ht="24" x14ac:dyDescent="0.55000000000000004">
      <c r="A419" s="13" t="s">
        <v>306</v>
      </c>
      <c r="B419" s="63"/>
      <c r="C419" s="63"/>
      <c r="D419" s="12"/>
    </row>
    <row r="420" spans="1:7" s="43" customFormat="1" ht="24" x14ac:dyDescent="0.55000000000000004">
      <c r="A420" s="41"/>
      <c r="B420" s="42"/>
      <c r="C420" s="42"/>
    </row>
    <row r="421" spans="1:7" s="92" customFormat="1" ht="24" x14ac:dyDescent="0.55000000000000004">
      <c r="A421" s="152" t="s">
        <v>310</v>
      </c>
      <c r="E421" s="116"/>
      <c r="F421" s="116"/>
      <c r="G421" s="116"/>
    </row>
    <row r="422" spans="1:7" s="92" customFormat="1" ht="24" x14ac:dyDescent="0.55000000000000004">
      <c r="A422" s="152" t="s">
        <v>309</v>
      </c>
      <c r="E422" s="116"/>
      <c r="F422" s="116"/>
      <c r="G422" s="116"/>
    </row>
    <row r="423" spans="1:7" s="92" customFormat="1" ht="25.5" customHeight="1" x14ac:dyDescent="0.55000000000000004">
      <c r="A423" s="213" t="s">
        <v>91</v>
      </c>
      <c r="B423" s="206"/>
      <c r="C423" s="206" t="s">
        <v>89</v>
      </c>
      <c r="D423" s="123" t="s">
        <v>236</v>
      </c>
      <c r="E423" s="116"/>
      <c r="F423" s="118"/>
      <c r="G423" s="116"/>
    </row>
    <row r="424" spans="1:7" s="92" customFormat="1" ht="25.5" customHeight="1" x14ac:dyDescent="0.55000000000000004">
      <c r="A424" s="214"/>
      <c r="B424" s="207"/>
      <c r="C424" s="207"/>
      <c r="D424" s="124" t="s">
        <v>237</v>
      </c>
      <c r="E424" s="116"/>
      <c r="F424" s="116"/>
      <c r="G424" s="116"/>
    </row>
    <row r="425" spans="1:7" s="43" customFormat="1" ht="24" x14ac:dyDescent="0.55000000000000004">
      <c r="A425" s="126" t="s">
        <v>234</v>
      </c>
      <c r="B425" s="120"/>
      <c r="C425" s="120"/>
      <c r="D425" s="119"/>
      <c r="E425" s="42"/>
      <c r="F425" s="42"/>
      <c r="G425" s="42"/>
    </row>
    <row r="426" spans="1:7" s="43" customFormat="1" ht="25.5" customHeight="1" x14ac:dyDescent="0.55000000000000004">
      <c r="A426" s="121" t="s">
        <v>242</v>
      </c>
      <c r="B426" s="112">
        <v>3.2</v>
      </c>
      <c r="C426" s="112">
        <v>0.89</v>
      </c>
      <c r="D426" s="113" t="s">
        <v>30</v>
      </c>
      <c r="E426" s="42"/>
      <c r="F426" s="42"/>
      <c r="G426" s="42"/>
    </row>
    <row r="427" spans="1:7" s="43" customFormat="1" ht="24.75" thickBot="1" x14ac:dyDescent="0.6">
      <c r="A427" s="115" t="s">
        <v>235</v>
      </c>
      <c r="B427" s="114">
        <f>AVERAGE(B426:B426)</f>
        <v>3.2</v>
      </c>
      <c r="C427" s="114">
        <f>SUM(C426)</f>
        <v>0.89</v>
      </c>
      <c r="D427" s="125" t="s">
        <v>30</v>
      </c>
      <c r="E427" s="42"/>
      <c r="F427" s="42"/>
      <c r="G427" s="42"/>
    </row>
    <row r="428" spans="1:7" s="43" customFormat="1" ht="24.75" thickTop="1" x14ac:dyDescent="0.55000000000000004">
      <c r="A428" s="111" t="s">
        <v>238</v>
      </c>
      <c r="B428" s="120"/>
      <c r="C428" s="120"/>
      <c r="D428" s="120"/>
      <c r="E428" s="42"/>
      <c r="F428" s="42"/>
      <c r="G428" s="42"/>
    </row>
    <row r="429" spans="1:7" s="43" customFormat="1" ht="25.5" customHeight="1" x14ac:dyDescent="0.55000000000000004">
      <c r="A429" s="121" t="s">
        <v>243</v>
      </c>
      <c r="B429" s="112">
        <v>3.8</v>
      </c>
      <c r="C429" s="112">
        <v>0.61</v>
      </c>
      <c r="D429" s="113" t="s">
        <v>30</v>
      </c>
      <c r="E429" s="42"/>
      <c r="F429" s="42"/>
      <c r="G429" s="42"/>
    </row>
    <row r="430" spans="1:7" s="43" customFormat="1" ht="24.75" thickBot="1" x14ac:dyDescent="0.6">
      <c r="A430" s="115" t="s">
        <v>235</v>
      </c>
      <c r="B430" s="114">
        <f>AVERAGE(B429:B429)</f>
        <v>3.8</v>
      </c>
      <c r="C430" s="114">
        <f>SUM(C429)</f>
        <v>0.61</v>
      </c>
      <c r="D430" s="122" t="s">
        <v>30</v>
      </c>
      <c r="E430" s="42"/>
      <c r="F430" s="42"/>
      <c r="G430" s="42"/>
    </row>
    <row r="431" spans="1:7" s="43" customFormat="1" ht="24.75" thickTop="1" x14ac:dyDescent="0.55000000000000004">
      <c r="A431" s="110"/>
      <c r="E431" s="42"/>
      <c r="F431" s="42"/>
      <c r="G431" s="42"/>
    </row>
    <row r="432" spans="1:7" s="43" customFormat="1" ht="24" x14ac:dyDescent="0.55000000000000004">
      <c r="A432" s="43" t="s">
        <v>311</v>
      </c>
    </row>
    <row r="433" spans="1:4" s="43" customFormat="1" ht="24" x14ac:dyDescent="0.55000000000000004">
      <c r="A433" s="43" t="s">
        <v>253</v>
      </c>
    </row>
    <row r="434" spans="1:4" s="43" customFormat="1" ht="24" x14ac:dyDescent="0.55000000000000004">
      <c r="A434" s="43" t="s">
        <v>254</v>
      </c>
    </row>
    <row r="446" spans="1:4" s="38" customFormat="1" ht="24" x14ac:dyDescent="0.55000000000000004">
      <c r="A446" s="150" t="s">
        <v>312</v>
      </c>
      <c r="B446" s="40"/>
      <c r="C446" s="40"/>
    </row>
    <row r="447" spans="1:4" s="38" customFormat="1" x14ac:dyDescent="0.5">
      <c r="A447" s="208" t="s">
        <v>85</v>
      </c>
      <c r="B447" s="221" t="s">
        <v>190</v>
      </c>
      <c r="C447" s="222"/>
      <c r="D447" s="223"/>
    </row>
    <row r="448" spans="1:4" s="38" customFormat="1" ht="56.25" x14ac:dyDescent="0.5">
      <c r="A448" s="209"/>
      <c r="B448" s="128" t="s">
        <v>79</v>
      </c>
      <c r="C448" s="127" t="s">
        <v>84</v>
      </c>
      <c r="D448" s="127" t="s">
        <v>329</v>
      </c>
    </row>
    <row r="449" spans="1:4" s="38" customFormat="1" x14ac:dyDescent="0.5">
      <c r="A449" s="57" t="s">
        <v>8</v>
      </c>
      <c r="B449" s="58">
        <v>3.97</v>
      </c>
      <c r="C449" s="58">
        <v>0.76</v>
      </c>
      <c r="D449" s="8" t="str">
        <f>IF(B449&gt;4.5,"มากที่สุด",IF(B449&gt;3.5,"มาก",IF(B449&gt;2.5,"ปานกลาง",IF(B449&gt;1.5,"น้อย",IF(B449&lt;=1.5,"น้อยที่สุด")))))</f>
        <v>มาก</v>
      </c>
    </row>
    <row r="450" spans="1:4" s="38" customFormat="1" x14ac:dyDescent="0.5">
      <c r="A450" s="57" t="s">
        <v>9</v>
      </c>
      <c r="B450" s="58">
        <v>4.33</v>
      </c>
      <c r="C450" s="58">
        <v>0.71</v>
      </c>
      <c r="D450" s="8" t="str">
        <f t="shared" ref="D450:D462" si="23">IF(B450&gt;4.5,"มากที่สุด",IF(B450&gt;3.5,"มาก",IF(B450&gt;2.5,"ปานกลาง",IF(B450&gt;1.5,"น้อย",IF(B450&lt;=1.5,"น้อยที่สุด")))))</f>
        <v>มาก</v>
      </c>
    </row>
    <row r="451" spans="1:4" s="38" customFormat="1" x14ac:dyDescent="0.5">
      <c r="A451" s="57" t="s">
        <v>10</v>
      </c>
      <c r="B451" s="58">
        <v>3.9</v>
      </c>
      <c r="C451" s="58">
        <v>1.0900000000000001</v>
      </c>
      <c r="D451" s="8" t="str">
        <f t="shared" si="23"/>
        <v>มาก</v>
      </c>
    </row>
    <row r="452" spans="1:4" s="38" customFormat="1" x14ac:dyDescent="0.5">
      <c r="A452" s="57" t="s">
        <v>11</v>
      </c>
      <c r="B452" s="58">
        <v>3.87</v>
      </c>
      <c r="C452" s="58">
        <v>0.94</v>
      </c>
      <c r="D452" s="8" t="str">
        <f t="shared" si="23"/>
        <v>มาก</v>
      </c>
    </row>
    <row r="453" spans="1:4" s="38" customFormat="1" x14ac:dyDescent="0.5">
      <c r="A453" s="57" t="s">
        <v>12</v>
      </c>
      <c r="B453" s="58">
        <v>3.87</v>
      </c>
      <c r="C453" s="58">
        <v>0.78</v>
      </c>
      <c r="D453" s="8" t="str">
        <f t="shared" si="23"/>
        <v>มาก</v>
      </c>
    </row>
    <row r="454" spans="1:4" s="38" customFormat="1" x14ac:dyDescent="0.5">
      <c r="A454" s="57" t="s">
        <v>13</v>
      </c>
      <c r="B454" s="58">
        <v>4.53</v>
      </c>
      <c r="C454" s="58">
        <v>0.56999999999999995</v>
      </c>
      <c r="D454" s="8" t="str">
        <f t="shared" si="23"/>
        <v>มากที่สุด</v>
      </c>
    </row>
    <row r="455" spans="1:4" s="38" customFormat="1" x14ac:dyDescent="0.5">
      <c r="A455" s="57" t="s">
        <v>16</v>
      </c>
      <c r="B455" s="58">
        <v>4.03</v>
      </c>
      <c r="C455" s="58">
        <v>0.72</v>
      </c>
      <c r="D455" s="8" t="str">
        <f t="shared" si="23"/>
        <v>มาก</v>
      </c>
    </row>
    <row r="456" spans="1:4" s="38" customFormat="1" x14ac:dyDescent="0.5">
      <c r="A456" s="57" t="s">
        <v>17</v>
      </c>
      <c r="B456" s="58">
        <v>4.07</v>
      </c>
      <c r="C456" s="58">
        <v>0.69</v>
      </c>
      <c r="D456" s="8" t="str">
        <f t="shared" si="23"/>
        <v>มาก</v>
      </c>
    </row>
    <row r="457" spans="1:4" s="38" customFormat="1" x14ac:dyDescent="0.5">
      <c r="A457" s="57" t="s">
        <v>18</v>
      </c>
      <c r="B457" s="58">
        <v>4.2</v>
      </c>
      <c r="C457" s="58">
        <v>0.71</v>
      </c>
      <c r="D457" s="8" t="str">
        <f t="shared" si="23"/>
        <v>มาก</v>
      </c>
    </row>
    <row r="458" spans="1:4" s="38" customFormat="1" x14ac:dyDescent="0.5">
      <c r="A458" s="57" t="s">
        <v>19</v>
      </c>
      <c r="B458" s="58">
        <v>4.17</v>
      </c>
      <c r="C458" s="58">
        <v>0.91</v>
      </c>
      <c r="D458" s="8" t="str">
        <f t="shared" si="23"/>
        <v>มาก</v>
      </c>
    </row>
    <row r="459" spans="1:4" s="38" customFormat="1" x14ac:dyDescent="0.5">
      <c r="A459" s="57" t="s">
        <v>20</v>
      </c>
      <c r="B459" s="58">
        <v>4.5</v>
      </c>
      <c r="C459" s="58">
        <v>0.51</v>
      </c>
      <c r="D459" s="8" t="str">
        <f t="shared" si="23"/>
        <v>มาก</v>
      </c>
    </row>
    <row r="460" spans="1:4" s="38" customFormat="1" x14ac:dyDescent="0.5">
      <c r="A460" s="57" t="s">
        <v>21</v>
      </c>
      <c r="B460" s="58">
        <v>4.2300000000000004</v>
      </c>
      <c r="C460" s="58">
        <v>0.73</v>
      </c>
      <c r="D460" s="8" t="str">
        <f t="shared" si="23"/>
        <v>มาก</v>
      </c>
    </row>
    <row r="461" spans="1:4" s="38" customFormat="1" x14ac:dyDescent="0.5">
      <c r="A461" s="57" t="s">
        <v>22</v>
      </c>
      <c r="B461" s="58">
        <v>4.57</v>
      </c>
      <c r="C461" s="58">
        <v>0.68</v>
      </c>
      <c r="D461" s="8" t="str">
        <f t="shared" si="23"/>
        <v>มากที่สุด</v>
      </c>
    </row>
    <row r="462" spans="1:4" s="38" customFormat="1" ht="22.5" thickBot="1" x14ac:dyDescent="0.55000000000000004">
      <c r="A462" s="59" t="s">
        <v>80</v>
      </c>
      <c r="B462" s="60">
        <f>AVERAGE(B449:B461)</f>
        <v>4.1723076923076938</v>
      </c>
      <c r="C462" s="60">
        <f>AVERAGE(C449:C461)</f>
        <v>0.75384615384615394</v>
      </c>
      <c r="D462" s="9" t="str">
        <f t="shared" si="23"/>
        <v>มาก</v>
      </c>
    </row>
    <row r="463" spans="1:4" s="38" customFormat="1" ht="22.5" thickTop="1" x14ac:dyDescent="0.5">
      <c r="A463" s="61"/>
      <c r="B463" s="62"/>
      <c r="C463" s="62"/>
      <c r="D463" s="10"/>
    </row>
    <row r="464" spans="1:4" s="43" customFormat="1" ht="24" x14ac:dyDescent="0.55000000000000004">
      <c r="A464" s="13" t="s">
        <v>128</v>
      </c>
      <c r="B464" s="63"/>
      <c r="C464" s="63"/>
      <c r="D464" s="12"/>
    </row>
    <row r="465" spans="1:7" s="43" customFormat="1" ht="24" x14ac:dyDescent="0.55000000000000004">
      <c r="A465" s="13" t="s">
        <v>330</v>
      </c>
      <c r="B465" s="63"/>
      <c r="C465" s="63"/>
      <c r="D465" s="12"/>
    </row>
    <row r="466" spans="1:7" s="43" customFormat="1" ht="24" x14ac:dyDescent="0.55000000000000004">
      <c r="A466" s="13" t="s">
        <v>255</v>
      </c>
      <c r="B466" s="63"/>
      <c r="C466" s="63"/>
      <c r="D466" s="12"/>
    </row>
    <row r="467" spans="1:7" s="43" customFormat="1" ht="24" x14ac:dyDescent="0.55000000000000004">
      <c r="A467" s="13" t="s">
        <v>183</v>
      </c>
      <c r="B467" s="63"/>
      <c r="C467" s="63"/>
      <c r="D467" s="12"/>
    </row>
    <row r="468" spans="1:7" s="43" customFormat="1" ht="24" x14ac:dyDescent="0.55000000000000004">
      <c r="A468" s="13" t="s">
        <v>184</v>
      </c>
      <c r="B468" s="63"/>
      <c r="C468" s="63"/>
      <c r="D468" s="12"/>
    </row>
    <row r="469" spans="1:7" s="43" customFormat="1" ht="24" x14ac:dyDescent="0.55000000000000004">
      <c r="A469" s="13"/>
      <c r="B469" s="63"/>
      <c r="C469" s="63"/>
      <c r="D469" s="12"/>
    </row>
    <row r="470" spans="1:7" s="43" customFormat="1" ht="24" x14ac:dyDescent="0.55000000000000004">
      <c r="A470" s="13"/>
      <c r="B470" s="63"/>
      <c r="C470" s="63"/>
      <c r="D470" s="12"/>
    </row>
    <row r="471" spans="1:7" s="43" customFormat="1" ht="24" x14ac:dyDescent="0.55000000000000004">
      <c r="A471" s="13"/>
      <c r="B471" s="63"/>
      <c r="C471" s="63"/>
      <c r="D471" s="12"/>
    </row>
    <row r="472" spans="1:7" s="43" customFormat="1" ht="24" x14ac:dyDescent="0.55000000000000004">
      <c r="A472" s="13"/>
      <c r="B472" s="63"/>
      <c r="C472" s="63"/>
      <c r="D472" s="12"/>
    </row>
    <row r="473" spans="1:7" s="43" customFormat="1" ht="24" x14ac:dyDescent="0.55000000000000004">
      <c r="A473" s="13"/>
      <c r="B473" s="63"/>
      <c r="C473" s="63"/>
      <c r="D473" s="12"/>
    </row>
    <row r="474" spans="1:7" s="43" customFormat="1" ht="24" x14ac:dyDescent="0.55000000000000004">
      <c r="A474" s="13"/>
      <c r="B474" s="63"/>
      <c r="C474" s="63"/>
      <c r="D474" s="12"/>
    </row>
    <row r="475" spans="1:7" s="43" customFormat="1" ht="24" x14ac:dyDescent="0.55000000000000004">
      <c r="A475" s="13"/>
      <c r="B475" s="63"/>
      <c r="C475" s="63"/>
      <c r="D475" s="12"/>
    </row>
    <row r="476" spans="1:7" s="43" customFormat="1" ht="24" x14ac:dyDescent="0.55000000000000004">
      <c r="A476" s="13"/>
      <c r="B476" s="63"/>
      <c r="C476" s="63"/>
      <c r="D476" s="12"/>
    </row>
    <row r="477" spans="1:7" s="43" customFormat="1" ht="24" x14ac:dyDescent="0.55000000000000004">
      <c r="A477" s="13"/>
      <c r="B477" s="63"/>
      <c r="C477" s="63"/>
      <c r="D477" s="12"/>
    </row>
    <row r="478" spans="1:7" s="43" customFormat="1" ht="24" x14ac:dyDescent="0.55000000000000004">
      <c r="A478" s="13"/>
      <c r="B478" s="63"/>
      <c r="C478" s="63"/>
      <c r="D478" s="12"/>
    </row>
    <row r="479" spans="1:7" s="117" customFormat="1" x14ac:dyDescent="0.5">
      <c r="A479" s="155" t="s">
        <v>313</v>
      </c>
      <c r="E479" s="118"/>
      <c r="F479" s="118"/>
      <c r="G479" s="118"/>
    </row>
    <row r="480" spans="1:7" s="117" customFormat="1" x14ac:dyDescent="0.5">
      <c r="A480" s="117" t="s">
        <v>314</v>
      </c>
      <c r="E480" s="118"/>
      <c r="F480" s="118"/>
      <c r="G480" s="118"/>
    </row>
    <row r="481" spans="1:7" s="92" customFormat="1" ht="25.5" customHeight="1" x14ac:dyDescent="0.55000000000000004">
      <c r="A481" s="213" t="s">
        <v>91</v>
      </c>
      <c r="B481" s="206"/>
      <c r="C481" s="206" t="s">
        <v>89</v>
      </c>
      <c r="D481" s="123" t="s">
        <v>236</v>
      </c>
      <c r="E481" s="116"/>
      <c r="F481" s="118"/>
      <c r="G481" s="116"/>
    </row>
    <row r="482" spans="1:7" s="92" customFormat="1" ht="18.75" customHeight="1" x14ac:dyDescent="0.55000000000000004">
      <c r="A482" s="214"/>
      <c r="B482" s="207"/>
      <c r="C482" s="207"/>
      <c r="D482" s="124" t="s">
        <v>237</v>
      </c>
      <c r="E482" s="116"/>
      <c r="F482" s="116"/>
      <c r="G482" s="116"/>
    </row>
    <row r="483" spans="1:7" s="43" customFormat="1" ht="24" x14ac:dyDescent="0.55000000000000004">
      <c r="A483" s="126" t="s">
        <v>234</v>
      </c>
      <c r="B483" s="120"/>
      <c r="C483" s="120"/>
      <c r="D483" s="119"/>
      <c r="E483" s="42"/>
      <c r="F483" s="42"/>
      <c r="G483" s="42"/>
    </row>
    <row r="484" spans="1:7" s="43" customFormat="1" ht="25.5" customHeight="1" x14ac:dyDescent="0.55000000000000004">
      <c r="A484" s="121" t="s">
        <v>242</v>
      </c>
      <c r="B484" s="112">
        <v>3.2</v>
      </c>
      <c r="C484" s="112">
        <v>1.1399999999999999</v>
      </c>
      <c r="D484" s="113" t="s">
        <v>30</v>
      </c>
      <c r="E484" s="42"/>
      <c r="F484" s="42"/>
      <c r="G484" s="42"/>
    </row>
    <row r="485" spans="1:7" s="43" customFormat="1" ht="24.75" thickBot="1" x14ac:dyDescent="0.6">
      <c r="A485" s="115" t="s">
        <v>235</v>
      </c>
      <c r="B485" s="114">
        <f>AVERAGE(B484:B484)</f>
        <v>3.2</v>
      </c>
      <c r="C485" s="114">
        <f>SUM(C484)</f>
        <v>1.1399999999999999</v>
      </c>
      <c r="D485" s="125" t="s">
        <v>30</v>
      </c>
      <c r="E485" s="42"/>
      <c r="F485" s="42"/>
      <c r="G485" s="42"/>
    </row>
    <row r="486" spans="1:7" s="43" customFormat="1" ht="24.75" thickTop="1" x14ac:dyDescent="0.55000000000000004">
      <c r="A486" s="111" t="s">
        <v>238</v>
      </c>
      <c r="B486" s="120"/>
      <c r="C486" s="120"/>
      <c r="D486" s="120"/>
      <c r="E486" s="42"/>
      <c r="F486" s="42"/>
      <c r="G486" s="42"/>
    </row>
    <row r="487" spans="1:7" s="43" customFormat="1" ht="25.5" customHeight="1" x14ac:dyDescent="0.55000000000000004">
      <c r="A487" s="121" t="s">
        <v>243</v>
      </c>
      <c r="B487" s="112">
        <v>3.58</v>
      </c>
      <c r="C487" s="112">
        <v>0.72</v>
      </c>
      <c r="D487" s="113" t="s">
        <v>30</v>
      </c>
      <c r="E487" s="42"/>
      <c r="F487" s="42"/>
      <c r="G487" s="42"/>
    </row>
    <row r="488" spans="1:7" s="43" customFormat="1" ht="24.75" thickBot="1" x14ac:dyDescent="0.6">
      <c r="A488" s="115" t="s">
        <v>235</v>
      </c>
      <c r="B488" s="114">
        <f>AVERAGE(B487:B487)</f>
        <v>3.58</v>
      </c>
      <c r="C488" s="114">
        <f>SUM(C487)</f>
        <v>0.72</v>
      </c>
      <c r="D488" s="122" t="s">
        <v>30</v>
      </c>
      <c r="E488" s="42"/>
      <c r="F488" s="42"/>
      <c r="G488" s="42"/>
    </row>
    <row r="489" spans="1:7" s="43" customFormat="1" ht="24.75" thickTop="1" x14ac:dyDescent="0.55000000000000004">
      <c r="A489" s="110"/>
      <c r="E489" s="42"/>
      <c r="F489" s="42"/>
      <c r="G489" s="42"/>
    </row>
    <row r="490" spans="1:7" s="43" customFormat="1" ht="24" x14ac:dyDescent="0.55000000000000004">
      <c r="A490" s="43" t="s">
        <v>325</v>
      </c>
    </row>
    <row r="491" spans="1:7" s="43" customFormat="1" ht="24" x14ac:dyDescent="0.55000000000000004">
      <c r="A491" s="43" t="s">
        <v>253</v>
      </c>
    </row>
    <row r="492" spans="1:7" s="43" customFormat="1" ht="24" x14ac:dyDescent="0.55000000000000004">
      <c r="A492" s="43" t="s">
        <v>256</v>
      </c>
    </row>
    <row r="493" spans="1:7" s="43" customFormat="1" ht="24" x14ac:dyDescent="0.55000000000000004"/>
    <row r="494" spans="1:7" s="38" customFormat="1" ht="24" x14ac:dyDescent="0.55000000000000004">
      <c r="A494" s="150" t="s">
        <v>315</v>
      </c>
      <c r="B494" s="79"/>
      <c r="C494" s="79"/>
      <c r="D494" s="11"/>
    </row>
    <row r="495" spans="1:7" s="38" customFormat="1" x14ac:dyDescent="0.5">
      <c r="A495" s="208" t="s">
        <v>85</v>
      </c>
      <c r="B495" s="215" t="s">
        <v>327</v>
      </c>
      <c r="C495" s="216"/>
      <c r="D495" s="217"/>
    </row>
    <row r="496" spans="1:7" s="38" customFormat="1" ht="56.25" x14ac:dyDescent="0.5">
      <c r="A496" s="209"/>
      <c r="B496" s="128" t="s">
        <v>79</v>
      </c>
      <c r="C496" s="127" t="s">
        <v>84</v>
      </c>
      <c r="D496" s="127" t="s">
        <v>329</v>
      </c>
    </row>
    <row r="497" spans="1:4" s="38" customFormat="1" x14ac:dyDescent="0.5">
      <c r="A497" s="57" t="s">
        <v>8</v>
      </c>
      <c r="B497" s="58">
        <v>4.26</v>
      </c>
      <c r="C497" s="58">
        <v>0.73</v>
      </c>
      <c r="D497" s="8" t="str">
        <f>IF(B497&gt;4.5,"มากที่สุด",IF(B497&gt;3.5,"มาก",IF(B497&gt;2.5,"ปานกลาง",IF(B497&gt;1.5,"น้อย",IF(B497&lt;=1.5,"น้อยที่สุด")))))</f>
        <v>มาก</v>
      </c>
    </row>
    <row r="498" spans="1:4" s="38" customFormat="1" x14ac:dyDescent="0.5">
      <c r="A498" s="57" t="s">
        <v>9</v>
      </c>
      <c r="B498" s="58">
        <v>4.3499999999999996</v>
      </c>
      <c r="C498" s="58">
        <v>0.66</v>
      </c>
      <c r="D498" s="8" t="str">
        <f t="shared" ref="D498:D510" si="24">IF(B498&gt;4.5,"มากที่สุด",IF(B498&gt;3.5,"มาก",IF(B498&gt;2.5,"ปานกลาง",IF(B498&gt;1.5,"น้อย",IF(B498&lt;=1.5,"น้อยที่สุด")))))</f>
        <v>มาก</v>
      </c>
    </row>
    <row r="499" spans="1:4" s="38" customFormat="1" x14ac:dyDescent="0.5">
      <c r="A499" s="57" t="s">
        <v>10</v>
      </c>
      <c r="B499" s="58">
        <v>4.0599999999999996</v>
      </c>
      <c r="C499" s="58">
        <v>0.85</v>
      </c>
      <c r="D499" s="8" t="str">
        <f t="shared" si="24"/>
        <v>มาก</v>
      </c>
    </row>
    <row r="500" spans="1:4" s="38" customFormat="1" x14ac:dyDescent="0.5">
      <c r="A500" s="57" t="s">
        <v>11</v>
      </c>
      <c r="B500" s="58">
        <v>3.97</v>
      </c>
      <c r="C500" s="58">
        <v>0.87</v>
      </c>
      <c r="D500" s="8" t="str">
        <f t="shared" si="24"/>
        <v>มาก</v>
      </c>
    </row>
    <row r="501" spans="1:4" s="38" customFormat="1" x14ac:dyDescent="0.5">
      <c r="A501" s="57" t="s">
        <v>12</v>
      </c>
      <c r="B501" s="58">
        <v>4</v>
      </c>
      <c r="C501" s="58">
        <v>0.77</v>
      </c>
      <c r="D501" s="8" t="str">
        <f t="shared" si="24"/>
        <v>มาก</v>
      </c>
    </row>
    <row r="502" spans="1:4" s="38" customFormat="1" x14ac:dyDescent="0.5">
      <c r="A502" s="57" t="s">
        <v>13</v>
      </c>
      <c r="B502" s="58">
        <v>4.32</v>
      </c>
      <c r="C502" s="58">
        <v>0.75</v>
      </c>
      <c r="D502" s="8" t="str">
        <f t="shared" si="24"/>
        <v>มาก</v>
      </c>
    </row>
    <row r="503" spans="1:4" s="38" customFormat="1" x14ac:dyDescent="0.5">
      <c r="A503" s="57" t="s">
        <v>16</v>
      </c>
      <c r="B503" s="58">
        <v>3.61</v>
      </c>
      <c r="C503" s="58">
        <v>0.62</v>
      </c>
      <c r="D503" s="8" t="str">
        <f t="shared" si="24"/>
        <v>มาก</v>
      </c>
    </row>
    <row r="504" spans="1:4" s="38" customFormat="1" x14ac:dyDescent="0.5">
      <c r="A504" s="57" t="s">
        <v>17</v>
      </c>
      <c r="B504" s="58">
        <v>4</v>
      </c>
      <c r="C504" s="58">
        <v>0.68</v>
      </c>
      <c r="D504" s="8" t="str">
        <f t="shared" si="24"/>
        <v>มาก</v>
      </c>
    </row>
    <row r="505" spans="1:4" s="38" customFormat="1" x14ac:dyDescent="0.5">
      <c r="A505" s="57" t="s">
        <v>18</v>
      </c>
      <c r="B505" s="58">
        <v>4.13</v>
      </c>
      <c r="C505" s="58">
        <v>0.56000000000000005</v>
      </c>
      <c r="D505" s="8" t="str">
        <f t="shared" si="24"/>
        <v>มาก</v>
      </c>
    </row>
    <row r="506" spans="1:4" s="38" customFormat="1" x14ac:dyDescent="0.5">
      <c r="A506" s="57" t="s">
        <v>19</v>
      </c>
      <c r="B506" s="58">
        <v>4.1900000000000004</v>
      </c>
      <c r="C506" s="58">
        <v>0.65</v>
      </c>
      <c r="D506" s="8" t="str">
        <f t="shared" si="24"/>
        <v>มาก</v>
      </c>
    </row>
    <row r="507" spans="1:4" s="38" customFormat="1" x14ac:dyDescent="0.5">
      <c r="A507" s="57" t="s">
        <v>20</v>
      </c>
      <c r="B507" s="58">
        <v>4.3499999999999996</v>
      </c>
      <c r="C507" s="58">
        <v>0.61</v>
      </c>
      <c r="D507" s="8" t="str">
        <f t="shared" si="24"/>
        <v>มาก</v>
      </c>
    </row>
    <row r="508" spans="1:4" s="38" customFormat="1" x14ac:dyDescent="0.5">
      <c r="A508" s="57" t="s">
        <v>21</v>
      </c>
      <c r="B508" s="58">
        <v>4.1900000000000004</v>
      </c>
      <c r="C508" s="58">
        <v>0.65</v>
      </c>
      <c r="D508" s="8" t="str">
        <f t="shared" si="24"/>
        <v>มาก</v>
      </c>
    </row>
    <row r="509" spans="1:4" s="38" customFormat="1" x14ac:dyDescent="0.5">
      <c r="A509" s="57" t="s">
        <v>22</v>
      </c>
      <c r="B509" s="58">
        <v>4.45</v>
      </c>
      <c r="C509" s="58">
        <v>0.68</v>
      </c>
      <c r="D509" s="8" t="str">
        <f t="shared" si="24"/>
        <v>มาก</v>
      </c>
    </row>
    <row r="510" spans="1:4" s="38" customFormat="1" ht="22.5" thickBot="1" x14ac:dyDescent="0.55000000000000004">
      <c r="A510" s="59" t="s">
        <v>80</v>
      </c>
      <c r="B510" s="60">
        <f>AVERAGE(B497:B509)</f>
        <v>4.1446153846153839</v>
      </c>
      <c r="C510" s="60">
        <f>AVERAGE(C497:C509)</f>
        <v>0.69846153846153847</v>
      </c>
      <c r="D510" s="9" t="str">
        <f t="shared" si="24"/>
        <v>มาก</v>
      </c>
    </row>
    <row r="511" spans="1:4" ht="22.5" thickTop="1" x14ac:dyDescent="0.5">
      <c r="A511" s="33"/>
      <c r="B511" s="34"/>
      <c r="C511" s="34"/>
      <c r="D511" s="35"/>
    </row>
    <row r="512" spans="1:4" s="43" customFormat="1" ht="24" x14ac:dyDescent="0.55000000000000004">
      <c r="A512" s="13" t="s">
        <v>128</v>
      </c>
      <c r="B512" s="63"/>
      <c r="C512" s="63"/>
      <c r="D512" s="12"/>
    </row>
    <row r="513" spans="1:7" s="43" customFormat="1" ht="24" x14ac:dyDescent="0.55000000000000004">
      <c r="A513" s="13" t="s">
        <v>326</v>
      </c>
      <c r="B513" s="63"/>
      <c r="C513" s="63"/>
      <c r="D513" s="12"/>
    </row>
    <row r="514" spans="1:7" s="43" customFormat="1" ht="24" x14ac:dyDescent="0.55000000000000004">
      <c r="A514" s="13" t="s">
        <v>257</v>
      </c>
      <c r="B514" s="63"/>
      <c r="C514" s="63"/>
      <c r="D514" s="12"/>
    </row>
    <row r="515" spans="1:7" s="43" customFormat="1" ht="24" x14ac:dyDescent="0.55000000000000004">
      <c r="A515" s="13" t="s">
        <v>185</v>
      </c>
      <c r="B515" s="63"/>
      <c r="C515" s="63"/>
      <c r="D515" s="12"/>
    </row>
    <row r="516" spans="1:7" s="43" customFormat="1" ht="24" x14ac:dyDescent="0.55000000000000004">
      <c r="A516" s="13" t="s">
        <v>187</v>
      </c>
      <c r="B516" s="63"/>
      <c r="C516" s="63"/>
      <c r="D516" s="12"/>
    </row>
    <row r="517" spans="1:7" s="43" customFormat="1" ht="24" x14ac:dyDescent="0.55000000000000004">
      <c r="A517" s="13" t="s">
        <v>186</v>
      </c>
      <c r="B517" s="63"/>
      <c r="C517" s="63"/>
      <c r="D517" s="12"/>
    </row>
    <row r="518" spans="1:7" x14ac:dyDescent="0.5">
      <c r="A518" s="33"/>
      <c r="B518" s="34"/>
      <c r="C518" s="34"/>
      <c r="D518" s="35"/>
    </row>
    <row r="519" spans="1:7" s="92" customFormat="1" ht="24" x14ac:dyDescent="0.55000000000000004">
      <c r="A519" s="92" t="s">
        <v>319</v>
      </c>
      <c r="E519" s="116"/>
      <c r="F519" s="116"/>
      <c r="G519" s="116"/>
    </row>
    <row r="520" spans="1:7" s="92" customFormat="1" ht="24" x14ac:dyDescent="0.55000000000000004">
      <c r="A520" s="92" t="s">
        <v>406</v>
      </c>
      <c r="E520" s="116"/>
      <c r="F520" s="116"/>
      <c r="G520" s="116"/>
    </row>
    <row r="521" spans="1:7" s="92" customFormat="1" ht="25.5" customHeight="1" x14ac:dyDescent="0.55000000000000004">
      <c r="A521" s="213" t="s">
        <v>91</v>
      </c>
      <c r="B521" s="206"/>
      <c r="C521" s="206" t="s">
        <v>392</v>
      </c>
      <c r="D521" s="123" t="s">
        <v>236</v>
      </c>
      <c r="E521" s="116"/>
      <c r="F521" s="118"/>
      <c r="G521" s="116"/>
    </row>
    <row r="522" spans="1:7" s="92" customFormat="1" ht="25.5" customHeight="1" x14ac:dyDescent="0.55000000000000004">
      <c r="A522" s="214"/>
      <c r="B522" s="207"/>
      <c r="C522" s="207"/>
      <c r="D522" s="124" t="s">
        <v>237</v>
      </c>
      <c r="E522" s="116"/>
      <c r="F522" s="116"/>
      <c r="G522" s="116"/>
    </row>
    <row r="523" spans="1:7" s="43" customFormat="1" ht="24" x14ac:dyDescent="0.55000000000000004">
      <c r="A523" s="126" t="s">
        <v>234</v>
      </c>
      <c r="B523" s="120"/>
      <c r="C523" s="120"/>
      <c r="D523" s="119"/>
      <c r="E523" s="42"/>
      <c r="F523" s="42"/>
      <c r="G523" s="42"/>
    </row>
    <row r="524" spans="1:7" s="43" customFormat="1" ht="25.5" customHeight="1" x14ac:dyDescent="0.55000000000000004">
      <c r="A524" s="121" t="s">
        <v>242</v>
      </c>
      <c r="B524" s="131">
        <f>'upper-intermediate'!P12</f>
        <v>3.3</v>
      </c>
      <c r="C524" s="131">
        <f>'upper-intermediate'!P13</f>
        <v>0.82327260234856425</v>
      </c>
      <c r="D524" s="8" t="str">
        <f>IF(B524&gt;4.5,"มากที่สุด",IF(B524&gt;3.5,"มาก",IF(B524&gt;2.5,"ปานกลาง",IF(B524&gt;1.5,"น้อย",IF(B524&lt;=1.5,"น้อยที่สุด")))))</f>
        <v>ปานกลาง</v>
      </c>
      <c r="E524" s="42"/>
      <c r="F524" s="42"/>
      <c r="G524" s="42"/>
    </row>
    <row r="525" spans="1:7" s="43" customFormat="1" ht="24.75" thickBot="1" x14ac:dyDescent="0.6">
      <c r="A525" s="115" t="s">
        <v>235</v>
      </c>
      <c r="B525" s="132">
        <f>AVERAGE(B524:B524)</f>
        <v>3.3</v>
      </c>
      <c r="C525" s="132">
        <f>SUM(C524)</f>
        <v>0.82327260234856425</v>
      </c>
      <c r="D525" s="9" t="str">
        <f>IF(B525&gt;4.5,"มากที่สุด",IF(B525&gt;3.5,"มาก",IF(B525&gt;2.5,"ปานกลาง",IF(B525&gt;1.5,"น้อย",IF(B525&lt;=1.5,"น้อยที่สุด")))))</f>
        <v>ปานกลาง</v>
      </c>
      <c r="E525" s="42"/>
      <c r="F525" s="42"/>
      <c r="G525" s="42"/>
    </row>
    <row r="526" spans="1:7" s="43" customFormat="1" ht="24.75" thickTop="1" x14ac:dyDescent="0.55000000000000004">
      <c r="A526" s="111" t="s">
        <v>238</v>
      </c>
      <c r="B526" s="130"/>
      <c r="C526" s="130"/>
      <c r="D526" s="140"/>
      <c r="E526" s="42"/>
      <c r="F526" s="42"/>
      <c r="G526" s="42"/>
    </row>
    <row r="527" spans="1:7" s="43" customFormat="1" ht="25.5" customHeight="1" x14ac:dyDescent="0.55000000000000004">
      <c r="A527" s="121" t="s">
        <v>243</v>
      </c>
      <c r="B527" s="131">
        <f>'upper-intermediate'!Q12</f>
        <v>4.0999999999999996</v>
      </c>
      <c r="C527" s="131">
        <f>'upper-intermediate'!Q13</f>
        <v>0.5676462121975473</v>
      </c>
      <c r="D527" s="8" t="str">
        <f>IF(B527&gt;4.5,"มากที่สุด",IF(B527&gt;3.5,"มาก",IF(B527&gt;2.5,"ปานกลาง",IF(B527&gt;1.5,"น้อย",IF(B527&lt;=1.5,"น้อยที่สุด")))))</f>
        <v>มาก</v>
      </c>
      <c r="E527" s="42"/>
      <c r="F527" s="42"/>
      <c r="G527" s="42"/>
    </row>
    <row r="528" spans="1:7" s="43" customFormat="1" ht="24.75" thickBot="1" x14ac:dyDescent="0.6">
      <c r="A528" s="115" t="s">
        <v>235</v>
      </c>
      <c r="B528" s="132">
        <f>AVERAGE(B527:B527)</f>
        <v>4.0999999999999996</v>
      </c>
      <c r="C528" s="149">
        <f>SUM(C527)</f>
        <v>0.5676462121975473</v>
      </c>
      <c r="D528" s="9" t="str">
        <f>IF(B528&gt;4.5,"มากที่สุด",IF(B528&gt;3.5,"มาก",IF(B528&gt;2.5,"ปานกลาง",IF(B528&gt;1.5,"น้อย",IF(B528&lt;=1.5,"น้อยที่สุด")))))</f>
        <v>มาก</v>
      </c>
      <c r="E528" s="42"/>
      <c r="F528" s="42"/>
      <c r="G528" s="42"/>
    </row>
    <row r="529" spans="1:7" s="43" customFormat="1" ht="24.75" thickTop="1" x14ac:dyDescent="0.55000000000000004">
      <c r="A529" s="110"/>
      <c r="E529" s="42"/>
      <c r="F529" s="42"/>
      <c r="G529" s="42"/>
    </row>
    <row r="530" spans="1:7" s="43" customFormat="1" ht="24" x14ac:dyDescent="0.55000000000000004">
      <c r="A530" s="43" t="s">
        <v>316</v>
      </c>
    </row>
    <row r="531" spans="1:7" s="43" customFormat="1" ht="24" x14ac:dyDescent="0.55000000000000004">
      <c r="A531" s="43" t="s">
        <v>407</v>
      </c>
    </row>
    <row r="532" spans="1:7" s="43" customFormat="1" ht="24" x14ac:dyDescent="0.55000000000000004">
      <c r="A532" s="43" t="s">
        <v>408</v>
      </c>
    </row>
    <row r="533" spans="1:7" s="43" customFormat="1" ht="24" x14ac:dyDescent="0.55000000000000004"/>
    <row r="534" spans="1:7" s="43" customFormat="1" ht="24" x14ac:dyDescent="0.55000000000000004"/>
    <row r="535" spans="1:7" s="43" customFormat="1" ht="24" x14ac:dyDescent="0.55000000000000004"/>
    <row r="536" spans="1:7" s="43" customFormat="1" ht="24" x14ac:dyDescent="0.55000000000000004"/>
    <row r="537" spans="1:7" s="43" customFormat="1" ht="24" x14ac:dyDescent="0.55000000000000004"/>
    <row r="538" spans="1:7" s="43" customFormat="1" ht="24" x14ac:dyDescent="0.55000000000000004"/>
    <row r="539" spans="1:7" s="43" customFormat="1" ht="24" x14ac:dyDescent="0.55000000000000004"/>
    <row r="540" spans="1:7" s="43" customFormat="1" ht="24" x14ac:dyDescent="0.55000000000000004"/>
    <row r="541" spans="1:7" s="43" customFormat="1" ht="24" x14ac:dyDescent="0.55000000000000004"/>
    <row r="542" spans="1:7" s="43" customFormat="1" ht="24" x14ac:dyDescent="0.55000000000000004"/>
    <row r="543" spans="1:7" s="43" customFormat="1" ht="24" x14ac:dyDescent="0.55000000000000004"/>
    <row r="544" spans="1:7" s="80" customFormat="1" ht="24" x14ac:dyDescent="0.55000000000000004">
      <c r="A544" s="46" t="s">
        <v>317</v>
      </c>
      <c r="B544" s="62"/>
      <c r="C544" s="62"/>
      <c r="D544" s="10"/>
    </row>
    <row r="545" spans="1:7" s="38" customFormat="1" x14ac:dyDescent="0.5">
      <c r="A545" s="208" t="s">
        <v>85</v>
      </c>
      <c r="B545" s="210" t="s">
        <v>409</v>
      </c>
      <c r="C545" s="211"/>
      <c r="D545" s="212"/>
    </row>
    <row r="546" spans="1:7" s="38" customFormat="1" ht="56.25" x14ac:dyDescent="0.5">
      <c r="A546" s="209"/>
      <c r="B546" s="128" t="s">
        <v>79</v>
      </c>
      <c r="C546" s="127" t="s">
        <v>84</v>
      </c>
      <c r="D546" s="127" t="s">
        <v>329</v>
      </c>
    </row>
    <row r="547" spans="1:7" s="38" customFormat="1" x14ac:dyDescent="0.5">
      <c r="A547" s="57" t="s">
        <v>8</v>
      </c>
      <c r="B547" s="58">
        <f>'upper-intermediate'!J12</f>
        <v>4.5999999999999996</v>
      </c>
      <c r="C547" s="58">
        <f>'upper-intermediate'!J13</f>
        <v>0.51639777949432286</v>
      </c>
      <c r="D547" s="8" t="str">
        <f>IF(B547&gt;4.5,"มากที่สุด",IF(B547&gt;3.5,"มาก",IF(B547&gt;2.5,"ปานกลาง",IF(B547&gt;1.5,"น้อย",IF(B547&lt;=1.5,"น้อยที่สุด")))))</f>
        <v>มากที่สุด</v>
      </c>
      <c r="G547" s="38" t="s">
        <v>48</v>
      </c>
    </row>
    <row r="548" spans="1:7" s="38" customFormat="1" x14ac:dyDescent="0.5">
      <c r="A548" s="57" t="s">
        <v>9</v>
      </c>
      <c r="B548" s="58">
        <f>'upper-intermediate'!K12</f>
        <v>4.7</v>
      </c>
      <c r="C548" s="58">
        <f>'upper-intermediate'!K13</f>
        <v>0.48304589153964794</v>
      </c>
      <c r="D548" s="8" t="str">
        <f t="shared" ref="D548:D560" si="25">IF(B548&gt;4.5,"มากที่สุด",IF(B548&gt;3.5,"มาก",IF(B548&gt;2.5,"ปานกลาง",IF(B548&gt;1.5,"น้อย",IF(B548&lt;=1.5,"น้อยที่สุด")))))</f>
        <v>มากที่สุด</v>
      </c>
    </row>
    <row r="549" spans="1:7" s="38" customFormat="1" x14ac:dyDescent="0.5">
      <c r="A549" s="57" t="s">
        <v>10</v>
      </c>
      <c r="B549" s="58">
        <f>'upper-intermediate'!L12</f>
        <v>4.5</v>
      </c>
      <c r="C549" s="58">
        <f>'upper-intermediate'!L13</f>
        <v>0.52704627669472992</v>
      </c>
      <c r="D549" s="8" t="str">
        <f t="shared" si="25"/>
        <v>มาก</v>
      </c>
    </row>
    <row r="550" spans="1:7" s="38" customFormat="1" x14ac:dyDescent="0.5">
      <c r="A550" s="57" t="s">
        <v>11</v>
      </c>
      <c r="B550" s="58">
        <f>'upper-intermediate'!M12</f>
        <v>4.5</v>
      </c>
      <c r="C550" s="58">
        <f>'upper-intermediate'!M13</f>
        <v>0.52704627669472992</v>
      </c>
      <c r="D550" s="8" t="str">
        <f t="shared" si="25"/>
        <v>มาก</v>
      </c>
    </row>
    <row r="551" spans="1:7" s="38" customFormat="1" x14ac:dyDescent="0.5">
      <c r="A551" s="57" t="s">
        <v>12</v>
      </c>
      <c r="B551" s="58">
        <f>'upper-intermediate'!N12</f>
        <v>4.3</v>
      </c>
      <c r="C551" s="58">
        <f>'upper-intermediate'!N13</f>
        <v>0.48304589153964728</v>
      </c>
      <c r="D551" s="8" t="str">
        <f t="shared" si="25"/>
        <v>มาก</v>
      </c>
    </row>
    <row r="552" spans="1:7" s="38" customFormat="1" x14ac:dyDescent="0.5">
      <c r="A552" s="57" t="s">
        <v>13</v>
      </c>
      <c r="B552" s="58">
        <f>'upper-intermediate'!O12</f>
        <v>4.8</v>
      </c>
      <c r="C552" s="58">
        <f>'upper-intermediate'!O13</f>
        <v>0.42163702135578385</v>
      </c>
      <c r="D552" s="8" t="str">
        <f t="shared" si="25"/>
        <v>มากที่สุด</v>
      </c>
    </row>
    <row r="553" spans="1:7" s="38" customFormat="1" x14ac:dyDescent="0.5">
      <c r="A553" s="57" t="s">
        <v>16</v>
      </c>
      <c r="B553" s="58">
        <f>'upper-intermediate'!R12</f>
        <v>4.4000000000000004</v>
      </c>
      <c r="C553" s="58">
        <f>'upper-intermediate'!R13</f>
        <v>0.51639777949432286</v>
      </c>
      <c r="D553" s="8" t="str">
        <f t="shared" si="25"/>
        <v>มาก</v>
      </c>
    </row>
    <row r="554" spans="1:7" s="38" customFormat="1" x14ac:dyDescent="0.5">
      <c r="A554" s="57" t="s">
        <v>17</v>
      </c>
      <c r="B554" s="58">
        <f>'upper-intermediate'!S12</f>
        <v>4.4000000000000004</v>
      </c>
      <c r="C554" s="58">
        <f>'upper-intermediate'!S13</f>
        <v>0.51639777949432286</v>
      </c>
      <c r="D554" s="8" t="str">
        <f t="shared" si="25"/>
        <v>มาก</v>
      </c>
    </row>
    <row r="555" spans="1:7" s="38" customFormat="1" x14ac:dyDescent="0.5">
      <c r="A555" s="57" t="s">
        <v>18</v>
      </c>
      <c r="B555" s="58">
        <f>'upper-intermediate'!T12</f>
        <v>4.3</v>
      </c>
      <c r="C555" s="58">
        <f>'upper-intermediate'!T13</f>
        <v>0.6749485577105524</v>
      </c>
      <c r="D555" s="8" t="str">
        <f t="shared" si="25"/>
        <v>มาก</v>
      </c>
    </row>
    <row r="556" spans="1:7" s="38" customFormat="1" x14ac:dyDescent="0.5">
      <c r="A556" s="57" t="s">
        <v>19</v>
      </c>
      <c r="B556" s="58">
        <f>'upper-intermediate'!U12</f>
        <v>4.5</v>
      </c>
      <c r="C556" s="58">
        <f>'upper-intermediate'!U13</f>
        <v>0.52704627669472992</v>
      </c>
      <c r="D556" s="8" t="str">
        <f t="shared" si="25"/>
        <v>มาก</v>
      </c>
    </row>
    <row r="557" spans="1:7" s="38" customFormat="1" x14ac:dyDescent="0.5">
      <c r="A557" s="57" t="s">
        <v>20</v>
      </c>
      <c r="B557" s="58">
        <f>'upper-intermediate'!V12</f>
        <v>4.9000000000000004</v>
      </c>
      <c r="C557" s="58">
        <f>'upper-intermediate'!V13</f>
        <v>0.31622776601683794</v>
      </c>
      <c r="D557" s="8" t="str">
        <f t="shared" si="25"/>
        <v>มากที่สุด</v>
      </c>
    </row>
    <row r="558" spans="1:7" s="38" customFormat="1" x14ac:dyDescent="0.5">
      <c r="A558" s="57" t="s">
        <v>21</v>
      </c>
      <c r="B558" s="58">
        <f>'upper-intermediate'!W12</f>
        <v>4.5999999999999996</v>
      </c>
      <c r="C558" s="58">
        <f>'upper-intermediate'!W13</f>
        <v>0.51639777949432286</v>
      </c>
      <c r="D558" s="8" t="str">
        <f t="shared" si="25"/>
        <v>มากที่สุด</v>
      </c>
    </row>
    <row r="559" spans="1:7" s="38" customFormat="1" x14ac:dyDescent="0.5">
      <c r="A559" s="57" t="s">
        <v>22</v>
      </c>
      <c r="B559" s="58">
        <f>'upper-intermediate'!X12</f>
        <v>4.3</v>
      </c>
      <c r="C559" s="58">
        <f>'upper-intermediate'!X13</f>
        <v>1.2516655570345723</v>
      </c>
      <c r="D559" s="8" t="str">
        <f t="shared" si="25"/>
        <v>มาก</v>
      </c>
    </row>
    <row r="560" spans="1:7" s="38" customFormat="1" ht="22.5" thickBot="1" x14ac:dyDescent="0.55000000000000004">
      <c r="A560" s="59" t="s">
        <v>80</v>
      </c>
      <c r="B560" s="60">
        <f>AVERAGE(B547:B559)</f>
        <v>4.523076923076923</v>
      </c>
      <c r="C560" s="60">
        <f>'upper-intermediate'!Y13</f>
        <v>0.68724395272660266</v>
      </c>
      <c r="D560" s="9" t="str">
        <f t="shared" si="25"/>
        <v>มากที่สุด</v>
      </c>
    </row>
    <row r="561" spans="1:4" ht="22.5" thickTop="1" x14ac:dyDescent="0.5">
      <c r="A561" s="33"/>
      <c r="B561" s="34"/>
      <c r="C561" s="34"/>
      <c r="D561" s="35"/>
    </row>
    <row r="562" spans="1:4" s="43" customFormat="1" ht="24" x14ac:dyDescent="0.55000000000000004">
      <c r="A562" s="13" t="s">
        <v>129</v>
      </c>
      <c r="B562" s="63"/>
      <c r="C562" s="63"/>
      <c r="D562" s="12"/>
    </row>
    <row r="563" spans="1:4" s="43" customFormat="1" ht="24" x14ac:dyDescent="0.55000000000000004">
      <c r="A563" s="13" t="s">
        <v>318</v>
      </c>
      <c r="B563" s="63"/>
      <c r="C563" s="63"/>
      <c r="D563" s="12"/>
    </row>
    <row r="564" spans="1:4" s="43" customFormat="1" ht="24" x14ac:dyDescent="0.55000000000000004">
      <c r="A564" s="13" t="s">
        <v>410</v>
      </c>
      <c r="B564" s="63"/>
      <c r="C564" s="63"/>
      <c r="D564" s="12"/>
    </row>
    <row r="565" spans="1:4" ht="24" x14ac:dyDescent="0.55000000000000004">
      <c r="A565" s="13" t="s">
        <v>411</v>
      </c>
      <c r="B565" s="34"/>
      <c r="C565" s="34"/>
      <c r="D565" s="35"/>
    </row>
    <row r="566" spans="1:4" ht="24" x14ac:dyDescent="0.55000000000000004">
      <c r="A566" s="13" t="s">
        <v>412</v>
      </c>
      <c r="B566" s="34"/>
      <c r="C566" s="34"/>
      <c r="D566" s="35"/>
    </row>
    <row r="567" spans="1:4" x14ac:dyDescent="0.5">
      <c r="A567" s="33"/>
      <c r="B567" s="34"/>
      <c r="C567" s="34"/>
      <c r="D567" s="35"/>
    </row>
    <row r="568" spans="1:4" x14ac:dyDescent="0.5">
      <c r="A568" s="33"/>
      <c r="B568" s="34"/>
      <c r="C568" s="34"/>
      <c r="D568" s="35"/>
    </row>
    <row r="569" spans="1:4" x14ac:dyDescent="0.5">
      <c r="A569" s="33"/>
      <c r="B569" s="34"/>
      <c r="C569" s="34"/>
      <c r="D569" s="35"/>
    </row>
    <row r="570" spans="1:4" x14ac:dyDescent="0.5">
      <c r="A570" s="33"/>
      <c r="B570" s="34"/>
      <c r="C570" s="34"/>
      <c r="D570" s="35"/>
    </row>
    <row r="571" spans="1:4" x14ac:dyDescent="0.5">
      <c r="A571" s="33"/>
      <c r="B571" s="34"/>
      <c r="C571" s="34"/>
      <c r="D571" s="35"/>
    </row>
    <row r="572" spans="1:4" x14ac:dyDescent="0.5">
      <c r="A572" s="33"/>
      <c r="B572" s="34"/>
      <c r="C572" s="34"/>
      <c r="D572" s="35"/>
    </row>
    <row r="573" spans="1:4" x14ac:dyDescent="0.5">
      <c r="A573" s="33"/>
      <c r="B573" s="34"/>
      <c r="C573" s="34"/>
      <c r="D573" s="35"/>
    </row>
    <row r="574" spans="1:4" x14ac:dyDescent="0.5">
      <c r="A574" s="33"/>
      <c r="B574" s="34"/>
      <c r="C574" s="34"/>
      <c r="D574" s="35"/>
    </row>
    <row r="575" spans="1:4" x14ac:dyDescent="0.5">
      <c r="A575" s="33"/>
      <c r="B575" s="34"/>
      <c r="C575" s="34"/>
      <c r="D575" s="35"/>
    </row>
    <row r="576" spans="1:4" x14ac:dyDescent="0.5">
      <c r="A576" s="33"/>
      <c r="B576" s="34"/>
      <c r="C576" s="34"/>
      <c r="D576" s="35"/>
    </row>
    <row r="577" spans="1:4" x14ac:dyDescent="0.5">
      <c r="A577" s="33"/>
      <c r="B577" s="34"/>
      <c r="C577" s="34"/>
      <c r="D577" s="35"/>
    </row>
    <row r="578" spans="1:4" s="43" customFormat="1" ht="24" x14ac:dyDescent="0.55000000000000004">
      <c r="A578" s="46" t="s">
        <v>131</v>
      </c>
      <c r="B578" s="42"/>
      <c r="C578" s="42"/>
    </row>
    <row r="579" spans="1:4" s="43" customFormat="1" ht="24" x14ac:dyDescent="0.55000000000000004">
      <c r="A579" s="65" t="s">
        <v>132</v>
      </c>
      <c r="B579" s="66" t="s">
        <v>89</v>
      </c>
      <c r="C579" s="66" t="s">
        <v>90</v>
      </c>
    </row>
    <row r="580" spans="1:4" s="43" customFormat="1" ht="24" x14ac:dyDescent="0.55000000000000004">
      <c r="A580" s="67" t="s">
        <v>328</v>
      </c>
      <c r="B580" s="68">
        <v>1</v>
      </c>
      <c r="C580" s="69">
        <f>B580*100/1</f>
        <v>100</v>
      </c>
    </row>
    <row r="581" spans="1:4" s="43" customFormat="1" ht="24" x14ac:dyDescent="0.55000000000000004">
      <c r="A581" s="70" t="s">
        <v>101</v>
      </c>
      <c r="B581" s="66">
        <f>SUM(B580:B580)</f>
        <v>1</v>
      </c>
      <c r="C581" s="71">
        <f>B581*100/1</f>
        <v>100</v>
      </c>
    </row>
    <row r="582" spans="1:4" s="43" customFormat="1" ht="24" x14ac:dyDescent="0.55000000000000004">
      <c r="A582" s="90" t="s">
        <v>133</v>
      </c>
      <c r="B582" s="68"/>
      <c r="C582" s="68"/>
    </row>
    <row r="583" spans="1:4" s="43" customFormat="1" ht="24" x14ac:dyDescent="0.55000000000000004">
      <c r="A583" s="91" t="s">
        <v>216</v>
      </c>
      <c r="B583" s="68">
        <v>1</v>
      </c>
      <c r="C583" s="69">
        <f>B583*100/3</f>
        <v>33.333333333333336</v>
      </c>
    </row>
    <row r="584" spans="1:4" s="43" customFormat="1" ht="24" x14ac:dyDescent="0.55000000000000004">
      <c r="A584" s="91" t="s">
        <v>321</v>
      </c>
      <c r="B584" s="68">
        <v>1</v>
      </c>
      <c r="C584" s="69">
        <f t="shared" ref="C584:C586" si="26">B584*100/3</f>
        <v>33.333333333333336</v>
      </c>
    </row>
    <row r="585" spans="1:4" s="24" customFormat="1" ht="24" x14ac:dyDescent="0.55000000000000004">
      <c r="A585" s="89" t="s">
        <v>322</v>
      </c>
      <c r="B585" s="68">
        <v>1</v>
      </c>
      <c r="C585" s="69">
        <f t="shared" si="26"/>
        <v>33.333333333333336</v>
      </c>
    </row>
    <row r="586" spans="1:4" s="43" customFormat="1" ht="24" x14ac:dyDescent="0.55000000000000004">
      <c r="A586" s="70" t="s">
        <v>101</v>
      </c>
      <c r="B586" s="66">
        <f>SUM(B583:B585)</f>
        <v>3</v>
      </c>
      <c r="C586" s="71">
        <f t="shared" si="26"/>
        <v>100</v>
      </c>
    </row>
    <row r="587" spans="1:4" s="92" customFormat="1" ht="24" x14ac:dyDescent="0.55000000000000004">
      <c r="A587" s="90" t="s">
        <v>134</v>
      </c>
      <c r="B587" s="66"/>
      <c r="C587" s="66"/>
    </row>
    <row r="588" spans="1:4" s="24" customFormat="1" ht="24" x14ac:dyDescent="0.55000000000000004">
      <c r="A588" s="89" t="s">
        <v>193</v>
      </c>
      <c r="B588" s="68">
        <v>1</v>
      </c>
      <c r="C588" s="69">
        <f>B588*100/4</f>
        <v>25</v>
      </c>
    </row>
    <row r="589" spans="1:4" s="24" customFormat="1" ht="24" x14ac:dyDescent="0.55000000000000004">
      <c r="A589" s="89" t="s">
        <v>194</v>
      </c>
      <c r="B589" s="68">
        <v>1</v>
      </c>
      <c r="C589" s="69">
        <f t="shared" ref="C589:C592" si="27">B589*100/4</f>
        <v>25</v>
      </c>
    </row>
    <row r="590" spans="1:4" s="24" customFormat="1" ht="24" x14ac:dyDescent="0.55000000000000004">
      <c r="A590" s="89" t="s">
        <v>195</v>
      </c>
      <c r="B590" s="68">
        <v>1</v>
      </c>
      <c r="C590" s="69">
        <f t="shared" si="27"/>
        <v>25</v>
      </c>
    </row>
    <row r="591" spans="1:4" s="24" customFormat="1" ht="24" x14ac:dyDescent="0.55000000000000004">
      <c r="A591" s="67" t="s">
        <v>215</v>
      </c>
      <c r="B591" s="68">
        <v>1</v>
      </c>
      <c r="C591" s="69">
        <f t="shared" si="27"/>
        <v>25</v>
      </c>
    </row>
    <row r="592" spans="1:4" s="43" customFormat="1" ht="24" x14ac:dyDescent="0.55000000000000004">
      <c r="A592" s="70" t="s">
        <v>101</v>
      </c>
      <c r="B592" s="66">
        <f>SUM(B588:B591)</f>
        <v>4</v>
      </c>
      <c r="C592" s="71">
        <f t="shared" si="27"/>
        <v>100</v>
      </c>
    </row>
    <row r="593" spans="1:7" s="43" customFormat="1" ht="24" x14ac:dyDescent="0.55000000000000004">
      <c r="A593" s="106" t="s">
        <v>135</v>
      </c>
      <c r="B593" s="68"/>
      <c r="C593" s="68"/>
    </row>
    <row r="594" spans="1:7" s="43" customFormat="1" ht="24" x14ac:dyDescent="0.55000000000000004">
      <c r="A594" s="105" t="s">
        <v>323</v>
      </c>
      <c r="B594" s="48">
        <v>1</v>
      </c>
      <c r="C594" s="73">
        <f>B594*100/8</f>
        <v>12.5</v>
      </c>
    </row>
    <row r="595" spans="1:7" s="43" customFormat="1" ht="24" x14ac:dyDescent="0.55000000000000004">
      <c r="A595" s="99" t="s">
        <v>211</v>
      </c>
      <c r="B595" s="76"/>
      <c r="C595" s="56"/>
    </row>
    <row r="596" spans="1:7" s="43" customFormat="1" ht="24" x14ac:dyDescent="0.55000000000000004">
      <c r="A596" s="102" t="s">
        <v>196</v>
      </c>
      <c r="B596" s="76">
        <v>1</v>
      </c>
      <c r="C596" s="56">
        <f>B596*100/8</f>
        <v>12.5</v>
      </c>
    </row>
    <row r="597" spans="1:7" s="43" customFormat="1" ht="24" x14ac:dyDescent="0.55000000000000004">
      <c r="A597" s="105" t="s">
        <v>207</v>
      </c>
      <c r="B597" s="48">
        <v>2</v>
      </c>
      <c r="C597" s="73">
        <f>B597*100/8</f>
        <v>25</v>
      </c>
    </row>
    <row r="598" spans="1:7" s="43" customFormat="1" ht="24" x14ac:dyDescent="0.55000000000000004">
      <c r="A598" s="99" t="s">
        <v>208</v>
      </c>
      <c r="B598" s="76"/>
      <c r="C598" s="56"/>
    </row>
    <row r="599" spans="1:7" s="43" customFormat="1" ht="24" x14ac:dyDescent="0.55000000000000004">
      <c r="A599" s="102" t="s">
        <v>197</v>
      </c>
      <c r="B599" s="68">
        <v>1</v>
      </c>
      <c r="C599" s="69">
        <f>B599*100/8</f>
        <v>12.5</v>
      </c>
    </row>
    <row r="600" spans="1:7" s="43" customFormat="1" ht="24" x14ac:dyDescent="0.55000000000000004">
      <c r="A600" s="91" t="s">
        <v>198</v>
      </c>
      <c r="B600" s="68">
        <v>1</v>
      </c>
      <c r="C600" s="69">
        <f t="shared" ref="C600:C601" si="28">B600*100/8</f>
        <v>12.5</v>
      </c>
    </row>
    <row r="601" spans="1:7" s="43" customFormat="1" ht="24" x14ac:dyDescent="0.55000000000000004">
      <c r="A601" s="104" t="s">
        <v>209</v>
      </c>
      <c r="B601" s="86">
        <v>1</v>
      </c>
      <c r="C601" s="73">
        <f t="shared" si="28"/>
        <v>12.5</v>
      </c>
    </row>
    <row r="602" spans="1:7" s="43" customFormat="1" ht="24" x14ac:dyDescent="0.55000000000000004">
      <c r="A602" s="102" t="s">
        <v>210</v>
      </c>
      <c r="B602" s="76"/>
      <c r="C602" s="56"/>
      <c r="G602" s="43" t="s">
        <v>206</v>
      </c>
    </row>
    <row r="603" spans="1:7" s="43" customFormat="1" ht="24" x14ac:dyDescent="0.55000000000000004">
      <c r="A603" s="102" t="s">
        <v>199</v>
      </c>
      <c r="B603" s="76">
        <v>1</v>
      </c>
      <c r="C603" s="56">
        <f>B603*100/8</f>
        <v>12.5</v>
      </c>
    </row>
    <row r="604" spans="1:7" s="43" customFormat="1" ht="24" x14ac:dyDescent="0.55000000000000004">
      <c r="A604" s="70" t="s">
        <v>101</v>
      </c>
      <c r="B604" s="66">
        <f>SUM(B594:B603)</f>
        <v>8</v>
      </c>
      <c r="C604" s="71">
        <f>B604*100/8</f>
        <v>100</v>
      </c>
    </row>
    <row r="605" spans="1:7" s="43" customFormat="1" ht="24" x14ac:dyDescent="0.55000000000000004">
      <c r="A605" s="107"/>
      <c r="B605" s="14"/>
      <c r="C605" s="81"/>
    </row>
    <row r="606" spans="1:7" s="43" customFormat="1" ht="24" x14ac:dyDescent="0.55000000000000004">
      <c r="A606" s="107"/>
      <c r="B606" s="14"/>
      <c r="C606" s="81"/>
    </row>
    <row r="607" spans="1:7" s="43" customFormat="1" ht="24" x14ac:dyDescent="0.55000000000000004">
      <c r="A607" s="107"/>
      <c r="B607" s="14"/>
      <c r="C607" s="81"/>
    </row>
    <row r="608" spans="1:7" s="43" customFormat="1" ht="24" x14ac:dyDescent="0.55000000000000004">
      <c r="A608" s="107"/>
      <c r="B608" s="14"/>
      <c r="C608" s="81"/>
    </row>
    <row r="609" spans="1:3" s="43" customFormat="1" ht="24" x14ac:dyDescent="0.55000000000000004">
      <c r="A609" s="107" t="s">
        <v>206</v>
      </c>
      <c r="B609" s="14"/>
      <c r="C609" s="81"/>
    </row>
    <row r="610" spans="1:3" s="24" customFormat="1" ht="24" x14ac:dyDescent="0.55000000000000004">
      <c r="A610" s="22"/>
      <c r="B610" s="23"/>
      <c r="C610" s="23"/>
    </row>
    <row r="611" spans="1:3" s="24" customFormat="1" ht="24" x14ac:dyDescent="0.55000000000000004">
      <c r="A611" s="22"/>
      <c r="B611" s="23"/>
      <c r="C611" s="23"/>
    </row>
    <row r="612" spans="1:3" s="24" customFormat="1" ht="24" x14ac:dyDescent="0.55000000000000004">
      <c r="A612" s="22" t="s">
        <v>206</v>
      </c>
      <c r="B612" s="23"/>
      <c r="C612" s="23"/>
    </row>
    <row r="613" spans="1:3" s="24" customFormat="1" ht="24" x14ac:dyDescent="0.55000000000000004">
      <c r="A613" s="22"/>
      <c r="B613" s="23"/>
      <c r="C613" s="23"/>
    </row>
    <row r="614" spans="1:3" s="24" customFormat="1" ht="24" x14ac:dyDescent="0.55000000000000004">
      <c r="A614" s="22"/>
      <c r="B614" s="23"/>
      <c r="C614" s="23"/>
    </row>
    <row r="615" spans="1:3" s="24" customFormat="1" ht="24" x14ac:dyDescent="0.55000000000000004">
      <c r="A615" s="22"/>
      <c r="B615" s="23"/>
      <c r="C615" s="23"/>
    </row>
    <row r="616" spans="1:3" s="24" customFormat="1" ht="24" x14ac:dyDescent="0.55000000000000004">
      <c r="A616" s="22"/>
      <c r="B616" s="23"/>
      <c r="C616" s="23"/>
    </row>
    <row r="617" spans="1:3" s="24" customFormat="1" ht="24" x14ac:dyDescent="0.55000000000000004">
      <c r="A617" s="22"/>
      <c r="B617" s="23"/>
      <c r="C617" s="23"/>
    </row>
    <row r="618" spans="1:3" s="24" customFormat="1" ht="24" x14ac:dyDescent="0.55000000000000004">
      <c r="A618" s="22"/>
      <c r="B618" s="23"/>
      <c r="C618" s="23"/>
    </row>
    <row r="619" spans="1:3" s="24" customFormat="1" ht="24" x14ac:dyDescent="0.55000000000000004">
      <c r="A619" s="22"/>
      <c r="B619" s="23"/>
      <c r="C619" s="23"/>
    </row>
    <row r="620" spans="1:3" s="24" customFormat="1" ht="24" x14ac:dyDescent="0.55000000000000004">
      <c r="A620" s="22"/>
      <c r="B620" s="23"/>
      <c r="C620" s="23"/>
    </row>
    <row r="621" spans="1:3" s="24" customFormat="1" ht="24" x14ac:dyDescent="0.55000000000000004">
      <c r="A621" s="22"/>
      <c r="B621" s="23"/>
      <c r="C621" s="23"/>
    </row>
    <row r="622" spans="1:3" s="24" customFormat="1" ht="24" x14ac:dyDescent="0.55000000000000004">
      <c r="A622" s="22"/>
      <c r="B622" s="23"/>
      <c r="C622" s="23"/>
    </row>
    <row r="623" spans="1:3" s="24" customFormat="1" ht="24" x14ac:dyDescent="0.55000000000000004">
      <c r="A623" s="22"/>
      <c r="B623" s="23"/>
      <c r="C623" s="23"/>
    </row>
    <row r="624" spans="1:3" s="24" customFormat="1" ht="24" x14ac:dyDescent="0.55000000000000004">
      <c r="A624" s="22"/>
      <c r="B624" s="23"/>
      <c r="C624" s="23"/>
    </row>
    <row r="625" spans="1:3" s="24" customFormat="1" ht="24" x14ac:dyDescent="0.55000000000000004">
      <c r="A625" s="22"/>
      <c r="B625" s="23"/>
      <c r="C625" s="23"/>
    </row>
    <row r="626" spans="1:3" s="24" customFormat="1" ht="24" x14ac:dyDescent="0.55000000000000004">
      <c r="A626" s="22"/>
      <c r="B626" s="23"/>
      <c r="C626" s="23"/>
    </row>
    <row r="627" spans="1:3" s="24" customFormat="1" ht="24" x14ac:dyDescent="0.55000000000000004">
      <c r="A627" s="22"/>
      <c r="B627" s="23"/>
      <c r="C627" s="23"/>
    </row>
    <row r="628" spans="1:3" s="24" customFormat="1" ht="24" x14ac:dyDescent="0.55000000000000004">
      <c r="A628" s="22"/>
      <c r="B628" s="23"/>
      <c r="C628" s="23"/>
    </row>
    <row r="629" spans="1:3" s="24" customFormat="1" ht="24" x14ac:dyDescent="0.55000000000000004">
      <c r="A629" s="22"/>
      <c r="B629" s="23"/>
      <c r="C629" s="23"/>
    </row>
    <row r="630" spans="1:3" s="24" customFormat="1" ht="24" x14ac:dyDescent="0.55000000000000004">
      <c r="A630" s="22"/>
      <c r="B630" s="23"/>
      <c r="C630" s="23"/>
    </row>
    <row r="631" spans="1:3" s="24" customFormat="1" ht="24" x14ac:dyDescent="0.55000000000000004">
      <c r="A631" s="22"/>
      <c r="B631" s="23"/>
      <c r="C631" s="23"/>
    </row>
    <row r="632" spans="1:3" s="24" customFormat="1" ht="24" x14ac:dyDescent="0.55000000000000004">
      <c r="A632" s="22"/>
      <c r="B632" s="23"/>
      <c r="C632" s="23"/>
    </row>
    <row r="633" spans="1:3" s="24" customFormat="1" ht="24" x14ac:dyDescent="0.55000000000000004">
      <c r="A633" s="22"/>
      <c r="B633" s="23"/>
      <c r="C633" s="23"/>
    </row>
    <row r="634" spans="1:3" s="24" customFormat="1" ht="24" x14ac:dyDescent="0.55000000000000004">
      <c r="A634" s="22"/>
      <c r="B634" s="23"/>
      <c r="C634" s="23"/>
    </row>
    <row r="635" spans="1:3" s="24" customFormat="1" ht="24" x14ac:dyDescent="0.55000000000000004">
      <c r="A635" s="22"/>
      <c r="B635" s="23"/>
      <c r="C635" s="23"/>
    </row>
    <row r="636" spans="1:3" s="24" customFormat="1" ht="24" x14ac:dyDescent="0.55000000000000004">
      <c r="A636" s="22"/>
      <c r="B636" s="23"/>
      <c r="C636" s="23"/>
    </row>
    <row r="637" spans="1:3" s="24" customFormat="1" ht="24" x14ac:dyDescent="0.55000000000000004">
      <c r="A637" s="22"/>
      <c r="B637" s="23"/>
      <c r="C637" s="23"/>
    </row>
    <row r="638" spans="1:3" s="24" customFormat="1" ht="24" x14ac:dyDescent="0.55000000000000004">
      <c r="A638" s="22"/>
      <c r="B638" s="23"/>
      <c r="C638" s="23"/>
    </row>
    <row r="639" spans="1:3" s="24" customFormat="1" ht="24" x14ac:dyDescent="0.55000000000000004">
      <c r="A639" s="22"/>
      <c r="B639" s="23"/>
      <c r="C639" s="23"/>
    </row>
    <row r="640" spans="1:3" s="24" customFormat="1" ht="24" x14ac:dyDescent="0.55000000000000004">
      <c r="A640" s="22"/>
      <c r="B640" s="23"/>
      <c r="C640" s="23"/>
    </row>
    <row r="641" spans="1:3" s="24" customFormat="1" ht="24" x14ac:dyDescent="0.55000000000000004">
      <c r="A641" s="22"/>
      <c r="B641" s="23"/>
      <c r="C641" s="23"/>
    </row>
    <row r="642" spans="1:3" s="24" customFormat="1" ht="24" x14ac:dyDescent="0.55000000000000004">
      <c r="A642" s="22"/>
      <c r="B642" s="23"/>
      <c r="C642" s="23"/>
    </row>
    <row r="643" spans="1:3" s="24" customFormat="1" ht="24" x14ac:dyDescent="0.55000000000000004">
      <c r="A643" s="22"/>
      <c r="B643" s="23"/>
      <c r="C643" s="23"/>
    </row>
    <row r="644" spans="1:3" s="24" customFormat="1" ht="24" x14ac:dyDescent="0.55000000000000004">
      <c r="A644" s="22"/>
      <c r="B644" s="23"/>
      <c r="C644" s="23"/>
    </row>
    <row r="645" spans="1:3" s="24" customFormat="1" ht="24" x14ac:dyDescent="0.55000000000000004">
      <c r="A645" s="22"/>
      <c r="B645" s="23"/>
      <c r="C645" s="23"/>
    </row>
    <row r="646" spans="1:3" s="24" customFormat="1" ht="24" x14ac:dyDescent="0.55000000000000004">
      <c r="A646" s="22"/>
      <c r="B646" s="23"/>
      <c r="C646" s="23"/>
    </row>
    <row r="647" spans="1:3" s="24" customFormat="1" ht="24" x14ac:dyDescent="0.55000000000000004">
      <c r="A647" s="22"/>
      <c r="B647" s="23"/>
      <c r="C647" s="23"/>
    </row>
    <row r="648" spans="1:3" s="24" customFormat="1" ht="24" x14ac:dyDescent="0.55000000000000004">
      <c r="A648" s="22"/>
      <c r="B648" s="23"/>
      <c r="C648" s="23"/>
    </row>
    <row r="649" spans="1:3" s="24" customFormat="1" ht="24" x14ac:dyDescent="0.55000000000000004">
      <c r="A649" s="22"/>
      <c r="B649" s="23"/>
      <c r="C649" s="23"/>
    </row>
    <row r="650" spans="1:3" s="24" customFormat="1" ht="24" x14ac:dyDescent="0.55000000000000004">
      <c r="A650" s="22"/>
      <c r="B650" s="23"/>
      <c r="C650" s="23"/>
    </row>
    <row r="651" spans="1:3" s="24" customFormat="1" ht="24" x14ac:dyDescent="0.55000000000000004">
      <c r="A651" s="22"/>
      <c r="B651" s="23"/>
      <c r="C651" s="23"/>
    </row>
    <row r="652" spans="1:3" s="24" customFormat="1" ht="24" x14ac:dyDescent="0.55000000000000004">
      <c r="A652" s="22"/>
      <c r="B652" s="23"/>
      <c r="C652" s="23"/>
    </row>
    <row r="653" spans="1:3" s="24" customFormat="1" ht="24" x14ac:dyDescent="0.55000000000000004">
      <c r="A653" s="22"/>
      <c r="B653" s="23"/>
      <c r="C653" s="23"/>
    </row>
    <row r="654" spans="1:3" s="24" customFormat="1" ht="24" x14ac:dyDescent="0.55000000000000004">
      <c r="A654" s="22"/>
      <c r="B654" s="23"/>
      <c r="C654" s="23"/>
    </row>
    <row r="655" spans="1:3" s="24" customFormat="1" ht="24" x14ac:dyDescent="0.55000000000000004">
      <c r="A655" s="22"/>
      <c r="B655" s="23"/>
      <c r="C655" s="23"/>
    </row>
    <row r="656" spans="1:3" s="24" customFormat="1" ht="24" x14ac:dyDescent="0.55000000000000004">
      <c r="A656" s="22"/>
      <c r="B656" s="23"/>
      <c r="C656" s="23"/>
    </row>
    <row r="657" spans="1:3" s="24" customFormat="1" ht="24" x14ac:dyDescent="0.55000000000000004">
      <c r="A657" s="22"/>
      <c r="B657" s="23"/>
      <c r="C657" s="23"/>
    </row>
    <row r="658" spans="1:3" s="24" customFormat="1" ht="24" x14ac:dyDescent="0.55000000000000004">
      <c r="A658" s="22"/>
      <c r="B658" s="23"/>
      <c r="C658" s="23"/>
    </row>
    <row r="659" spans="1:3" s="24" customFormat="1" ht="24" x14ac:dyDescent="0.55000000000000004">
      <c r="A659" s="22"/>
      <c r="B659" s="23"/>
      <c r="C659" s="23"/>
    </row>
    <row r="660" spans="1:3" s="24" customFormat="1" ht="24" x14ac:dyDescent="0.55000000000000004">
      <c r="A660" s="22"/>
      <c r="B660" s="23"/>
      <c r="C660" s="23"/>
    </row>
    <row r="661" spans="1:3" s="24" customFormat="1" ht="24" x14ac:dyDescent="0.55000000000000004">
      <c r="A661" s="22"/>
      <c r="B661" s="23"/>
      <c r="C661" s="23"/>
    </row>
    <row r="662" spans="1:3" s="24" customFormat="1" ht="24" x14ac:dyDescent="0.55000000000000004">
      <c r="A662" s="22"/>
      <c r="B662" s="23"/>
      <c r="C662" s="23"/>
    </row>
    <row r="663" spans="1:3" s="24" customFormat="1" ht="24" x14ac:dyDescent="0.55000000000000004">
      <c r="A663" s="22"/>
      <c r="B663" s="23"/>
      <c r="C663" s="23"/>
    </row>
    <row r="664" spans="1:3" s="24" customFormat="1" ht="24" x14ac:dyDescent="0.55000000000000004">
      <c r="A664" s="22"/>
      <c r="B664" s="23"/>
      <c r="C664" s="23"/>
    </row>
    <row r="665" spans="1:3" s="24" customFormat="1" ht="24" x14ac:dyDescent="0.55000000000000004">
      <c r="A665" s="22"/>
      <c r="B665" s="23"/>
      <c r="C665" s="23"/>
    </row>
    <row r="666" spans="1:3" s="24" customFormat="1" ht="24" x14ac:dyDescent="0.55000000000000004">
      <c r="A666" s="22"/>
      <c r="B666" s="23"/>
      <c r="C666" s="23"/>
    </row>
    <row r="667" spans="1:3" s="24" customFormat="1" ht="24" x14ac:dyDescent="0.55000000000000004">
      <c r="A667" s="22"/>
      <c r="B667" s="23"/>
      <c r="C667" s="23"/>
    </row>
    <row r="668" spans="1:3" s="24" customFormat="1" ht="24" x14ac:dyDescent="0.55000000000000004">
      <c r="A668" s="22"/>
      <c r="B668" s="23"/>
      <c r="C668" s="23"/>
    </row>
    <row r="669" spans="1:3" s="24" customFormat="1" ht="24" x14ac:dyDescent="0.55000000000000004">
      <c r="A669" s="22"/>
      <c r="B669" s="23"/>
      <c r="C669" s="23"/>
    </row>
    <row r="670" spans="1:3" s="24" customFormat="1" ht="24" x14ac:dyDescent="0.55000000000000004">
      <c r="A670" s="22"/>
      <c r="B670" s="23"/>
      <c r="C670" s="23"/>
    </row>
    <row r="671" spans="1:3" s="24" customFormat="1" ht="24" x14ac:dyDescent="0.55000000000000004">
      <c r="A671" s="22"/>
      <c r="B671" s="23"/>
      <c r="C671" s="23"/>
    </row>
    <row r="672" spans="1:3" s="24" customFormat="1" ht="24" x14ac:dyDescent="0.55000000000000004">
      <c r="A672" s="22"/>
      <c r="B672" s="23"/>
      <c r="C672" s="23"/>
    </row>
    <row r="673" spans="1:3" s="24" customFormat="1" ht="24" x14ac:dyDescent="0.55000000000000004">
      <c r="A673" s="22"/>
      <c r="B673" s="23"/>
      <c r="C673" s="23"/>
    </row>
    <row r="674" spans="1:3" s="24" customFormat="1" ht="24" x14ac:dyDescent="0.55000000000000004">
      <c r="A674" s="22"/>
      <c r="B674" s="23"/>
      <c r="C674" s="23"/>
    </row>
    <row r="675" spans="1:3" s="24" customFormat="1" ht="24" x14ac:dyDescent="0.55000000000000004">
      <c r="A675" s="22"/>
      <c r="B675" s="23"/>
      <c r="C675" s="23"/>
    </row>
    <row r="676" spans="1:3" s="24" customFormat="1" ht="24" x14ac:dyDescent="0.55000000000000004">
      <c r="A676" s="22"/>
      <c r="B676" s="23"/>
      <c r="C676" s="23"/>
    </row>
    <row r="677" spans="1:3" s="24" customFormat="1" ht="24" x14ac:dyDescent="0.55000000000000004">
      <c r="A677" s="22"/>
      <c r="B677" s="23"/>
      <c r="C677" s="23"/>
    </row>
    <row r="678" spans="1:3" s="24" customFormat="1" ht="24" x14ac:dyDescent="0.55000000000000004">
      <c r="A678" s="22"/>
      <c r="B678" s="23"/>
      <c r="C678" s="23"/>
    </row>
    <row r="679" spans="1:3" s="24" customFormat="1" ht="24" x14ac:dyDescent="0.55000000000000004">
      <c r="A679" s="22"/>
      <c r="B679" s="23"/>
      <c r="C679" s="23"/>
    </row>
    <row r="680" spans="1:3" s="24" customFormat="1" ht="24" x14ac:dyDescent="0.55000000000000004">
      <c r="A680" s="22"/>
      <c r="B680" s="23"/>
      <c r="C680" s="23"/>
    </row>
    <row r="681" spans="1:3" s="24" customFormat="1" ht="24" x14ac:dyDescent="0.55000000000000004">
      <c r="A681" s="22"/>
      <c r="B681" s="23"/>
      <c r="C681" s="23"/>
    </row>
    <row r="682" spans="1:3" s="24" customFormat="1" ht="24" x14ac:dyDescent="0.55000000000000004">
      <c r="A682" s="22"/>
      <c r="B682" s="23"/>
      <c r="C682" s="23"/>
    </row>
    <row r="683" spans="1:3" s="24" customFormat="1" ht="24" x14ac:dyDescent="0.55000000000000004">
      <c r="A683" s="22"/>
      <c r="B683" s="23"/>
      <c r="C683" s="23"/>
    </row>
    <row r="684" spans="1:3" s="24" customFormat="1" ht="24" x14ac:dyDescent="0.55000000000000004">
      <c r="A684" s="22"/>
      <c r="B684" s="23"/>
      <c r="C684" s="23"/>
    </row>
    <row r="685" spans="1:3" s="24" customFormat="1" ht="24" x14ac:dyDescent="0.55000000000000004">
      <c r="A685" s="22"/>
      <c r="B685" s="23"/>
      <c r="C685" s="23"/>
    </row>
    <row r="686" spans="1:3" s="24" customFormat="1" ht="24" x14ac:dyDescent="0.55000000000000004">
      <c r="A686" s="22"/>
      <c r="B686" s="23"/>
      <c r="C686" s="23"/>
    </row>
    <row r="687" spans="1:3" s="24" customFormat="1" ht="24" x14ac:dyDescent="0.55000000000000004">
      <c r="A687" s="22"/>
      <c r="B687" s="23"/>
      <c r="C687" s="23"/>
    </row>
    <row r="688" spans="1:3" s="24" customFormat="1" ht="24" x14ac:dyDescent="0.55000000000000004">
      <c r="A688" s="22"/>
      <c r="B688" s="23"/>
      <c r="C688" s="23"/>
    </row>
    <row r="689" spans="1:3" s="24" customFormat="1" ht="24" x14ac:dyDescent="0.55000000000000004">
      <c r="A689" s="22"/>
      <c r="B689" s="23"/>
      <c r="C689" s="23"/>
    </row>
    <row r="690" spans="1:3" s="24" customFormat="1" ht="24" x14ac:dyDescent="0.55000000000000004">
      <c r="A690" s="22"/>
      <c r="B690" s="23"/>
      <c r="C690" s="23"/>
    </row>
    <row r="691" spans="1:3" s="24" customFormat="1" ht="24" x14ac:dyDescent="0.55000000000000004">
      <c r="A691" s="22"/>
      <c r="B691" s="23"/>
      <c r="C691" s="23"/>
    </row>
    <row r="692" spans="1:3" s="24" customFormat="1" ht="24" x14ac:dyDescent="0.55000000000000004">
      <c r="A692" s="22"/>
      <c r="B692" s="23"/>
      <c r="C692" s="23"/>
    </row>
    <row r="693" spans="1:3" s="24" customFormat="1" ht="24" x14ac:dyDescent="0.55000000000000004">
      <c r="A693" s="22"/>
      <c r="B693" s="23"/>
      <c r="C693" s="23"/>
    </row>
    <row r="694" spans="1:3" s="24" customFormat="1" ht="24" x14ac:dyDescent="0.55000000000000004">
      <c r="A694" s="22"/>
      <c r="B694" s="23"/>
      <c r="C694" s="23"/>
    </row>
    <row r="695" spans="1:3" s="24" customFormat="1" ht="24" x14ac:dyDescent="0.55000000000000004">
      <c r="A695" s="22"/>
      <c r="B695" s="23"/>
      <c r="C695" s="23"/>
    </row>
    <row r="696" spans="1:3" s="24" customFormat="1" ht="24" x14ac:dyDescent="0.55000000000000004">
      <c r="A696" s="22"/>
      <c r="B696" s="23"/>
      <c r="C696" s="23"/>
    </row>
    <row r="697" spans="1:3" s="24" customFormat="1" ht="24" x14ac:dyDescent="0.55000000000000004">
      <c r="A697" s="22"/>
      <c r="B697" s="23"/>
      <c r="C697" s="23"/>
    </row>
    <row r="698" spans="1:3" s="24" customFormat="1" ht="24" x14ac:dyDescent="0.55000000000000004">
      <c r="A698" s="22"/>
      <c r="B698" s="23"/>
      <c r="C698" s="23"/>
    </row>
    <row r="699" spans="1:3" s="24" customFormat="1" ht="24" x14ac:dyDescent="0.55000000000000004">
      <c r="A699" s="22"/>
      <c r="B699" s="23"/>
      <c r="C699" s="23"/>
    </row>
    <row r="700" spans="1:3" s="24" customFormat="1" ht="24" x14ac:dyDescent="0.55000000000000004">
      <c r="A700" s="22"/>
      <c r="B700" s="23"/>
      <c r="C700" s="23"/>
    </row>
    <row r="701" spans="1:3" s="24" customFormat="1" ht="24" x14ac:dyDescent="0.55000000000000004">
      <c r="A701" s="22"/>
      <c r="B701" s="23"/>
      <c r="C701" s="23"/>
    </row>
    <row r="702" spans="1:3" s="24" customFormat="1" ht="24" x14ac:dyDescent="0.55000000000000004">
      <c r="A702" s="22"/>
      <c r="B702" s="23"/>
      <c r="C702" s="23"/>
    </row>
    <row r="703" spans="1:3" s="24" customFormat="1" ht="24" x14ac:dyDescent="0.55000000000000004">
      <c r="A703" s="22"/>
      <c r="B703" s="23"/>
      <c r="C703" s="23"/>
    </row>
    <row r="704" spans="1:3" s="24" customFormat="1" ht="24" x14ac:dyDescent="0.55000000000000004">
      <c r="A704" s="22"/>
      <c r="B704" s="23"/>
      <c r="C704" s="23"/>
    </row>
    <row r="705" spans="1:3" s="24" customFormat="1" ht="24" x14ac:dyDescent="0.55000000000000004">
      <c r="A705" s="22"/>
      <c r="B705" s="23"/>
      <c r="C705" s="23"/>
    </row>
    <row r="706" spans="1:3" s="24" customFormat="1" ht="24" x14ac:dyDescent="0.55000000000000004">
      <c r="A706" s="22"/>
      <c r="B706" s="23"/>
      <c r="C706" s="23"/>
    </row>
    <row r="707" spans="1:3" s="24" customFormat="1" ht="24" x14ac:dyDescent="0.55000000000000004">
      <c r="A707" s="22"/>
      <c r="B707" s="23"/>
      <c r="C707" s="23"/>
    </row>
    <row r="708" spans="1:3" s="24" customFormat="1" ht="24" x14ac:dyDescent="0.55000000000000004">
      <c r="A708" s="22"/>
      <c r="B708" s="23"/>
      <c r="C708" s="23"/>
    </row>
    <row r="709" spans="1:3" s="24" customFormat="1" ht="24" x14ac:dyDescent="0.55000000000000004">
      <c r="A709" s="22"/>
      <c r="B709" s="23"/>
      <c r="C709" s="23"/>
    </row>
    <row r="710" spans="1:3" s="24" customFormat="1" ht="24" x14ac:dyDescent="0.55000000000000004">
      <c r="A710" s="22"/>
      <c r="B710" s="23"/>
      <c r="C710" s="23"/>
    </row>
    <row r="711" spans="1:3" s="24" customFormat="1" ht="24" x14ac:dyDescent="0.55000000000000004">
      <c r="A711" s="22"/>
      <c r="B711" s="23"/>
      <c r="C711" s="23"/>
    </row>
    <row r="712" spans="1:3" s="24" customFormat="1" ht="24" x14ac:dyDescent="0.55000000000000004">
      <c r="A712" s="22"/>
      <c r="B712" s="23"/>
      <c r="C712" s="23"/>
    </row>
    <row r="713" spans="1:3" s="24" customFormat="1" ht="24" x14ac:dyDescent="0.55000000000000004">
      <c r="A713" s="22"/>
      <c r="B713" s="23"/>
      <c r="C713" s="23"/>
    </row>
    <row r="714" spans="1:3" s="24" customFormat="1" ht="24" x14ac:dyDescent="0.55000000000000004">
      <c r="A714" s="22"/>
      <c r="B714" s="23"/>
      <c r="C714" s="23"/>
    </row>
    <row r="715" spans="1:3" s="24" customFormat="1" ht="24" x14ac:dyDescent="0.55000000000000004">
      <c r="A715" s="22"/>
      <c r="B715" s="23"/>
      <c r="C715" s="23"/>
    </row>
    <row r="716" spans="1:3" s="24" customFormat="1" ht="24" x14ac:dyDescent="0.55000000000000004">
      <c r="A716" s="22"/>
      <c r="B716" s="23"/>
      <c r="C716" s="23"/>
    </row>
    <row r="717" spans="1:3" s="24" customFormat="1" ht="24" x14ac:dyDescent="0.55000000000000004">
      <c r="A717" s="22"/>
      <c r="B717" s="23"/>
      <c r="C717" s="23"/>
    </row>
    <row r="718" spans="1:3" s="24" customFormat="1" ht="24" x14ac:dyDescent="0.55000000000000004">
      <c r="A718" s="22"/>
      <c r="B718" s="23"/>
      <c r="C718" s="23"/>
    </row>
    <row r="719" spans="1:3" s="24" customFormat="1" ht="24" x14ac:dyDescent="0.55000000000000004">
      <c r="A719" s="22"/>
      <c r="B719" s="23"/>
      <c r="C719" s="23"/>
    </row>
    <row r="720" spans="1:3" s="24" customFormat="1" ht="24" x14ac:dyDescent="0.55000000000000004">
      <c r="A720" s="22"/>
      <c r="B720" s="23"/>
      <c r="C720" s="23"/>
    </row>
    <row r="721" spans="1:3" s="24" customFormat="1" ht="24" x14ac:dyDescent="0.55000000000000004">
      <c r="A721" s="22"/>
      <c r="B721" s="23"/>
      <c r="C721" s="23"/>
    </row>
    <row r="722" spans="1:3" s="24" customFormat="1" ht="24" x14ac:dyDescent="0.55000000000000004">
      <c r="A722" s="22"/>
      <c r="B722" s="23"/>
      <c r="C722" s="23"/>
    </row>
    <row r="723" spans="1:3" s="24" customFormat="1" ht="24" x14ac:dyDescent="0.55000000000000004">
      <c r="A723" s="22"/>
      <c r="B723" s="23"/>
      <c r="C723" s="23"/>
    </row>
    <row r="724" spans="1:3" s="24" customFormat="1" ht="24" x14ac:dyDescent="0.55000000000000004">
      <c r="A724" s="22"/>
      <c r="B724" s="23"/>
      <c r="C724" s="23"/>
    </row>
    <row r="725" spans="1:3" s="24" customFormat="1" ht="24" x14ac:dyDescent="0.55000000000000004">
      <c r="A725" s="22"/>
      <c r="B725" s="23"/>
      <c r="C725" s="23"/>
    </row>
    <row r="726" spans="1:3" s="24" customFormat="1" ht="24" x14ac:dyDescent="0.55000000000000004">
      <c r="A726" s="22"/>
      <c r="B726" s="23"/>
      <c r="C726" s="23"/>
    </row>
    <row r="727" spans="1:3" s="24" customFormat="1" ht="24" x14ac:dyDescent="0.55000000000000004">
      <c r="A727" s="22"/>
      <c r="B727" s="23"/>
      <c r="C727" s="23"/>
    </row>
    <row r="728" spans="1:3" s="24" customFormat="1" ht="24" x14ac:dyDescent="0.55000000000000004">
      <c r="A728" s="22"/>
      <c r="B728" s="23"/>
      <c r="C728" s="23"/>
    </row>
    <row r="729" spans="1:3" s="24" customFormat="1" ht="24" x14ac:dyDescent="0.55000000000000004">
      <c r="A729" s="22"/>
      <c r="B729" s="23"/>
      <c r="C729" s="23"/>
    </row>
    <row r="730" spans="1:3" s="24" customFormat="1" ht="24" x14ac:dyDescent="0.55000000000000004">
      <c r="A730" s="22"/>
      <c r="B730" s="23"/>
      <c r="C730" s="23"/>
    </row>
    <row r="731" spans="1:3" s="24" customFormat="1" ht="24" x14ac:dyDescent="0.55000000000000004">
      <c r="A731" s="22"/>
      <c r="B731" s="23"/>
      <c r="C731" s="23"/>
    </row>
    <row r="732" spans="1:3" s="24" customFormat="1" ht="24" x14ac:dyDescent="0.55000000000000004">
      <c r="A732" s="22"/>
      <c r="B732" s="23"/>
      <c r="C732" s="23"/>
    </row>
    <row r="733" spans="1:3" s="24" customFormat="1" ht="24" x14ac:dyDescent="0.55000000000000004">
      <c r="A733" s="22"/>
      <c r="B733" s="23"/>
      <c r="C733" s="23"/>
    </row>
    <row r="734" spans="1:3" s="24" customFormat="1" ht="24" x14ac:dyDescent="0.55000000000000004">
      <c r="A734" s="22"/>
      <c r="B734" s="23"/>
      <c r="C734" s="23"/>
    </row>
    <row r="735" spans="1:3" s="24" customFormat="1" ht="24" x14ac:dyDescent="0.55000000000000004">
      <c r="A735" s="22"/>
      <c r="B735" s="23"/>
      <c r="C735" s="23"/>
    </row>
    <row r="736" spans="1:3" s="24" customFormat="1" ht="24" x14ac:dyDescent="0.55000000000000004">
      <c r="A736" s="22"/>
      <c r="B736" s="23"/>
      <c r="C736" s="23"/>
    </row>
    <row r="737" spans="1:3" s="24" customFormat="1" ht="24" x14ac:dyDescent="0.55000000000000004">
      <c r="A737" s="22"/>
      <c r="B737" s="23"/>
      <c r="C737" s="23"/>
    </row>
    <row r="738" spans="1:3" s="24" customFormat="1" ht="24" x14ac:dyDescent="0.55000000000000004">
      <c r="A738" s="22"/>
      <c r="B738" s="23"/>
      <c r="C738" s="23"/>
    </row>
    <row r="739" spans="1:3" s="24" customFormat="1" ht="24" x14ac:dyDescent="0.55000000000000004">
      <c r="A739" s="22"/>
      <c r="B739" s="23"/>
      <c r="C739" s="23"/>
    </row>
    <row r="740" spans="1:3" s="24" customFormat="1" ht="24" x14ac:dyDescent="0.55000000000000004">
      <c r="A740" s="22"/>
      <c r="B740" s="23"/>
      <c r="C740" s="23"/>
    </row>
    <row r="741" spans="1:3" s="24" customFormat="1" ht="24" x14ac:dyDescent="0.55000000000000004">
      <c r="A741" s="22"/>
      <c r="B741" s="23"/>
      <c r="C741" s="23"/>
    </row>
    <row r="742" spans="1:3" s="24" customFormat="1" ht="24" x14ac:dyDescent="0.55000000000000004">
      <c r="A742" s="22"/>
      <c r="B742" s="23"/>
      <c r="C742" s="23"/>
    </row>
    <row r="743" spans="1:3" s="24" customFormat="1" ht="24" x14ac:dyDescent="0.55000000000000004">
      <c r="A743" s="22"/>
      <c r="B743" s="23"/>
      <c r="C743" s="23"/>
    </row>
    <row r="744" spans="1:3" s="24" customFormat="1" ht="24" x14ac:dyDescent="0.55000000000000004">
      <c r="A744" s="22"/>
      <c r="B744" s="23"/>
      <c r="C744" s="23"/>
    </row>
    <row r="745" spans="1:3" s="24" customFormat="1" ht="24" x14ac:dyDescent="0.55000000000000004">
      <c r="A745" s="22"/>
      <c r="B745" s="23"/>
      <c r="C745" s="23"/>
    </row>
    <row r="746" spans="1:3" s="24" customFormat="1" ht="24" x14ac:dyDescent="0.55000000000000004">
      <c r="A746" s="22"/>
      <c r="B746" s="23"/>
      <c r="C746" s="23"/>
    </row>
    <row r="747" spans="1:3" s="24" customFormat="1" ht="24" x14ac:dyDescent="0.55000000000000004">
      <c r="A747" s="22"/>
      <c r="B747" s="23"/>
      <c r="C747" s="23"/>
    </row>
    <row r="748" spans="1:3" s="24" customFormat="1" ht="24" x14ac:dyDescent="0.55000000000000004">
      <c r="A748" s="22"/>
      <c r="B748" s="23"/>
      <c r="C748" s="23"/>
    </row>
    <row r="749" spans="1:3" s="24" customFormat="1" ht="24" x14ac:dyDescent="0.55000000000000004">
      <c r="A749" s="22"/>
      <c r="B749" s="23"/>
      <c r="C749" s="23"/>
    </row>
    <row r="750" spans="1:3" s="24" customFormat="1" ht="24" x14ac:dyDescent="0.55000000000000004">
      <c r="A750" s="22"/>
      <c r="B750" s="23"/>
      <c r="C750" s="23"/>
    </row>
    <row r="751" spans="1:3" s="24" customFormat="1" ht="24" x14ac:dyDescent="0.55000000000000004">
      <c r="A751" s="22"/>
      <c r="B751" s="23"/>
      <c r="C751" s="23"/>
    </row>
    <row r="752" spans="1:3" s="24" customFormat="1" ht="24" x14ac:dyDescent="0.55000000000000004">
      <c r="A752" s="22"/>
      <c r="B752" s="23"/>
      <c r="C752" s="23"/>
    </row>
    <row r="753" spans="1:3" s="24" customFormat="1" ht="24" x14ac:dyDescent="0.55000000000000004">
      <c r="A753" s="22"/>
      <c r="B753" s="23"/>
      <c r="C753" s="23"/>
    </row>
    <row r="754" spans="1:3" s="24" customFormat="1" ht="24" x14ac:dyDescent="0.55000000000000004">
      <c r="A754" s="22"/>
      <c r="B754" s="23"/>
      <c r="C754" s="23"/>
    </row>
    <row r="755" spans="1:3" s="24" customFormat="1" ht="24" x14ac:dyDescent="0.55000000000000004">
      <c r="A755" s="22"/>
      <c r="B755" s="23"/>
      <c r="C755" s="23"/>
    </row>
    <row r="756" spans="1:3" s="24" customFormat="1" ht="24" x14ac:dyDescent="0.55000000000000004">
      <c r="A756" s="22"/>
      <c r="B756" s="23"/>
      <c r="C756" s="23"/>
    </row>
    <row r="757" spans="1:3" s="24" customFormat="1" ht="24" x14ac:dyDescent="0.55000000000000004">
      <c r="A757" s="22"/>
      <c r="B757" s="23"/>
      <c r="C757" s="23"/>
    </row>
    <row r="758" spans="1:3" s="24" customFormat="1" ht="24" x14ac:dyDescent="0.55000000000000004">
      <c r="A758" s="22"/>
      <c r="B758" s="23"/>
      <c r="C758" s="23"/>
    </row>
    <row r="759" spans="1:3" s="24" customFormat="1" ht="24" x14ac:dyDescent="0.55000000000000004">
      <c r="A759" s="22"/>
      <c r="B759" s="23"/>
      <c r="C759" s="23"/>
    </row>
    <row r="760" spans="1:3" s="24" customFormat="1" ht="24" x14ac:dyDescent="0.55000000000000004">
      <c r="A760" s="22"/>
      <c r="B760" s="23"/>
      <c r="C760" s="23"/>
    </row>
    <row r="761" spans="1:3" s="24" customFormat="1" ht="24" x14ac:dyDescent="0.55000000000000004">
      <c r="A761" s="22"/>
      <c r="B761" s="23"/>
      <c r="C761" s="23"/>
    </row>
    <row r="762" spans="1:3" s="24" customFormat="1" ht="24" x14ac:dyDescent="0.55000000000000004">
      <c r="A762" s="22"/>
      <c r="B762" s="23"/>
      <c r="C762" s="23"/>
    </row>
    <row r="763" spans="1:3" s="24" customFormat="1" ht="24" x14ac:dyDescent="0.55000000000000004">
      <c r="A763" s="22"/>
      <c r="B763" s="23"/>
      <c r="C763" s="23"/>
    </row>
    <row r="764" spans="1:3" s="24" customFormat="1" ht="24" x14ac:dyDescent="0.55000000000000004">
      <c r="A764" s="22"/>
      <c r="B764" s="23"/>
      <c r="C764" s="23"/>
    </row>
    <row r="765" spans="1:3" s="24" customFormat="1" ht="24" x14ac:dyDescent="0.55000000000000004">
      <c r="A765" s="22"/>
      <c r="B765" s="23"/>
      <c r="C765" s="23"/>
    </row>
    <row r="766" spans="1:3" s="24" customFormat="1" ht="24" x14ac:dyDescent="0.55000000000000004">
      <c r="A766" s="22"/>
      <c r="B766" s="23"/>
      <c r="C766" s="23"/>
    </row>
    <row r="767" spans="1:3" s="24" customFormat="1" ht="24" x14ac:dyDescent="0.55000000000000004">
      <c r="A767" s="22"/>
      <c r="B767" s="23"/>
      <c r="C767" s="23"/>
    </row>
    <row r="768" spans="1:3" s="24" customFormat="1" ht="24" x14ac:dyDescent="0.55000000000000004">
      <c r="A768" s="22"/>
      <c r="B768" s="23"/>
      <c r="C768" s="23"/>
    </row>
    <row r="769" spans="1:3" s="24" customFormat="1" ht="24" x14ac:dyDescent="0.55000000000000004">
      <c r="A769" s="22"/>
      <c r="B769" s="23"/>
      <c r="C769" s="23"/>
    </row>
    <row r="770" spans="1:3" s="24" customFormat="1" ht="24" x14ac:dyDescent="0.55000000000000004">
      <c r="A770" s="22"/>
      <c r="B770" s="23"/>
      <c r="C770" s="23"/>
    </row>
    <row r="771" spans="1:3" s="24" customFormat="1" ht="24" x14ac:dyDescent="0.55000000000000004">
      <c r="A771" s="22"/>
      <c r="B771" s="23"/>
      <c r="C771" s="23"/>
    </row>
    <row r="772" spans="1:3" s="24" customFormat="1" ht="24" x14ac:dyDescent="0.55000000000000004">
      <c r="A772" s="22"/>
      <c r="B772" s="23"/>
      <c r="C772" s="23"/>
    </row>
    <row r="773" spans="1:3" s="24" customFormat="1" ht="24" x14ac:dyDescent="0.55000000000000004">
      <c r="A773" s="22"/>
      <c r="B773" s="23"/>
      <c r="C773" s="23"/>
    </row>
    <row r="774" spans="1:3" s="24" customFormat="1" ht="24" x14ac:dyDescent="0.55000000000000004">
      <c r="A774" s="22"/>
      <c r="B774" s="23"/>
      <c r="C774" s="23"/>
    </row>
    <row r="775" spans="1:3" s="24" customFormat="1" ht="24" x14ac:dyDescent="0.55000000000000004">
      <c r="A775" s="22"/>
      <c r="B775" s="23"/>
      <c r="C775" s="23"/>
    </row>
    <row r="776" spans="1:3" s="24" customFormat="1" ht="24" x14ac:dyDescent="0.55000000000000004">
      <c r="A776" s="22"/>
      <c r="B776" s="23"/>
      <c r="C776" s="23"/>
    </row>
    <row r="777" spans="1:3" s="24" customFormat="1" ht="24" x14ac:dyDescent="0.55000000000000004">
      <c r="A777" s="22"/>
      <c r="B777" s="23"/>
      <c r="C777" s="23"/>
    </row>
    <row r="778" spans="1:3" s="24" customFormat="1" ht="24" x14ac:dyDescent="0.55000000000000004">
      <c r="A778" s="22"/>
      <c r="B778" s="23"/>
      <c r="C778" s="23"/>
    </row>
    <row r="779" spans="1:3" s="24" customFormat="1" ht="24" x14ac:dyDescent="0.55000000000000004">
      <c r="A779" s="22"/>
      <c r="B779" s="23"/>
      <c r="C779" s="23"/>
    </row>
    <row r="780" spans="1:3" s="24" customFormat="1" ht="24" x14ac:dyDescent="0.55000000000000004">
      <c r="A780" s="22"/>
      <c r="B780" s="23"/>
      <c r="C780" s="23"/>
    </row>
    <row r="781" spans="1:3" s="24" customFormat="1" ht="24" x14ac:dyDescent="0.55000000000000004">
      <c r="A781" s="22"/>
      <c r="B781" s="23"/>
      <c r="C781" s="23"/>
    </row>
    <row r="782" spans="1:3" s="24" customFormat="1" ht="24" x14ac:dyDescent="0.55000000000000004">
      <c r="A782" s="22"/>
      <c r="B782" s="23"/>
      <c r="C782" s="23"/>
    </row>
    <row r="783" spans="1:3" s="24" customFormat="1" ht="24" x14ac:dyDescent="0.55000000000000004">
      <c r="A783" s="22"/>
      <c r="B783" s="23"/>
      <c r="C783" s="23"/>
    </row>
    <row r="784" spans="1:3" s="24" customFormat="1" ht="24" x14ac:dyDescent="0.55000000000000004">
      <c r="A784" s="22"/>
      <c r="B784" s="23"/>
      <c r="C784" s="23"/>
    </row>
    <row r="785" spans="1:3" s="24" customFormat="1" ht="24" x14ac:dyDescent="0.55000000000000004">
      <c r="A785" s="22"/>
      <c r="B785" s="23"/>
      <c r="C785" s="23"/>
    </row>
    <row r="786" spans="1:3" s="24" customFormat="1" ht="24" x14ac:dyDescent="0.55000000000000004">
      <c r="A786" s="22"/>
      <c r="B786" s="23"/>
      <c r="C786" s="23"/>
    </row>
    <row r="787" spans="1:3" s="24" customFormat="1" ht="24" x14ac:dyDescent="0.55000000000000004">
      <c r="A787" s="22"/>
      <c r="B787" s="23"/>
      <c r="C787" s="23"/>
    </row>
    <row r="788" spans="1:3" s="24" customFormat="1" ht="24" x14ac:dyDescent="0.55000000000000004">
      <c r="A788" s="22"/>
      <c r="B788" s="23"/>
      <c r="C788" s="23"/>
    </row>
    <row r="789" spans="1:3" s="24" customFormat="1" ht="24" x14ac:dyDescent="0.55000000000000004">
      <c r="A789" s="22"/>
      <c r="B789" s="23"/>
      <c r="C789" s="23"/>
    </row>
    <row r="790" spans="1:3" s="24" customFormat="1" ht="24" x14ac:dyDescent="0.55000000000000004">
      <c r="A790" s="22"/>
      <c r="B790" s="23"/>
      <c r="C790" s="23"/>
    </row>
    <row r="791" spans="1:3" s="24" customFormat="1" ht="24" x14ac:dyDescent="0.55000000000000004">
      <c r="A791" s="22"/>
      <c r="B791" s="23"/>
      <c r="C791" s="23"/>
    </row>
    <row r="792" spans="1:3" s="24" customFormat="1" ht="24" x14ac:dyDescent="0.55000000000000004">
      <c r="A792" s="22"/>
      <c r="B792" s="23"/>
      <c r="C792" s="23"/>
    </row>
    <row r="793" spans="1:3" s="24" customFormat="1" ht="24" x14ac:dyDescent="0.55000000000000004">
      <c r="A793" s="22"/>
      <c r="B793" s="23"/>
      <c r="C793" s="23"/>
    </row>
    <row r="794" spans="1:3" s="24" customFormat="1" ht="24" x14ac:dyDescent="0.55000000000000004">
      <c r="A794" s="22"/>
      <c r="B794" s="23"/>
      <c r="C794" s="23"/>
    </row>
    <row r="795" spans="1:3" s="24" customFormat="1" ht="24" x14ac:dyDescent="0.55000000000000004">
      <c r="A795" s="22"/>
      <c r="B795" s="23"/>
      <c r="C795" s="23"/>
    </row>
    <row r="796" spans="1:3" s="24" customFormat="1" ht="24" x14ac:dyDescent="0.55000000000000004">
      <c r="A796" s="22"/>
      <c r="B796" s="23"/>
      <c r="C796" s="23"/>
    </row>
    <row r="797" spans="1:3" s="24" customFormat="1" ht="24" x14ac:dyDescent="0.55000000000000004">
      <c r="A797" s="22"/>
      <c r="B797" s="23"/>
      <c r="C797" s="23"/>
    </row>
    <row r="798" spans="1:3" s="24" customFormat="1" ht="24" x14ac:dyDescent="0.55000000000000004">
      <c r="A798" s="22"/>
      <c r="B798" s="23"/>
      <c r="C798" s="23"/>
    </row>
    <row r="799" spans="1:3" s="24" customFormat="1" ht="24" x14ac:dyDescent="0.55000000000000004">
      <c r="A799" s="22"/>
      <c r="B799" s="23"/>
      <c r="C799" s="23"/>
    </row>
    <row r="800" spans="1:3" s="24" customFormat="1" ht="24" x14ac:dyDescent="0.55000000000000004">
      <c r="A800" s="22"/>
      <c r="B800" s="23"/>
      <c r="C800" s="23"/>
    </row>
    <row r="801" spans="1:3" s="24" customFormat="1" ht="24" x14ac:dyDescent="0.55000000000000004">
      <c r="A801" s="22"/>
      <c r="B801" s="23"/>
      <c r="C801" s="23"/>
    </row>
    <row r="802" spans="1:3" s="24" customFormat="1" ht="24" x14ac:dyDescent="0.55000000000000004">
      <c r="A802" s="22"/>
      <c r="B802" s="23"/>
      <c r="C802" s="23"/>
    </row>
    <row r="803" spans="1:3" s="24" customFormat="1" ht="24" x14ac:dyDescent="0.55000000000000004">
      <c r="A803" s="22"/>
      <c r="B803" s="23"/>
      <c r="C803" s="23"/>
    </row>
    <row r="804" spans="1:3" s="24" customFormat="1" ht="24" x14ac:dyDescent="0.55000000000000004">
      <c r="A804" s="22"/>
      <c r="B804" s="23"/>
      <c r="C804" s="23"/>
    </row>
    <row r="805" spans="1:3" s="24" customFormat="1" ht="24" x14ac:dyDescent="0.55000000000000004">
      <c r="A805" s="22"/>
      <c r="B805" s="23"/>
      <c r="C805" s="23"/>
    </row>
    <row r="806" spans="1:3" s="24" customFormat="1" ht="24" x14ac:dyDescent="0.55000000000000004">
      <c r="A806" s="22"/>
      <c r="B806" s="23"/>
      <c r="C806" s="23"/>
    </row>
    <row r="807" spans="1:3" s="24" customFormat="1" ht="24" x14ac:dyDescent="0.55000000000000004">
      <c r="A807" s="22"/>
      <c r="B807" s="23"/>
      <c r="C807" s="23"/>
    </row>
    <row r="808" spans="1:3" s="24" customFormat="1" ht="24" x14ac:dyDescent="0.55000000000000004">
      <c r="A808" s="22"/>
      <c r="B808" s="23"/>
      <c r="C808" s="23"/>
    </row>
    <row r="809" spans="1:3" s="24" customFormat="1" ht="24" x14ac:dyDescent="0.55000000000000004">
      <c r="A809" s="22"/>
      <c r="B809" s="23"/>
      <c r="C809" s="23"/>
    </row>
    <row r="810" spans="1:3" s="24" customFormat="1" ht="24" x14ac:dyDescent="0.55000000000000004">
      <c r="A810" s="22"/>
      <c r="B810" s="23"/>
      <c r="C810" s="23"/>
    </row>
    <row r="811" spans="1:3" s="24" customFormat="1" ht="24" x14ac:dyDescent="0.55000000000000004">
      <c r="A811" s="22"/>
      <c r="B811" s="23"/>
      <c r="C811" s="23"/>
    </row>
    <row r="812" spans="1:3" s="24" customFormat="1" ht="24" x14ac:dyDescent="0.55000000000000004">
      <c r="A812" s="22"/>
      <c r="B812" s="23"/>
      <c r="C812" s="23"/>
    </row>
    <row r="813" spans="1:3" s="24" customFormat="1" ht="24" x14ac:dyDescent="0.55000000000000004">
      <c r="A813" s="22"/>
      <c r="B813" s="23"/>
      <c r="C813" s="23"/>
    </row>
    <row r="814" spans="1:3" s="24" customFormat="1" ht="24" x14ac:dyDescent="0.55000000000000004">
      <c r="A814" s="22"/>
      <c r="B814" s="23"/>
      <c r="C814" s="23"/>
    </row>
    <row r="815" spans="1:3" s="24" customFormat="1" ht="24" x14ac:dyDescent="0.55000000000000004">
      <c r="A815" s="22"/>
      <c r="B815" s="23"/>
      <c r="C815" s="23"/>
    </row>
    <row r="816" spans="1:3" s="24" customFormat="1" ht="24" x14ac:dyDescent="0.55000000000000004">
      <c r="A816" s="22"/>
      <c r="B816" s="23"/>
      <c r="C816" s="23"/>
    </row>
    <row r="817" spans="1:3" s="24" customFormat="1" ht="24" x14ac:dyDescent="0.55000000000000004">
      <c r="A817" s="22"/>
      <c r="B817" s="23"/>
      <c r="C817" s="23"/>
    </row>
    <row r="818" spans="1:3" s="24" customFormat="1" ht="24" x14ac:dyDescent="0.55000000000000004">
      <c r="A818" s="22"/>
      <c r="B818" s="23"/>
      <c r="C818" s="23"/>
    </row>
    <row r="819" spans="1:3" s="24" customFormat="1" ht="24" x14ac:dyDescent="0.55000000000000004">
      <c r="A819" s="22"/>
      <c r="B819" s="23"/>
      <c r="C819" s="23"/>
    </row>
    <row r="820" spans="1:3" s="24" customFormat="1" ht="24" x14ac:dyDescent="0.55000000000000004">
      <c r="A820" s="22"/>
      <c r="B820" s="23"/>
      <c r="C820" s="23"/>
    </row>
    <row r="821" spans="1:3" s="24" customFormat="1" ht="24" x14ac:dyDescent="0.55000000000000004">
      <c r="A821" s="22"/>
      <c r="B821" s="23"/>
      <c r="C821" s="23"/>
    </row>
    <row r="822" spans="1:3" s="24" customFormat="1" ht="24" x14ac:dyDescent="0.55000000000000004">
      <c r="A822" s="22"/>
      <c r="B822" s="23"/>
      <c r="C822" s="23"/>
    </row>
    <row r="823" spans="1:3" s="24" customFormat="1" ht="24" x14ac:dyDescent="0.55000000000000004">
      <c r="A823" s="22"/>
      <c r="B823" s="23"/>
      <c r="C823" s="23"/>
    </row>
    <row r="824" spans="1:3" s="24" customFormat="1" ht="24" x14ac:dyDescent="0.55000000000000004">
      <c r="A824" s="22"/>
      <c r="B824" s="23"/>
      <c r="C824" s="23"/>
    </row>
    <row r="825" spans="1:3" s="24" customFormat="1" ht="24" x14ac:dyDescent="0.55000000000000004">
      <c r="A825" s="22"/>
      <c r="B825" s="23"/>
      <c r="C825" s="23"/>
    </row>
    <row r="826" spans="1:3" s="24" customFormat="1" ht="24" x14ac:dyDescent="0.55000000000000004">
      <c r="A826" s="22"/>
      <c r="B826" s="23"/>
      <c r="C826" s="23"/>
    </row>
    <row r="827" spans="1:3" s="24" customFormat="1" ht="24" x14ac:dyDescent="0.55000000000000004">
      <c r="A827" s="22"/>
      <c r="B827" s="23"/>
      <c r="C827" s="23"/>
    </row>
    <row r="828" spans="1:3" s="24" customFormat="1" ht="24" x14ac:dyDescent="0.55000000000000004">
      <c r="A828" s="22"/>
      <c r="B828" s="23"/>
      <c r="C828" s="23"/>
    </row>
    <row r="829" spans="1:3" s="24" customFormat="1" ht="24" x14ac:dyDescent="0.55000000000000004">
      <c r="A829" s="22"/>
      <c r="B829" s="23"/>
      <c r="C829" s="23"/>
    </row>
    <row r="830" spans="1:3" s="24" customFormat="1" ht="24" x14ac:dyDescent="0.55000000000000004">
      <c r="A830" s="22"/>
      <c r="B830" s="23"/>
      <c r="C830" s="23"/>
    </row>
    <row r="831" spans="1:3" s="24" customFormat="1" ht="24" x14ac:dyDescent="0.55000000000000004">
      <c r="A831" s="22"/>
      <c r="B831" s="23"/>
      <c r="C831" s="23"/>
    </row>
    <row r="832" spans="1:3" s="24" customFormat="1" ht="24" x14ac:dyDescent="0.55000000000000004">
      <c r="A832" s="22"/>
      <c r="B832" s="23"/>
      <c r="C832" s="23"/>
    </row>
    <row r="833" spans="1:3" s="24" customFormat="1" ht="24" x14ac:dyDescent="0.55000000000000004">
      <c r="A833" s="22"/>
      <c r="B833" s="23"/>
      <c r="C833" s="23"/>
    </row>
    <row r="834" spans="1:3" s="24" customFormat="1" ht="24" x14ac:dyDescent="0.55000000000000004">
      <c r="A834" s="22"/>
      <c r="B834" s="23"/>
      <c r="C834" s="23"/>
    </row>
    <row r="835" spans="1:3" s="24" customFormat="1" ht="24" x14ac:dyDescent="0.55000000000000004">
      <c r="A835" s="22"/>
      <c r="B835" s="23"/>
      <c r="C835" s="23"/>
    </row>
    <row r="836" spans="1:3" s="24" customFormat="1" ht="24" x14ac:dyDescent="0.55000000000000004">
      <c r="A836" s="22"/>
      <c r="B836" s="23"/>
      <c r="C836" s="23"/>
    </row>
    <row r="837" spans="1:3" s="24" customFormat="1" ht="24" x14ac:dyDescent="0.55000000000000004">
      <c r="A837" s="22"/>
      <c r="B837" s="23"/>
      <c r="C837" s="23"/>
    </row>
    <row r="838" spans="1:3" s="24" customFormat="1" ht="24" x14ac:dyDescent="0.55000000000000004">
      <c r="A838" s="22"/>
      <c r="B838" s="23"/>
      <c r="C838" s="23"/>
    </row>
    <row r="839" spans="1:3" s="24" customFormat="1" ht="24" x14ac:dyDescent="0.55000000000000004">
      <c r="A839" s="22"/>
      <c r="B839" s="23"/>
      <c r="C839" s="23"/>
    </row>
    <row r="840" spans="1:3" s="24" customFormat="1" ht="24" x14ac:dyDescent="0.55000000000000004">
      <c r="A840" s="22"/>
      <c r="B840" s="23"/>
      <c r="C840" s="23"/>
    </row>
    <row r="841" spans="1:3" s="24" customFormat="1" ht="24" x14ac:dyDescent="0.55000000000000004">
      <c r="A841" s="22"/>
      <c r="B841" s="23"/>
      <c r="C841" s="23"/>
    </row>
    <row r="842" spans="1:3" s="24" customFormat="1" ht="24" x14ac:dyDescent="0.55000000000000004">
      <c r="A842" s="22"/>
      <c r="B842" s="23"/>
      <c r="C842" s="23"/>
    </row>
    <row r="843" spans="1:3" s="24" customFormat="1" ht="24" x14ac:dyDescent="0.55000000000000004">
      <c r="A843" s="22"/>
      <c r="B843" s="23"/>
      <c r="C843" s="23"/>
    </row>
    <row r="844" spans="1:3" s="24" customFormat="1" ht="24" x14ac:dyDescent="0.55000000000000004">
      <c r="A844" s="22"/>
      <c r="B844" s="23"/>
      <c r="C844" s="23"/>
    </row>
    <row r="845" spans="1:3" s="24" customFormat="1" ht="24" x14ac:dyDescent="0.55000000000000004">
      <c r="A845" s="22"/>
      <c r="B845" s="23"/>
      <c r="C845" s="23"/>
    </row>
  </sheetData>
  <mergeCells count="34">
    <mergeCell ref="A545:A546"/>
    <mergeCell ref="B545:D545"/>
    <mergeCell ref="A481:A482"/>
    <mergeCell ref="B481:B482"/>
    <mergeCell ref="C481:C482"/>
    <mergeCell ref="A495:A496"/>
    <mergeCell ref="B495:D495"/>
    <mergeCell ref="A521:A522"/>
    <mergeCell ref="B521:B522"/>
    <mergeCell ref="C521:C522"/>
    <mergeCell ref="A447:A448"/>
    <mergeCell ref="B447:D447"/>
    <mergeCell ref="A327:A328"/>
    <mergeCell ref="B327:B328"/>
    <mergeCell ref="C327:C328"/>
    <mergeCell ref="A349:A350"/>
    <mergeCell ref="B349:D349"/>
    <mergeCell ref="A383:A384"/>
    <mergeCell ref="B383:B384"/>
    <mergeCell ref="C383:C384"/>
    <mergeCell ref="A397:A398"/>
    <mergeCell ref="B397:D397"/>
    <mergeCell ref="A423:A424"/>
    <mergeCell ref="B423:B424"/>
    <mergeCell ref="C423:C424"/>
    <mergeCell ref="A298:A300"/>
    <mergeCell ref="B298:D298"/>
    <mergeCell ref="B299:B300"/>
    <mergeCell ref="C299:C300"/>
    <mergeCell ref="A1:D1"/>
    <mergeCell ref="A2:D2"/>
    <mergeCell ref="A284:A285"/>
    <mergeCell ref="B284:B285"/>
    <mergeCell ref="C284:C285"/>
  </mergeCells>
  <pageMargins left="0.7" right="0.7" top="0.9" bottom="0.15" header="0.3" footer="0.3"/>
  <pageSetup paperSize="9" orientation="portrait" r:id="rId1"/>
  <headerFooter>
    <oddHeader>Page &amp;P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12289" r:id="rId4">
          <objectPr defaultSize="0" r:id="rId5">
            <anchor moveWithCells="1" sizeWithCells="1">
              <from>
                <xdr:col>1</xdr:col>
                <xdr:colOff>142875</xdr:colOff>
                <xdr:row>283</xdr:row>
                <xdr:rowOff>209550</xdr:rowOff>
              </from>
              <to>
                <xdr:col>1</xdr:col>
                <xdr:colOff>276225</xdr:colOff>
                <xdr:row>284</xdr:row>
                <xdr:rowOff>76200</xdr:rowOff>
              </to>
            </anchor>
          </objectPr>
        </oleObject>
      </mc:Choice>
      <mc:Fallback>
        <oleObject progId="Equation.3" shapeId="12289" r:id="rId4"/>
      </mc:Fallback>
    </mc:AlternateContent>
    <mc:AlternateContent xmlns:mc="http://schemas.openxmlformats.org/markup-compatibility/2006">
      <mc:Choice Requires="x14">
        <oleObject progId="Equation.3" shapeId="12290" r:id="rId6">
          <objectPr defaultSize="0" r:id="rId5">
            <anchor moveWithCells="1" sizeWithCells="1">
              <from>
                <xdr:col>1</xdr:col>
                <xdr:colOff>142875</xdr:colOff>
                <xdr:row>326</xdr:row>
                <xdr:rowOff>209550</xdr:rowOff>
              </from>
              <to>
                <xdr:col>1</xdr:col>
                <xdr:colOff>276225</xdr:colOff>
                <xdr:row>327</xdr:row>
                <xdr:rowOff>76200</xdr:rowOff>
              </to>
            </anchor>
          </objectPr>
        </oleObject>
      </mc:Choice>
      <mc:Fallback>
        <oleObject progId="Equation.3" shapeId="12290" r:id="rId6"/>
      </mc:Fallback>
    </mc:AlternateContent>
    <mc:AlternateContent xmlns:mc="http://schemas.openxmlformats.org/markup-compatibility/2006">
      <mc:Choice Requires="x14">
        <oleObject progId="Equation.3" shapeId="12291" r:id="rId7">
          <objectPr defaultSize="0" r:id="rId5">
            <anchor moveWithCells="1" sizeWithCells="1">
              <from>
                <xdr:col>1</xdr:col>
                <xdr:colOff>142875</xdr:colOff>
                <xdr:row>382</xdr:row>
                <xdr:rowOff>209550</xdr:rowOff>
              </from>
              <to>
                <xdr:col>1</xdr:col>
                <xdr:colOff>276225</xdr:colOff>
                <xdr:row>383</xdr:row>
                <xdr:rowOff>76200</xdr:rowOff>
              </to>
            </anchor>
          </objectPr>
        </oleObject>
      </mc:Choice>
      <mc:Fallback>
        <oleObject progId="Equation.3" shapeId="12291" r:id="rId7"/>
      </mc:Fallback>
    </mc:AlternateContent>
    <mc:AlternateContent xmlns:mc="http://schemas.openxmlformats.org/markup-compatibility/2006">
      <mc:Choice Requires="x14">
        <oleObject progId="Equation.3" shapeId="12292" r:id="rId8">
          <objectPr defaultSize="0" r:id="rId5">
            <anchor moveWithCells="1" sizeWithCells="1">
              <from>
                <xdr:col>1</xdr:col>
                <xdr:colOff>142875</xdr:colOff>
                <xdr:row>422</xdr:row>
                <xdr:rowOff>209550</xdr:rowOff>
              </from>
              <to>
                <xdr:col>1</xdr:col>
                <xdr:colOff>276225</xdr:colOff>
                <xdr:row>423</xdr:row>
                <xdr:rowOff>76200</xdr:rowOff>
              </to>
            </anchor>
          </objectPr>
        </oleObject>
      </mc:Choice>
      <mc:Fallback>
        <oleObject progId="Equation.3" shapeId="12292" r:id="rId8"/>
      </mc:Fallback>
    </mc:AlternateContent>
    <mc:AlternateContent xmlns:mc="http://schemas.openxmlformats.org/markup-compatibility/2006">
      <mc:Choice Requires="x14">
        <oleObject progId="Equation.3" shapeId="12293" r:id="rId9">
          <objectPr defaultSize="0" r:id="rId5">
            <anchor moveWithCells="1" sizeWithCells="1">
              <from>
                <xdr:col>1</xdr:col>
                <xdr:colOff>142875</xdr:colOff>
                <xdr:row>480</xdr:row>
                <xdr:rowOff>209550</xdr:rowOff>
              </from>
              <to>
                <xdr:col>1</xdr:col>
                <xdr:colOff>276225</xdr:colOff>
                <xdr:row>481</xdr:row>
                <xdr:rowOff>76200</xdr:rowOff>
              </to>
            </anchor>
          </objectPr>
        </oleObject>
      </mc:Choice>
      <mc:Fallback>
        <oleObject progId="Equation.3" shapeId="12293" r:id="rId9"/>
      </mc:Fallback>
    </mc:AlternateContent>
    <mc:AlternateContent xmlns:mc="http://schemas.openxmlformats.org/markup-compatibility/2006">
      <mc:Choice Requires="x14">
        <oleObject progId="Equation.3" shapeId="12294" r:id="rId10">
          <objectPr defaultSize="0" r:id="rId5">
            <anchor moveWithCells="1" sizeWithCells="1">
              <from>
                <xdr:col>1</xdr:col>
                <xdr:colOff>142875</xdr:colOff>
                <xdr:row>520</xdr:row>
                <xdr:rowOff>209550</xdr:rowOff>
              </from>
              <to>
                <xdr:col>1</xdr:col>
                <xdr:colOff>276225</xdr:colOff>
                <xdr:row>521</xdr:row>
                <xdr:rowOff>76200</xdr:rowOff>
              </to>
            </anchor>
          </objectPr>
        </oleObject>
      </mc:Choice>
      <mc:Fallback>
        <oleObject progId="Equation.3" shapeId="12294" r:id="rId1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Normal="100" workbookViewId="0">
      <selection activeCell="F16" sqref="F16"/>
    </sheetView>
  </sheetViews>
  <sheetFormatPr defaultColWidth="14.42578125" defaultRowHeight="23.25" x14ac:dyDescent="0.2"/>
  <cols>
    <col min="1" max="1" width="14.42578125" style="2"/>
    <col min="2" max="2" width="18" style="2" bestFit="1" customWidth="1"/>
    <col min="3" max="3" width="11.42578125" style="2" bestFit="1" customWidth="1"/>
    <col min="4" max="4" width="10.28515625" style="2" bestFit="1" customWidth="1"/>
    <col min="5" max="5" width="15.5703125" style="2" bestFit="1" customWidth="1"/>
    <col min="6" max="6" width="42.140625" style="2" bestFit="1" customWidth="1"/>
    <col min="7" max="7" width="37.5703125" style="2" bestFit="1" customWidth="1"/>
    <col min="8" max="8" width="23.42578125" style="2" bestFit="1" customWidth="1"/>
    <col min="9" max="9" width="13.7109375" style="2" bestFit="1" customWidth="1"/>
    <col min="10" max="10" width="46.28515625" style="2" bestFit="1" customWidth="1"/>
    <col min="11" max="11" width="48" style="2" bestFit="1" customWidth="1"/>
    <col min="12" max="12" width="39.28515625" style="2" bestFit="1" customWidth="1"/>
    <col min="13" max="13" width="43.140625" style="2" bestFit="1" customWidth="1"/>
    <col min="14" max="14" width="44.5703125" style="2" bestFit="1" customWidth="1"/>
    <col min="15" max="15" width="28.42578125" style="2" bestFit="1" customWidth="1"/>
    <col min="16" max="16" width="48.140625" style="2" bestFit="1" customWidth="1"/>
    <col min="17" max="17" width="47.85546875" style="2" bestFit="1" customWidth="1"/>
    <col min="18" max="18" width="53.85546875" style="2" bestFit="1" customWidth="1"/>
    <col min="19" max="19" width="45.7109375" style="2" bestFit="1" customWidth="1"/>
    <col min="20" max="21" width="48.140625" style="2" bestFit="1" customWidth="1"/>
    <col min="22" max="22" width="33.42578125" style="2" bestFit="1" customWidth="1"/>
    <col min="23" max="23" width="62.140625" style="2" bestFit="1" customWidth="1"/>
    <col min="24" max="24" width="65.5703125" style="2" bestFit="1" customWidth="1"/>
    <col min="25" max="25" width="7.85546875" style="2" customWidth="1"/>
    <col min="26" max="31" width="21.5703125" style="2" customWidth="1"/>
    <col min="32" max="16384" width="14.42578125" style="2"/>
  </cols>
  <sheetData>
    <row r="1" spans="1:25" x14ac:dyDescent="0.2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</row>
    <row r="2" spans="1:25" customFormat="1" ht="15.75" customHeight="1" x14ac:dyDescent="0.2">
      <c r="A2">
        <v>1</v>
      </c>
      <c r="B2" s="141">
        <v>43583.439497928237</v>
      </c>
      <c r="C2" s="147" t="s">
        <v>24</v>
      </c>
      <c r="D2" s="146" t="s">
        <v>33</v>
      </c>
      <c r="E2" s="1" t="s">
        <v>37</v>
      </c>
      <c r="F2" s="1" t="s">
        <v>39</v>
      </c>
      <c r="G2" s="1" t="s">
        <v>339</v>
      </c>
      <c r="H2" s="1" t="s">
        <v>56</v>
      </c>
      <c r="I2" s="1" t="s">
        <v>141</v>
      </c>
      <c r="J2" s="1">
        <v>5</v>
      </c>
      <c r="K2" s="1">
        <v>5</v>
      </c>
      <c r="L2" s="1">
        <v>5</v>
      </c>
      <c r="M2" s="1">
        <v>4</v>
      </c>
      <c r="N2" s="1">
        <v>4</v>
      </c>
      <c r="O2" s="1">
        <v>5</v>
      </c>
      <c r="P2" s="1">
        <v>4</v>
      </c>
      <c r="Q2" s="1">
        <v>4</v>
      </c>
      <c r="R2" s="1">
        <v>5</v>
      </c>
      <c r="S2" s="1">
        <v>5</v>
      </c>
      <c r="T2" s="1">
        <v>5</v>
      </c>
      <c r="U2" s="1">
        <v>5</v>
      </c>
      <c r="V2" s="1">
        <v>5</v>
      </c>
      <c r="W2" s="1">
        <v>5</v>
      </c>
      <c r="X2" s="1">
        <v>5</v>
      </c>
      <c r="Y2" s="1" t="s">
        <v>340</v>
      </c>
    </row>
    <row r="3" spans="1:25" customFormat="1" ht="15.75" customHeight="1" x14ac:dyDescent="0.2">
      <c r="A3">
        <v>2</v>
      </c>
      <c r="B3" s="141">
        <v>43583.447114421295</v>
      </c>
      <c r="C3" s="1" t="s">
        <v>32</v>
      </c>
      <c r="D3" s="1" t="s">
        <v>45</v>
      </c>
      <c r="E3" s="1" t="s">
        <v>37</v>
      </c>
      <c r="F3" s="1" t="s">
        <v>34</v>
      </c>
      <c r="G3" s="1" t="s">
        <v>49</v>
      </c>
      <c r="H3" s="1" t="s">
        <v>56</v>
      </c>
      <c r="I3" s="1" t="s">
        <v>141</v>
      </c>
      <c r="J3" s="1">
        <v>4</v>
      </c>
      <c r="K3" s="1">
        <v>4</v>
      </c>
      <c r="L3" s="1">
        <v>4</v>
      </c>
      <c r="M3" s="1">
        <v>4</v>
      </c>
      <c r="N3" s="1">
        <v>4</v>
      </c>
      <c r="O3" s="1">
        <v>5</v>
      </c>
      <c r="P3" s="1">
        <v>4</v>
      </c>
      <c r="Q3" s="1">
        <v>4</v>
      </c>
      <c r="R3" s="1">
        <v>4</v>
      </c>
      <c r="S3" s="1">
        <v>4</v>
      </c>
      <c r="T3" s="1">
        <v>4</v>
      </c>
      <c r="U3" s="1">
        <v>4</v>
      </c>
      <c r="V3" s="1">
        <v>5</v>
      </c>
      <c r="W3" s="1">
        <v>5</v>
      </c>
      <c r="X3" s="1">
        <v>4</v>
      </c>
    </row>
    <row r="4" spans="1:25" customFormat="1" ht="15.75" customHeight="1" x14ac:dyDescent="0.2">
      <c r="A4">
        <v>3</v>
      </c>
      <c r="B4" s="141">
        <v>43583.472858645837</v>
      </c>
      <c r="C4" s="147" t="s">
        <v>24</v>
      </c>
      <c r="D4" s="145" t="s">
        <v>36</v>
      </c>
      <c r="E4" s="1" t="s">
        <v>37</v>
      </c>
      <c r="F4" s="1" t="s">
        <v>44</v>
      </c>
      <c r="G4" s="1" t="s">
        <v>44</v>
      </c>
      <c r="H4" s="1" t="s">
        <v>56</v>
      </c>
      <c r="I4" s="1" t="s">
        <v>141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>
        <v>5</v>
      </c>
      <c r="P4" s="1">
        <v>3</v>
      </c>
      <c r="Q4" s="1">
        <v>4</v>
      </c>
      <c r="R4" s="1">
        <v>4</v>
      </c>
      <c r="S4" s="1">
        <v>5</v>
      </c>
      <c r="T4" s="1">
        <v>5</v>
      </c>
      <c r="U4" s="1">
        <v>5</v>
      </c>
      <c r="V4" s="1">
        <v>5</v>
      </c>
      <c r="W4" s="1">
        <v>5</v>
      </c>
      <c r="X4" s="1">
        <v>1</v>
      </c>
      <c r="Y4" s="1" t="s">
        <v>352</v>
      </c>
    </row>
    <row r="5" spans="1:25" customFormat="1" ht="12.75" x14ac:dyDescent="0.2">
      <c r="A5">
        <v>4</v>
      </c>
      <c r="B5" s="141">
        <v>43583.544759432873</v>
      </c>
      <c r="C5" s="147" t="s">
        <v>24</v>
      </c>
      <c r="D5" s="146" t="s">
        <v>33</v>
      </c>
      <c r="E5" s="1" t="s">
        <v>37</v>
      </c>
      <c r="F5" s="1" t="s">
        <v>34</v>
      </c>
      <c r="G5" s="1" t="s">
        <v>35</v>
      </c>
      <c r="H5" s="1" t="s">
        <v>56</v>
      </c>
      <c r="I5" s="1" t="s">
        <v>141</v>
      </c>
      <c r="J5" s="1">
        <v>5</v>
      </c>
      <c r="K5" s="1">
        <v>5</v>
      </c>
      <c r="L5" s="1">
        <v>4</v>
      </c>
      <c r="M5" s="1">
        <v>5</v>
      </c>
      <c r="N5" s="1">
        <v>4</v>
      </c>
      <c r="O5" s="1">
        <v>5</v>
      </c>
      <c r="P5" s="1">
        <v>3</v>
      </c>
      <c r="Q5" s="1">
        <v>4</v>
      </c>
      <c r="R5" s="1">
        <v>4</v>
      </c>
      <c r="S5" s="1">
        <v>4</v>
      </c>
      <c r="T5" s="1">
        <v>4</v>
      </c>
      <c r="U5" s="1">
        <v>4</v>
      </c>
      <c r="V5" s="1">
        <v>5</v>
      </c>
      <c r="W5" s="1">
        <v>4</v>
      </c>
      <c r="X5" s="1">
        <v>5</v>
      </c>
    </row>
    <row r="6" spans="1:25" customFormat="1" ht="12.75" x14ac:dyDescent="0.2">
      <c r="A6">
        <v>5</v>
      </c>
      <c r="B6" s="141">
        <v>43583.645930925923</v>
      </c>
      <c r="C6" s="147" t="s">
        <v>24</v>
      </c>
      <c r="D6" s="148" t="s">
        <v>25</v>
      </c>
      <c r="E6" s="1" t="s">
        <v>37</v>
      </c>
      <c r="F6" s="1" t="s">
        <v>50</v>
      </c>
      <c r="G6" s="1" t="s">
        <v>367</v>
      </c>
      <c r="H6" s="1" t="s">
        <v>56</v>
      </c>
      <c r="I6" s="1" t="s">
        <v>141</v>
      </c>
      <c r="J6" s="1">
        <v>4</v>
      </c>
      <c r="K6" s="1">
        <v>4</v>
      </c>
      <c r="L6" s="1">
        <v>4</v>
      </c>
      <c r="M6" s="1">
        <v>4</v>
      </c>
      <c r="N6" s="1">
        <v>4</v>
      </c>
      <c r="O6" s="1">
        <v>4</v>
      </c>
      <c r="P6" s="1">
        <v>3</v>
      </c>
      <c r="Q6" s="1">
        <v>5</v>
      </c>
      <c r="R6" s="1">
        <v>5</v>
      </c>
      <c r="S6" s="1">
        <v>5</v>
      </c>
      <c r="T6" s="1">
        <v>4</v>
      </c>
      <c r="U6" s="1">
        <v>5</v>
      </c>
      <c r="V6" s="1">
        <v>5</v>
      </c>
      <c r="W6" s="1">
        <v>5</v>
      </c>
      <c r="X6" s="1">
        <v>5</v>
      </c>
    </row>
    <row r="7" spans="1:25" customFormat="1" ht="12.75" x14ac:dyDescent="0.2">
      <c r="A7">
        <v>6</v>
      </c>
      <c r="B7" s="141">
        <v>43583.686437430559</v>
      </c>
      <c r="C7" s="147" t="s">
        <v>24</v>
      </c>
      <c r="D7" s="148" t="s">
        <v>25</v>
      </c>
      <c r="E7" s="1" t="s">
        <v>26</v>
      </c>
      <c r="F7" s="1" t="s">
        <v>69</v>
      </c>
      <c r="G7" s="1" t="s">
        <v>77</v>
      </c>
      <c r="H7" s="1" t="s">
        <v>56</v>
      </c>
      <c r="I7" s="1" t="s">
        <v>141</v>
      </c>
      <c r="J7" s="1">
        <v>4</v>
      </c>
      <c r="K7" s="1">
        <v>5</v>
      </c>
      <c r="L7" s="1">
        <v>5</v>
      </c>
      <c r="M7" s="1">
        <v>5</v>
      </c>
      <c r="N7" s="1">
        <v>4</v>
      </c>
      <c r="O7" s="1">
        <v>5</v>
      </c>
      <c r="P7" s="1">
        <v>3</v>
      </c>
      <c r="Q7" s="1">
        <v>4</v>
      </c>
      <c r="R7" s="1">
        <v>5</v>
      </c>
      <c r="S7" s="1">
        <v>4</v>
      </c>
      <c r="T7" s="1">
        <v>4</v>
      </c>
      <c r="U7" s="1">
        <v>5</v>
      </c>
      <c r="V7" s="1">
        <v>5</v>
      </c>
      <c r="W7" s="1">
        <v>5</v>
      </c>
      <c r="X7" s="1">
        <v>5</v>
      </c>
    </row>
    <row r="8" spans="1:25" customFormat="1" ht="12.75" x14ac:dyDescent="0.2">
      <c r="A8">
        <v>7</v>
      </c>
      <c r="B8" s="141">
        <v>43583.724667395829</v>
      </c>
      <c r="C8" s="147" t="s">
        <v>24</v>
      </c>
      <c r="D8" s="146" t="s">
        <v>33</v>
      </c>
      <c r="E8" s="1" t="s">
        <v>37</v>
      </c>
      <c r="F8" s="1" t="s">
        <v>34</v>
      </c>
      <c r="G8" s="1" t="s">
        <v>58</v>
      </c>
      <c r="H8" s="1" t="s">
        <v>56</v>
      </c>
      <c r="I8" s="1" t="s">
        <v>141</v>
      </c>
      <c r="J8" s="1">
        <v>5</v>
      </c>
      <c r="K8" s="1">
        <v>5</v>
      </c>
      <c r="L8" s="1">
        <v>5</v>
      </c>
      <c r="M8" s="1">
        <v>5</v>
      </c>
      <c r="N8" s="1">
        <v>5</v>
      </c>
      <c r="O8" s="1">
        <v>5</v>
      </c>
      <c r="P8" s="1">
        <v>3</v>
      </c>
      <c r="Q8" s="1">
        <v>4</v>
      </c>
      <c r="R8" s="1">
        <v>4</v>
      </c>
      <c r="S8" s="1">
        <v>4</v>
      </c>
      <c r="T8" s="1">
        <v>5</v>
      </c>
      <c r="U8" s="1">
        <v>4</v>
      </c>
      <c r="V8" s="1">
        <v>5</v>
      </c>
      <c r="W8" s="1">
        <v>4</v>
      </c>
      <c r="X8" s="1">
        <v>5</v>
      </c>
    </row>
    <row r="9" spans="1:25" customFormat="1" ht="12.75" x14ac:dyDescent="0.2">
      <c r="A9">
        <v>8</v>
      </c>
      <c r="B9" s="141">
        <v>43584.199228136575</v>
      </c>
      <c r="C9" s="1" t="s">
        <v>32</v>
      </c>
      <c r="D9" s="145" t="s">
        <v>36</v>
      </c>
      <c r="E9" s="1" t="s">
        <v>26</v>
      </c>
      <c r="F9" s="1" t="s">
        <v>50</v>
      </c>
      <c r="G9" s="1" t="s">
        <v>61</v>
      </c>
      <c r="H9" s="1" t="s">
        <v>56</v>
      </c>
      <c r="I9" s="1" t="s">
        <v>141</v>
      </c>
      <c r="J9" s="1">
        <v>4</v>
      </c>
      <c r="K9" s="1">
        <v>5</v>
      </c>
      <c r="L9" s="1">
        <v>4</v>
      </c>
      <c r="M9" s="1">
        <v>4</v>
      </c>
      <c r="N9" s="1">
        <v>4</v>
      </c>
      <c r="O9" s="1">
        <v>5</v>
      </c>
      <c r="P9" s="1">
        <v>2</v>
      </c>
      <c r="Q9" s="1">
        <v>4</v>
      </c>
      <c r="R9" s="1">
        <v>4</v>
      </c>
      <c r="S9" s="1">
        <v>4</v>
      </c>
      <c r="T9" s="1">
        <v>4</v>
      </c>
      <c r="U9" s="1">
        <v>4</v>
      </c>
      <c r="V9" s="1">
        <v>5</v>
      </c>
      <c r="W9" s="1">
        <v>4</v>
      </c>
      <c r="X9" s="1">
        <v>4</v>
      </c>
    </row>
    <row r="10" spans="1:25" customFormat="1" ht="12.75" x14ac:dyDescent="0.2">
      <c r="A10">
        <v>9</v>
      </c>
      <c r="B10" s="141">
        <v>43584.896144444443</v>
      </c>
      <c r="C10" s="1" t="s">
        <v>32</v>
      </c>
      <c r="D10" s="146" t="s">
        <v>33</v>
      </c>
      <c r="E10" s="1" t="s">
        <v>37</v>
      </c>
      <c r="F10" s="1" t="s">
        <v>370</v>
      </c>
      <c r="G10" s="1" t="s">
        <v>49</v>
      </c>
      <c r="H10" s="1" t="s">
        <v>56</v>
      </c>
      <c r="I10" s="1" t="s">
        <v>141</v>
      </c>
      <c r="J10" s="1">
        <v>5</v>
      </c>
      <c r="K10" s="1">
        <v>5</v>
      </c>
      <c r="L10" s="1">
        <v>5</v>
      </c>
      <c r="M10" s="1">
        <v>5</v>
      </c>
      <c r="N10" s="1">
        <v>5</v>
      </c>
      <c r="O10" s="1">
        <v>5</v>
      </c>
      <c r="P10" s="1">
        <v>5</v>
      </c>
      <c r="Q10" s="1">
        <v>5</v>
      </c>
      <c r="R10" s="1">
        <v>5</v>
      </c>
      <c r="S10" s="1">
        <v>5</v>
      </c>
      <c r="T10" s="1">
        <v>5</v>
      </c>
      <c r="U10" s="1">
        <v>5</v>
      </c>
      <c r="V10" s="1">
        <v>5</v>
      </c>
      <c r="W10" s="1">
        <v>5</v>
      </c>
      <c r="X10" s="1">
        <v>5</v>
      </c>
    </row>
    <row r="11" spans="1:25" customFormat="1" ht="12.75" x14ac:dyDescent="0.2">
      <c r="A11">
        <v>10</v>
      </c>
      <c r="B11" s="141">
        <v>43591.614436238422</v>
      </c>
      <c r="C11" s="1" t="s">
        <v>32</v>
      </c>
      <c r="D11" s="145" t="s">
        <v>36</v>
      </c>
      <c r="E11" s="1" t="s">
        <v>37</v>
      </c>
      <c r="F11" s="1" t="s">
        <v>51</v>
      </c>
      <c r="G11" s="1" t="s">
        <v>38</v>
      </c>
      <c r="H11" s="1" t="s">
        <v>56</v>
      </c>
      <c r="I11" s="1" t="s">
        <v>141</v>
      </c>
      <c r="J11" s="1">
        <v>5</v>
      </c>
      <c r="K11" s="1">
        <v>4</v>
      </c>
      <c r="L11" s="1">
        <v>4</v>
      </c>
      <c r="M11" s="1">
        <v>4</v>
      </c>
      <c r="N11" s="1">
        <v>4</v>
      </c>
      <c r="O11" s="1">
        <v>4</v>
      </c>
      <c r="P11" s="1">
        <v>3</v>
      </c>
      <c r="Q11" s="1">
        <v>3</v>
      </c>
      <c r="R11" s="1">
        <v>4</v>
      </c>
      <c r="S11" s="1">
        <v>4</v>
      </c>
      <c r="T11" s="1">
        <v>3</v>
      </c>
      <c r="U11" s="1">
        <v>4</v>
      </c>
      <c r="V11" s="1">
        <v>4</v>
      </c>
      <c r="W11" s="1">
        <v>4</v>
      </c>
      <c r="X11" s="1">
        <v>4</v>
      </c>
    </row>
    <row r="12" spans="1:25" x14ac:dyDescent="0.2">
      <c r="J12" s="4">
        <f t="shared" ref="J12:X12" si="0">AVERAGE(J2:J11)</f>
        <v>4.5999999999999996</v>
      </c>
      <c r="K12" s="4">
        <f t="shared" si="0"/>
        <v>4.7</v>
      </c>
      <c r="L12" s="4">
        <f t="shared" si="0"/>
        <v>4.5</v>
      </c>
      <c r="M12" s="4">
        <f t="shared" si="0"/>
        <v>4.5</v>
      </c>
      <c r="N12" s="4">
        <f t="shared" si="0"/>
        <v>4.3</v>
      </c>
      <c r="O12" s="4">
        <f t="shared" si="0"/>
        <v>4.8</v>
      </c>
      <c r="P12" s="4">
        <f t="shared" si="0"/>
        <v>3.3</v>
      </c>
      <c r="Q12" s="4">
        <f t="shared" si="0"/>
        <v>4.0999999999999996</v>
      </c>
      <c r="R12" s="4">
        <f t="shared" si="0"/>
        <v>4.4000000000000004</v>
      </c>
      <c r="S12" s="4">
        <f t="shared" si="0"/>
        <v>4.4000000000000004</v>
      </c>
      <c r="T12" s="4">
        <f t="shared" si="0"/>
        <v>4.3</v>
      </c>
      <c r="U12" s="4">
        <f t="shared" si="0"/>
        <v>4.5</v>
      </c>
      <c r="V12" s="4">
        <f t="shared" si="0"/>
        <v>4.9000000000000004</v>
      </c>
      <c r="W12" s="4">
        <f t="shared" si="0"/>
        <v>4.5999999999999996</v>
      </c>
      <c r="X12" s="4">
        <f t="shared" si="0"/>
        <v>4.3</v>
      </c>
      <c r="Y12" s="7">
        <f>AVERAGE(J2:X11)</f>
        <v>4.4133333333333331</v>
      </c>
    </row>
    <row r="13" spans="1:25" x14ac:dyDescent="0.2">
      <c r="J13" s="5">
        <f t="shared" ref="J13:X13" si="1">STDEV(J2:J11)</f>
        <v>0.51639777949432286</v>
      </c>
      <c r="K13" s="5">
        <f t="shared" si="1"/>
        <v>0.48304589153964794</v>
      </c>
      <c r="L13" s="5">
        <f t="shared" si="1"/>
        <v>0.52704627669472992</v>
      </c>
      <c r="M13" s="5">
        <f t="shared" si="1"/>
        <v>0.52704627669472992</v>
      </c>
      <c r="N13" s="5">
        <f t="shared" si="1"/>
        <v>0.48304589153964728</v>
      </c>
      <c r="O13" s="5">
        <f t="shared" si="1"/>
        <v>0.42163702135578385</v>
      </c>
      <c r="P13" s="5">
        <f t="shared" si="1"/>
        <v>0.82327260234856425</v>
      </c>
      <c r="Q13" s="5">
        <f t="shared" si="1"/>
        <v>0.5676462121975473</v>
      </c>
      <c r="R13" s="5">
        <f t="shared" si="1"/>
        <v>0.51639777949432286</v>
      </c>
      <c r="S13" s="5">
        <f t="shared" si="1"/>
        <v>0.51639777949432286</v>
      </c>
      <c r="T13" s="5">
        <f t="shared" si="1"/>
        <v>0.6749485577105524</v>
      </c>
      <c r="U13" s="5">
        <f t="shared" si="1"/>
        <v>0.52704627669472992</v>
      </c>
      <c r="V13" s="5">
        <f t="shared" si="1"/>
        <v>0.31622776601683794</v>
      </c>
      <c r="W13" s="5">
        <f t="shared" si="1"/>
        <v>0.51639777949432286</v>
      </c>
      <c r="X13" s="5">
        <f t="shared" si="1"/>
        <v>1.2516655570345723</v>
      </c>
      <c r="Y13" s="7">
        <f>STDEV(J2:X11)</f>
        <v>0.68724395272660266</v>
      </c>
    </row>
    <row r="14" spans="1:25" x14ac:dyDescent="0.2">
      <c r="J14" s="64">
        <f t="shared" ref="J14:X14" si="2">AVERAGE(J2:J13)</f>
        <v>4.2596998149578598</v>
      </c>
      <c r="K14" s="64">
        <f t="shared" si="2"/>
        <v>4.3485871576283044</v>
      </c>
      <c r="L14" s="64">
        <f t="shared" si="2"/>
        <v>4.1689205230578947</v>
      </c>
      <c r="M14" s="64">
        <f t="shared" si="2"/>
        <v>4.1689205230578947</v>
      </c>
      <c r="N14" s="64">
        <f t="shared" si="2"/>
        <v>3.9819204909616368</v>
      </c>
      <c r="O14" s="64">
        <f t="shared" si="2"/>
        <v>4.4351364184463149</v>
      </c>
      <c r="P14" s="64">
        <f t="shared" si="2"/>
        <v>3.0936060501957137</v>
      </c>
      <c r="Q14" s="64">
        <f t="shared" si="2"/>
        <v>3.8056371843497954</v>
      </c>
      <c r="R14" s="64">
        <f t="shared" si="2"/>
        <v>4.0763664816245262</v>
      </c>
      <c r="S14" s="64">
        <f t="shared" si="2"/>
        <v>4.0763664816245262</v>
      </c>
      <c r="T14" s="64">
        <f t="shared" si="2"/>
        <v>3.9979123798092124</v>
      </c>
      <c r="U14" s="64">
        <f t="shared" si="2"/>
        <v>4.1689205230578947</v>
      </c>
      <c r="V14" s="64">
        <f t="shared" si="2"/>
        <v>4.5180189805014033</v>
      </c>
      <c r="W14" s="64">
        <f t="shared" si="2"/>
        <v>4.2596998149578598</v>
      </c>
      <c r="X14" s="64">
        <f t="shared" si="2"/>
        <v>4.0459721297528803</v>
      </c>
    </row>
    <row r="15" spans="1:25" x14ac:dyDescent="0.2">
      <c r="J15" s="64">
        <f t="shared" ref="J15:X15" si="3">STDEV(J2:J11)</f>
        <v>0.51639777949432286</v>
      </c>
      <c r="K15" s="64">
        <f t="shared" si="3"/>
        <v>0.48304589153964794</v>
      </c>
      <c r="L15" s="64">
        <f t="shared" si="3"/>
        <v>0.52704627669472992</v>
      </c>
      <c r="M15" s="64">
        <f t="shared" si="3"/>
        <v>0.52704627669472992</v>
      </c>
      <c r="N15" s="64">
        <f t="shared" si="3"/>
        <v>0.48304589153964728</v>
      </c>
      <c r="O15" s="64">
        <f t="shared" si="3"/>
        <v>0.42163702135578385</v>
      </c>
      <c r="P15" s="64">
        <f t="shared" si="3"/>
        <v>0.82327260234856425</v>
      </c>
      <c r="Q15" s="64">
        <f t="shared" si="3"/>
        <v>0.5676462121975473</v>
      </c>
      <c r="R15" s="64">
        <f t="shared" si="3"/>
        <v>0.51639777949432286</v>
      </c>
      <c r="S15" s="64">
        <f t="shared" si="3"/>
        <v>0.51639777949432286</v>
      </c>
      <c r="T15" s="64">
        <f t="shared" si="3"/>
        <v>0.6749485577105524</v>
      </c>
      <c r="U15" s="64">
        <f t="shared" si="3"/>
        <v>0.52704627669472992</v>
      </c>
      <c r="V15" s="64">
        <f t="shared" si="3"/>
        <v>0.31622776601683794</v>
      </c>
      <c r="W15" s="64">
        <f t="shared" si="3"/>
        <v>0.51639777949432286</v>
      </c>
      <c r="X15" s="64">
        <f t="shared" si="3"/>
        <v>1.2516655570345723</v>
      </c>
    </row>
    <row r="16" spans="1:25" x14ac:dyDescent="0.2">
      <c r="A16" s="2" t="s">
        <v>24</v>
      </c>
      <c r="B16" s="2">
        <v>6</v>
      </c>
      <c r="E16" s="2" t="s">
        <v>401</v>
      </c>
      <c r="F16" s="2" t="s">
        <v>38</v>
      </c>
      <c r="G16" s="2">
        <v>2</v>
      </c>
    </row>
    <row r="17" spans="1:7" x14ac:dyDescent="0.2">
      <c r="A17" s="2" t="s">
        <v>32</v>
      </c>
      <c r="B17" s="2">
        <v>4</v>
      </c>
      <c r="E17" s="2" t="s">
        <v>402</v>
      </c>
      <c r="F17" s="2" t="s">
        <v>49</v>
      </c>
      <c r="G17" s="2">
        <v>2</v>
      </c>
    </row>
    <row r="18" spans="1:7" x14ac:dyDescent="0.2">
      <c r="F18" s="2" t="s">
        <v>58</v>
      </c>
      <c r="G18" s="2">
        <v>1</v>
      </c>
    </row>
    <row r="19" spans="1:7" x14ac:dyDescent="0.2">
      <c r="A19" s="2" t="s">
        <v>25</v>
      </c>
      <c r="B19" s="2">
        <v>2</v>
      </c>
      <c r="F19" s="2" t="s">
        <v>35</v>
      </c>
      <c r="G19" s="2">
        <v>1</v>
      </c>
    </row>
    <row r="20" spans="1:7" x14ac:dyDescent="0.2">
      <c r="A20" s="2" t="s">
        <v>33</v>
      </c>
      <c r="B20" s="2">
        <v>4</v>
      </c>
      <c r="E20" s="2" t="s">
        <v>403</v>
      </c>
      <c r="F20" s="2" t="s">
        <v>403</v>
      </c>
      <c r="G20" s="2">
        <v>1</v>
      </c>
    </row>
    <row r="21" spans="1:7" x14ac:dyDescent="0.2">
      <c r="A21" s="2" t="s">
        <v>36</v>
      </c>
      <c r="B21" s="2">
        <v>3</v>
      </c>
      <c r="E21" s="2" t="s">
        <v>50</v>
      </c>
      <c r="F21" s="2" t="s">
        <v>404</v>
      </c>
      <c r="G21" s="2">
        <v>2</v>
      </c>
    </row>
    <row r="22" spans="1:7" x14ac:dyDescent="0.2">
      <c r="A22" s="2" t="s">
        <v>45</v>
      </c>
      <c r="B22" s="2">
        <v>1</v>
      </c>
      <c r="E22" s="2" t="s">
        <v>405</v>
      </c>
      <c r="F22" s="2" t="s">
        <v>77</v>
      </c>
      <c r="G22" s="2">
        <v>1</v>
      </c>
    </row>
    <row r="24" spans="1:7" x14ac:dyDescent="0.2">
      <c r="A24" s="2" t="s">
        <v>391</v>
      </c>
      <c r="B24" s="2">
        <v>8</v>
      </c>
    </row>
    <row r="25" spans="1:7" x14ac:dyDescent="0.2">
      <c r="A25" s="2" t="s">
        <v>390</v>
      </c>
      <c r="B25" s="2">
        <v>2</v>
      </c>
    </row>
  </sheetData>
  <autoFilter ref="H1:H15"/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zoomScaleNormal="100" workbookViewId="0">
      <selection activeCell="D87" sqref="D87"/>
    </sheetView>
  </sheetViews>
  <sheetFormatPr defaultColWidth="14.42578125" defaultRowHeight="23.25" x14ac:dyDescent="0.2"/>
  <cols>
    <col min="1" max="1" width="18" style="2" bestFit="1" customWidth="1"/>
    <col min="2" max="2" width="11.42578125" style="2" bestFit="1" customWidth="1"/>
    <col min="3" max="3" width="10.28515625" style="2" bestFit="1" customWidth="1"/>
    <col min="4" max="4" width="15.5703125" style="2" bestFit="1" customWidth="1"/>
    <col min="5" max="5" width="42.140625" style="2" bestFit="1" customWidth="1"/>
    <col min="6" max="6" width="37.5703125" style="2" bestFit="1" customWidth="1"/>
    <col min="7" max="7" width="23.42578125" style="2" bestFit="1" customWidth="1"/>
    <col min="8" max="8" width="13.7109375" style="2" bestFit="1" customWidth="1"/>
    <col min="9" max="9" width="46.28515625" style="2" bestFit="1" customWidth="1"/>
    <col min="10" max="10" width="48" style="2" bestFit="1" customWidth="1"/>
    <col min="11" max="11" width="39.28515625" style="2" bestFit="1" customWidth="1"/>
    <col min="12" max="12" width="43.140625" style="2" bestFit="1" customWidth="1"/>
    <col min="13" max="13" width="44.5703125" style="2" bestFit="1" customWidth="1"/>
    <col min="14" max="14" width="28.42578125" style="2" bestFit="1" customWidth="1"/>
    <col min="15" max="15" width="48.140625" style="2" bestFit="1" customWidth="1"/>
    <col min="16" max="16" width="47.85546875" style="2" bestFit="1" customWidth="1"/>
    <col min="17" max="17" width="53.85546875" style="2" bestFit="1" customWidth="1"/>
    <col min="18" max="18" width="45.7109375" style="2" bestFit="1" customWidth="1"/>
    <col min="19" max="20" width="48.140625" style="2" bestFit="1" customWidth="1"/>
    <col min="21" max="21" width="33.42578125" style="2" bestFit="1" customWidth="1"/>
    <col min="22" max="22" width="62.140625" style="2" bestFit="1" customWidth="1"/>
    <col min="23" max="23" width="65.5703125" style="2" bestFit="1" customWidth="1"/>
    <col min="24" max="24" width="7.85546875" style="2" customWidth="1"/>
    <col min="25" max="30" width="21.5703125" style="2" customWidth="1"/>
    <col min="31" max="16384" width="14.42578125" style="2"/>
  </cols>
  <sheetData>
    <row r="1" spans="1:24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</row>
    <row r="2" spans="1:24" customFormat="1" ht="15.75" customHeight="1" x14ac:dyDescent="0.2">
      <c r="A2" s="141">
        <v>43581.600688067134</v>
      </c>
      <c r="B2" s="1" t="s">
        <v>32</v>
      </c>
      <c r="C2" s="1" t="s">
        <v>25</v>
      </c>
      <c r="D2" s="1" t="s">
        <v>26</v>
      </c>
      <c r="E2" s="1" t="s">
        <v>44</v>
      </c>
      <c r="F2" s="1" t="s">
        <v>44</v>
      </c>
      <c r="G2" s="1" t="s">
        <v>29</v>
      </c>
      <c r="H2" s="1" t="s">
        <v>137</v>
      </c>
      <c r="I2" s="1">
        <v>5</v>
      </c>
      <c r="J2" s="1">
        <v>5</v>
      </c>
      <c r="K2" s="1">
        <v>5</v>
      </c>
      <c r="L2" s="1">
        <v>5</v>
      </c>
      <c r="M2" s="1">
        <v>5</v>
      </c>
      <c r="N2" s="1">
        <v>5</v>
      </c>
      <c r="O2" s="1">
        <v>5</v>
      </c>
      <c r="P2" s="1">
        <v>5</v>
      </c>
      <c r="Q2" s="1">
        <v>5</v>
      </c>
      <c r="R2" s="1">
        <v>5</v>
      </c>
      <c r="S2" s="1">
        <v>5</v>
      </c>
      <c r="T2" s="1">
        <v>5</v>
      </c>
      <c r="U2" s="1">
        <v>5</v>
      </c>
      <c r="V2" s="1">
        <v>5</v>
      </c>
      <c r="W2" s="1">
        <v>5</v>
      </c>
    </row>
    <row r="3" spans="1:24" customFormat="1" ht="15.75" customHeight="1" x14ac:dyDescent="0.2">
      <c r="A3" s="141">
        <v>43583.422565659726</v>
      </c>
      <c r="B3" s="1" t="s">
        <v>32</v>
      </c>
      <c r="C3" s="1" t="s">
        <v>25</v>
      </c>
      <c r="D3" s="1" t="s">
        <v>26</v>
      </c>
      <c r="E3" s="1" t="s">
        <v>331</v>
      </c>
      <c r="F3" s="1" t="s">
        <v>35</v>
      </c>
      <c r="G3" s="1" t="s">
        <v>29</v>
      </c>
      <c r="H3" s="1" t="s">
        <v>137</v>
      </c>
      <c r="I3" s="1">
        <v>5</v>
      </c>
      <c r="J3" s="1">
        <v>5</v>
      </c>
      <c r="K3" s="1">
        <v>5</v>
      </c>
      <c r="L3" s="1">
        <v>5</v>
      </c>
      <c r="M3" s="1">
        <v>5</v>
      </c>
      <c r="N3" s="1">
        <v>5</v>
      </c>
      <c r="O3" s="1">
        <v>5</v>
      </c>
      <c r="P3" s="1">
        <v>5</v>
      </c>
      <c r="Q3" s="1">
        <v>5</v>
      </c>
      <c r="R3" s="1">
        <v>5</v>
      </c>
      <c r="S3" s="1">
        <v>5</v>
      </c>
      <c r="T3" s="1">
        <v>5</v>
      </c>
      <c r="U3" s="1">
        <v>5</v>
      </c>
      <c r="V3" s="1">
        <v>5</v>
      </c>
      <c r="W3" s="1">
        <v>5</v>
      </c>
    </row>
    <row r="4" spans="1:24" customFormat="1" ht="15.75" customHeight="1" x14ac:dyDescent="0.2">
      <c r="A4" s="141">
        <v>43583.426722442135</v>
      </c>
      <c r="B4" s="1" t="s">
        <v>24</v>
      </c>
      <c r="C4" s="1" t="s">
        <v>33</v>
      </c>
      <c r="D4" s="1" t="s">
        <v>37</v>
      </c>
      <c r="E4" s="1" t="s">
        <v>69</v>
      </c>
      <c r="F4" s="1" t="s">
        <v>332</v>
      </c>
      <c r="G4" s="1" t="s">
        <v>29</v>
      </c>
      <c r="H4" s="1" t="s">
        <v>137</v>
      </c>
      <c r="I4" s="1">
        <v>4</v>
      </c>
      <c r="J4" s="1">
        <v>5</v>
      </c>
      <c r="K4" s="1">
        <v>5</v>
      </c>
      <c r="L4" s="1">
        <v>3</v>
      </c>
      <c r="M4" s="1">
        <v>5</v>
      </c>
      <c r="N4" s="1">
        <v>5</v>
      </c>
      <c r="O4" s="1">
        <v>3</v>
      </c>
      <c r="P4" s="1">
        <v>4</v>
      </c>
      <c r="Q4" s="1">
        <v>5</v>
      </c>
      <c r="R4" s="1">
        <v>5</v>
      </c>
      <c r="S4" s="1">
        <v>5</v>
      </c>
      <c r="T4" s="1">
        <v>5</v>
      </c>
      <c r="U4" s="1">
        <v>5</v>
      </c>
      <c r="V4" s="1">
        <v>5</v>
      </c>
      <c r="W4" s="1">
        <v>5</v>
      </c>
    </row>
    <row r="5" spans="1:24" customFormat="1" ht="15.75" customHeight="1" x14ac:dyDescent="0.2">
      <c r="A5" s="141">
        <v>43583.42737002315</v>
      </c>
      <c r="B5" s="1" t="s">
        <v>24</v>
      </c>
      <c r="C5" s="1" t="s">
        <v>25</v>
      </c>
      <c r="D5" s="1" t="s">
        <v>26</v>
      </c>
      <c r="E5" s="1" t="s">
        <v>64</v>
      </c>
      <c r="F5" s="1" t="s">
        <v>73</v>
      </c>
      <c r="G5" s="1" t="s">
        <v>67</v>
      </c>
      <c r="H5" s="1" t="s">
        <v>141</v>
      </c>
      <c r="I5" s="1">
        <v>5</v>
      </c>
      <c r="J5" s="1">
        <v>2</v>
      </c>
      <c r="K5" s="1">
        <v>3</v>
      </c>
      <c r="L5" s="1">
        <v>3</v>
      </c>
      <c r="M5" s="1">
        <v>5</v>
      </c>
      <c r="N5" s="1">
        <v>5</v>
      </c>
      <c r="O5" s="1">
        <v>3</v>
      </c>
      <c r="P5" s="1">
        <v>4</v>
      </c>
      <c r="Q5" s="1">
        <v>5</v>
      </c>
      <c r="R5" s="1">
        <v>5</v>
      </c>
      <c r="S5" s="1">
        <v>5</v>
      </c>
      <c r="T5" s="1">
        <v>5</v>
      </c>
      <c r="U5" s="1">
        <v>5</v>
      </c>
      <c r="V5" s="1">
        <v>4</v>
      </c>
      <c r="W5" s="1">
        <v>5</v>
      </c>
      <c r="X5" s="1" t="s">
        <v>333</v>
      </c>
    </row>
    <row r="6" spans="1:24" customFormat="1" ht="15.75" customHeight="1" x14ac:dyDescent="0.2">
      <c r="A6" s="141">
        <v>43583.427642951385</v>
      </c>
      <c r="B6" s="1" t="s">
        <v>24</v>
      </c>
      <c r="C6" s="1" t="s">
        <v>36</v>
      </c>
      <c r="D6" s="1" t="s">
        <v>37</v>
      </c>
      <c r="E6" s="1" t="s">
        <v>69</v>
      </c>
      <c r="F6" s="1" t="s">
        <v>77</v>
      </c>
      <c r="G6" s="1" t="s">
        <v>29</v>
      </c>
      <c r="H6" s="1" t="s">
        <v>137</v>
      </c>
      <c r="I6" s="1">
        <v>3</v>
      </c>
      <c r="J6" s="1">
        <v>4</v>
      </c>
      <c r="K6" s="1">
        <v>3</v>
      </c>
      <c r="L6" s="1">
        <v>3</v>
      </c>
      <c r="M6" s="1">
        <v>3</v>
      </c>
      <c r="N6" s="1">
        <v>4</v>
      </c>
      <c r="O6" s="1">
        <v>3</v>
      </c>
      <c r="P6" s="1">
        <v>4</v>
      </c>
      <c r="Q6" s="1">
        <v>4</v>
      </c>
      <c r="R6" s="1">
        <v>4</v>
      </c>
      <c r="S6" s="1">
        <v>4</v>
      </c>
      <c r="T6" s="1">
        <v>3</v>
      </c>
      <c r="U6" s="1">
        <v>4</v>
      </c>
      <c r="V6" s="1">
        <v>4</v>
      </c>
      <c r="W6" s="1">
        <v>4</v>
      </c>
    </row>
    <row r="7" spans="1:24" customFormat="1" ht="15.75" customHeight="1" x14ac:dyDescent="0.2">
      <c r="A7" s="141">
        <v>43583.428204143522</v>
      </c>
      <c r="B7" s="1" t="s">
        <v>32</v>
      </c>
      <c r="C7" s="1" t="s">
        <v>25</v>
      </c>
      <c r="D7" s="1" t="s">
        <v>26</v>
      </c>
      <c r="E7" s="1" t="s">
        <v>334</v>
      </c>
      <c r="F7" s="1" t="s">
        <v>335</v>
      </c>
      <c r="G7" s="1" t="s">
        <v>29</v>
      </c>
      <c r="H7" s="1" t="s">
        <v>141</v>
      </c>
      <c r="I7" s="1">
        <v>2</v>
      </c>
      <c r="J7" s="1">
        <v>2</v>
      </c>
      <c r="K7" s="1">
        <v>1</v>
      </c>
      <c r="L7" s="1">
        <v>3</v>
      </c>
      <c r="M7" s="1">
        <v>4</v>
      </c>
      <c r="N7" s="1">
        <v>4</v>
      </c>
      <c r="O7" s="1">
        <v>3</v>
      </c>
      <c r="P7" s="1">
        <v>4</v>
      </c>
      <c r="Q7" s="1">
        <v>4</v>
      </c>
      <c r="R7" s="1">
        <v>4</v>
      </c>
      <c r="S7" s="1">
        <v>4</v>
      </c>
      <c r="T7" s="1">
        <v>4</v>
      </c>
      <c r="U7" s="1">
        <v>4</v>
      </c>
      <c r="V7" s="1">
        <v>4</v>
      </c>
      <c r="W7" s="1">
        <v>3</v>
      </c>
      <c r="X7" s="1" t="s">
        <v>336</v>
      </c>
    </row>
    <row r="8" spans="1:24" customFormat="1" ht="15.75" customHeight="1" x14ac:dyDescent="0.2">
      <c r="A8" s="141">
        <v>43583.430615775462</v>
      </c>
      <c r="B8" s="1" t="s">
        <v>24</v>
      </c>
      <c r="C8" s="1" t="s">
        <v>25</v>
      </c>
      <c r="D8" s="1" t="s">
        <v>26</v>
      </c>
      <c r="E8" s="1" t="s">
        <v>34</v>
      </c>
      <c r="F8" s="1" t="s">
        <v>49</v>
      </c>
      <c r="G8" s="1" t="s">
        <v>29</v>
      </c>
      <c r="H8" s="1" t="s">
        <v>141</v>
      </c>
      <c r="I8" s="1">
        <v>4</v>
      </c>
      <c r="J8" s="1">
        <v>4</v>
      </c>
      <c r="K8" s="1">
        <v>3</v>
      </c>
      <c r="L8" s="1">
        <v>4</v>
      </c>
      <c r="M8" s="1">
        <v>4</v>
      </c>
      <c r="N8" s="1">
        <v>4</v>
      </c>
      <c r="O8" s="1">
        <v>2</v>
      </c>
      <c r="P8" s="1">
        <v>4</v>
      </c>
      <c r="Q8" s="1">
        <v>4</v>
      </c>
      <c r="R8" s="1">
        <v>4</v>
      </c>
      <c r="S8" s="1">
        <v>4</v>
      </c>
      <c r="T8" s="1">
        <v>4</v>
      </c>
      <c r="U8" s="1">
        <v>5</v>
      </c>
      <c r="V8" s="1">
        <v>4</v>
      </c>
      <c r="W8" s="1">
        <v>5</v>
      </c>
    </row>
    <row r="9" spans="1:24" customFormat="1" ht="15.75" customHeight="1" x14ac:dyDescent="0.2">
      <c r="A9" s="141">
        <v>43583.432124999999</v>
      </c>
      <c r="B9" s="1" t="s">
        <v>32</v>
      </c>
      <c r="C9" s="1" t="s">
        <v>25</v>
      </c>
      <c r="D9" s="1" t="s">
        <v>26</v>
      </c>
      <c r="E9" s="1" t="s">
        <v>52</v>
      </c>
      <c r="F9" s="1" t="s">
        <v>337</v>
      </c>
      <c r="G9" s="1" t="s">
        <v>29</v>
      </c>
      <c r="H9" s="1" t="s">
        <v>141</v>
      </c>
      <c r="I9" s="1">
        <v>2</v>
      </c>
      <c r="J9" s="1">
        <v>3</v>
      </c>
      <c r="K9" s="1">
        <v>2</v>
      </c>
      <c r="L9" s="1">
        <v>3</v>
      </c>
      <c r="M9" s="1">
        <v>4</v>
      </c>
      <c r="N9" s="1">
        <v>4</v>
      </c>
      <c r="O9" s="1">
        <v>2</v>
      </c>
      <c r="P9" s="1">
        <v>3</v>
      </c>
      <c r="Q9" s="1">
        <v>3</v>
      </c>
      <c r="R9" s="1">
        <v>3</v>
      </c>
      <c r="S9" s="1">
        <v>3</v>
      </c>
      <c r="T9" s="1">
        <v>4</v>
      </c>
      <c r="U9" s="1">
        <v>4</v>
      </c>
      <c r="V9" s="1">
        <v>4</v>
      </c>
      <c r="W9" s="1">
        <v>4</v>
      </c>
      <c r="X9" s="1" t="s">
        <v>338</v>
      </c>
    </row>
    <row r="10" spans="1:24" customFormat="1" ht="15.75" customHeight="1" x14ac:dyDescent="0.2">
      <c r="A10" s="141">
        <v>43583.436670925927</v>
      </c>
      <c r="B10" s="1" t="s">
        <v>32</v>
      </c>
      <c r="C10" s="1" t="s">
        <v>25</v>
      </c>
      <c r="D10" s="1" t="s">
        <v>26</v>
      </c>
      <c r="E10" s="1" t="s">
        <v>34</v>
      </c>
      <c r="F10" s="1" t="s">
        <v>49</v>
      </c>
      <c r="G10" s="1" t="s">
        <v>67</v>
      </c>
      <c r="H10" s="1" t="s">
        <v>137</v>
      </c>
      <c r="I10" s="1">
        <v>4</v>
      </c>
      <c r="J10" s="1">
        <v>4</v>
      </c>
      <c r="K10" s="1">
        <v>4</v>
      </c>
      <c r="L10" s="1">
        <v>4</v>
      </c>
      <c r="M10" s="1">
        <v>4</v>
      </c>
      <c r="N10" s="1">
        <v>4</v>
      </c>
      <c r="O10" s="1">
        <v>3</v>
      </c>
      <c r="P10" s="1">
        <v>4</v>
      </c>
      <c r="Q10" s="1">
        <v>4</v>
      </c>
      <c r="R10" s="1">
        <v>4</v>
      </c>
      <c r="S10" s="1">
        <v>4</v>
      </c>
      <c r="T10" s="1">
        <v>5</v>
      </c>
      <c r="U10" s="1">
        <v>5</v>
      </c>
      <c r="V10" s="1">
        <v>5</v>
      </c>
      <c r="W10" s="1">
        <v>5</v>
      </c>
    </row>
    <row r="11" spans="1:24" customFormat="1" ht="15.75" customHeight="1" x14ac:dyDescent="0.2">
      <c r="A11" s="141">
        <v>43583.436756435185</v>
      </c>
      <c r="B11" s="1" t="s">
        <v>32</v>
      </c>
      <c r="C11" s="1" t="s">
        <v>25</v>
      </c>
      <c r="D11" s="1" t="s">
        <v>26</v>
      </c>
      <c r="E11" s="1" t="s">
        <v>63</v>
      </c>
      <c r="F11" s="1" t="s">
        <v>57</v>
      </c>
      <c r="G11" s="1" t="s">
        <v>71</v>
      </c>
      <c r="H11" s="1" t="s">
        <v>141</v>
      </c>
      <c r="I11" s="1">
        <v>4</v>
      </c>
      <c r="J11" s="1">
        <v>4</v>
      </c>
      <c r="K11" s="1">
        <v>5</v>
      </c>
      <c r="L11" s="1">
        <v>4</v>
      </c>
      <c r="M11" s="1">
        <v>4</v>
      </c>
      <c r="N11" s="1">
        <v>4</v>
      </c>
      <c r="O11" s="1">
        <v>3</v>
      </c>
      <c r="P11" s="1">
        <v>5</v>
      </c>
      <c r="Q11" s="1">
        <v>5</v>
      </c>
      <c r="R11" s="1">
        <v>5</v>
      </c>
      <c r="S11" s="1">
        <v>5</v>
      </c>
      <c r="T11" s="1">
        <v>5</v>
      </c>
      <c r="U11" s="1">
        <v>5</v>
      </c>
      <c r="V11" s="1">
        <v>5</v>
      </c>
      <c r="W11" s="1">
        <v>5</v>
      </c>
    </row>
    <row r="12" spans="1:24" customFormat="1" ht="15.75" customHeight="1" x14ac:dyDescent="0.2">
      <c r="A12" s="141">
        <v>43583.439497928237</v>
      </c>
      <c r="B12" s="1" t="s">
        <v>24</v>
      </c>
      <c r="C12" s="1" t="s">
        <v>33</v>
      </c>
      <c r="D12" s="1" t="s">
        <v>37</v>
      </c>
      <c r="E12" s="1" t="s">
        <v>39</v>
      </c>
      <c r="F12" s="1" t="s">
        <v>339</v>
      </c>
      <c r="G12" s="1" t="s">
        <v>56</v>
      </c>
      <c r="H12" s="1" t="s">
        <v>141</v>
      </c>
      <c r="I12" s="1">
        <v>5</v>
      </c>
      <c r="J12" s="1">
        <v>5</v>
      </c>
      <c r="K12" s="1">
        <v>5</v>
      </c>
      <c r="L12" s="1">
        <v>4</v>
      </c>
      <c r="M12" s="1">
        <v>4</v>
      </c>
      <c r="N12" s="1">
        <v>5</v>
      </c>
      <c r="O12" s="1">
        <v>4</v>
      </c>
      <c r="P12" s="1">
        <v>4</v>
      </c>
      <c r="Q12" s="1">
        <v>5</v>
      </c>
      <c r="R12" s="1">
        <v>5</v>
      </c>
      <c r="S12" s="1">
        <v>5</v>
      </c>
      <c r="T12" s="1">
        <v>5</v>
      </c>
      <c r="U12" s="1">
        <v>5</v>
      </c>
      <c r="V12" s="1">
        <v>5</v>
      </c>
      <c r="W12" s="1">
        <v>5</v>
      </c>
      <c r="X12" s="1" t="s">
        <v>340</v>
      </c>
    </row>
    <row r="13" spans="1:24" customFormat="1" ht="15.75" customHeight="1" x14ac:dyDescent="0.2">
      <c r="A13" s="141">
        <v>43583.446051550927</v>
      </c>
      <c r="B13" s="1" t="s">
        <v>24</v>
      </c>
      <c r="C13" s="1" t="s">
        <v>25</v>
      </c>
      <c r="D13" s="1" t="s">
        <v>26</v>
      </c>
      <c r="E13" s="1" t="s">
        <v>341</v>
      </c>
      <c r="F13" s="1" t="s">
        <v>342</v>
      </c>
      <c r="G13" s="1" t="s">
        <v>67</v>
      </c>
      <c r="H13" s="1" t="s">
        <v>137</v>
      </c>
      <c r="I13" s="1">
        <v>4</v>
      </c>
      <c r="J13" s="1">
        <v>5</v>
      </c>
      <c r="K13" s="1">
        <v>4</v>
      </c>
      <c r="L13" s="1">
        <v>5</v>
      </c>
      <c r="M13" s="1">
        <v>5</v>
      </c>
      <c r="N13" s="1">
        <v>5</v>
      </c>
      <c r="O13" s="1">
        <v>4</v>
      </c>
      <c r="P13" s="1">
        <v>5</v>
      </c>
      <c r="Q13" s="1">
        <v>4</v>
      </c>
      <c r="R13" s="1">
        <v>5</v>
      </c>
      <c r="S13" s="1">
        <v>4</v>
      </c>
      <c r="T13" s="1">
        <v>4</v>
      </c>
      <c r="U13" s="1">
        <v>5</v>
      </c>
      <c r="V13" s="1">
        <v>5</v>
      </c>
      <c r="W13" s="1">
        <v>4</v>
      </c>
    </row>
    <row r="14" spans="1:24" customFormat="1" ht="15.75" customHeight="1" x14ac:dyDescent="0.2">
      <c r="A14" s="141">
        <v>43583.447114421295</v>
      </c>
      <c r="B14" s="1" t="s">
        <v>32</v>
      </c>
      <c r="C14" s="1" t="s">
        <v>45</v>
      </c>
      <c r="D14" s="1" t="s">
        <v>37</v>
      </c>
      <c r="E14" s="1" t="s">
        <v>34</v>
      </c>
      <c r="F14" s="1" t="s">
        <v>49</v>
      </c>
      <c r="G14" s="1" t="s">
        <v>56</v>
      </c>
      <c r="H14" s="1" t="s">
        <v>141</v>
      </c>
      <c r="I14" s="1">
        <v>4</v>
      </c>
      <c r="J14" s="1">
        <v>4</v>
      </c>
      <c r="K14" s="1">
        <v>4</v>
      </c>
      <c r="L14" s="1">
        <v>4</v>
      </c>
      <c r="M14" s="1">
        <v>4</v>
      </c>
      <c r="N14" s="1">
        <v>5</v>
      </c>
      <c r="O14" s="1">
        <v>4</v>
      </c>
      <c r="P14" s="1">
        <v>4</v>
      </c>
      <c r="Q14" s="1">
        <v>4</v>
      </c>
      <c r="R14" s="1">
        <v>4</v>
      </c>
      <c r="S14" s="1">
        <v>4</v>
      </c>
      <c r="T14" s="1">
        <v>4</v>
      </c>
      <c r="U14" s="1">
        <v>5</v>
      </c>
      <c r="V14" s="1">
        <v>5</v>
      </c>
      <c r="W14" s="1">
        <v>4</v>
      </c>
    </row>
    <row r="15" spans="1:24" customFormat="1" ht="15.75" customHeight="1" x14ac:dyDescent="0.2">
      <c r="A15" s="141">
        <v>43583.451233622684</v>
      </c>
      <c r="B15" s="1" t="s">
        <v>24</v>
      </c>
      <c r="C15" s="1" t="s">
        <v>25</v>
      </c>
      <c r="D15" s="1" t="s">
        <v>26</v>
      </c>
      <c r="E15" s="1" t="s">
        <v>343</v>
      </c>
      <c r="F15" s="1" t="s">
        <v>344</v>
      </c>
      <c r="G15" s="1" t="s">
        <v>71</v>
      </c>
      <c r="H15" s="1" t="s">
        <v>141</v>
      </c>
      <c r="I15" s="1">
        <v>5</v>
      </c>
      <c r="J15" s="1">
        <v>5</v>
      </c>
      <c r="K15" s="1">
        <v>5</v>
      </c>
      <c r="L15" s="1">
        <v>4</v>
      </c>
      <c r="M15" s="1">
        <v>4</v>
      </c>
      <c r="N15" s="1">
        <v>5</v>
      </c>
      <c r="O15" s="1">
        <v>3</v>
      </c>
      <c r="P15" s="1">
        <v>5</v>
      </c>
      <c r="Q15" s="1">
        <v>5</v>
      </c>
      <c r="R15" s="1">
        <v>5</v>
      </c>
      <c r="S15" s="1">
        <v>5</v>
      </c>
      <c r="T15" s="1">
        <v>4</v>
      </c>
      <c r="U15" s="1">
        <v>5</v>
      </c>
      <c r="V15" s="1">
        <v>5</v>
      </c>
      <c r="W15" s="1">
        <v>5</v>
      </c>
      <c r="X15" s="1" t="s">
        <v>345</v>
      </c>
    </row>
    <row r="16" spans="1:24" customFormat="1" ht="15.75" customHeight="1" x14ac:dyDescent="0.2">
      <c r="A16" s="141">
        <v>43583.453990729162</v>
      </c>
      <c r="B16" s="1" t="s">
        <v>24</v>
      </c>
      <c r="C16" s="1" t="s">
        <v>33</v>
      </c>
      <c r="D16" s="1" t="s">
        <v>37</v>
      </c>
      <c r="E16" s="1" t="s">
        <v>34</v>
      </c>
      <c r="F16" s="1" t="s">
        <v>35</v>
      </c>
      <c r="G16" s="1" t="s">
        <v>40</v>
      </c>
      <c r="H16" s="1" t="s">
        <v>141</v>
      </c>
      <c r="I16" s="1">
        <v>4</v>
      </c>
      <c r="J16" s="1">
        <v>5</v>
      </c>
      <c r="K16" s="1">
        <v>5</v>
      </c>
      <c r="L16" s="1">
        <v>4</v>
      </c>
      <c r="M16" s="1">
        <v>5</v>
      </c>
      <c r="N16" s="1">
        <v>4</v>
      </c>
      <c r="O16" s="1">
        <v>3</v>
      </c>
      <c r="P16" s="1">
        <v>4</v>
      </c>
      <c r="Q16" s="1">
        <v>4</v>
      </c>
      <c r="R16" s="1">
        <v>4</v>
      </c>
      <c r="S16" s="1">
        <v>4</v>
      </c>
      <c r="T16" s="1">
        <v>4</v>
      </c>
      <c r="U16" s="1">
        <v>4</v>
      </c>
      <c r="V16" s="1">
        <v>5</v>
      </c>
      <c r="W16" s="1">
        <v>5</v>
      </c>
    </row>
    <row r="17" spans="1:24" customFormat="1" ht="15.75" customHeight="1" x14ac:dyDescent="0.2">
      <c r="A17" s="141">
        <v>43583.454209293981</v>
      </c>
      <c r="B17" s="1" t="s">
        <v>24</v>
      </c>
      <c r="C17" s="1" t="s">
        <v>25</v>
      </c>
      <c r="D17" s="1" t="s">
        <v>26</v>
      </c>
      <c r="E17" s="1" t="s">
        <v>146</v>
      </c>
      <c r="F17" s="1" t="s">
        <v>147</v>
      </c>
      <c r="G17" s="1" t="s">
        <v>67</v>
      </c>
      <c r="H17" s="1" t="s">
        <v>137</v>
      </c>
      <c r="I17" s="1">
        <v>4</v>
      </c>
      <c r="J17" s="1">
        <v>4</v>
      </c>
      <c r="K17" s="1">
        <v>5</v>
      </c>
      <c r="L17" s="1">
        <v>4</v>
      </c>
      <c r="M17" s="1">
        <v>4</v>
      </c>
      <c r="N17" s="1">
        <v>4</v>
      </c>
      <c r="O17" s="1">
        <v>4</v>
      </c>
      <c r="P17" s="1">
        <v>4</v>
      </c>
      <c r="Q17" s="1">
        <v>4</v>
      </c>
      <c r="R17" s="1">
        <v>4</v>
      </c>
      <c r="S17" s="1">
        <v>4</v>
      </c>
      <c r="T17" s="1">
        <v>4</v>
      </c>
      <c r="U17" s="1">
        <v>4</v>
      </c>
      <c r="V17" s="1">
        <v>4</v>
      </c>
      <c r="W17" s="1">
        <v>4</v>
      </c>
    </row>
    <row r="18" spans="1:24" customFormat="1" ht="15.75" customHeight="1" x14ac:dyDescent="0.2">
      <c r="A18" s="141">
        <v>43583.455835879635</v>
      </c>
      <c r="B18" s="1" t="s">
        <v>32</v>
      </c>
      <c r="C18" s="1" t="s">
        <v>25</v>
      </c>
      <c r="D18" s="1" t="s">
        <v>26</v>
      </c>
      <c r="E18" s="1" t="s">
        <v>27</v>
      </c>
      <c r="F18" s="1" t="s">
        <v>28</v>
      </c>
      <c r="G18" s="1" t="s">
        <v>71</v>
      </c>
      <c r="H18" s="1" t="s">
        <v>141</v>
      </c>
      <c r="I18" s="1">
        <v>4</v>
      </c>
      <c r="J18" s="1">
        <v>5</v>
      </c>
      <c r="K18" s="1">
        <v>4</v>
      </c>
      <c r="L18" s="1">
        <v>4</v>
      </c>
      <c r="M18" s="1">
        <v>5</v>
      </c>
      <c r="N18" s="1">
        <v>5</v>
      </c>
      <c r="O18" s="1">
        <v>2</v>
      </c>
      <c r="P18" s="1">
        <v>3</v>
      </c>
      <c r="Q18" s="1">
        <v>4</v>
      </c>
      <c r="R18" s="1">
        <v>4</v>
      </c>
      <c r="S18" s="1">
        <v>4</v>
      </c>
      <c r="T18" s="1">
        <v>4</v>
      </c>
      <c r="U18" s="1">
        <v>5</v>
      </c>
      <c r="V18" s="1">
        <v>4</v>
      </c>
      <c r="W18" s="1">
        <v>5</v>
      </c>
    </row>
    <row r="19" spans="1:24" customFormat="1" ht="15.75" customHeight="1" x14ac:dyDescent="0.2">
      <c r="A19" s="141">
        <v>43583.456261111111</v>
      </c>
      <c r="B19" s="1" t="s">
        <v>32</v>
      </c>
      <c r="C19" s="1" t="s">
        <v>33</v>
      </c>
      <c r="D19" s="1" t="s">
        <v>37</v>
      </c>
      <c r="E19" s="1" t="s">
        <v>34</v>
      </c>
      <c r="F19" s="1" t="s">
        <v>35</v>
      </c>
      <c r="G19" s="1" t="s">
        <v>29</v>
      </c>
      <c r="H19" s="1" t="s">
        <v>137</v>
      </c>
      <c r="I19" s="1">
        <v>5</v>
      </c>
      <c r="J19" s="1">
        <v>5</v>
      </c>
      <c r="K19" s="1">
        <v>5</v>
      </c>
      <c r="L19" s="1">
        <v>4</v>
      </c>
      <c r="M19" s="1">
        <v>4</v>
      </c>
      <c r="N19" s="1">
        <v>4</v>
      </c>
      <c r="O19" s="1">
        <v>3</v>
      </c>
      <c r="P19" s="1">
        <v>4</v>
      </c>
      <c r="Q19" s="1">
        <v>4</v>
      </c>
      <c r="R19" s="1">
        <v>4</v>
      </c>
      <c r="S19" s="1">
        <v>4</v>
      </c>
      <c r="T19" s="1">
        <v>3</v>
      </c>
      <c r="U19" s="1">
        <v>5</v>
      </c>
      <c r="V19" s="1">
        <v>3</v>
      </c>
      <c r="W19" s="1">
        <v>5</v>
      </c>
    </row>
    <row r="20" spans="1:24" customFormat="1" ht="15.75" customHeight="1" x14ac:dyDescent="0.2">
      <c r="A20" s="141">
        <v>43583.4569021875</v>
      </c>
      <c r="B20" s="1" t="s">
        <v>24</v>
      </c>
      <c r="C20" s="1" t="s">
        <v>33</v>
      </c>
      <c r="D20" s="1" t="s">
        <v>26</v>
      </c>
      <c r="E20" s="1" t="s">
        <v>346</v>
      </c>
      <c r="F20" s="1" t="s">
        <v>154</v>
      </c>
      <c r="G20" s="1" t="s">
        <v>67</v>
      </c>
      <c r="H20" s="1" t="s">
        <v>141</v>
      </c>
      <c r="I20" s="1">
        <v>4</v>
      </c>
      <c r="J20" s="1">
        <v>4</v>
      </c>
      <c r="K20" s="1">
        <v>4</v>
      </c>
      <c r="L20" s="1">
        <v>4</v>
      </c>
      <c r="M20" s="1">
        <v>4</v>
      </c>
      <c r="N20" s="1">
        <v>4</v>
      </c>
      <c r="O20" s="1">
        <v>2</v>
      </c>
      <c r="P20" s="1">
        <v>3</v>
      </c>
      <c r="Q20" s="1">
        <v>3</v>
      </c>
      <c r="R20" s="1">
        <v>3</v>
      </c>
      <c r="S20" s="1">
        <v>3</v>
      </c>
      <c r="T20" s="1">
        <v>5</v>
      </c>
      <c r="U20" s="1">
        <v>4</v>
      </c>
      <c r="V20" s="1">
        <v>4</v>
      </c>
      <c r="W20" s="1">
        <v>4</v>
      </c>
    </row>
    <row r="21" spans="1:24" customFormat="1" ht="15.75" customHeight="1" x14ac:dyDescent="0.2">
      <c r="A21" s="141">
        <v>43583.457279108799</v>
      </c>
      <c r="B21" s="1" t="s">
        <v>24</v>
      </c>
      <c r="C21" s="1" t="s">
        <v>36</v>
      </c>
      <c r="D21" s="1" t="s">
        <v>37</v>
      </c>
      <c r="E21" s="1" t="s">
        <v>34</v>
      </c>
      <c r="F21" s="1" t="s">
        <v>347</v>
      </c>
      <c r="G21" s="1" t="s">
        <v>71</v>
      </c>
      <c r="H21" s="1" t="s">
        <v>137</v>
      </c>
      <c r="I21" s="1">
        <v>5</v>
      </c>
      <c r="J21" s="1">
        <v>4</v>
      </c>
      <c r="K21" s="1">
        <v>4</v>
      </c>
      <c r="L21" s="1">
        <v>4</v>
      </c>
      <c r="M21" s="1">
        <v>4</v>
      </c>
      <c r="N21" s="1">
        <v>5</v>
      </c>
      <c r="O21" s="1">
        <v>3</v>
      </c>
      <c r="P21" s="1">
        <v>4</v>
      </c>
      <c r="Q21" s="1">
        <v>4</v>
      </c>
      <c r="R21" s="1">
        <v>4</v>
      </c>
      <c r="S21" s="1">
        <v>4</v>
      </c>
      <c r="T21" s="1">
        <v>4</v>
      </c>
      <c r="U21" s="1">
        <v>5</v>
      </c>
      <c r="V21" s="1">
        <v>5</v>
      </c>
      <c r="W21" s="1">
        <v>5</v>
      </c>
    </row>
    <row r="22" spans="1:24" customFormat="1" ht="15.75" customHeight="1" x14ac:dyDescent="0.2">
      <c r="A22" s="141">
        <v>43583.460737048612</v>
      </c>
      <c r="B22" s="1" t="s">
        <v>32</v>
      </c>
      <c r="C22" s="1" t="s">
        <v>25</v>
      </c>
      <c r="D22" s="1" t="s">
        <v>26</v>
      </c>
      <c r="E22" s="1" t="s">
        <v>52</v>
      </c>
      <c r="F22" s="1" t="s">
        <v>68</v>
      </c>
      <c r="G22" s="1" t="s">
        <v>67</v>
      </c>
      <c r="H22" s="1" t="s">
        <v>141</v>
      </c>
      <c r="I22" s="1">
        <v>5</v>
      </c>
      <c r="J22" s="1">
        <v>5</v>
      </c>
      <c r="K22" s="1">
        <v>4</v>
      </c>
      <c r="L22" s="1">
        <v>5</v>
      </c>
      <c r="M22" s="1">
        <v>5</v>
      </c>
      <c r="N22" s="1">
        <v>5</v>
      </c>
      <c r="O22" s="1">
        <v>3</v>
      </c>
      <c r="P22" s="1">
        <v>4</v>
      </c>
      <c r="Q22" s="1">
        <v>4</v>
      </c>
      <c r="R22" s="1">
        <v>5</v>
      </c>
      <c r="S22" s="1">
        <v>5</v>
      </c>
      <c r="T22" s="1">
        <v>5</v>
      </c>
      <c r="U22" s="1">
        <v>5</v>
      </c>
      <c r="V22" s="1">
        <v>5</v>
      </c>
      <c r="W22" s="1">
        <v>4</v>
      </c>
    </row>
    <row r="23" spans="1:24" customFormat="1" ht="15.75" customHeight="1" x14ac:dyDescent="0.2">
      <c r="A23" s="141">
        <v>43583.463597430557</v>
      </c>
      <c r="B23" s="1" t="s">
        <v>24</v>
      </c>
      <c r="C23" s="1" t="s">
        <v>25</v>
      </c>
      <c r="D23" s="1" t="s">
        <v>26</v>
      </c>
      <c r="E23" s="1" t="s">
        <v>34</v>
      </c>
      <c r="F23" s="1" t="s">
        <v>53</v>
      </c>
      <c r="G23" s="1" t="s">
        <v>40</v>
      </c>
      <c r="H23" s="1" t="s">
        <v>137</v>
      </c>
      <c r="I23" s="1">
        <v>3</v>
      </c>
      <c r="J23" s="1">
        <v>4</v>
      </c>
      <c r="K23" s="1">
        <v>3</v>
      </c>
      <c r="L23" s="1">
        <v>2</v>
      </c>
      <c r="M23" s="1">
        <v>2</v>
      </c>
      <c r="N23" s="1">
        <v>3</v>
      </c>
      <c r="O23" s="1">
        <v>2</v>
      </c>
      <c r="P23" s="1">
        <v>3</v>
      </c>
      <c r="Q23" s="1">
        <v>2</v>
      </c>
      <c r="R23" s="1">
        <v>3</v>
      </c>
      <c r="S23" s="1">
        <v>3</v>
      </c>
      <c r="T23" s="1">
        <v>3</v>
      </c>
      <c r="U23" s="1">
        <v>5</v>
      </c>
      <c r="V23" s="1">
        <v>3</v>
      </c>
      <c r="W23" s="1">
        <v>5</v>
      </c>
    </row>
    <row r="24" spans="1:24" customFormat="1" ht="15.75" customHeight="1" x14ac:dyDescent="0.2">
      <c r="A24" s="141">
        <v>43583.463662627313</v>
      </c>
      <c r="B24" s="1" t="s">
        <v>32</v>
      </c>
      <c r="C24" s="1" t="s">
        <v>25</v>
      </c>
      <c r="D24" s="1" t="s">
        <v>26</v>
      </c>
      <c r="E24" s="1" t="s">
        <v>57</v>
      </c>
      <c r="F24" s="1" t="s">
        <v>57</v>
      </c>
      <c r="G24" s="1" t="s">
        <v>71</v>
      </c>
      <c r="H24" s="1" t="s">
        <v>141</v>
      </c>
      <c r="I24" s="1">
        <v>4</v>
      </c>
      <c r="J24" s="1">
        <v>3</v>
      </c>
      <c r="K24" s="1">
        <v>4</v>
      </c>
      <c r="L24" s="1">
        <v>4</v>
      </c>
      <c r="M24" s="1">
        <v>4</v>
      </c>
      <c r="N24" s="1">
        <v>5</v>
      </c>
      <c r="O24" s="1">
        <v>3</v>
      </c>
      <c r="P24" s="1">
        <v>3</v>
      </c>
      <c r="Q24" s="1">
        <v>3</v>
      </c>
      <c r="R24" s="1">
        <v>3</v>
      </c>
      <c r="S24" s="1">
        <v>3</v>
      </c>
      <c r="T24" s="1">
        <v>3</v>
      </c>
      <c r="U24" s="1">
        <v>1</v>
      </c>
      <c r="V24" s="1">
        <v>4</v>
      </c>
      <c r="W24" s="1">
        <v>4</v>
      </c>
    </row>
    <row r="25" spans="1:24" customFormat="1" ht="15.75" customHeight="1" x14ac:dyDescent="0.2">
      <c r="A25" s="141">
        <v>43583.468250000005</v>
      </c>
      <c r="B25" s="1" t="s">
        <v>32</v>
      </c>
      <c r="C25" s="1" t="s">
        <v>33</v>
      </c>
      <c r="D25" s="1" t="s">
        <v>26</v>
      </c>
      <c r="E25" s="1" t="s">
        <v>348</v>
      </c>
      <c r="F25" s="1" t="s">
        <v>38</v>
      </c>
      <c r="G25" s="1" t="s">
        <v>40</v>
      </c>
      <c r="H25" s="1" t="s">
        <v>137</v>
      </c>
      <c r="I25" s="1">
        <v>4</v>
      </c>
      <c r="J25" s="1">
        <v>4</v>
      </c>
      <c r="K25" s="1">
        <v>4</v>
      </c>
      <c r="L25" s="1">
        <v>3</v>
      </c>
      <c r="M25" s="1">
        <v>3</v>
      </c>
      <c r="N25" s="1">
        <v>4</v>
      </c>
      <c r="O25" s="1">
        <v>2</v>
      </c>
      <c r="P25" s="1">
        <v>3</v>
      </c>
      <c r="Q25" s="1">
        <v>4</v>
      </c>
      <c r="R25" s="1">
        <v>4</v>
      </c>
      <c r="S25" s="1">
        <v>4</v>
      </c>
      <c r="T25" s="1">
        <v>4</v>
      </c>
      <c r="U25" s="1">
        <v>1</v>
      </c>
      <c r="V25" s="1">
        <v>4</v>
      </c>
      <c r="W25" s="1">
        <v>4</v>
      </c>
      <c r="X25" s="1" t="s">
        <v>349</v>
      </c>
    </row>
    <row r="26" spans="1:24" customFormat="1" ht="15.75" customHeight="1" x14ac:dyDescent="0.2">
      <c r="A26" s="141">
        <v>43583.468739988428</v>
      </c>
      <c r="B26" s="1" t="s">
        <v>24</v>
      </c>
      <c r="C26" s="1" t="s">
        <v>33</v>
      </c>
      <c r="D26" s="1" t="s">
        <v>37</v>
      </c>
      <c r="E26" s="1" t="s">
        <v>34</v>
      </c>
      <c r="F26" s="1" t="s">
        <v>35</v>
      </c>
      <c r="G26" s="1" t="s">
        <v>40</v>
      </c>
      <c r="H26" s="1" t="s">
        <v>137</v>
      </c>
      <c r="I26" s="1">
        <v>4</v>
      </c>
      <c r="J26" s="1">
        <v>5</v>
      </c>
      <c r="K26" s="1">
        <v>5</v>
      </c>
      <c r="L26" s="1">
        <v>4</v>
      </c>
      <c r="M26" s="1">
        <v>4</v>
      </c>
      <c r="N26" s="1">
        <v>5</v>
      </c>
      <c r="O26" s="1">
        <v>3</v>
      </c>
      <c r="P26" s="1">
        <v>4</v>
      </c>
      <c r="Q26" s="1">
        <v>5</v>
      </c>
      <c r="R26" s="1">
        <v>5</v>
      </c>
      <c r="S26" s="1">
        <v>4</v>
      </c>
      <c r="T26" s="1">
        <v>4</v>
      </c>
      <c r="U26" s="1">
        <v>5</v>
      </c>
      <c r="V26" s="1">
        <v>5</v>
      </c>
      <c r="W26" s="1">
        <v>5</v>
      </c>
      <c r="X26" s="1" t="s">
        <v>350</v>
      </c>
    </row>
    <row r="27" spans="1:24" customFormat="1" ht="15.75" customHeight="1" x14ac:dyDescent="0.2">
      <c r="A27" s="141">
        <v>43583.470996956021</v>
      </c>
      <c r="B27" s="1" t="s">
        <v>32</v>
      </c>
      <c r="C27" s="1" t="s">
        <v>33</v>
      </c>
      <c r="D27" s="1" t="s">
        <v>37</v>
      </c>
      <c r="E27" s="1" t="s">
        <v>351</v>
      </c>
      <c r="F27" s="1" t="s">
        <v>61</v>
      </c>
      <c r="G27" s="1" t="s">
        <v>71</v>
      </c>
      <c r="H27" s="1" t="s">
        <v>137</v>
      </c>
      <c r="I27" s="1">
        <v>4</v>
      </c>
      <c r="J27" s="1">
        <v>5</v>
      </c>
      <c r="K27" s="1">
        <v>4</v>
      </c>
      <c r="L27" s="1">
        <v>4</v>
      </c>
      <c r="M27" s="1">
        <v>4</v>
      </c>
      <c r="N27" s="1">
        <v>5</v>
      </c>
      <c r="O27" s="1">
        <v>3</v>
      </c>
      <c r="P27" s="1">
        <v>4</v>
      </c>
      <c r="Q27" s="1">
        <v>4</v>
      </c>
      <c r="R27" s="1">
        <v>4</v>
      </c>
      <c r="S27" s="1">
        <v>5</v>
      </c>
      <c r="T27" s="1">
        <v>4</v>
      </c>
      <c r="U27" s="1">
        <v>4</v>
      </c>
      <c r="V27" s="1">
        <v>4</v>
      </c>
      <c r="W27" s="1">
        <v>4</v>
      </c>
    </row>
    <row r="28" spans="1:24" customFormat="1" ht="15.75" customHeight="1" x14ac:dyDescent="0.2">
      <c r="A28" s="141">
        <v>43583.472858645837</v>
      </c>
      <c r="B28" s="1" t="s">
        <v>24</v>
      </c>
      <c r="C28" s="1" t="s">
        <v>36</v>
      </c>
      <c r="D28" s="1" t="s">
        <v>37</v>
      </c>
      <c r="E28" s="1" t="s">
        <v>44</v>
      </c>
      <c r="F28" s="1" t="s">
        <v>44</v>
      </c>
      <c r="G28" s="1" t="s">
        <v>56</v>
      </c>
      <c r="H28" s="1" t="s">
        <v>141</v>
      </c>
      <c r="I28" s="1">
        <v>5</v>
      </c>
      <c r="J28" s="1">
        <v>5</v>
      </c>
      <c r="K28" s="1">
        <v>5</v>
      </c>
      <c r="L28" s="1">
        <v>5</v>
      </c>
      <c r="M28" s="1">
        <v>5</v>
      </c>
      <c r="N28" s="1">
        <v>5</v>
      </c>
      <c r="O28" s="1">
        <v>3</v>
      </c>
      <c r="P28" s="1">
        <v>4</v>
      </c>
      <c r="Q28" s="1">
        <v>4</v>
      </c>
      <c r="R28" s="1">
        <v>5</v>
      </c>
      <c r="S28" s="1">
        <v>5</v>
      </c>
      <c r="T28" s="1">
        <v>5</v>
      </c>
      <c r="U28" s="1">
        <v>5</v>
      </c>
      <c r="V28" s="1">
        <v>5</v>
      </c>
      <c r="W28" s="1">
        <v>1</v>
      </c>
      <c r="X28" s="1" t="s">
        <v>352</v>
      </c>
    </row>
    <row r="29" spans="1:24" customFormat="1" ht="15.75" customHeight="1" x14ac:dyDescent="0.2">
      <c r="A29" s="141">
        <v>43583.473051469904</v>
      </c>
      <c r="B29" s="1" t="s">
        <v>24</v>
      </c>
      <c r="C29" s="1" t="s">
        <v>25</v>
      </c>
      <c r="D29" s="1" t="s">
        <v>26</v>
      </c>
      <c r="E29" s="1" t="s">
        <v>63</v>
      </c>
      <c r="F29" s="1" t="s">
        <v>342</v>
      </c>
      <c r="G29" s="1" t="s">
        <v>71</v>
      </c>
      <c r="H29" s="1" t="s">
        <v>137</v>
      </c>
      <c r="I29" s="1">
        <v>4</v>
      </c>
      <c r="J29" s="1">
        <v>4</v>
      </c>
      <c r="K29" s="1">
        <v>4</v>
      </c>
      <c r="L29" s="1">
        <v>3</v>
      </c>
      <c r="M29" s="1">
        <v>4</v>
      </c>
      <c r="N29" s="1">
        <v>4</v>
      </c>
      <c r="O29" s="1">
        <v>4</v>
      </c>
      <c r="P29" s="1">
        <v>4</v>
      </c>
      <c r="Q29" s="1">
        <v>4</v>
      </c>
      <c r="R29" s="1">
        <v>4</v>
      </c>
      <c r="S29" s="1">
        <v>4</v>
      </c>
      <c r="T29" s="1">
        <v>4</v>
      </c>
      <c r="U29" s="1">
        <v>4</v>
      </c>
      <c r="V29" s="1">
        <v>4</v>
      </c>
      <c r="W29" s="1">
        <v>4</v>
      </c>
    </row>
    <row r="30" spans="1:24" customFormat="1" ht="15.75" customHeight="1" x14ac:dyDescent="0.2">
      <c r="A30" s="141">
        <v>43583.476836747686</v>
      </c>
      <c r="B30" s="1" t="s">
        <v>32</v>
      </c>
      <c r="C30" s="1" t="s">
        <v>36</v>
      </c>
      <c r="D30" s="1" t="s">
        <v>37</v>
      </c>
      <c r="E30" s="1" t="s">
        <v>46</v>
      </c>
      <c r="F30" s="1" t="s">
        <v>65</v>
      </c>
      <c r="G30" s="1" t="s">
        <v>71</v>
      </c>
      <c r="H30" s="1" t="s">
        <v>141</v>
      </c>
      <c r="I30" s="1">
        <v>4</v>
      </c>
      <c r="J30" s="1">
        <v>5</v>
      </c>
      <c r="K30" s="1">
        <v>5</v>
      </c>
      <c r="L30" s="1">
        <v>4</v>
      </c>
      <c r="M30" s="1">
        <v>4</v>
      </c>
      <c r="N30" s="1">
        <v>4</v>
      </c>
      <c r="O30" s="1">
        <v>2</v>
      </c>
      <c r="P30" s="1">
        <v>4</v>
      </c>
      <c r="Q30" s="1">
        <v>4</v>
      </c>
      <c r="R30" s="1">
        <v>4</v>
      </c>
      <c r="S30" s="1">
        <v>4</v>
      </c>
      <c r="T30" s="1">
        <v>4</v>
      </c>
      <c r="U30" s="1">
        <v>4</v>
      </c>
      <c r="V30" s="1">
        <v>4</v>
      </c>
      <c r="W30" s="1">
        <v>5</v>
      </c>
    </row>
    <row r="31" spans="1:24" customFormat="1" ht="15.75" customHeight="1" x14ac:dyDescent="0.2">
      <c r="A31" s="141">
        <v>43583.476988240742</v>
      </c>
      <c r="B31" s="1" t="s">
        <v>24</v>
      </c>
      <c r="C31" s="1" t="s">
        <v>33</v>
      </c>
      <c r="D31" s="1" t="s">
        <v>26</v>
      </c>
      <c r="E31" s="1" t="s">
        <v>69</v>
      </c>
      <c r="F31" s="1" t="s">
        <v>78</v>
      </c>
      <c r="G31" s="1" t="s">
        <v>67</v>
      </c>
      <c r="H31" s="1" t="s">
        <v>137</v>
      </c>
      <c r="I31" s="1">
        <v>5</v>
      </c>
      <c r="J31" s="1">
        <v>5</v>
      </c>
      <c r="K31" s="1">
        <v>5</v>
      </c>
      <c r="L31" s="1">
        <v>5</v>
      </c>
      <c r="M31" s="1">
        <v>5</v>
      </c>
      <c r="N31" s="1">
        <v>5</v>
      </c>
      <c r="O31" s="1">
        <v>5</v>
      </c>
      <c r="P31" s="1">
        <v>5</v>
      </c>
      <c r="Q31" s="1">
        <v>5</v>
      </c>
      <c r="R31" s="1">
        <v>5</v>
      </c>
      <c r="S31" s="1">
        <v>4</v>
      </c>
      <c r="T31" s="1">
        <v>5</v>
      </c>
      <c r="U31" s="1">
        <v>5</v>
      </c>
      <c r="V31" s="1">
        <v>4</v>
      </c>
      <c r="W31" s="1">
        <v>5</v>
      </c>
    </row>
    <row r="32" spans="1:24" customFormat="1" ht="15.75" customHeight="1" x14ac:dyDescent="0.2">
      <c r="A32" s="141">
        <v>43583.477727627316</v>
      </c>
      <c r="B32" s="1" t="s">
        <v>24</v>
      </c>
      <c r="C32" s="1" t="s">
        <v>25</v>
      </c>
      <c r="D32" s="1" t="s">
        <v>26</v>
      </c>
      <c r="E32" s="1" t="s">
        <v>69</v>
      </c>
      <c r="F32" s="1" t="s">
        <v>78</v>
      </c>
      <c r="G32" s="1" t="s">
        <v>71</v>
      </c>
      <c r="H32" s="1" t="s">
        <v>137</v>
      </c>
      <c r="I32" s="1">
        <v>5</v>
      </c>
      <c r="J32" s="1">
        <v>5</v>
      </c>
      <c r="K32" s="1">
        <v>4</v>
      </c>
      <c r="L32" s="1">
        <v>4</v>
      </c>
      <c r="M32" s="1">
        <v>4</v>
      </c>
      <c r="N32" s="1">
        <v>5</v>
      </c>
      <c r="O32" s="1">
        <v>5</v>
      </c>
      <c r="P32" s="1">
        <v>4</v>
      </c>
      <c r="Q32" s="1">
        <v>5</v>
      </c>
      <c r="R32" s="1">
        <v>4</v>
      </c>
      <c r="S32" s="1">
        <v>3</v>
      </c>
      <c r="T32" s="1">
        <v>5</v>
      </c>
      <c r="U32" s="1">
        <v>4</v>
      </c>
      <c r="V32" s="1">
        <v>5</v>
      </c>
      <c r="W32" s="1">
        <v>5</v>
      </c>
    </row>
    <row r="33" spans="1:24" customFormat="1" ht="15.75" customHeight="1" x14ac:dyDescent="0.2">
      <c r="A33" s="141">
        <v>43583.483247962962</v>
      </c>
      <c r="B33" s="1" t="s">
        <v>32</v>
      </c>
      <c r="C33" s="1" t="s">
        <v>25</v>
      </c>
      <c r="D33" s="1" t="s">
        <v>26</v>
      </c>
      <c r="E33" s="1" t="s">
        <v>44</v>
      </c>
      <c r="F33" s="1" t="s">
        <v>44</v>
      </c>
      <c r="G33" s="1" t="s">
        <v>71</v>
      </c>
      <c r="H33" s="1" t="s">
        <v>141</v>
      </c>
      <c r="I33" s="1">
        <v>5</v>
      </c>
      <c r="J33" s="1">
        <v>3</v>
      </c>
      <c r="K33" s="1">
        <v>3</v>
      </c>
      <c r="L33" s="1">
        <v>4</v>
      </c>
      <c r="M33" s="1">
        <v>4</v>
      </c>
      <c r="N33" s="1">
        <v>5</v>
      </c>
      <c r="O33" s="1">
        <v>2</v>
      </c>
      <c r="P33" s="1">
        <v>3</v>
      </c>
      <c r="Q33" s="1">
        <v>3</v>
      </c>
      <c r="R33" s="1">
        <v>4</v>
      </c>
      <c r="S33" s="1">
        <v>3</v>
      </c>
      <c r="T33" s="1">
        <v>3</v>
      </c>
      <c r="U33" s="1">
        <v>5</v>
      </c>
      <c r="V33" s="1">
        <v>4</v>
      </c>
      <c r="W33" s="1">
        <v>5</v>
      </c>
      <c r="X33" s="1" t="s">
        <v>48</v>
      </c>
    </row>
    <row r="34" spans="1:24" customFormat="1" ht="15.75" customHeight="1" x14ac:dyDescent="0.2">
      <c r="A34" s="141">
        <v>43583.484772488431</v>
      </c>
      <c r="B34" s="1" t="s">
        <v>24</v>
      </c>
      <c r="C34" s="1" t="s">
        <v>33</v>
      </c>
      <c r="D34" s="1" t="s">
        <v>26</v>
      </c>
      <c r="E34" s="1" t="s">
        <v>69</v>
      </c>
      <c r="F34" s="1" t="s">
        <v>353</v>
      </c>
      <c r="G34" s="1" t="s">
        <v>29</v>
      </c>
      <c r="H34" s="1" t="s">
        <v>137</v>
      </c>
      <c r="I34" s="1">
        <v>4</v>
      </c>
      <c r="J34" s="1">
        <v>2</v>
      </c>
      <c r="K34" s="1">
        <v>4</v>
      </c>
      <c r="L34" s="1">
        <v>4</v>
      </c>
      <c r="M34" s="1">
        <v>4</v>
      </c>
      <c r="N34" s="1">
        <v>4</v>
      </c>
      <c r="O34" s="1">
        <v>4</v>
      </c>
      <c r="P34" s="1">
        <v>4</v>
      </c>
      <c r="Q34" s="1">
        <v>4</v>
      </c>
      <c r="R34" s="1">
        <v>4</v>
      </c>
      <c r="S34" s="1">
        <v>4</v>
      </c>
      <c r="T34" s="1">
        <v>4</v>
      </c>
      <c r="U34" s="1">
        <v>4</v>
      </c>
      <c r="V34" s="1">
        <v>4</v>
      </c>
      <c r="W34" s="1">
        <v>4</v>
      </c>
    </row>
    <row r="35" spans="1:24" customFormat="1" ht="15.75" customHeight="1" x14ac:dyDescent="0.2">
      <c r="A35" s="141">
        <v>43583.485957442128</v>
      </c>
      <c r="B35" s="1" t="s">
        <v>24</v>
      </c>
      <c r="C35" s="1" t="s">
        <v>33</v>
      </c>
      <c r="D35" s="1" t="s">
        <v>26</v>
      </c>
      <c r="E35" s="1" t="s">
        <v>34</v>
      </c>
      <c r="F35" s="1" t="s">
        <v>55</v>
      </c>
      <c r="G35" s="1" t="s">
        <v>67</v>
      </c>
      <c r="H35" s="1" t="s">
        <v>137</v>
      </c>
      <c r="I35" s="1">
        <v>5</v>
      </c>
      <c r="J35" s="1">
        <v>5</v>
      </c>
      <c r="K35" s="1">
        <v>4</v>
      </c>
      <c r="L35" s="1">
        <v>4</v>
      </c>
      <c r="M35" s="1">
        <v>4</v>
      </c>
      <c r="N35" s="1">
        <v>5</v>
      </c>
      <c r="O35" s="1">
        <v>3</v>
      </c>
      <c r="P35" s="1">
        <v>4</v>
      </c>
      <c r="Q35" s="1">
        <v>4</v>
      </c>
      <c r="R35" s="1">
        <v>4</v>
      </c>
      <c r="S35" s="1">
        <v>5</v>
      </c>
      <c r="T35" s="1">
        <v>5</v>
      </c>
      <c r="U35" s="1">
        <v>5</v>
      </c>
      <c r="V35" s="1">
        <v>5</v>
      </c>
      <c r="W35" s="1">
        <v>4</v>
      </c>
    </row>
    <row r="36" spans="1:24" customFormat="1" ht="15.75" customHeight="1" x14ac:dyDescent="0.2">
      <c r="A36" s="141">
        <v>43583.487082974534</v>
      </c>
      <c r="B36" s="1" t="s">
        <v>24</v>
      </c>
      <c r="C36" s="1" t="s">
        <v>25</v>
      </c>
      <c r="D36" s="1" t="s">
        <v>26</v>
      </c>
      <c r="E36" s="1" t="s">
        <v>27</v>
      </c>
      <c r="F36" s="1" t="s">
        <v>157</v>
      </c>
      <c r="G36" s="1" t="s">
        <v>67</v>
      </c>
      <c r="H36" s="1" t="s">
        <v>141</v>
      </c>
      <c r="I36" s="1">
        <v>5</v>
      </c>
      <c r="J36" s="1">
        <v>3</v>
      </c>
      <c r="K36" s="1">
        <v>3</v>
      </c>
      <c r="L36" s="1">
        <v>4</v>
      </c>
      <c r="M36" s="1">
        <v>4</v>
      </c>
      <c r="N36" s="1">
        <v>4</v>
      </c>
      <c r="O36" s="1">
        <v>2</v>
      </c>
      <c r="P36" s="1">
        <v>3</v>
      </c>
      <c r="Q36" s="1">
        <v>4</v>
      </c>
      <c r="R36" s="1">
        <v>4</v>
      </c>
      <c r="S36" s="1">
        <v>3</v>
      </c>
      <c r="T36" s="1">
        <v>4</v>
      </c>
      <c r="U36" s="1">
        <v>4</v>
      </c>
      <c r="V36" s="1">
        <v>4</v>
      </c>
      <c r="W36" s="1">
        <v>4</v>
      </c>
      <c r="X36" s="1" t="s">
        <v>354</v>
      </c>
    </row>
    <row r="37" spans="1:24" customFormat="1" ht="15.75" customHeight="1" x14ac:dyDescent="0.2">
      <c r="A37" s="141">
        <v>43583.487205266203</v>
      </c>
      <c r="B37" s="1" t="s">
        <v>24</v>
      </c>
      <c r="C37" s="1" t="s">
        <v>33</v>
      </c>
      <c r="D37" s="1" t="s">
        <v>26</v>
      </c>
      <c r="E37" s="1" t="s">
        <v>69</v>
      </c>
      <c r="F37" s="1" t="s">
        <v>355</v>
      </c>
      <c r="G37" s="1" t="s">
        <v>29</v>
      </c>
      <c r="H37" s="1" t="s">
        <v>137</v>
      </c>
      <c r="I37" s="1">
        <v>5</v>
      </c>
      <c r="J37" s="1">
        <v>5</v>
      </c>
      <c r="K37" s="1">
        <v>5</v>
      </c>
      <c r="L37" s="1">
        <v>5</v>
      </c>
      <c r="M37" s="1">
        <v>5</v>
      </c>
      <c r="N37" s="1">
        <v>5</v>
      </c>
      <c r="O37" s="1">
        <v>5</v>
      </c>
      <c r="P37" s="1">
        <v>5</v>
      </c>
      <c r="Q37" s="1">
        <v>5</v>
      </c>
      <c r="R37" s="1">
        <v>5</v>
      </c>
      <c r="S37" s="1">
        <v>5</v>
      </c>
      <c r="T37" s="1">
        <v>5</v>
      </c>
      <c r="U37" s="1">
        <v>5</v>
      </c>
      <c r="V37" s="1">
        <v>5</v>
      </c>
      <c r="W37" s="1">
        <v>5</v>
      </c>
    </row>
    <row r="38" spans="1:24" customFormat="1" ht="15.75" customHeight="1" x14ac:dyDescent="0.2">
      <c r="A38" s="141">
        <v>43583.489538622685</v>
      </c>
      <c r="B38" s="1" t="s">
        <v>24</v>
      </c>
      <c r="C38" s="1" t="s">
        <v>25</v>
      </c>
      <c r="D38" s="1" t="s">
        <v>26</v>
      </c>
      <c r="E38" s="1" t="s">
        <v>46</v>
      </c>
      <c r="F38" s="1" t="s">
        <v>356</v>
      </c>
      <c r="G38" s="1" t="s">
        <v>71</v>
      </c>
      <c r="H38" s="1" t="s">
        <v>141</v>
      </c>
      <c r="I38" s="1">
        <v>5</v>
      </c>
      <c r="J38" s="1">
        <v>5</v>
      </c>
      <c r="K38" s="1">
        <v>5</v>
      </c>
      <c r="L38" s="1">
        <v>4</v>
      </c>
      <c r="M38" s="1">
        <v>5</v>
      </c>
      <c r="N38" s="1">
        <v>5</v>
      </c>
      <c r="O38" s="1">
        <v>3</v>
      </c>
      <c r="P38" s="1">
        <v>4</v>
      </c>
      <c r="Q38" s="1">
        <v>4</v>
      </c>
      <c r="R38" s="1">
        <v>5</v>
      </c>
      <c r="S38" s="1">
        <v>4</v>
      </c>
      <c r="T38" s="1">
        <v>5</v>
      </c>
      <c r="U38" s="1">
        <v>5</v>
      </c>
      <c r="V38" s="1">
        <v>4</v>
      </c>
      <c r="W38" s="1">
        <v>5</v>
      </c>
    </row>
    <row r="39" spans="1:24" customFormat="1" ht="15.75" customHeight="1" x14ac:dyDescent="0.2">
      <c r="A39" s="141">
        <v>43583.489609502314</v>
      </c>
      <c r="B39" s="1" t="s">
        <v>32</v>
      </c>
      <c r="C39" s="1" t="s">
        <v>25</v>
      </c>
      <c r="D39" s="1" t="s">
        <v>26</v>
      </c>
      <c r="E39" s="1" t="s">
        <v>51</v>
      </c>
      <c r="F39" s="1" t="s">
        <v>173</v>
      </c>
      <c r="G39" s="1" t="s">
        <v>67</v>
      </c>
      <c r="H39" s="1" t="s">
        <v>141</v>
      </c>
      <c r="I39" s="1">
        <v>4</v>
      </c>
      <c r="J39" s="1">
        <v>3</v>
      </c>
      <c r="K39" s="1">
        <v>3</v>
      </c>
      <c r="L39" s="1">
        <v>3</v>
      </c>
      <c r="M39" s="1">
        <v>4</v>
      </c>
      <c r="N39" s="1">
        <v>4</v>
      </c>
      <c r="O39" s="1">
        <v>3</v>
      </c>
      <c r="P39" s="1">
        <v>4</v>
      </c>
      <c r="Q39" s="1">
        <v>4</v>
      </c>
      <c r="R39" s="1">
        <v>4</v>
      </c>
      <c r="S39" s="1">
        <v>4</v>
      </c>
      <c r="T39" s="1">
        <v>4</v>
      </c>
      <c r="U39" s="1">
        <v>4</v>
      </c>
      <c r="V39" s="1">
        <v>4</v>
      </c>
      <c r="W39" s="1">
        <v>4</v>
      </c>
    </row>
    <row r="40" spans="1:24" customFormat="1" ht="12.75" x14ac:dyDescent="0.2">
      <c r="A40" s="141">
        <v>43583.491914166661</v>
      </c>
      <c r="B40" s="1" t="s">
        <v>32</v>
      </c>
      <c r="C40" s="1" t="s">
        <v>36</v>
      </c>
      <c r="D40" s="1" t="s">
        <v>37</v>
      </c>
      <c r="E40" s="1" t="s">
        <v>34</v>
      </c>
      <c r="F40" s="1" t="s">
        <v>49</v>
      </c>
      <c r="G40" s="1" t="s">
        <v>71</v>
      </c>
      <c r="H40" s="1" t="s">
        <v>137</v>
      </c>
      <c r="I40" s="1">
        <v>5</v>
      </c>
      <c r="J40" s="1">
        <v>4</v>
      </c>
      <c r="K40" s="1">
        <v>4</v>
      </c>
      <c r="L40" s="1">
        <v>4</v>
      </c>
      <c r="M40" s="1">
        <v>4</v>
      </c>
      <c r="N40" s="1">
        <v>5</v>
      </c>
      <c r="O40" s="1">
        <v>1</v>
      </c>
      <c r="P40" s="1">
        <v>4</v>
      </c>
      <c r="Q40" s="1">
        <v>4</v>
      </c>
      <c r="R40" s="1">
        <v>4</v>
      </c>
      <c r="S40" s="1">
        <v>4</v>
      </c>
      <c r="T40" s="1">
        <v>4</v>
      </c>
      <c r="U40" s="1">
        <v>4</v>
      </c>
      <c r="V40" s="1">
        <v>4</v>
      </c>
      <c r="W40" s="1">
        <v>3</v>
      </c>
    </row>
    <row r="41" spans="1:24" customFormat="1" ht="12.75" x14ac:dyDescent="0.2">
      <c r="A41" s="141">
        <v>43583.492131712963</v>
      </c>
      <c r="B41" s="1" t="s">
        <v>32</v>
      </c>
      <c r="C41" s="1" t="s">
        <v>45</v>
      </c>
      <c r="D41" s="1" t="s">
        <v>37</v>
      </c>
      <c r="E41" s="1" t="s">
        <v>357</v>
      </c>
      <c r="F41" s="1" t="s">
        <v>61</v>
      </c>
      <c r="G41" s="1" t="s">
        <v>71</v>
      </c>
      <c r="H41" s="1" t="s">
        <v>141</v>
      </c>
      <c r="I41" s="1">
        <v>4</v>
      </c>
      <c r="J41" s="1">
        <v>4</v>
      </c>
      <c r="K41" s="1">
        <v>4</v>
      </c>
      <c r="L41" s="1">
        <v>5</v>
      </c>
      <c r="M41" s="1">
        <v>4</v>
      </c>
      <c r="N41" s="1">
        <v>4</v>
      </c>
      <c r="O41" s="1">
        <v>2</v>
      </c>
      <c r="P41" s="1">
        <v>3</v>
      </c>
      <c r="Q41" s="1">
        <v>4</v>
      </c>
      <c r="R41" s="1">
        <v>4</v>
      </c>
      <c r="S41" s="1">
        <v>4</v>
      </c>
      <c r="T41" s="1">
        <v>3</v>
      </c>
      <c r="U41" s="1">
        <v>4</v>
      </c>
      <c r="V41" s="1">
        <v>4</v>
      </c>
      <c r="W41" s="1">
        <v>5</v>
      </c>
    </row>
    <row r="42" spans="1:24" customFormat="1" ht="12.75" x14ac:dyDescent="0.2">
      <c r="A42" s="141">
        <v>43583.493098287036</v>
      </c>
      <c r="B42" s="1" t="s">
        <v>32</v>
      </c>
      <c r="C42" s="1" t="s">
        <v>25</v>
      </c>
      <c r="D42" s="1" t="s">
        <v>26</v>
      </c>
      <c r="E42" s="1" t="s">
        <v>34</v>
      </c>
      <c r="F42" s="1" t="s">
        <v>55</v>
      </c>
      <c r="G42" s="1" t="s">
        <v>67</v>
      </c>
      <c r="H42" s="1" t="s">
        <v>137</v>
      </c>
      <c r="I42" s="1">
        <v>5</v>
      </c>
      <c r="J42" s="1">
        <v>5</v>
      </c>
      <c r="K42" s="1">
        <v>5</v>
      </c>
      <c r="L42" s="1">
        <v>5</v>
      </c>
      <c r="M42" s="1">
        <v>5</v>
      </c>
      <c r="N42" s="1">
        <v>5</v>
      </c>
      <c r="O42" s="1">
        <v>5</v>
      </c>
      <c r="P42" s="1">
        <v>5</v>
      </c>
      <c r="Q42" s="1">
        <v>5</v>
      </c>
      <c r="R42" s="1">
        <v>5</v>
      </c>
      <c r="S42" s="1">
        <v>5</v>
      </c>
      <c r="T42" s="1">
        <v>5</v>
      </c>
      <c r="U42" s="1">
        <v>5</v>
      </c>
      <c r="V42" s="1">
        <v>5</v>
      </c>
      <c r="W42" s="1">
        <v>5</v>
      </c>
    </row>
    <row r="43" spans="1:24" customFormat="1" ht="12.75" x14ac:dyDescent="0.2">
      <c r="A43" s="141">
        <v>43583.494107106482</v>
      </c>
      <c r="B43" s="1" t="s">
        <v>24</v>
      </c>
      <c r="C43" s="1" t="s">
        <v>36</v>
      </c>
      <c r="D43" s="1" t="s">
        <v>37</v>
      </c>
      <c r="E43" s="1" t="s">
        <v>358</v>
      </c>
      <c r="F43" s="1" t="s">
        <v>359</v>
      </c>
      <c r="G43" s="1" t="s">
        <v>71</v>
      </c>
      <c r="H43" s="1" t="s">
        <v>141</v>
      </c>
      <c r="I43" s="1">
        <v>4</v>
      </c>
      <c r="J43" s="1">
        <v>4</v>
      </c>
      <c r="K43" s="1">
        <v>4</v>
      </c>
      <c r="L43" s="1">
        <v>4</v>
      </c>
      <c r="M43" s="1">
        <v>4</v>
      </c>
      <c r="N43" s="1">
        <v>4</v>
      </c>
      <c r="O43" s="1">
        <v>3</v>
      </c>
      <c r="P43" s="1">
        <v>4</v>
      </c>
      <c r="Q43" s="1">
        <v>4</v>
      </c>
      <c r="R43" s="1">
        <v>4</v>
      </c>
      <c r="S43" s="1">
        <v>4</v>
      </c>
      <c r="T43" s="1">
        <v>4</v>
      </c>
      <c r="U43" s="1">
        <v>4</v>
      </c>
      <c r="V43" s="1">
        <v>4</v>
      </c>
      <c r="W43" s="1">
        <v>4</v>
      </c>
      <c r="X43" s="1" t="s">
        <v>360</v>
      </c>
    </row>
    <row r="44" spans="1:24" customFormat="1" ht="12.75" x14ac:dyDescent="0.2">
      <c r="A44" s="141">
        <v>43583.494580740742</v>
      </c>
      <c r="B44" s="1" t="s">
        <v>32</v>
      </c>
      <c r="C44" s="1" t="s">
        <v>25</v>
      </c>
      <c r="D44" s="1" t="s">
        <v>26</v>
      </c>
      <c r="E44" s="1" t="s">
        <v>34</v>
      </c>
      <c r="F44" s="1" t="s">
        <v>55</v>
      </c>
      <c r="G44" s="1" t="s">
        <v>67</v>
      </c>
      <c r="H44" s="1" t="s">
        <v>137</v>
      </c>
      <c r="I44" s="1">
        <v>5</v>
      </c>
      <c r="J44" s="1">
        <v>5</v>
      </c>
      <c r="K44" s="1">
        <v>5</v>
      </c>
      <c r="L44" s="1">
        <v>5</v>
      </c>
      <c r="M44" s="1">
        <v>5</v>
      </c>
      <c r="N44" s="1">
        <v>5</v>
      </c>
      <c r="O44" s="1">
        <v>2</v>
      </c>
      <c r="P44" s="1">
        <v>4</v>
      </c>
      <c r="Q44" s="1">
        <v>3</v>
      </c>
      <c r="R44" s="1">
        <v>4</v>
      </c>
      <c r="S44" s="1">
        <v>5</v>
      </c>
      <c r="T44" s="1">
        <v>5</v>
      </c>
      <c r="U44" s="1">
        <v>5</v>
      </c>
      <c r="V44" s="1">
        <v>5</v>
      </c>
      <c r="W44" s="1">
        <v>4</v>
      </c>
    </row>
    <row r="45" spans="1:24" customFormat="1" ht="12.75" x14ac:dyDescent="0.2">
      <c r="A45" s="141">
        <v>43583.495352465281</v>
      </c>
      <c r="B45" s="1" t="s">
        <v>32</v>
      </c>
      <c r="C45" s="1" t="s">
        <v>25</v>
      </c>
      <c r="D45" s="1" t="s">
        <v>26</v>
      </c>
      <c r="E45" s="1" t="s">
        <v>57</v>
      </c>
      <c r="F45" s="1" t="s">
        <v>61</v>
      </c>
      <c r="G45" s="1" t="s">
        <v>67</v>
      </c>
      <c r="H45" s="1" t="s">
        <v>141</v>
      </c>
      <c r="I45" s="1">
        <v>5</v>
      </c>
      <c r="J45" s="1">
        <v>4</v>
      </c>
      <c r="K45" s="1">
        <v>4</v>
      </c>
      <c r="L45" s="1">
        <v>3</v>
      </c>
      <c r="M45" s="1">
        <v>5</v>
      </c>
      <c r="N45" s="1">
        <v>5</v>
      </c>
      <c r="O45" s="1">
        <v>3</v>
      </c>
      <c r="P45" s="1">
        <v>4</v>
      </c>
      <c r="Q45" s="1">
        <v>4</v>
      </c>
      <c r="R45" s="1">
        <v>4</v>
      </c>
      <c r="S45" s="1">
        <v>4</v>
      </c>
      <c r="T45" s="1">
        <v>5</v>
      </c>
      <c r="U45" s="1">
        <v>5</v>
      </c>
      <c r="V45" s="1">
        <v>4</v>
      </c>
      <c r="W45" s="1">
        <v>5</v>
      </c>
      <c r="X45" s="1" t="s">
        <v>361</v>
      </c>
    </row>
    <row r="46" spans="1:24" customFormat="1" ht="12.75" x14ac:dyDescent="0.2">
      <c r="A46" s="141">
        <v>43583.495647083335</v>
      </c>
      <c r="B46" s="1" t="s">
        <v>24</v>
      </c>
      <c r="C46" s="1" t="s">
        <v>25</v>
      </c>
      <c r="D46" s="1" t="s">
        <v>26</v>
      </c>
      <c r="E46" s="1" t="s">
        <v>34</v>
      </c>
      <c r="F46" s="1" t="s">
        <v>55</v>
      </c>
      <c r="G46" s="1" t="s">
        <v>71</v>
      </c>
      <c r="H46" s="1" t="s">
        <v>137</v>
      </c>
      <c r="I46" s="1">
        <v>3</v>
      </c>
      <c r="J46" s="1">
        <v>4</v>
      </c>
      <c r="K46" s="1">
        <v>4</v>
      </c>
      <c r="L46" s="1">
        <v>3</v>
      </c>
      <c r="M46" s="1">
        <v>5</v>
      </c>
      <c r="N46" s="1">
        <v>5</v>
      </c>
      <c r="O46" s="1">
        <v>3</v>
      </c>
      <c r="P46" s="1">
        <v>4</v>
      </c>
      <c r="Q46" s="1">
        <v>4</v>
      </c>
      <c r="R46" s="1">
        <v>4</v>
      </c>
      <c r="S46" s="1">
        <v>4</v>
      </c>
      <c r="T46" s="1">
        <v>4</v>
      </c>
      <c r="U46" s="1">
        <v>5</v>
      </c>
      <c r="V46" s="1">
        <v>4</v>
      </c>
      <c r="W46" s="1">
        <v>4</v>
      </c>
    </row>
    <row r="47" spans="1:24" customFormat="1" ht="12.75" x14ac:dyDescent="0.2">
      <c r="A47" s="141">
        <v>43583.499796759264</v>
      </c>
      <c r="B47" s="1" t="s">
        <v>24</v>
      </c>
      <c r="C47" s="1" t="s">
        <v>36</v>
      </c>
      <c r="D47" s="1" t="s">
        <v>37</v>
      </c>
      <c r="E47" s="1" t="s">
        <v>34</v>
      </c>
      <c r="F47" s="1" t="s">
        <v>362</v>
      </c>
      <c r="G47" s="1" t="s">
        <v>29</v>
      </c>
      <c r="H47" s="1" t="s">
        <v>141</v>
      </c>
      <c r="I47" s="1">
        <v>5</v>
      </c>
      <c r="J47" s="1">
        <v>5</v>
      </c>
      <c r="K47" s="1">
        <v>5</v>
      </c>
      <c r="L47" s="1">
        <v>5</v>
      </c>
      <c r="M47" s="1">
        <v>5</v>
      </c>
      <c r="N47" s="1">
        <v>5</v>
      </c>
      <c r="O47" s="1">
        <v>5</v>
      </c>
      <c r="P47" s="1">
        <v>5</v>
      </c>
      <c r="Q47" s="1">
        <v>5</v>
      </c>
      <c r="R47" s="1">
        <v>5</v>
      </c>
      <c r="S47" s="1">
        <v>5</v>
      </c>
      <c r="T47" s="1">
        <v>5</v>
      </c>
      <c r="U47" s="1">
        <v>5</v>
      </c>
      <c r="V47" s="1">
        <v>5</v>
      </c>
      <c r="W47" s="1">
        <v>5</v>
      </c>
      <c r="X47" s="1" t="s">
        <v>363</v>
      </c>
    </row>
    <row r="48" spans="1:24" customFormat="1" ht="12.75" x14ac:dyDescent="0.2">
      <c r="A48" s="141">
        <v>43583.504717662036</v>
      </c>
      <c r="B48" s="1" t="s">
        <v>32</v>
      </c>
      <c r="C48" s="1" t="s">
        <v>25</v>
      </c>
      <c r="D48" s="1" t="s">
        <v>26</v>
      </c>
      <c r="E48" s="1" t="s">
        <v>52</v>
      </c>
      <c r="F48" s="1" t="s">
        <v>364</v>
      </c>
      <c r="G48" s="1" t="s">
        <v>29</v>
      </c>
      <c r="H48" s="1" t="s">
        <v>141</v>
      </c>
      <c r="I48" s="1">
        <v>4</v>
      </c>
      <c r="J48" s="1">
        <v>3</v>
      </c>
      <c r="K48" s="1">
        <v>1</v>
      </c>
      <c r="L48" s="1">
        <v>3</v>
      </c>
      <c r="M48" s="1">
        <v>3</v>
      </c>
      <c r="N48" s="1">
        <v>4</v>
      </c>
      <c r="O48" s="1">
        <v>1</v>
      </c>
      <c r="P48" s="1">
        <v>3</v>
      </c>
      <c r="Q48" s="1">
        <v>3</v>
      </c>
      <c r="R48" s="1">
        <v>3</v>
      </c>
      <c r="S48" s="1">
        <v>3</v>
      </c>
      <c r="T48" s="1">
        <v>4</v>
      </c>
      <c r="U48" s="1">
        <v>4</v>
      </c>
      <c r="V48" s="1">
        <v>4</v>
      </c>
      <c r="W48" s="1">
        <v>3</v>
      </c>
    </row>
    <row r="49" spans="1:24" customFormat="1" ht="12.75" x14ac:dyDescent="0.2">
      <c r="A49" s="141">
        <v>43583.520243495368</v>
      </c>
      <c r="B49" s="1" t="s">
        <v>24</v>
      </c>
      <c r="C49" s="1" t="s">
        <v>33</v>
      </c>
      <c r="D49" s="1" t="s">
        <v>26</v>
      </c>
      <c r="E49" s="1" t="s">
        <v>365</v>
      </c>
      <c r="F49" s="1" t="s">
        <v>61</v>
      </c>
      <c r="G49" s="1" t="s">
        <v>71</v>
      </c>
      <c r="H49" s="1" t="s">
        <v>137</v>
      </c>
      <c r="I49" s="1">
        <v>4</v>
      </c>
      <c r="J49" s="1">
        <v>3</v>
      </c>
      <c r="K49" s="1">
        <v>3</v>
      </c>
      <c r="L49" s="1">
        <v>4</v>
      </c>
      <c r="M49" s="1">
        <v>4</v>
      </c>
      <c r="N49" s="1">
        <v>4</v>
      </c>
      <c r="O49" s="1">
        <v>3</v>
      </c>
      <c r="P49" s="1">
        <v>4</v>
      </c>
      <c r="Q49" s="1">
        <v>3</v>
      </c>
      <c r="R49" s="1">
        <v>3</v>
      </c>
      <c r="S49" s="1">
        <v>3</v>
      </c>
      <c r="T49" s="1">
        <v>3</v>
      </c>
      <c r="U49" s="1">
        <v>4</v>
      </c>
      <c r="V49" s="1">
        <v>3</v>
      </c>
      <c r="W49" s="1">
        <v>3</v>
      </c>
    </row>
    <row r="50" spans="1:24" customFormat="1" ht="12.75" x14ac:dyDescent="0.2">
      <c r="A50" s="141">
        <v>43583.529721655097</v>
      </c>
      <c r="B50" s="1" t="s">
        <v>24</v>
      </c>
      <c r="C50" s="1" t="s">
        <v>36</v>
      </c>
      <c r="D50" s="1" t="s">
        <v>26</v>
      </c>
      <c r="E50" s="1" t="s">
        <v>366</v>
      </c>
      <c r="F50" s="1" t="s">
        <v>57</v>
      </c>
      <c r="G50" s="1" t="s">
        <v>67</v>
      </c>
      <c r="H50" s="1" t="s">
        <v>141</v>
      </c>
      <c r="I50" s="1">
        <v>5</v>
      </c>
      <c r="J50" s="1">
        <v>5</v>
      </c>
      <c r="K50" s="1">
        <v>5</v>
      </c>
      <c r="L50" s="1">
        <v>5</v>
      </c>
      <c r="M50" s="1">
        <v>5</v>
      </c>
      <c r="N50" s="1">
        <v>5</v>
      </c>
      <c r="O50" s="1">
        <v>3</v>
      </c>
      <c r="P50" s="1">
        <v>4</v>
      </c>
      <c r="Q50" s="1">
        <v>5</v>
      </c>
      <c r="R50" s="1">
        <v>5</v>
      </c>
      <c r="S50" s="1">
        <v>5</v>
      </c>
      <c r="T50" s="1">
        <v>5</v>
      </c>
      <c r="U50" s="1">
        <v>5</v>
      </c>
      <c r="V50" s="1">
        <v>5</v>
      </c>
      <c r="W50" s="1">
        <v>5</v>
      </c>
    </row>
    <row r="51" spans="1:24" customFormat="1" ht="12.75" x14ac:dyDescent="0.2">
      <c r="A51" s="141">
        <v>43583.544759432873</v>
      </c>
      <c r="B51" s="1" t="s">
        <v>24</v>
      </c>
      <c r="C51" s="1" t="s">
        <v>33</v>
      </c>
      <c r="D51" s="1" t="s">
        <v>37</v>
      </c>
      <c r="E51" s="1" t="s">
        <v>34</v>
      </c>
      <c r="F51" s="1" t="s">
        <v>35</v>
      </c>
      <c r="G51" s="1" t="s">
        <v>56</v>
      </c>
      <c r="H51" s="1" t="s">
        <v>141</v>
      </c>
      <c r="I51" s="1">
        <v>5</v>
      </c>
      <c r="J51" s="1">
        <v>5</v>
      </c>
      <c r="K51" s="1">
        <v>4</v>
      </c>
      <c r="L51" s="1">
        <v>5</v>
      </c>
      <c r="M51" s="1">
        <v>4</v>
      </c>
      <c r="N51" s="1">
        <v>5</v>
      </c>
      <c r="O51" s="1">
        <v>3</v>
      </c>
      <c r="P51" s="1">
        <v>4</v>
      </c>
      <c r="Q51" s="1">
        <v>4</v>
      </c>
      <c r="R51" s="1">
        <v>4</v>
      </c>
      <c r="S51" s="1">
        <v>4</v>
      </c>
      <c r="T51" s="1">
        <v>4</v>
      </c>
      <c r="U51" s="1">
        <v>5</v>
      </c>
      <c r="V51" s="1">
        <v>4</v>
      </c>
      <c r="W51" s="1">
        <v>5</v>
      </c>
    </row>
    <row r="52" spans="1:24" customFormat="1" ht="12.75" x14ac:dyDescent="0.2">
      <c r="A52" s="141">
        <v>43583.546365011571</v>
      </c>
      <c r="B52" s="1" t="s">
        <v>24</v>
      </c>
      <c r="C52" s="1" t="s">
        <v>36</v>
      </c>
      <c r="D52" s="1" t="s">
        <v>37</v>
      </c>
      <c r="E52" s="1" t="s">
        <v>34</v>
      </c>
      <c r="F52" s="1" t="s">
        <v>55</v>
      </c>
      <c r="G52" s="1" t="s">
        <v>40</v>
      </c>
      <c r="H52" s="1" t="s">
        <v>137</v>
      </c>
      <c r="I52" s="1">
        <v>5</v>
      </c>
      <c r="J52" s="1">
        <v>5</v>
      </c>
      <c r="K52" s="1">
        <v>5</v>
      </c>
      <c r="L52" s="1">
        <v>4</v>
      </c>
      <c r="M52" s="1">
        <v>4</v>
      </c>
      <c r="N52" s="1">
        <v>5</v>
      </c>
      <c r="O52" s="1">
        <v>2</v>
      </c>
      <c r="P52" s="1">
        <v>4</v>
      </c>
      <c r="Q52" s="1">
        <v>4</v>
      </c>
      <c r="R52" s="1">
        <v>4</v>
      </c>
      <c r="S52" s="1">
        <v>4</v>
      </c>
      <c r="T52" s="1">
        <v>4</v>
      </c>
      <c r="U52" s="1">
        <v>5</v>
      </c>
      <c r="V52" s="1">
        <v>5</v>
      </c>
      <c r="W52" s="1">
        <v>5</v>
      </c>
    </row>
    <row r="53" spans="1:24" customFormat="1" ht="12.75" x14ac:dyDescent="0.2">
      <c r="A53" s="141">
        <v>43583.645930925923</v>
      </c>
      <c r="B53" s="1" t="s">
        <v>24</v>
      </c>
      <c r="C53" s="1" t="s">
        <v>25</v>
      </c>
      <c r="D53" s="1" t="s">
        <v>37</v>
      </c>
      <c r="E53" s="1" t="s">
        <v>50</v>
      </c>
      <c r="F53" s="1" t="s">
        <v>367</v>
      </c>
      <c r="G53" s="1" t="s">
        <v>56</v>
      </c>
      <c r="H53" s="1" t="s">
        <v>141</v>
      </c>
      <c r="I53" s="1">
        <v>4</v>
      </c>
      <c r="J53" s="1">
        <v>4</v>
      </c>
      <c r="K53" s="1">
        <v>4</v>
      </c>
      <c r="L53" s="1">
        <v>4</v>
      </c>
      <c r="M53" s="1">
        <v>4</v>
      </c>
      <c r="N53" s="1">
        <v>4</v>
      </c>
      <c r="O53" s="1">
        <v>3</v>
      </c>
      <c r="P53" s="1">
        <v>5</v>
      </c>
      <c r="Q53" s="1">
        <v>5</v>
      </c>
      <c r="R53" s="1">
        <v>5</v>
      </c>
      <c r="S53" s="1">
        <v>4</v>
      </c>
      <c r="T53" s="1">
        <v>5</v>
      </c>
      <c r="U53" s="1">
        <v>5</v>
      </c>
      <c r="V53" s="1">
        <v>5</v>
      </c>
      <c r="W53" s="1">
        <v>5</v>
      </c>
    </row>
    <row r="54" spans="1:24" customFormat="1" ht="12.75" x14ac:dyDescent="0.2">
      <c r="A54" s="141">
        <v>43583.686437430559</v>
      </c>
      <c r="B54" s="1" t="s">
        <v>24</v>
      </c>
      <c r="C54" s="1" t="s">
        <v>25</v>
      </c>
      <c r="D54" s="1" t="s">
        <v>26</v>
      </c>
      <c r="E54" s="1" t="s">
        <v>69</v>
      </c>
      <c r="F54" s="1" t="s">
        <v>77</v>
      </c>
      <c r="G54" s="1" t="s">
        <v>56</v>
      </c>
      <c r="H54" s="1" t="s">
        <v>141</v>
      </c>
      <c r="I54" s="1">
        <v>4</v>
      </c>
      <c r="J54" s="1">
        <v>5</v>
      </c>
      <c r="K54" s="1">
        <v>5</v>
      </c>
      <c r="L54" s="1">
        <v>5</v>
      </c>
      <c r="M54" s="1">
        <v>4</v>
      </c>
      <c r="N54" s="1">
        <v>5</v>
      </c>
      <c r="O54" s="1">
        <v>3</v>
      </c>
      <c r="P54" s="1">
        <v>4</v>
      </c>
      <c r="Q54" s="1">
        <v>5</v>
      </c>
      <c r="R54" s="1">
        <v>4</v>
      </c>
      <c r="S54" s="1">
        <v>4</v>
      </c>
      <c r="T54" s="1">
        <v>5</v>
      </c>
      <c r="U54" s="1">
        <v>5</v>
      </c>
      <c r="V54" s="1">
        <v>5</v>
      </c>
      <c r="W54" s="1">
        <v>5</v>
      </c>
    </row>
    <row r="55" spans="1:24" customFormat="1" ht="12.75" x14ac:dyDescent="0.2">
      <c r="A55" s="141">
        <v>43583.724667395829</v>
      </c>
      <c r="B55" s="1" t="s">
        <v>24</v>
      </c>
      <c r="C55" s="1" t="s">
        <v>33</v>
      </c>
      <c r="D55" s="1" t="s">
        <v>37</v>
      </c>
      <c r="E55" s="1" t="s">
        <v>34</v>
      </c>
      <c r="F55" s="1" t="s">
        <v>58</v>
      </c>
      <c r="G55" s="1" t="s">
        <v>56</v>
      </c>
      <c r="H55" s="1" t="s">
        <v>141</v>
      </c>
      <c r="I55" s="1">
        <v>5</v>
      </c>
      <c r="J55" s="1">
        <v>5</v>
      </c>
      <c r="K55" s="1">
        <v>5</v>
      </c>
      <c r="L55" s="1">
        <v>5</v>
      </c>
      <c r="M55" s="1">
        <v>5</v>
      </c>
      <c r="N55" s="1">
        <v>5</v>
      </c>
      <c r="O55" s="1">
        <v>3</v>
      </c>
      <c r="P55" s="1">
        <v>4</v>
      </c>
      <c r="Q55" s="1">
        <v>4</v>
      </c>
      <c r="R55" s="1">
        <v>4</v>
      </c>
      <c r="S55" s="1">
        <v>5</v>
      </c>
      <c r="T55" s="1">
        <v>4</v>
      </c>
      <c r="U55" s="1">
        <v>5</v>
      </c>
      <c r="V55" s="1">
        <v>4</v>
      </c>
      <c r="W55" s="1">
        <v>5</v>
      </c>
    </row>
    <row r="56" spans="1:24" customFormat="1" ht="12.75" x14ac:dyDescent="0.2">
      <c r="A56" s="141">
        <v>43583.729205138894</v>
      </c>
      <c r="B56" s="1" t="s">
        <v>24</v>
      </c>
      <c r="C56" s="1" t="s">
        <v>33</v>
      </c>
      <c r="D56" s="1" t="s">
        <v>26</v>
      </c>
      <c r="E56" s="1" t="s">
        <v>44</v>
      </c>
      <c r="F56" s="1" t="s">
        <v>44</v>
      </c>
      <c r="G56" s="1" t="s">
        <v>67</v>
      </c>
      <c r="H56" s="1" t="s">
        <v>141</v>
      </c>
      <c r="I56" s="1">
        <v>5</v>
      </c>
      <c r="J56" s="1">
        <v>5</v>
      </c>
      <c r="K56" s="1">
        <v>5</v>
      </c>
      <c r="L56" s="1">
        <v>5</v>
      </c>
      <c r="M56" s="1">
        <v>5</v>
      </c>
      <c r="N56" s="1">
        <v>5</v>
      </c>
      <c r="O56" s="1">
        <v>3</v>
      </c>
      <c r="P56" s="1">
        <v>4</v>
      </c>
      <c r="Q56" s="1">
        <v>5</v>
      </c>
      <c r="R56" s="1">
        <v>5</v>
      </c>
      <c r="S56" s="1">
        <v>5</v>
      </c>
      <c r="T56" s="1">
        <v>4</v>
      </c>
      <c r="U56" s="1">
        <v>5</v>
      </c>
      <c r="V56" s="1">
        <v>5</v>
      </c>
      <c r="W56" s="1">
        <v>5</v>
      </c>
    </row>
    <row r="57" spans="1:24" customFormat="1" ht="12.75" x14ac:dyDescent="0.2">
      <c r="A57" s="141">
        <v>43583.770755532409</v>
      </c>
      <c r="B57" s="1" t="s">
        <v>24</v>
      </c>
      <c r="C57" s="1" t="s">
        <v>25</v>
      </c>
      <c r="D57" s="1" t="s">
        <v>26</v>
      </c>
      <c r="E57" s="1" t="s">
        <v>52</v>
      </c>
      <c r="F57" s="1" t="s">
        <v>75</v>
      </c>
      <c r="G57" s="1" t="s">
        <v>67</v>
      </c>
      <c r="H57" s="1" t="s">
        <v>137</v>
      </c>
      <c r="I57" s="1">
        <v>4</v>
      </c>
      <c r="J57" s="1">
        <v>4</v>
      </c>
      <c r="K57" s="1">
        <v>4</v>
      </c>
      <c r="L57" s="1">
        <v>4</v>
      </c>
      <c r="M57" s="1">
        <v>4</v>
      </c>
      <c r="N57" s="1">
        <v>4</v>
      </c>
      <c r="O57" s="1">
        <v>5</v>
      </c>
      <c r="P57" s="1">
        <v>5</v>
      </c>
      <c r="Q57" s="1">
        <v>5</v>
      </c>
      <c r="R57" s="1">
        <v>5</v>
      </c>
      <c r="S57" s="1">
        <v>5</v>
      </c>
      <c r="T57" s="1">
        <v>5</v>
      </c>
      <c r="U57" s="1">
        <v>5</v>
      </c>
      <c r="V57" s="1">
        <v>5</v>
      </c>
      <c r="W57" s="1">
        <v>4</v>
      </c>
    </row>
    <row r="58" spans="1:24" customFormat="1" ht="12.75" x14ac:dyDescent="0.2">
      <c r="A58" s="141">
        <v>43583.816370995366</v>
      </c>
      <c r="B58" s="1" t="s">
        <v>24</v>
      </c>
      <c r="C58" s="1" t="s">
        <v>25</v>
      </c>
      <c r="D58" s="1" t="s">
        <v>26</v>
      </c>
      <c r="E58" s="1" t="s">
        <v>52</v>
      </c>
      <c r="F58" s="1" t="s">
        <v>75</v>
      </c>
      <c r="G58" s="1" t="s">
        <v>67</v>
      </c>
      <c r="H58" s="1" t="s">
        <v>137</v>
      </c>
      <c r="I58" s="1">
        <v>4</v>
      </c>
      <c r="J58" s="1">
        <v>4</v>
      </c>
      <c r="K58" s="1">
        <v>4</v>
      </c>
      <c r="L58" s="1">
        <v>4</v>
      </c>
      <c r="M58" s="1">
        <v>4</v>
      </c>
      <c r="N58" s="1">
        <v>4</v>
      </c>
      <c r="O58" s="1">
        <v>5</v>
      </c>
      <c r="P58" s="1">
        <v>5</v>
      </c>
      <c r="Q58" s="1">
        <v>5</v>
      </c>
      <c r="R58" s="1">
        <v>5</v>
      </c>
      <c r="S58" s="1">
        <v>5</v>
      </c>
      <c r="T58" s="1">
        <v>5</v>
      </c>
      <c r="U58" s="1">
        <v>5</v>
      </c>
      <c r="V58" s="1">
        <v>5</v>
      </c>
      <c r="W58" s="1">
        <v>4</v>
      </c>
    </row>
    <row r="59" spans="1:24" customFormat="1" ht="12.75" x14ac:dyDescent="0.2">
      <c r="A59" s="141">
        <v>43583.877908101851</v>
      </c>
      <c r="B59" s="1" t="s">
        <v>32</v>
      </c>
      <c r="C59" s="1" t="s">
        <v>36</v>
      </c>
      <c r="D59" s="1" t="s">
        <v>37</v>
      </c>
      <c r="E59" s="1" t="s">
        <v>34</v>
      </c>
      <c r="F59" s="1" t="s">
        <v>35</v>
      </c>
      <c r="G59" s="1" t="s">
        <v>67</v>
      </c>
      <c r="H59" s="1" t="s">
        <v>141</v>
      </c>
      <c r="I59" s="1">
        <v>5</v>
      </c>
      <c r="J59" s="1">
        <v>5</v>
      </c>
      <c r="K59" s="1">
        <v>5</v>
      </c>
      <c r="L59" s="1">
        <v>5</v>
      </c>
      <c r="M59" s="1">
        <v>5</v>
      </c>
      <c r="N59" s="1">
        <v>5</v>
      </c>
      <c r="O59" s="1">
        <v>3</v>
      </c>
      <c r="P59" s="1">
        <v>4</v>
      </c>
      <c r="Q59" s="1">
        <v>5</v>
      </c>
      <c r="R59" s="1">
        <v>4</v>
      </c>
      <c r="S59" s="1">
        <v>4</v>
      </c>
      <c r="T59" s="1">
        <v>5</v>
      </c>
      <c r="U59" s="1">
        <v>5</v>
      </c>
      <c r="V59" s="1">
        <v>5</v>
      </c>
      <c r="W59" s="1">
        <v>5</v>
      </c>
    </row>
    <row r="60" spans="1:24" customFormat="1" ht="12.75" x14ac:dyDescent="0.2">
      <c r="A60" s="141">
        <v>43583.92435429398</v>
      </c>
      <c r="B60" s="1" t="s">
        <v>32</v>
      </c>
      <c r="C60" s="1" t="s">
        <v>25</v>
      </c>
      <c r="D60" s="1" t="s">
        <v>26</v>
      </c>
      <c r="E60" s="1" t="s">
        <v>44</v>
      </c>
      <c r="F60" s="1" t="s">
        <v>44</v>
      </c>
      <c r="G60" s="1" t="s">
        <v>67</v>
      </c>
      <c r="H60" s="1" t="s">
        <v>141</v>
      </c>
      <c r="I60" s="1">
        <v>5</v>
      </c>
      <c r="J60" s="1">
        <v>5</v>
      </c>
      <c r="K60" s="1">
        <v>5</v>
      </c>
      <c r="L60" s="1">
        <v>5</v>
      </c>
      <c r="M60" s="1">
        <v>5</v>
      </c>
      <c r="N60" s="1">
        <v>5</v>
      </c>
      <c r="O60" s="1">
        <v>3</v>
      </c>
      <c r="P60" s="1">
        <v>5</v>
      </c>
      <c r="Q60" s="1">
        <v>4</v>
      </c>
      <c r="R60" s="1">
        <v>5</v>
      </c>
      <c r="S60" s="1">
        <v>5</v>
      </c>
      <c r="T60" s="1">
        <v>5</v>
      </c>
      <c r="U60" s="1">
        <v>5</v>
      </c>
      <c r="V60" s="1">
        <v>5</v>
      </c>
      <c r="W60" s="1">
        <v>5</v>
      </c>
      <c r="X60" s="1" t="s">
        <v>48</v>
      </c>
    </row>
    <row r="61" spans="1:24" customFormat="1" ht="12.75" x14ac:dyDescent="0.2">
      <c r="A61" s="141">
        <v>43584.199228136575</v>
      </c>
      <c r="B61" s="1" t="s">
        <v>32</v>
      </c>
      <c r="C61" s="1" t="s">
        <v>36</v>
      </c>
      <c r="D61" s="1" t="s">
        <v>26</v>
      </c>
      <c r="E61" s="1" t="s">
        <v>50</v>
      </c>
      <c r="F61" s="1" t="s">
        <v>61</v>
      </c>
      <c r="G61" s="1" t="s">
        <v>56</v>
      </c>
      <c r="H61" s="1" t="s">
        <v>141</v>
      </c>
      <c r="I61" s="1">
        <v>4</v>
      </c>
      <c r="J61" s="1">
        <v>5</v>
      </c>
      <c r="K61" s="1">
        <v>4</v>
      </c>
      <c r="L61" s="1">
        <v>4</v>
      </c>
      <c r="M61" s="1">
        <v>4</v>
      </c>
      <c r="N61" s="1">
        <v>5</v>
      </c>
      <c r="O61" s="1">
        <v>2</v>
      </c>
      <c r="P61" s="1">
        <v>4</v>
      </c>
      <c r="Q61" s="1">
        <v>4</v>
      </c>
      <c r="R61" s="1">
        <v>4</v>
      </c>
      <c r="S61" s="1">
        <v>4</v>
      </c>
      <c r="T61" s="1">
        <v>4</v>
      </c>
      <c r="U61" s="1">
        <v>5</v>
      </c>
      <c r="V61" s="1">
        <v>4</v>
      </c>
      <c r="W61" s="1">
        <v>4</v>
      </c>
    </row>
    <row r="62" spans="1:24" customFormat="1" ht="12.75" x14ac:dyDescent="0.2">
      <c r="A62" s="141">
        <v>43584.291231805561</v>
      </c>
      <c r="B62" s="1" t="s">
        <v>32</v>
      </c>
      <c r="C62" s="1" t="s">
        <v>36</v>
      </c>
      <c r="D62" s="1" t="s">
        <v>26</v>
      </c>
      <c r="E62" s="1" t="s">
        <v>34</v>
      </c>
      <c r="F62" s="1" t="s">
        <v>368</v>
      </c>
      <c r="G62" s="1" t="s">
        <v>29</v>
      </c>
      <c r="H62" s="1" t="s">
        <v>137</v>
      </c>
      <c r="I62" s="1">
        <v>5</v>
      </c>
      <c r="J62" s="1">
        <v>5</v>
      </c>
      <c r="K62" s="1">
        <v>5</v>
      </c>
      <c r="L62" s="1">
        <v>5</v>
      </c>
      <c r="M62" s="1">
        <v>5</v>
      </c>
      <c r="N62" s="1">
        <v>5</v>
      </c>
      <c r="O62" s="1">
        <v>2</v>
      </c>
      <c r="P62" s="1">
        <v>5</v>
      </c>
      <c r="Q62" s="1">
        <v>5</v>
      </c>
      <c r="R62" s="1">
        <v>5</v>
      </c>
      <c r="S62" s="1">
        <v>5</v>
      </c>
      <c r="T62" s="1">
        <v>5</v>
      </c>
      <c r="U62" s="1">
        <v>5</v>
      </c>
      <c r="V62" s="1">
        <v>5</v>
      </c>
      <c r="W62" s="1">
        <v>5</v>
      </c>
    </row>
    <row r="63" spans="1:24" customFormat="1" ht="12.75" x14ac:dyDescent="0.2">
      <c r="A63" s="141">
        <v>43584.34819232639</v>
      </c>
      <c r="B63" s="1" t="s">
        <v>32</v>
      </c>
      <c r="C63" s="1" t="s">
        <v>33</v>
      </c>
      <c r="D63" s="1" t="s">
        <v>37</v>
      </c>
      <c r="E63" s="1" t="s">
        <v>34</v>
      </c>
      <c r="F63" s="1" t="s">
        <v>55</v>
      </c>
      <c r="G63" s="1" t="s">
        <v>71</v>
      </c>
      <c r="H63" s="1" t="s">
        <v>137</v>
      </c>
      <c r="I63" s="1">
        <v>5</v>
      </c>
      <c r="J63" s="1">
        <v>4</v>
      </c>
      <c r="K63" s="1">
        <v>4</v>
      </c>
      <c r="L63" s="1">
        <v>4</v>
      </c>
      <c r="M63" s="1">
        <v>4</v>
      </c>
      <c r="N63" s="1">
        <v>4</v>
      </c>
      <c r="O63" s="1">
        <v>3</v>
      </c>
      <c r="P63" s="1">
        <v>4</v>
      </c>
      <c r="Q63" s="1">
        <v>4</v>
      </c>
      <c r="R63" s="1">
        <v>4</v>
      </c>
      <c r="S63" s="1">
        <v>4</v>
      </c>
      <c r="T63" s="1">
        <v>4</v>
      </c>
      <c r="U63" s="1">
        <v>4</v>
      </c>
      <c r="V63" s="1">
        <v>4</v>
      </c>
      <c r="W63" s="1">
        <v>4</v>
      </c>
    </row>
    <row r="64" spans="1:24" customFormat="1" ht="12.75" x14ac:dyDescent="0.2">
      <c r="A64" s="141">
        <v>43584.415104768515</v>
      </c>
      <c r="B64" s="1" t="s">
        <v>32</v>
      </c>
      <c r="C64" s="1" t="s">
        <v>25</v>
      </c>
      <c r="D64" s="1" t="s">
        <v>26</v>
      </c>
      <c r="E64" s="1" t="s">
        <v>57</v>
      </c>
      <c r="F64" s="1" t="s">
        <v>57</v>
      </c>
      <c r="G64" s="1" t="s">
        <v>29</v>
      </c>
      <c r="H64" s="1" t="s">
        <v>137</v>
      </c>
      <c r="I64" s="1">
        <v>5</v>
      </c>
      <c r="J64" s="1">
        <v>5</v>
      </c>
      <c r="K64" s="1">
        <v>5</v>
      </c>
      <c r="L64" s="1">
        <v>4</v>
      </c>
      <c r="M64" s="1">
        <v>4</v>
      </c>
      <c r="N64" s="1">
        <v>4</v>
      </c>
      <c r="O64" s="1">
        <v>2</v>
      </c>
      <c r="P64" s="1">
        <v>3</v>
      </c>
      <c r="Q64" s="1">
        <v>4</v>
      </c>
      <c r="R64" s="1">
        <v>3</v>
      </c>
      <c r="S64" s="1">
        <v>3</v>
      </c>
      <c r="T64" s="1">
        <v>3</v>
      </c>
      <c r="U64" s="1">
        <v>5</v>
      </c>
      <c r="V64" s="1">
        <v>3</v>
      </c>
      <c r="W64" s="1">
        <v>5</v>
      </c>
      <c r="X64" s="1" t="s">
        <v>369</v>
      </c>
    </row>
    <row r="65" spans="1:24" customFormat="1" ht="12.75" x14ac:dyDescent="0.2">
      <c r="A65" s="141">
        <v>43584.479146226848</v>
      </c>
      <c r="B65" s="1" t="s">
        <v>32</v>
      </c>
      <c r="C65" s="1" t="s">
        <v>33</v>
      </c>
      <c r="D65" s="1" t="s">
        <v>26</v>
      </c>
      <c r="E65" s="1" t="s">
        <v>46</v>
      </c>
      <c r="F65" s="1" t="s">
        <v>65</v>
      </c>
      <c r="G65" s="1" t="s">
        <v>71</v>
      </c>
      <c r="H65" s="1" t="s">
        <v>137</v>
      </c>
      <c r="I65" s="1">
        <v>4</v>
      </c>
      <c r="J65" s="1">
        <v>3</v>
      </c>
      <c r="K65" s="1">
        <v>3</v>
      </c>
      <c r="L65" s="1">
        <v>4</v>
      </c>
      <c r="M65" s="1">
        <v>4</v>
      </c>
      <c r="N65" s="1">
        <v>5</v>
      </c>
      <c r="O65" s="1">
        <v>2</v>
      </c>
      <c r="P65" s="1">
        <v>3</v>
      </c>
      <c r="Q65" s="1">
        <v>4</v>
      </c>
      <c r="R65" s="1">
        <v>4</v>
      </c>
      <c r="S65" s="1">
        <v>4</v>
      </c>
      <c r="T65" s="1">
        <v>4</v>
      </c>
      <c r="U65" s="1">
        <v>5</v>
      </c>
      <c r="V65" s="1">
        <v>4</v>
      </c>
      <c r="W65" s="1">
        <v>5</v>
      </c>
    </row>
    <row r="66" spans="1:24" customFormat="1" ht="12.75" x14ac:dyDescent="0.2">
      <c r="A66" s="141">
        <v>43584.896144444443</v>
      </c>
      <c r="B66" s="1" t="s">
        <v>32</v>
      </c>
      <c r="C66" s="1" t="s">
        <v>33</v>
      </c>
      <c r="D66" s="1" t="s">
        <v>37</v>
      </c>
      <c r="E66" s="1" t="s">
        <v>370</v>
      </c>
      <c r="F66" s="1" t="s">
        <v>49</v>
      </c>
      <c r="G66" s="1" t="s">
        <v>56</v>
      </c>
      <c r="H66" s="1" t="s">
        <v>141</v>
      </c>
      <c r="I66" s="1">
        <v>5</v>
      </c>
      <c r="J66" s="1">
        <v>5</v>
      </c>
      <c r="K66" s="1">
        <v>5</v>
      </c>
      <c r="L66" s="1">
        <v>5</v>
      </c>
      <c r="M66" s="1">
        <v>5</v>
      </c>
      <c r="N66" s="1">
        <v>5</v>
      </c>
      <c r="O66" s="1">
        <v>5</v>
      </c>
      <c r="P66" s="1">
        <v>5</v>
      </c>
      <c r="Q66" s="1">
        <v>5</v>
      </c>
      <c r="R66" s="1">
        <v>5</v>
      </c>
      <c r="S66" s="1">
        <v>5</v>
      </c>
      <c r="T66" s="1">
        <v>5</v>
      </c>
      <c r="U66" s="1">
        <v>5</v>
      </c>
      <c r="V66" s="1">
        <v>5</v>
      </c>
      <c r="W66" s="1">
        <v>5</v>
      </c>
    </row>
    <row r="67" spans="1:24" customFormat="1" ht="12.75" x14ac:dyDescent="0.2">
      <c r="A67" s="141">
        <v>43584.924596620374</v>
      </c>
      <c r="B67" s="1" t="s">
        <v>32</v>
      </c>
      <c r="C67" s="1" t="s">
        <v>33</v>
      </c>
      <c r="D67" s="1" t="s">
        <v>26</v>
      </c>
      <c r="E67" s="1" t="s">
        <v>44</v>
      </c>
      <c r="F67" s="1" t="s">
        <v>44</v>
      </c>
      <c r="G67" s="1" t="s">
        <v>71</v>
      </c>
      <c r="H67" s="1" t="s">
        <v>137</v>
      </c>
      <c r="I67" s="1">
        <v>5</v>
      </c>
      <c r="J67" s="1">
        <v>5</v>
      </c>
      <c r="K67" s="1">
        <v>5</v>
      </c>
      <c r="L67" s="1">
        <v>5</v>
      </c>
      <c r="M67" s="1">
        <v>5</v>
      </c>
      <c r="N67" s="1">
        <v>5</v>
      </c>
      <c r="O67" s="1">
        <v>2</v>
      </c>
      <c r="P67" s="1">
        <v>4</v>
      </c>
      <c r="Q67" s="1">
        <v>4</v>
      </c>
      <c r="R67" s="1">
        <v>4</v>
      </c>
      <c r="S67" s="1">
        <v>4</v>
      </c>
      <c r="T67" s="1">
        <v>5</v>
      </c>
      <c r="U67" s="1">
        <v>5</v>
      </c>
      <c r="V67" s="1">
        <v>5</v>
      </c>
      <c r="W67" s="1">
        <v>5</v>
      </c>
    </row>
    <row r="68" spans="1:24" customFormat="1" ht="12.75" x14ac:dyDescent="0.2">
      <c r="A68" s="141">
        <v>43585.321729699077</v>
      </c>
      <c r="B68" s="1" t="s">
        <v>32</v>
      </c>
      <c r="C68" s="1" t="s">
        <v>25</v>
      </c>
      <c r="D68" s="1" t="s">
        <v>26</v>
      </c>
      <c r="E68" s="1" t="s">
        <v>34</v>
      </c>
      <c r="F68" s="1" t="s">
        <v>35</v>
      </c>
      <c r="G68" s="1" t="s">
        <v>40</v>
      </c>
      <c r="H68" s="1" t="s">
        <v>137</v>
      </c>
      <c r="I68" s="1">
        <v>3</v>
      </c>
      <c r="J68" s="1">
        <v>3</v>
      </c>
      <c r="K68" s="1">
        <v>1</v>
      </c>
      <c r="L68" s="1">
        <v>2</v>
      </c>
      <c r="M68" s="1">
        <v>3</v>
      </c>
      <c r="N68" s="1">
        <v>4</v>
      </c>
      <c r="O68" s="1">
        <v>2</v>
      </c>
      <c r="P68" s="1">
        <v>3</v>
      </c>
      <c r="Q68" s="1">
        <v>3</v>
      </c>
      <c r="R68" s="1">
        <v>3</v>
      </c>
      <c r="S68" s="1">
        <v>3</v>
      </c>
      <c r="T68" s="1">
        <v>3</v>
      </c>
      <c r="U68" s="1">
        <v>4</v>
      </c>
      <c r="V68" s="1">
        <v>4</v>
      </c>
      <c r="W68" s="1">
        <v>4</v>
      </c>
    </row>
    <row r="69" spans="1:24" customFormat="1" ht="12.75" x14ac:dyDescent="0.2">
      <c r="A69" s="141">
        <v>43585.568733958338</v>
      </c>
      <c r="B69" s="1" t="s">
        <v>24</v>
      </c>
      <c r="C69" s="1" t="s">
        <v>33</v>
      </c>
      <c r="D69" s="1" t="s">
        <v>37</v>
      </c>
      <c r="E69" s="1" t="s">
        <v>34</v>
      </c>
      <c r="F69" s="1" t="s">
        <v>55</v>
      </c>
      <c r="G69" s="1" t="s">
        <v>40</v>
      </c>
      <c r="H69" s="1" t="s">
        <v>141</v>
      </c>
      <c r="I69" s="1">
        <v>5</v>
      </c>
      <c r="J69" s="1">
        <v>5</v>
      </c>
      <c r="K69" s="1">
        <v>5</v>
      </c>
      <c r="L69" s="1">
        <v>5</v>
      </c>
      <c r="M69" s="1">
        <v>3</v>
      </c>
      <c r="N69" s="1">
        <v>5</v>
      </c>
      <c r="O69" s="1">
        <v>2</v>
      </c>
      <c r="P69" s="1">
        <v>4</v>
      </c>
      <c r="Q69" s="1">
        <v>5</v>
      </c>
      <c r="R69" s="1">
        <v>4</v>
      </c>
      <c r="S69" s="1">
        <v>5</v>
      </c>
      <c r="T69" s="1">
        <v>4</v>
      </c>
      <c r="U69" s="1">
        <v>5</v>
      </c>
      <c r="V69" s="1">
        <v>4</v>
      </c>
      <c r="W69" s="1">
        <v>5</v>
      </c>
    </row>
    <row r="70" spans="1:24" customFormat="1" ht="12.75" x14ac:dyDescent="0.2">
      <c r="A70" s="141">
        <v>43585.572694166665</v>
      </c>
      <c r="B70" s="1" t="s">
        <v>24</v>
      </c>
      <c r="C70" s="1" t="s">
        <v>25</v>
      </c>
      <c r="D70" s="1" t="s">
        <v>26</v>
      </c>
      <c r="E70" s="1" t="s">
        <v>69</v>
      </c>
      <c r="F70" s="1" t="s">
        <v>78</v>
      </c>
      <c r="G70" s="1" t="s">
        <v>71</v>
      </c>
      <c r="H70" s="1" t="s">
        <v>137</v>
      </c>
      <c r="I70" s="1">
        <v>4</v>
      </c>
      <c r="J70" s="1">
        <v>4</v>
      </c>
      <c r="K70" s="1">
        <v>3</v>
      </c>
      <c r="L70" s="1">
        <v>3</v>
      </c>
      <c r="M70" s="1">
        <v>3</v>
      </c>
      <c r="N70" s="1">
        <v>4</v>
      </c>
      <c r="O70" s="1">
        <v>3</v>
      </c>
      <c r="P70" s="1">
        <v>4</v>
      </c>
      <c r="Q70" s="1">
        <v>4</v>
      </c>
      <c r="R70" s="1">
        <v>3</v>
      </c>
      <c r="S70" s="1">
        <v>3</v>
      </c>
      <c r="T70" s="1">
        <v>3</v>
      </c>
      <c r="U70" s="1">
        <v>4</v>
      </c>
      <c r="V70" s="1">
        <v>3</v>
      </c>
      <c r="W70" s="1">
        <v>4</v>
      </c>
    </row>
    <row r="71" spans="1:24" customFormat="1" ht="12.75" x14ac:dyDescent="0.2">
      <c r="A71" s="141">
        <v>43585.589233692124</v>
      </c>
      <c r="B71" s="1" t="s">
        <v>32</v>
      </c>
      <c r="C71" s="1" t="s">
        <v>25</v>
      </c>
      <c r="D71" s="1" t="s">
        <v>26</v>
      </c>
      <c r="E71" s="1" t="s">
        <v>371</v>
      </c>
      <c r="F71" s="1" t="s">
        <v>372</v>
      </c>
      <c r="G71" s="1" t="s">
        <v>40</v>
      </c>
      <c r="H71" s="1" t="s">
        <v>141</v>
      </c>
      <c r="I71" s="1">
        <v>5</v>
      </c>
      <c r="J71" s="1">
        <v>4</v>
      </c>
      <c r="K71" s="1">
        <v>4</v>
      </c>
      <c r="L71" s="1">
        <v>3</v>
      </c>
      <c r="M71" s="1">
        <v>4</v>
      </c>
      <c r="N71" s="1">
        <v>5</v>
      </c>
      <c r="O71" s="1">
        <v>3</v>
      </c>
      <c r="P71" s="1">
        <v>4</v>
      </c>
      <c r="Q71" s="1">
        <v>4</v>
      </c>
      <c r="R71" s="1">
        <v>3</v>
      </c>
      <c r="S71" s="1">
        <v>4</v>
      </c>
      <c r="T71" s="1">
        <v>5</v>
      </c>
      <c r="U71" s="1">
        <v>5</v>
      </c>
      <c r="V71" s="1">
        <v>5</v>
      </c>
      <c r="W71" s="1">
        <v>4</v>
      </c>
      <c r="X71" s="1" t="s">
        <v>373</v>
      </c>
    </row>
    <row r="72" spans="1:24" customFormat="1" ht="12.75" x14ac:dyDescent="0.2">
      <c r="A72" s="141">
        <v>43585.593306076393</v>
      </c>
      <c r="B72" s="1" t="s">
        <v>32</v>
      </c>
      <c r="C72" s="1" t="s">
        <v>33</v>
      </c>
      <c r="D72" s="1" t="s">
        <v>37</v>
      </c>
      <c r="E72" s="1" t="s">
        <v>50</v>
      </c>
      <c r="F72" s="1" t="s">
        <v>57</v>
      </c>
      <c r="G72" s="1" t="s">
        <v>67</v>
      </c>
      <c r="H72" s="1" t="s">
        <v>141</v>
      </c>
      <c r="I72" s="1">
        <v>5</v>
      </c>
      <c r="J72" s="1">
        <v>5</v>
      </c>
      <c r="K72" s="1">
        <v>4</v>
      </c>
      <c r="L72" s="1">
        <v>5</v>
      </c>
      <c r="M72" s="1">
        <v>5</v>
      </c>
      <c r="N72" s="1">
        <v>5</v>
      </c>
      <c r="O72" s="1">
        <v>2</v>
      </c>
      <c r="P72" s="1">
        <v>3</v>
      </c>
      <c r="Q72" s="1">
        <v>4</v>
      </c>
      <c r="R72" s="1">
        <v>4</v>
      </c>
      <c r="S72" s="1">
        <v>4</v>
      </c>
      <c r="T72" s="1">
        <v>5</v>
      </c>
      <c r="U72" s="1">
        <v>5</v>
      </c>
      <c r="V72" s="1">
        <v>5</v>
      </c>
      <c r="W72" s="1">
        <v>5</v>
      </c>
    </row>
    <row r="73" spans="1:24" customFormat="1" ht="12.75" x14ac:dyDescent="0.2">
      <c r="A73" s="141">
        <v>43585.618666770832</v>
      </c>
      <c r="B73" s="1" t="s">
        <v>32</v>
      </c>
      <c r="C73" s="1" t="s">
        <v>25</v>
      </c>
      <c r="D73" s="1" t="s">
        <v>26</v>
      </c>
      <c r="E73" s="1" t="s">
        <v>139</v>
      </c>
      <c r="F73" s="1" t="s">
        <v>140</v>
      </c>
      <c r="G73" s="1" t="s">
        <v>40</v>
      </c>
      <c r="H73" s="1" t="s">
        <v>141</v>
      </c>
      <c r="I73" s="1">
        <v>4</v>
      </c>
      <c r="J73" s="1">
        <v>4</v>
      </c>
      <c r="K73" s="1">
        <v>4</v>
      </c>
      <c r="L73" s="1">
        <v>4</v>
      </c>
      <c r="M73" s="1">
        <v>4</v>
      </c>
      <c r="N73" s="1">
        <v>4</v>
      </c>
      <c r="O73" s="1">
        <v>2</v>
      </c>
      <c r="P73" s="1">
        <v>3</v>
      </c>
      <c r="Q73" s="1">
        <v>4</v>
      </c>
      <c r="R73" s="1">
        <v>4</v>
      </c>
      <c r="S73" s="1">
        <v>5</v>
      </c>
      <c r="T73" s="1">
        <v>5</v>
      </c>
      <c r="U73" s="1">
        <v>4</v>
      </c>
      <c r="V73" s="1">
        <v>4</v>
      </c>
      <c r="W73" s="1">
        <v>5</v>
      </c>
    </row>
    <row r="74" spans="1:24" customFormat="1" ht="12.75" x14ac:dyDescent="0.2">
      <c r="A74" s="141">
        <v>43585.622811203706</v>
      </c>
      <c r="B74" s="1" t="s">
        <v>32</v>
      </c>
      <c r="C74" s="1" t="s">
        <v>33</v>
      </c>
      <c r="D74" s="1" t="s">
        <v>37</v>
      </c>
      <c r="E74" s="1" t="s">
        <v>50</v>
      </c>
      <c r="F74" s="1" t="s">
        <v>374</v>
      </c>
      <c r="G74" s="1" t="s">
        <v>40</v>
      </c>
      <c r="H74" s="1" t="s">
        <v>141</v>
      </c>
      <c r="I74" s="1">
        <v>4</v>
      </c>
      <c r="J74" s="1">
        <v>4</v>
      </c>
      <c r="K74" s="1">
        <v>4</v>
      </c>
      <c r="L74" s="1">
        <v>5</v>
      </c>
      <c r="M74" s="1">
        <v>4</v>
      </c>
      <c r="N74" s="1">
        <v>4</v>
      </c>
      <c r="O74" s="1">
        <v>3</v>
      </c>
      <c r="P74" s="1">
        <v>4</v>
      </c>
      <c r="Q74" s="1">
        <v>4</v>
      </c>
      <c r="R74" s="1">
        <v>4</v>
      </c>
      <c r="S74" s="1">
        <v>5</v>
      </c>
      <c r="T74" s="1">
        <v>5</v>
      </c>
      <c r="U74" s="1">
        <v>5</v>
      </c>
      <c r="V74" s="1">
        <v>5</v>
      </c>
      <c r="W74" s="1">
        <v>5</v>
      </c>
    </row>
    <row r="75" spans="1:24" customFormat="1" ht="12.75" x14ac:dyDescent="0.2">
      <c r="A75" s="141">
        <v>43585.624186122688</v>
      </c>
      <c r="B75" s="1" t="s">
        <v>32</v>
      </c>
      <c r="C75" s="1" t="s">
        <v>33</v>
      </c>
      <c r="D75" s="1" t="s">
        <v>37</v>
      </c>
      <c r="E75" s="1" t="s">
        <v>50</v>
      </c>
      <c r="F75" s="1" t="s">
        <v>374</v>
      </c>
      <c r="G75" s="1" t="s">
        <v>40</v>
      </c>
      <c r="H75" s="1" t="s">
        <v>141</v>
      </c>
      <c r="I75" s="1">
        <v>4</v>
      </c>
      <c r="J75" s="1">
        <v>4</v>
      </c>
      <c r="K75" s="1">
        <v>4</v>
      </c>
      <c r="L75" s="1">
        <v>4</v>
      </c>
      <c r="M75" s="1">
        <v>4</v>
      </c>
      <c r="N75" s="1">
        <v>4</v>
      </c>
      <c r="O75" s="1">
        <v>3</v>
      </c>
      <c r="P75" s="1">
        <v>4</v>
      </c>
      <c r="Q75" s="1">
        <v>4</v>
      </c>
      <c r="R75" s="1">
        <v>5</v>
      </c>
      <c r="S75" s="1">
        <v>5</v>
      </c>
      <c r="T75" s="1">
        <v>5</v>
      </c>
      <c r="U75" s="1">
        <v>5</v>
      </c>
      <c r="V75" s="1">
        <v>5</v>
      </c>
      <c r="W75" s="1">
        <v>5</v>
      </c>
    </row>
    <row r="76" spans="1:24" customFormat="1" ht="12.75" x14ac:dyDescent="0.2">
      <c r="A76" s="141">
        <v>43587.438373333338</v>
      </c>
      <c r="B76" s="1" t="s">
        <v>32</v>
      </c>
      <c r="C76" s="1" t="s">
        <v>33</v>
      </c>
      <c r="D76" s="1" t="s">
        <v>26</v>
      </c>
      <c r="E76" s="1" t="s">
        <v>46</v>
      </c>
      <c r="F76" s="1" t="s">
        <v>375</v>
      </c>
      <c r="G76" s="1" t="s">
        <v>71</v>
      </c>
      <c r="H76" s="1" t="s">
        <v>137</v>
      </c>
      <c r="I76" s="1">
        <v>5</v>
      </c>
      <c r="J76" s="1">
        <v>5</v>
      </c>
      <c r="K76" s="1">
        <v>5</v>
      </c>
      <c r="L76" s="1">
        <v>5</v>
      </c>
      <c r="M76" s="1">
        <v>4</v>
      </c>
      <c r="N76" s="1">
        <v>4</v>
      </c>
      <c r="O76" s="1">
        <v>2</v>
      </c>
      <c r="P76" s="1">
        <v>3</v>
      </c>
      <c r="Q76" s="1">
        <v>4</v>
      </c>
      <c r="R76" s="1">
        <v>4</v>
      </c>
      <c r="S76" s="1">
        <v>4</v>
      </c>
      <c r="T76" s="1">
        <v>4</v>
      </c>
      <c r="U76" s="1">
        <v>5</v>
      </c>
      <c r="V76" s="1">
        <v>4</v>
      </c>
      <c r="W76" s="1">
        <v>5</v>
      </c>
    </row>
    <row r="77" spans="1:24" customFormat="1" ht="12.75" x14ac:dyDescent="0.2">
      <c r="A77" s="141">
        <v>43587.652147881949</v>
      </c>
      <c r="B77" s="1" t="s">
        <v>32</v>
      </c>
      <c r="C77" s="1" t="s">
        <v>36</v>
      </c>
      <c r="D77" s="1" t="s">
        <v>37</v>
      </c>
      <c r="E77" s="1" t="s">
        <v>64</v>
      </c>
      <c r="F77" s="1" t="s">
        <v>73</v>
      </c>
      <c r="G77" s="1" t="s">
        <v>67</v>
      </c>
      <c r="H77" s="1" t="s">
        <v>137</v>
      </c>
      <c r="I77" s="1">
        <v>4</v>
      </c>
      <c r="J77" s="1">
        <v>4</v>
      </c>
      <c r="K77" s="1">
        <v>4</v>
      </c>
      <c r="L77" s="1">
        <v>4</v>
      </c>
      <c r="M77" s="1">
        <v>4</v>
      </c>
      <c r="N77" s="1">
        <v>4</v>
      </c>
      <c r="O77" s="1">
        <v>3</v>
      </c>
      <c r="P77" s="1">
        <v>4</v>
      </c>
      <c r="Q77" s="1">
        <v>4</v>
      </c>
      <c r="R77" s="1">
        <v>4</v>
      </c>
      <c r="S77" s="1">
        <v>4</v>
      </c>
      <c r="T77" s="1">
        <v>4</v>
      </c>
      <c r="U77" s="1">
        <v>4</v>
      </c>
      <c r="V77" s="1">
        <v>4</v>
      </c>
      <c r="W77" s="1">
        <v>4</v>
      </c>
    </row>
    <row r="78" spans="1:24" customFormat="1" ht="12.75" x14ac:dyDescent="0.2">
      <c r="A78" s="141">
        <v>43587.870967164352</v>
      </c>
      <c r="B78" s="1" t="s">
        <v>24</v>
      </c>
      <c r="C78" s="1" t="s">
        <v>33</v>
      </c>
      <c r="D78" s="1" t="s">
        <v>26</v>
      </c>
      <c r="E78" s="1" t="s">
        <v>69</v>
      </c>
      <c r="F78" s="1" t="s">
        <v>78</v>
      </c>
      <c r="G78" s="1" t="s">
        <v>71</v>
      </c>
      <c r="H78" s="1" t="s">
        <v>137</v>
      </c>
      <c r="I78" s="1">
        <v>4</v>
      </c>
      <c r="J78" s="1">
        <v>4</v>
      </c>
      <c r="K78" s="1">
        <v>4</v>
      </c>
      <c r="L78" s="1">
        <v>5</v>
      </c>
      <c r="M78" s="1">
        <v>5</v>
      </c>
      <c r="N78" s="1">
        <v>4</v>
      </c>
      <c r="O78" s="1">
        <v>3</v>
      </c>
      <c r="P78" s="1">
        <v>5</v>
      </c>
      <c r="Q78" s="1">
        <v>4</v>
      </c>
      <c r="R78" s="1">
        <v>5</v>
      </c>
      <c r="S78" s="1">
        <v>5</v>
      </c>
      <c r="T78" s="1">
        <v>5</v>
      </c>
      <c r="U78" s="1">
        <v>5</v>
      </c>
      <c r="V78" s="1">
        <v>5</v>
      </c>
      <c r="W78" s="1">
        <v>4</v>
      </c>
    </row>
    <row r="79" spans="1:24" customFormat="1" ht="12.75" x14ac:dyDescent="0.2">
      <c r="A79" s="141">
        <v>43588.45869053241</v>
      </c>
      <c r="B79" s="1" t="s">
        <v>32</v>
      </c>
      <c r="C79" s="1" t="s">
        <v>33</v>
      </c>
      <c r="D79" s="1" t="s">
        <v>26</v>
      </c>
      <c r="E79" s="1" t="s">
        <v>34</v>
      </c>
      <c r="F79" s="1" t="s">
        <v>376</v>
      </c>
      <c r="G79" s="1" t="s">
        <v>40</v>
      </c>
      <c r="H79" s="1" t="s">
        <v>141</v>
      </c>
      <c r="I79" s="1">
        <v>4</v>
      </c>
      <c r="J79" s="1">
        <v>4</v>
      </c>
      <c r="K79" s="1">
        <v>4</v>
      </c>
      <c r="L79" s="1">
        <v>3</v>
      </c>
      <c r="M79" s="1">
        <v>3</v>
      </c>
      <c r="N79" s="1">
        <v>3</v>
      </c>
      <c r="O79" s="1">
        <v>3</v>
      </c>
      <c r="P79" s="1">
        <v>4</v>
      </c>
      <c r="Q79" s="1">
        <v>4</v>
      </c>
      <c r="R79" s="1">
        <v>4</v>
      </c>
      <c r="S79" s="1">
        <v>5</v>
      </c>
      <c r="T79" s="1">
        <v>3</v>
      </c>
      <c r="U79" s="1">
        <v>3</v>
      </c>
      <c r="V79" s="1">
        <v>3</v>
      </c>
      <c r="W79" s="1">
        <v>5</v>
      </c>
      <c r="X79" s="1" t="s">
        <v>377</v>
      </c>
    </row>
    <row r="80" spans="1:24" customFormat="1" ht="12.75" x14ac:dyDescent="0.2">
      <c r="A80" s="141">
        <v>43589.009260567131</v>
      </c>
      <c r="B80" s="1" t="s">
        <v>32</v>
      </c>
      <c r="C80" s="1" t="s">
        <v>25</v>
      </c>
      <c r="D80" s="1" t="s">
        <v>26</v>
      </c>
      <c r="E80" s="1" t="s">
        <v>69</v>
      </c>
      <c r="F80" s="1" t="s">
        <v>70</v>
      </c>
      <c r="G80" s="1" t="s">
        <v>71</v>
      </c>
      <c r="H80" s="1" t="s">
        <v>141</v>
      </c>
      <c r="I80" s="1">
        <v>4</v>
      </c>
      <c r="J80" s="1">
        <v>3</v>
      </c>
      <c r="K80" s="1">
        <v>3</v>
      </c>
      <c r="L80" s="1">
        <v>4</v>
      </c>
      <c r="M80" s="1">
        <v>4</v>
      </c>
      <c r="N80" s="1">
        <v>4</v>
      </c>
      <c r="O80" s="1">
        <v>2</v>
      </c>
      <c r="P80" s="1">
        <v>3</v>
      </c>
      <c r="Q80" s="1">
        <v>3</v>
      </c>
      <c r="R80" s="1">
        <v>3</v>
      </c>
      <c r="S80" s="1">
        <v>3</v>
      </c>
      <c r="T80" s="1">
        <v>3</v>
      </c>
      <c r="U80" s="1">
        <v>4</v>
      </c>
      <c r="V80" s="1">
        <v>4</v>
      </c>
      <c r="W80" s="1">
        <v>4</v>
      </c>
      <c r="X80" s="1" t="s">
        <v>378</v>
      </c>
    </row>
    <row r="81" spans="1:24" customFormat="1" ht="12.75" x14ac:dyDescent="0.2">
      <c r="A81" s="141">
        <v>43589.012349849538</v>
      </c>
      <c r="B81" s="1" t="s">
        <v>24</v>
      </c>
      <c r="C81" s="1" t="s">
        <v>25</v>
      </c>
      <c r="D81" s="1" t="s">
        <v>26</v>
      </c>
      <c r="E81" s="1" t="s">
        <v>69</v>
      </c>
      <c r="F81" s="1" t="s">
        <v>70</v>
      </c>
      <c r="G81" s="1" t="s">
        <v>71</v>
      </c>
      <c r="H81" s="1" t="s">
        <v>141</v>
      </c>
      <c r="I81" s="1">
        <v>4</v>
      </c>
      <c r="J81" s="1">
        <v>4</v>
      </c>
      <c r="K81" s="1">
        <v>5</v>
      </c>
      <c r="L81" s="1">
        <v>3</v>
      </c>
      <c r="M81" s="1">
        <v>4</v>
      </c>
      <c r="N81" s="1">
        <v>4</v>
      </c>
      <c r="O81" s="1">
        <v>2</v>
      </c>
      <c r="P81" s="1">
        <v>3</v>
      </c>
      <c r="Q81" s="1">
        <v>3</v>
      </c>
      <c r="R81" s="1">
        <v>3</v>
      </c>
      <c r="S81" s="1">
        <v>4</v>
      </c>
      <c r="T81" s="1">
        <v>4</v>
      </c>
      <c r="U81" s="1">
        <v>5</v>
      </c>
      <c r="V81" s="1">
        <v>4</v>
      </c>
      <c r="W81" s="1">
        <v>5</v>
      </c>
    </row>
    <row r="82" spans="1:24" customFormat="1" ht="12.75" x14ac:dyDescent="0.2">
      <c r="A82" s="141">
        <v>43591.39667681713</v>
      </c>
      <c r="B82" s="1" t="s">
        <v>32</v>
      </c>
      <c r="C82" s="1" t="s">
        <v>33</v>
      </c>
      <c r="D82" s="1" t="s">
        <v>37</v>
      </c>
      <c r="E82" s="1" t="s">
        <v>34</v>
      </c>
      <c r="F82" s="1" t="s">
        <v>379</v>
      </c>
      <c r="G82" s="1" t="s">
        <v>67</v>
      </c>
      <c r="H82" s="1" t="s">
        <v>137</v>
      </c>
      <c r="I82" s="1">
        <v>4</v>
      </c>
      <c r="J82" s="1">
        <v>5</v>
      </c>
      <c r="K82" s="1">
        <v>4</v>
      </c>
      <c r="L82" s="1">
        <v>4</v>
      </c>
      <c r="M82" s="1">
        <v>5</v>
      </c>
      <c r="N82" s="1">
        <v>5</v>
      </c>
      <c r="O82" s="1">
        <v>3</v>
      </c>
      <c r="P82" s="1">
        <v>5</v>
      </c>
      <c r="Q82" s="1">
        <v>5</v>
      </c>
      <c r="R82" s="1">
        <v>5</v>
      </c>
      <c r="S82" s="1">
        <v>5</v>
      </c>
      <c r="T82" s="1">
        <v>5</v>
      </c>
      <c r="U82" s="1">
        <v>5</v>
      </c>
      <c r="V82" s="1">
        <v>5</v>
      </c>
      <c r="W82" s="1">
        <v>5</v>
      </c>
    </row>
    <row r="83" spans="1:24" customFormat="1" ht="12.75" x14ac:dyDescent="0.2">
      <c r="A83" s="141">
        <v>43591.494534641199</v>
      </c>
      <c r="B83" s="1" t="s">
        <v>24</v>
      </c>
      <c r="C83" s="1" t="s">
        <v>36</v>
      </c>
      <c r="D83" s="1" t="s">
        <v>37</v>
      </c>
      <c r="E83" s="1" t="s">
        <v>34</v>
      </c>
      <c r="F83" s="1" t="s">
        <v>55</v>
      </c>
      <c r="G83" s="1" t="s">
        <v>29</v>
      </c>
      <c r="H83" s="1" t="s">
        <v>141</v>
      </c>
      <c r="I83" s="1">
        <v>3</v>
      </c>
      <c r="J83" s="1">
        <v>4</v>
      </c>
      <c r="K83" s="1">
        <v>3</v>
      </c>
      <c r="L83" s="1">
        <v>3</v>
      </c>
      <c r="M83" s="1">
        <v>3</v>
      </c>
      <c r="N83" s="1">
        <v>4</v>
      </c>
      <c r="O83" s="1">
        <v>3</v>
      </c>
      <c r="P83" s="1">
        <v>4</v>
      </c>
      <c r="Q83" s="1">
        <v>3</v>
      </c>
      <c r="R83" s="1">
        <v>3</v>
      </c>
      <c r="S83" s="1">
        <v>4</v>
      </c>
      <c r="T83" s="1">
        <v>4</v>
      </c>
      <c r="U83" s="1">
        <v>4</v>
      </c>
      <c r="V83" s="1">
        <v>4</v>
      </c>
      <c r="W83" s="1">
        <v>5</v>
      </c>
    </row>
    <row r="84" spans="1:24" customFormat="1" ht="12.75" x14ac:dyDescent="0.2">
      <c r="A84" s="141">
        <v>43591.614436238422</v>
      </c>
      <c r="B84" s="1" t="s">
        <v>32</v>
      </c>
      <c r="C84" s="1" t="s">
        <v>36</v>
      </c>
      <c r="D84" s="1" t="s">
        <v>37</v>
      </c>
      <c r="E84" s="1" t="s">
        <v>51</v>
      </c>
      <c r="F84" s="1" t="s">
        <v>38</v>
      </c>
      <c r="G84" s="1" t="s">
        <v>56</v>
      </c>
      <c r="H84" s="1" t="s">
        <v>141</v>
      </c>
      <c r="I84" s="1">
        <v>5</v>
      </c>
      <c r="J84" s="1">
        <v>4</v>
      </c>
      <c r="K84" s="1">
        <v>4</v>
      </c>
      <c r="L84" s="1">
        <v>4</v>
      </c>
      <c r="M84" s="1">
        <v>4</v>
      </c>
      <c r="N84" s="1">
        <v>4</v>
      </c>
      <c r="O84" s="1">
        <v>3</v>
      </c>
      <c r="P84" s="1">
        <v>3</v>
      </c>
      <c r="Q84" s="1">
        <v>4</v>
      </c>
      <c r="R84" s="1">
        <v>4</v>
      </c>
      <c r="S84" s="1">
        <v>3</v>
      </c>
      <c r="T84" s="1">
        <v>4</v>
      </c>
      <c r="U84" s="1">
        <v>4</v>
      </c>
      <c r="V84" s="1">
        <v>4</v>
      </c>
      <c r="W84" s="1">
        <v>4</v>
      </c>
    </row>
    <row r="85" spans="1:24" customFormat="1" ht="12.75" x14ac:dyDescent="0.2">
      <c r="A85" s="141">
        <v>43591.671372106481</v>
      </c>
      <c r="B85" s="1" t="s">
        <v>32</v>
      </c>
      <c r="C85" s="1" t="s">
        <v>33</v>
      </c>
      <c r="D85" s="1" t="s">
        <v>37</v>
      </c>
      <c r="E85" s="1" t="s">
        <v>380</v>
      </c>
      <c r="F85" s="1" t="s">
        <v>61</v>
      </c>
      <c r="G85" s="1" t="s">
        <v>67</v>
      </c>
      <c r="H85" s="1" t="s">
        <v>141</v>
      </c>
      <c r="I85" s="1">
        <v>4</v>
      </c>
      <c r="J85" s="1">
        <v>5</v>
      </c>
      <c r="K85" s="1">
        <v>5</v>
      </c>
      <c r="L85" s="1">
        <v>5</v>
      </c>
      <c r="M85" s="1">
        <v>2</v>
      </c>
      <c r="N85" s="1">
        <v>4</v>
      </c>
      <c r="O85" s="1">
        <v>3</v>
      </c>
      <c r="P85" s="1">
        <v>3</v>
      </c>
      <c r="Q85" s="1">
        <v>3</v>
      </c>
      <c r="R85" s="1">
        <v>3</v>
      </c>
      <c r="S85" s="1">
        <v>4</v>
      </c>
      <c r="T85" s="1">
        <v>4</v>
      </c>
      <c r="U85" s="1">
        <v>5</v>
      </c>
      <c r="V85" s="1">
        <v>4</v>
      </c>
      <c r="W85" s="1">
        <v>4</v>
      </c>
    </row>
    <row r="86" spans="1:24" customFormat="1" ht="12.75" x14ac:dyDescent="0.2">
      <c r="A86" s="141">
        <v>43591.685742118054</v>
      </c>
      <c r="B86" s="1" t="s">
        <v>32</v>
      </c>
      <c r="C86" s="1" t="s">
        <v>33</v>
      </c>
      <c r="D86" s="1" t="s">
        <v>37</v>
      </c>
      <c r="E86" s="1" t="s">
        <v>50</v>
      </c>
      <c r="F86" s="1" t="s">
        <v>61</v>
      </c>
      <c r="G86" s="1" t="s">
        <v>71</v>
      </c>
      <c r="H86" s="1" t="s">
        <v>141</v>
      </c>
      <c r="I86" s="1">
        <v>5</v>
      </c>
      <c r="J86" s="1">
        <v>5</v>
      </c>
      <c r="K86" s="1">
        <v>5</v>
      </c>
      <c r="L86" s="1">
        <v>5</v>
      </c>
      <c r="M86" s="1">
        <v>5</v>
      </c>
      <c r="N86" s="1">
        <v>5</v>
      </c>
      <c r="O86" s="1">
        <v>5</v>
      </c>
      <c r="P86" s="1">
        <v>5</v>
      </c>
      <c r="Q86" s="1">
        <v>5</v>
      </c>
      <c r="R86" s="1">
        <v>5</v>
      </c>
      <c r="S86" s="1">
        <v>5</v>
      </c>
      <c r="T86" s="1">
        <v>5</v>
      </c>
      <c r="U86" s="1">
        <v>5</v>
      </c>
      <c r="V86" s="1">
        <v>5</v>
      </c>
      <c r="W86" s="1">
        <v>5</v>
      </c>
    </row>
    <row r="87" spans="1:24" customFormat="1" ht="12.75" x14ac:dyDescent="0.2">
      <c r="A87" s="141">
        <v>43591.754469872685</v>
      </c>
      <c r="B87" s="1" t="s">
        <v>24</v>
      </c>
      <c r="C87" s="1" t="s">
        <v>25</v>
      </c>
      <c r="D87" s="1" t="s">
        <v>26</v>
      </c>
      <c r="E87" s="1" t="s">
        <v>27</v>
      </c>
      <c r="F87" s="1" t="s">
        <v>157</v>
      </c>
      <c r="G87" s="1" t="s">
        <v>67</v>
      </c>
      <c r="H87" s="1" t="s">
        <v>141</v>
      </c>
      <c r="I87" s="1">
        <v>4</v>
      </c>
      <c r="J87" s="1">
        <v>3</v>
      </c>
      <c r="K87" s="1">
        <v>3</v>
      </c>
      <c r="L87" s="1">
        <v>4</v>
      </c>
      <c r="M87" s="1">
        <v>4</v>
      </c>
      <c r="N87" s="1">
        <v>4</v>
      </c>
      <c r="O87" s="1">
        <v>2</v>
      </c>
      <c r="P87" s="1">
        <v>3</v>
      </c>
      <c r="Q87" s="1">
        <v>4</v>
      </c>
      <c r="R87" s="1">
        <v>4</v>
      </c>
      <c r="S87" s="1">
        <v>3</v>
      </c>
      <c r="T87" s="1">
        <v>4</v>
      </c>
      <c r="U87" s="1">
        <v>4</v>
      </c>
      <c r="V87" s="1">
        <v>4</v>
      </c>
      <c r="W87" s="1">
        <v>4</v>
      </c>
    </row>
    <row r="88" spans="1:24" customFormat="1" ht="12.75" x14ac:dyDescent="0.2">
      <c r="A88" s="141">
        <v>43592.410221550927</v>
      </c>
      <c r="B88" s="1" t="s">
        <v>32</v>
      </c>
      <c r="C88" s="1" t="s">
        <v>25</v>
      </c>
      <c r="D88" s="1" t="s">
        <v>26</v>
      </c>
      <c r="E88" s="1" t="s">
        <v>34</v>
      </c>
      <c r="F88" s="1" t="s">
        <v>55</v>
      </c>
      <c r="G88" s="1" t="s">
        <v>67</v>
      </c>
      <c r="H88" s="1" t="s">
        <v>137</v>
      </c>
      <c r="I88" s="1">
        <v>3</v>
      </c>
      <c r="J88" s="1">
        <v>3</v>
      </c>
      <c r="K88" s="1">
        <v>3</v>
      </c>
      <c r="L88" s="1">
        <v>3</v>
      </c>
      <c r="M88" s="1">
        <v>4</v>
      </c>
      <c r="N88" s="1">
        <v>4</v>
      </c>
      <c r="O88" s="1">
        <v>2</v>
      </c>
      <c r="P88" s="1">
        <v>4</v>
      </c>
      <c r="Q88" s="1">
        <v>3</v>
      </c>
      <c r="R88" s="1">
        <v>4</v>
      </c>
      <c r="S88" s="1">
        <v>4</v>
      </c>
      <c r="T88" s="1">
        <v>5</v>
      </c>
      <c r="U88" s="1">
        <v>5</v>
      </c>
      <c r="V88" s="1">
        <v>5</v>
      </c>
      <c r="W88" s="1">
        <v>4</v>
      </c>
    </row>
    <row r="89" spans="1:24" customFormat="1" ht="12.75" x14ac:dyDescent="0.2">
      <c r="A89" s="141">
        <v>43592.416227222224</v>
      </c>
      <c r="B89" s="1" t="s">
        <v>24</v>
      </c>
      <c r="C89" s="1" t="s">
        <v>25</v>
      </c>
      <c r="D89" s="1" t="s">
        <v>26</v>
      </c>
      <c r="E89" s="1" t="s">
        <v>51</v>
      </c>
      <c r="F89" s="1" t="s">
        <v>38</v>
      </c>
      <c r="G89" s="1" t="s">
        <v>29</v>
      </c>
      <c r="H89" s="1" t="s">
        <v>141</v>
      </c>
      <c r="I89" s="1">
        <v>3</v>
      </c>
      <c r="J89" s="1">
        <v>3</v>
      </c>
      <c r="K89" s="1">
        <v>3</v>
      </c>
      <c r="L89" s="1">
        <v>3</v>
      </c>
      <c r="M89" s="1">
        <v>3</v>
      </c>
      <c r="N89" s="1">
        <v>4</v>
      </c>
      <c r="O89" s="1">
        <v>3</v>
      </c>
      <c r="P89" s="1">
        <v>4</v>
      </c>
      <c r="Q89" s="1">
        <v>3</v>
      </c>
      <c r="R89" s="1">
        <v>3</v>
      </c>
      <c r="S89" s="1">
        <v>3</v>
      </c>
      <c r="T89" s="1">
        <v>4</v>
      </c>
      <c r="U89" s="1">
        <v>4</v>
      </c>
      <c r="V89" s="1">
        <v>4</v>
      </c>
      <c r="W89" s="1">
        <v>4</v>
      </c>
      <c r="X89" s="1" t="s">
        <v>381</v>
      </c>
    </row>
    <row r="90" spans="1:24" x14ac:dyDescent="0.2">
      <c r="I90" s="4">
        <f>AVERAGE(I2:I89)</f>
        <v>4.3181818181818183</v>
      </c>
      <c r="J90" s="4">
        <f t="shared" ref="J90:W90" si="0">AVERAGE(J2:J89)</f>
        <v>4.25</v>
      </c>
      <c r="K90" s="4">
        <f t="shared" si="0"/>
        <v>4.0909090909090908</v>
      </c>
      <c r="L90" s="4">
        <f t="shared" si="0"/>
        <v>4.0681818181818183</v>
      </c>
      <c r="M90" s="4">
        <f t="shared" si="0"/>
        <v>4.1818181818181817</v>
      </c>
      <c r="N90" s="4">
        <f t="shared" si="0"/>
        <v>4.4886363636363633</v>
      </c>
      <c r="O90" s="4">
        <f t="shared" si="0"/>
        <v>2.9772727272727271</v>
      </c>
      <c r="P90" s="4">
        <f t="shared" si="0"/>
        <v>3.9659090909090908</v>
      </c>
      <c r="Q90" s="4">
        <f t="shared" si="0"/>
        <v>4.1022727272727275</v>
      </c>
      <c r="R90" s="4">
        <f t="shared" si="0"/>
        <v>4.1477272727272725</v>
      </c>
      <c r="S90" s="4">
        <f t="shared" si="0"/>
        <v>4.1704545454545459</v>
      </c>
      <c r="T90" s="4">
        <f t="shared" si="0"/>
        <v>4.2954545454545459</v>
      </c>
      <c r="U90" s="4">
        <f t="shared" si="0"/>
        <v>4.5681818181818183</v>
      </c>
      <c r="V90" s="4">
        <f t="shared" si="0"/>
        <v>4.3863636363636367</v>
      </c>
      <c r="W90" s="4">
        <f t="shared" si="0"/>
        <v>4.4886363636363633</v>
      </c>
      <c r="X90" s="7">
        <f>AVERAGE(I2:W89)</f>
        <v>4.166666666666667</v>
      </c>
    </row>
    <row r="91" spans="1:24" x14ac:dyDescent="0.2">
      <c r="I91" s="5">
        <f>STDEV(I2:I89)</f>
        <v>0.71992104524715672</v>
      </c>
      <c r="J91" s="5">
        <f t="shared" ref="J91:W91" si="1">STDEV(J2:J89)</f>
        <v>0.83390784793679373</v>
      </c>
      <c r="K91" s="5">
        <f t="shared" si="1"/>
        <v>0.95455789413201053</v>
      </c>
      <c r="L91" s="5">
        <f t="shared" si="1"/>
        <v>0.78484868657279794</v>
      </c>
      <c r="M91" s="5">
        <f t="shared" si="1"/>
        <v>0.70377397340526326</v>
      </c>
      <c r="N91" s="5">
        <f t="shared" si="1"/>
        <v>0.5465527954394851</v>
      </c>
      <c r="O91" s="5">
        <f t="shared" si="1"/>
        <v>0.98234147593370169</v>
      </c>
      <c r="P91" s="5">
        <f t="shared" si="1"/>
        <v>0.66865560154658366</v>
      </c>
      <c r="Q91" s="5">
        <f t="shared" si="1"/>
        <v>0.69546598497636358</v>
      </c>
      <c r="R91" s="5">
        <f t="shared" si="1"/>
        <v>0.6871525910491646</v>
      </c>
      <c r="S91" s="5">
        <f t="shared" si="1"/>
        <v>0.71473153723893301</v>
      </c>
      <c r="T91" s="5">
        <f t="shared" si="1"/>
        <v>0.69743521775689421</v>
      </c>
      <c r="U91" s="5">
        <f t="shared" si="1"/>
        <v>0.73960931820364917</v>
      </c>
      <c r="V91" s="5">
        <f t="shared" si="1"/>
        <v>0.61460796180041688</v>
      </c>
      <c r="W91" s="5">
        <f t="shared" si="1"/>
        <v>0.69471433278702921</v>
      </c>
      <c r="X91" s="7">
        <f>STDEV(I2:W89)</f>
        <v>0.82297069708391257</v>
      </c>
    </row>
    <row r="92" spans="1:24" x14ac:dyDescent="0.2">
      <c r="I92" s="64">
        <f>AVERAGE(I2:I91)</f>
        <v>4.2782011429269886</v>
      </c>
      <c r="J92" s="64">
        <f t="shared" ref="J92:W92" si="2">AVERAGE(J2:J91)</f>
        <v>4.2120434205326314</v>
      </c>
      <c r="K92" s="64">
        <f t="shared" si="2"/>
        <v>4.0560607442782342</v>
      </c>
      <c r="L92" s="64">
        <f t="shared" si="2"/>
        <v>4.0317003389417181</v>
      </c>
      <c r="M92" s="64">
        <f t="shared" si="2"/>
        <v>4.1431732461691491</v>
      </c>
      <c r="N92" s="64">
        <f t="shared" si="2"/>
        <v>4.4448354351008428</v>
      </c>
      <c r="O92" s="64">
        <f t="shared" si="2"/>
        <v>2.9551068244800716</v>
      </c>
      <c r="P92" s="64">
        <f t="shared" si="2"/>
        <v>3.9292729410272846</v>
      </c>
      <c r="Q92" s="64">
        <f t="shared" si="2"/>
        <v>4.0644193190249904</v>
      </c>
      <c r="R92" s="64">
        <f t="shared" si="2"/>
        <v>4.1092764429308488</v>
      </c>
      <c r="S92" s="64">
        <f t="shared" si="2"/>
        <v>4.1320576231410389</v>
      </c>
      <c r="T92" s="64">
        <f t="shared" si="2"/>
        <v>4.2554765529245717</v>
      </c>
      <c r="U92" s="64">
        <f t="shared" si="2"/>
        <v>4.5256421237376161</v>
      </c>
      <c r="V92" s="64">
        <f t="shared" si="2"/>
        <v>4.3444552399796006</v>
      </c>
      <c r="W92" s="64">
        <f t="shared" si="2"/>
        <v>4.4464816744047049</v>
      </c>
    </row>
    <row r="93" spans="1:24" x14ac:dyDescent="0.2">
      <c r="I93" s="64">
        <f>STDEV(I2:I89)</f>
        <v>0.71992104524715672</v>
      </c>
      <c r="J93" s="64">
        <f t="shared" ref="J93:W93" si="3">STDEV(J2:J89)</f>
        <v>0.83390784793679373</v>
      </c>
      <c r="K93" s="64">
        <f t="shared" si="3"/>
        <v>0.95455789413201053</v>
      </c>
      <c r="L93" s="64">
        <f t="shared" si="3"/>
        <v>0.78484868657279794</v>
      </c>
      <c r="M93" s="64">
        <f t="shared" si="3"/>
        <v>0.70377397340526326</v>
      </c>
      <c r="N93" s="64">
        <f t="shared" si="3"/>
        <v>0.5465527954394851</v>
      </c>
      <c r="O93" s="64">
        <f t="shared" si="3"/>
        <v>0.98234147593370169</v>
      </c>
      <c r="P93" s="64">
        <f t="shared" si="3"/>
        <v>0.66865560154658366</v>
      </c>
      <c r="Q93" s="64">
        <f t="shared" si="3"/>
        <v>0.69546598497636358</v>
      </c>
      <c r="R93" s="64">
        <f t="shared" si="3"/>
        <v>0.6871525910491646</v>
      </c>
      <c r="S93" s="64">
        <f t="shared" si="3"/>
        <v>0.71473153723893301</v>
      </c>
      <c r="T93" s="64">
        <f t="shared" si="3"/>
        <v>0.69743521775689421</v>
      </c>
      <c r="U93" s="64">
        <f t="shared" si="3"/>
        <v>0.73960931820364917</v>
      </c>
      <c r="V93" s="64">
        <f t="shared" si="3"/>
        <v>0.61460796180041688</v>
      </c>
      <c r="W93" s="64">
        <f t="shared" si="3"/>
        <v>0.69471433278702921</v>
      </c>
    </row>
  </sheetData>
  <autoFilter ref="G1:G93"/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94"/>
  <sheetViews>
    <sheetView topLeftCell="A4" workbookViewId="0">
      <selection activeCell="A74" sqref="A74"/>
    </sheetView>
  </sheetViews>
  <sheetFormatPr defaultColWidth="123.28515625" defaultRowHeight="21.75" x14ac:dyDescent="0.5"/>
  <cols>
    <col min="1" max="1" width="104" style="17" customWidth="1"/>
    <col min="2" max="16384" width="123.28515625" style="17"/>
  </cols>
  <sheetData>
    <row r="3" spans="1:2" x14ac:dyDescent="0.5">
      <c r="A3" s="15" t="s">
        <v>81</v>
      </c>
      <c r="B3" s="16"/>
    </row>
    <row r="4" spans="1:2" x14ac:dyDescent="0.5">
      <c r="A4" s="18" t="s">
        <v>47</v>
      </c>
      <c r="B4" s="16"/>
    </row>
    <row r="5" spans="1:2" x14ac:dyDescent="0.5">
      <c r="A5" s="18" t="s">
        <v>82</v>
      </c>
      <c r="B5" s="16"/>
    </row>
    <row r="6" spans="1:2" x14ac:dyDescent="0.5">
      <c r="A6" s="18" t="s">
        <v>24</v>
      </c>
      <c r="B6" s="16"/>
    </row>
    <row r="7" spans="1:2" x14ac:dyDescent="0.5">
      <c r="A7" s="18" t="s">
        <v>32</v>
      </c>
      <c r="B7" s="16"/>
    </row>
    <row r="8" spans="1:2" x14ac:dyDescent="0.5">
      <c r="A8" s="18" t="s">
        <v>168</v>
      </c>
      <c r="B8" s="16"/>
    </row>
    <row r="9" spans="1:2" x14ac:dyDescent="0.5">
      <c r="A9" s="18" t="s">
        <v>32</v>
      </c>
      <c r="B9" s="16"/>
    </row>
    <row r="10" spans="1:2" x14ac:dyDescent="0.5">
      <c r="A10" s="18" t="s">
        <v>40</v>
      </c>
      <c r="B10" s="16"/>
    </row>
    <row r="11" spans="1:2" x14ac:dyDescent="0.5">
      <c r="A11" s="18" t="s">
        <v>82</v>
      </c>
      <c r="B11" s="16"/>
    </row>
    <row r="12" spans="1:2" x14ac:dyDescent="0.5">
      <c r="A12" s="18" t="s">
        <v>24</v>
      </c>
      <c r="B12" s="16"/>
    </row>
    <row r="13" spans="1:2" x14ac:dyDescent="0.5">
      <c r="A13" s="18" t="s">
        <v>32</v>
      </c>
      <c r="B13" s="16"/>
    </row>
    <row r="14" spans="1:2" x14ac:dyDescent="0.5">
      <c r="A14" s="18" t="s">
        <v>142</v>
      </c>
      <c r="B14" s="16"/>
    </row>
    <row r="15" spans="1:2" x14ac:dyDescent="0.5">
      <c r="A15" s="18" t="s">
        <v>24</v>
      </c>
      <c r="B15" s="16"/>
    </row>
    <row r="16" spans="1:2" x14ac:dyDescent="0.5">
      <c r="A16" s="18" t="s">
        <v>152</v>
      </c>
      <c r="B16" s="16"/>
    </row>
    <row r="17" spans="1:2" x14ac:dyDescent="0.5">
      <c r="A17" s="18" t="s">
        <v>24</v>
      </c>
      <c r="B17" s="16"/>
    </row>
    <row r="18" spans="1:2" ht="174" x14ac:dyDescent="0.5">
      <c r="A18" s="18" t="s">
        <v>158</v>
      </c>
      <c r="B18" s="16"/>
    </row>
    <row r="19" spans="1:2" x14ac:dyDescent="0.5">
      <c r="A19" s="18" t="s">
        <v>32</v>
      </c>
      <c r="B19" s="16"/>
    </row>
    <row r="20" spans="1:2" x14ac:dyDescent="0.5">
      <c r="A20" s="18" t="s">
        <v>67</v>
      </c>
      <c r="B20" s="16"/>
    </row>
    <row r="21" spans="1:2" x14ac:dyDescent="0.5">
      <c r="A21" s="18" t="s">
        <v>82</v>
      </c>
      <c r="B21" s="16"/>
    </row>
    <row r="22" spans="1:2" x14ac:dyDescent="0.5">
      <c r="A22" s="18" t="s">
        <v>24</v>
      </c>
      <c r="B22" s="16"/>
    </row>
    <row r="23" spans="1:2" x14ac:dyDescent="0.5">
      <c r="A23" s="18" t="s">
        <v>32</v>
      </c>
      <c r="B23" s="16"/>
    </row>
    <row r="24" spans="1:2" x14ac:dyDescent="0.5">
      <c r="A24" s="18" t="s">
        <v>138</v>
      </c>
      <c r="B24" s="16"/>
    </row>
    <row r="25" spans="1:2" x14ac:dyDescent="0.5">
      <c r="A25" s="18" t="s">
        <v>32</v>
      </c>
      <c r="B25" s="16"/>
    </row>
    <row r="26" spans="1:2" ht="43.5" x14ac:dyDescent="0.5">
      <c r="A26" s="18" t="s">
        <v>148</v>
      </c>
      <c r="B26" s="16"/>
    </row>
    <row r="27" spans="1:2" x14ac:dyDescent="0.5">
      <c r="A27" s="18" t="s">
        <v>32</v>
      </c>
      <c r="B27" s="16"/>
    </row>
    <row r="28" spans="1:2" ht="43.5" x14ac:dyDescent="0.5">
      <c r="A28" s="18" t="s">
        <v>151</v>
      </c>
      <c r="B28" s="16"/>
    </row>
    <row r="29" spans="1:2" x14ac:dyDescent="0.5">
      <c r="A29" s="18" t="s">
        <v>24</v>
      </c>
      <c r="B29" s="16"/>
    </row>
    <row r="30" spans="1:2" ht="43.5" x14ac:dyDescent="0.5">
      <c r="A30" s="18" t="s">
        <v>167</v>
      </c>
    </row>
    <row r="31" spans="1:2" x14ac:dyDescent="0.5">
      <c r="A31" s="18" t="s">
        <v>32</v>
      </c>
    </row>
    <row r="32" spans="1:2" x14ac:dyDescent="0.5">
      <c r="A32" s="18" t="s">
        <v>71</v>
      </c>
    </row>
    <row r="33" spans="1:1" x14ac:dyDescent="0.5">
      <c r="A33" s="18" t="s">
        <v>48</v>
      </c>
    </row>
    <row r="34" spans="1:1" x14ac:dyDescent="0.5">
      <c r="A34" s="18" t="s">
        <v>32</v>
      </c>
    </row>
    <row r="35" spans="1:1" x14ac:dyDescent="0.5">
      <c r="A35" s="18" t="s">
        <v>82</v>
      </c>
    </row>
    <row r="36" spans="1:1" x14ac:dyDescent="0.5">
      <c r="A36" s="18" t="s">
        <v>24</v>
      </c>
    </row>
    <row r="37" spans="1:1" x14ac:dyDescent="0.5">
      <c r="A37" s="18" t="s">
        <v>32</v>
      </c>
    </row>
    <row r="38" spans="1:1" x14ac:dyDescent="0.5">
      <c r="A38" s="18" t="s">
        <v>143</v>
      </c>
    </row>
    <row r="39" spans="1:1" x14ac:dyDescent="0.5">
      <c r="A39" s="18" t="s">
        <v>24</v>
      </c>
    </row>
    <row r="40" spans="1:1" x14ac:dyDescent="0.5">
      <c r="A40" s="18" t="s">
        <v>150</v>
      </c>
    </row>
    <row r="41" spans="1:1" x14ac:dyDescent="0.5">
      <c r="A41" s="18" t="s">
        <v>32</v>
      </c>
    </row>
    <row r="42" spans="1:1" x14ac:dyDescent="0.5">
      <c r="A42" s="18" t="s">
        <v>155</v>
      </c>
    </row>
    <row r="43" spans="1:1" x14ac:dyDescent="0.5">
      <c r="A43" s="18" t="s">
        <v>24</v>
      </c>
    </row>
    <row r="44" spans="1:1" x14ac:dyDescent="0.5">
      <c r="A44" s="18" t="s">
        <v>156</v>
      </c>
    </row>
    <row r="45" spans="1:1" x14ac:dyDescent="0.5">
      <c r="A45" s="18" t="s">
        <v>32</v>
      </c>
    </row>
    <row r="46" spans="1:1" x14ac:dyDescent="0.5">
      <c r="A46" s="18" t="s">
        <v>159</v>
      </c>
    </row>
    <row r="47" spans="1:1" x14ac:dyDescent="0.5">
      <c r="A47" s="18" t="s">
        <v>32</v>
      </c>
    </row>
    <row r="48" spans="1:1" x14ac:dyDescent="0.5">
      <c r="A48" s="18" t="s">
        <v>160</v>
      </c>
    </row>
    <row r="49" spans="1:1" x14ac:dyDescent="0.5">
      <c r="A49" s="18" t="s">
        <v>32</v>
      </c>
    </row>
    <row r="50" spans="1:1" x14ac:dyDescent="0.5">
      <c r="A50" s="18" t="s">
        <v>161</v>
      </c>
    </row>
    <row r="51" spans="1:1" x14ac:dyDescent="0.5">
      <c r="A51" s="18" t="s">
        <v>32</v>
      </c>
    </row>
    <row r="52" spans="1:1" x14ac:dyDescent="0.5">
      <c r="A52" s="18" t="s">
        <v>162</v>
      </c>
    </row>
    <row r="53" spans="1:1" x14ac:dyDescent="0.5">
      <c r="A53" s="18" t="s">
        <v>24</v>
      </c>
    </row>
    <row r="54" spans="1:1" ht="43.5" x14ac:dyDescent="0.5">
      <c r="A54" s="18" t="s">
        <v>163</v>
      </c>
    </row>
    <row r="55" spans="1:1" x14ac:dyDescent="0.5">
      <c r="A55" s="18" t="s">
        <v>24</v>
      </c>
    </row>
    <row r="56" spans="1:1" x14ac:dyDescent="0.5">
      <c r="A56" s="18" t="s">
        <v>164</v>
      </c>
    </row>
    <row r="57" spans="1:1" x14ac:dyDescent="0.5">
      <c r="A57" s="18" t="s">
        <v>24</v>
      </c>
    </row>
    <row r="58" spans="1:1" x14ac:dyDescent="0.5">
      <c r="A58" s="18" t="s">
        <v>29</v>
      </c>
    </row>
    <row r="59" spans="1:1" x14ac:dyDescent="0.5">
      <c r="A59" s="18" t="s">
        <v>82</v>
      </c>
    </row>
    <row r="60" spans="1:1" x14ac:dyDescent="0.5">
      <c r="A60" s="18" t="s">
        <v>24</v>
      </c>
    </row>
    <row r="61" spans="1:1" x14ac:dyDescent="0.5">
      <c r="A61" s="18" t="s">
        <v>32</v>
      </c>
    </row>
    <row r="62" spans="1:1" x14ac:dyDescent="0.5">
      <c r="A62" s="18" t="s">
        <v>145</v>
      </c>
    </row>
    <row r="63" spans="1:1" x14ac:dyDescent="0.5">
      <c r="A63" s="18" t="s">
        <v>24</v>
      </c>
    </row>
    <row r="64" spans="1:1" x14ac:dyDescent="0.5">
      <c r="A64" s="18" t="s">
        <v>165</v>
      </c>
    </row>
    <row r="65" spans="1:1" x14ac:dyDescent="0.5">
      <c r="A65" s="18" t="s">
        <v>24</v>
      </c>
    </row>
    <row r="66" spans="1:1" x14ac:dyDescent="0.5">
      <c r="A66" s="18" t="s">
        <v>166</v>
      </c>
    </row>
    <row r="67" spans="1:1" x14ac:dyDescent="0.5">
      <c r="A67" s="18" t="s">
        <v>32</v>
      </c>
    </row>
    <row r="68" spans="1:1" x14ac:dyDescent="0.5">
      <c r="A68" s="18" t="s">
        <v>170</v>
      </c>
    </row>
    <row r="69" spans="1:1" x14ac:dyDescent="0.5">
      <c r="A69" s="18" t="s">
        <v>24</v>
      </c>
    </row>
    <row r="70" spans="1:1" ht="43.5" x14ac:dyDescent="0.5">
      <c r="A70" s="18" t="s">
        <v>171</v>
      </c>
    </row>
    <row r="71" spans="1:1" x14ac:dyDescent="0.5">
      <c r="A71" s="18" t="s">
        <v>24</v>
      </c>
    </row>
    <row r="72" spans="1:1" x14ac:dyDescent="0.5">
      <c r="A72" s="18" t="s">
        <v>172</v>
      </c>
    </row>
    <row r="73" spans="1:1" x14ac:dyDescent="0.5">
      <c r="A73" s="18" t="s">
        <v>32</v>
      </c>
    </row>
    <row r="74" spans="1:1" x14ac:dyDescent="0.5">
      <c r="A74" s="18" t="s">
        <v>56</v>
      </c>
    </row>
    <row r="75" spans="1:1" x14ac:dyDescent="0.5">
      <c r="A75" s="18" t="s">
        <v>82</v>
      </c>
    </row>
    <row r="76" spans="1:1" x14ac:dyDescent="0.5">
      <c r="A76" s="18" t="s">
        <v>32</v>
      </c>
    </row>
    <row r="77" spans="1:1" x14ac:dyDescent="0.5">
      <c r="A77" s="18" t="s">
        <v>82</v>
      </c>
    </row>
    <row r="78" spans="1:1" x14ac:dyDescent="0.5">
      <c r="A78" s="18" t="s">
        <v>82</v>
      </c>
    </row>
    <row r="79" spans="1:1" x14ac:dyDescent="0.5">
      <c r="A79" s="18" t="s">
        <v>82</v>
      </c>
    </row>
    <row r="80" spans="1:1" x14ac:dyDescent="0.5">
      <c r="A80" s="18">
        <v>4.0250825082508248</v>
      </c>
    </row>
    <row r="81" spans="1:1" x14ac:dyDescent="0.5">
      <c r="A81" s="18" t="s">
        <v>82</v>
      </c>
    </row>
    <row r="82" spans="1:1" x14ac:dyDescent="0.5">
      <c r="A82" s="18">
        <v>0.86508941691856922</v>
      </c>
    </row>
    <row r="83" spans="1:1" x14ac:dyDescent="0.5">
      <c r="A83" s="18" t="s">
        <v>82</v>
      </c>
    </row>
    <row r="84" spans="1:1" x14ac:dyDescent="0.5">
      <c r="A84" s="18" t="s">
        <v>83</v>
      </c>
    </row>
    <row r="85" spans="1:1" x14ac:dyDescent="0.5">
      <c r="A85"/>
    </row>
    <row r="86" spans="1:1" x14ac:dyDescent="0.5">
      <c r="A86"/>
    </row>
    <row r="87" spans="1:1" x14ac:dyDescent="0.5">
      <c r="A87"/>
    </row>
    <row r="88" spans="1:1" x14ac:dyDescent="0.5">
      <c r="A88"/>
    </row>
    <row r="89" spans="1:1" x14ac:dyDescent="0.5">
      <c r="A89"/>
    </row>
    <row r="90" spans="1:1" x14ac:dyDescent="0.5">
      <c r="A90"/>
    </row>
    <row r="91" spans="1:1" x14ac:dyDescent="0.5">
      <c r="A91"/>
    </row>
    <row r="92" spans="1:1" x14ac:dyDescent="0.5">
      <c r="A92"/>
    </row>
    <row r="93" spans="1:1" x14ac:dyDescent="0.5">
      <c r="A93"/>
    </row>
    <row r="94" spans="1:1" x14ac:dyDescent="0.5">
      <c r="A94"/>
    </row>
    <row r="95" spans="1:1" x14ac:dyDescent="0.5">
      <c r="A95"/>
    </row>
    <row r="96" spans="1:1" x14ac:dyDescent="0.5">
      <c r="A96"/>
    </row>
    <row r="97" spans="1:1" x14ac:dyDescent="0.5">
      <c r="A97"/>
    </row>
    <row r="98" spans="1:1" x14ac:dyDescent="0.5">
      <c r="A98"/>
    </row>
    <row r="99" spans="1:1" x14ac:dyDescent="0.5">
      <c r="A99"/>
    </row>
    <row r="100" spans="1:1" x14ac:dyDescent="0.5">
      <c r="A100"/>
    </row>
    <row r="101" spans="1:1" x14ac:dyDescent="0.5">
      <c r="A101"/>
    </row>
    <row r="102" spans="1:1" x14ac:dyDescent="0.5">
      <c r="A102"/>
    </row>
    <row r="103" spans="1:1" x14ac:dyDescent="0.5">
      <c r="A103"/>
    </row>
    <row r="104" spans="1:1" x14ac:dyDescent="0.5">
      <c r="A104"/>
    </row>
    <row r="105" spans="1:1" x14ac:dyDescent="0.5">
      <c r="A105"/>
    </row>
    <row r="106" spans="1:1" x14ac:dyDescent="0.5">
      <c r="A106"/>
    </row>
    <row r="107" spans="1:1" x14ac:dyDescent="0.5">
      <c r="A107"/>
    </row>
    <row r="108" spans="1:1" x14ac:dyDescent="0.5">
      <c r="A108"/>
    </row>
    <row r="109" spans="1:1" x14ac:dyDescent="0.5">
      <c r="A109"/>
    </row>
    <row r="110" spans="1:1" x14ac:dyDescent="0.5">
      <c r="A110"/>
    </row>
    <row r="111" spans="1:1" x14ac:dyDescent="0.5">
      <c r="A111"/>
    </row>
    <row r="112" spans="1:1" x14ac:dyDescent="0.5">
      <c r="A112"/>
    </row>
    <row r="113" spans="1:1" x14ac:dyDescent="0.5">
      <c r="A113"/>
    </row>
    <row r="114" spans="1:1" x14ac:dyDescent="0.5">
      <c r="A114"/>
    </row>
    <row r="115" spans="1:1" x14ac:dyDescent="0.5">
      <c r="A115"/>
    </row>
    <row r="116" spans="1:1" x14ac:dyDescent="0.5">
      <c r="A116"/>
    </row>
    <row r="117" spans="1:1" x14ac:dyDescent="0.5">
      <c r="A117"/>
    </row>
    <row r="118" spans="1:1" x14ac:dyDescent="0.5">
      <c r="A118"/>
    </row>
    <row r="119" spans="1:1" x14ac:dyDescent="0.5">
      <c r="A119"/>
    </row>
    <row r="120" spans="1:1" x14ac:dyDescent="0.5">
      <c r="A120"/>
    </row>
    <row r="121" spans="1:1" x14ac:dyDescent="0.5">
      <c r="A121"/>
    </row>
    <row r="122" spans="1:1" x14ac:dyDescent="0.5">
      <c r="A122"/>
    </row>
    <row r="123" spans="1:1" x14ac:dyDescent="0.5">
      <c r="A123"/>
    </row>
    <row r="124" spans="1:1" x14ac:dyDescent="0.5">
      <c r="A124"/>
    </row>
    <row r="125" spans="1:1" x14ac:dyDescent="0.5">
      <c r="A125"/>
    </row>
    <row r="126" spans="1:1" x14ac:dyDescent="0.5">
      <c r="A126"/>
    </row>
    <row r="127" spans="1:1" x14ac:dyDescent="0.5">
      <c r="A127"/>
    </row>
    <row r="128" spans="1:1" x14ac:dyDescent="0.5">
      <c r="A128"/>
    </row>
    <row r="129" spans="1:1" x14ac:dyDescent="0.5">
      <c r="A129"/>
    </row>
    <row r="130" spans="1:1" x14ac:dyDescent="0.5">
      <c r="A130"/>
    </row>
    <row r="131" spans="1:1" x14ac:dyDescent="0.5">
      <c r="A131"/>
    </row>
    <row r="132" spans="1:1" x14ac:dyDescent="0.5">
      <c r="A132"/>
    </row>
    <row r="133" spans="1:1" x14ac:dyDescent="0.5">
      <c r="A133"/>
    </row>
    <row r="134" spans="1:1" x14ac:dyDescent="0.5">
      <c r="A134"/>
    </row>
    <row r="135" spans="1:1" x14ac:dyDescent="0.5">
      <c r="A135"/>
    </row>
    <row r="136" spans="1:1" x14ac:dyDescent="0.5">
      <c r="A136"/>
    </row>
    <row r="137" spans="1:1" x14ac:dyDescent="0.5">
      <c r="A137"/>
    </row>
    <row r="138" spans="1:1" x14ac:dyDescent="0.5">
      <c r="A138"/>
    </row>
    <row r="139" spans="1:1" x14ac:dyDescent="0.5">
      <c r="A139"/>
    </row>
    <row r="140" spans="1:1" x14ac:dyDescent="0.5">
      <c r="A140"/>
    </row>
    <row r="141" spans="1:1" x14ac:dyDescent="0.5">
      <c r="A141"/>
    </row>
    <row r="142" spans="1:1" x14ac:dyDescent="0.5">
      <c r="A142"/>
    </row>
    <row r="143" spans="1:1" x14ac:dyDescent="0.5">
      <c r="A143"/>
    </row>
    <row r="144" spans="1:1" x14ac:dyDescent="0.5">
      <c r="A144"/>
    </row>
    <row r="145" spans="1:1" x14ac:dyDescent="0.5">
      <c r="A145"/>
    </row>
    <row r="146" spans="1:1" x14ac:dyDescent="0.5">
      <c r="A146"/>
    </row>
    <row r="147" spans="1:1" x14ac:dyDescent="0.5">
      <c r="A147"/>
    </row>
    <row r="148" spans="1:1" x14ac:dyDescent="0.5">
      <c r="A148"/>
    </row>
    <row r="149" spans="1:1" x14ac:dyDescent="0.5">
      <c r="A149"/>
    </row>
    <row r="150" spans="1:1" x14ac:dyDescent="0.5">
      <c r="A150"/>
    </row>
    <row r="151" spans="1:1" x14ac:dyDescent="0.5">
      <c r="A151"/>
    </row>
    <row r="152" spans="1:1" x14ac:dyDescent="0.5">
      <c r="A152"/>
    </row>
    <row r="153" spans="1:1" x14ac:dyDescent="0.5">
      <c r="A153"/>
    </row>
    <row r="154" spans="1:1" x14ac:dyDescent="0.5">
      <c r="A154"/>
    </row>
    <row r="155" spans="1:1" x14ac:dyDescent="0.5">
      <c r="A155"/>
    </row>
    <row r="156" spans="1:1" x14ac:dyDescent="0.5">
      <c r="A156"/>
    </row>
    <row r="157" spans="1:1" x14ac:dyDescent="0.5">
      <c r="A157"/>
    </row>
    <row r="158" spans="1:1" x14ac:dyDescent="0.5">
      <c r="A158"/>
    </row>
    <row r="159" spans="1:1" x14ac:dyDescent="0.5">
      <c r="A159"/>
    </row>
    <row r="160" spans="1:1" x14ac:dyDescent="0.5">
      <c r="A160"/>
    </row>
    <row r="161" spans="1:1" x14ac:dyDescent="0.5">
      <c r="A161"/>
    </row>
    <row r="162" spans="1:1" x14ac:dyDescent="0.5">
      <c r="A162"/>
    </row>
    <row r="163" spans="1:1" x14ac:dyDescent="0.5">
      <c r="A163"/>
    </row>
    <row r="164" spans="1:1" x14ac:dyDescent="0.5">
      <c r="A164"/>
    </row>
    <row r="165" spans="1:1" x14ac:dyDescent="0.5">
      <c r="A165"/>
    </row>
    <row r="166" spans="1:1" x14ac:dyDescent="0.5">
      <c r="A166"/>
    </row>
    <row r="167" spans="1:1" x14ac:dyDescent="0.5">
      <c r="A167"/>
    </row>
    <row r="168" spans="1:1" x14ac:dyDescent="0.5">
      <c r="A168"/>
    </row>
    <row r="169" spans="1:1" x14ac:dyDescent="0.5">
      <c r="A169"/>
    </row>
    <row r="170" spans="1:1" x14ac:dyDescent="0.5">
      <c r="A170"/>
    </row>
    <row r="171" spans="1:1" x14ac:dyDescent="0.5">
      <c r="A171"/>
    </row>
    <row r="172" spans="1:1" x14ac:dyDescent="0.5">
      <c r="A172"/>
    </row>
    <row r="173" spans="1:1" x14ac:dyDescent="0.5">
      <c r="A173"/>
    </row>
    <row r="174" spans="1:1" x14ac:dyDescent="0.5">
      <c r="A174"/>
    </row>
    <row r="175" spans="1:1" x14ac:dyDescent="0.5">
      <c r="A175"/>
    </row>
    <row r="176" spans="1:1" x14ac:dyDescent="0.5">
      <c r="A176"/>
    </row>
    <row r="177" spans="1:1" x14ac:dyDescent="0.5">
      <c r="A177"/>
    </row>
    <row r="178" spans="1:1" x14ac:dyDescent="0.5">
      <c r="A178"/>
    </row>
    <row r="179" spans="1:1" x14ac:dyDescent="0.5">
      <c r="A179"/>
    </row>
    <row r="180" spans="1:1" x14ac:dyDescent="0.5">
      <c r="A180"/>
    </row>
    <row r="181" spans="1:1" x14ac:dyDescent="0.5">
      <c r="A181"/>
    </row>
    <row r="182" spans="1:1" x14ac:dyDescent="0.5">
      <c r="A182"/>
    </row>
    <row r="183" spans="1:1" x14ac:dyDescent="0.5">
      <c r="A183"/>
    </row>
    <row r="184" spans="1:1" x14ac:dyDescent="0.5">
      <c r="A184"/>
    </row>
    <row r="185" spans="1:1" x14ac:dyDescent="0.5">
      <c r="A185"/>
    </row>
    <row r="186" spans="1:1" x14ac:dyDescent="0.5">
      <c r="A186"/>
    </row>
    <row r="187" spans="1:1" x14ac:dyDescent="0.5">
      <c r="A187"/>
    </row>
    <row r="188" spans="1:1" x14ac:dyDescent="0.5">
      <c r="A188"/>
    </row>
    <row r="189" spans="1:1" x14ac:dyDescent="0.5">
      <c r="A189"/>
    </row>
    <row r="190" spans="1:1" x14ac:dyDescent="0.5">
      <c r="A190"/>
    </row>
    <row r="191" spans="1:1" x14ac:dyDescent="0.5">
      <c r="A191"/>
    </row>
    <row r="192" spans="1:1" x14ac:dyDescent="0.5">
      <c r="A192"/>
    </row>
    <row r="193" spans="1:1" x14ac:dyDescent="0.5">
      <c r="A193"/>
    </row>
    <row r="194" spans="1:1" x14ac:dyDescent="0.5">
      <c r="A194"/>
    </row>
    <row r="195" spans="1:1" x14ac:dyDescent="0.5">
      <c r="A195"/>
    </row>
    <row r="196" spans="1:1" x14ac:dyDescent="0.5">
      <c r="A196"/>
    </row>
    <row r="197" spans="1:1" x14ac:dyDescent="0.5">
      <c r="A197"/>
    </row>
    <row r="198" spans="1:1" x14ac:dyDescent="0.5">
      <c r="A198"/>
    </row>
    <row r="199" spans="1:1" x14ac:dyDescent="0.5">
      <c r="A199"/>
    </row>
    <row r="200" spans="1:1" x14ac:dyDescent="0.5">
      <c r="A200"/>
    </row>
    <row r="201" spans="1:1" x14ac:dyDescent="0.5">
      <c r="A201"/>
    </row>
    <row r="202" spans="1:1" x14ac:dyDescent="0.5">
      <c r="A202"/>
    </row>
    <row r="203" spans="1:1" x14ac:dyDescent="0.5">
      <c r="A203"/>
    </row>
    <row r="204" spans="1:1" x14ac:dyDescent="0.5">
      <c r="A204"/>
    </row>
    <row r="205" spans="1:1" x14ac:dyDescent="0.5">
      <c r="A205"/>
    </row>
    <row r="206" spans="1:1" x14ac:dyDescent="0.5">
      <c r="A206"/>
    </row>
    <row r="207" spans="1:1" x14ac:dyDescent="0.5">
      <c r="A207"/>
    </row>
    <row r="208" spans="1:1" x14ac:dyDescent="0.5">
      <c r="A208"/>
    </row>
    <row r="209" spans="1:1" x14ac:dyDescent="0.5">
      <c r="A209"/>
    </row>
    <row r="210" spans="1:1" x14ac:dyDescent="0.5">
      <c r="A210"/>
    </row>
    <row r="211" spans="1:1" x14ac:dyDescent="0.5">
      <c r="A211"/>
    </row>
    <row r="212" spans="1:1" x14ac:dyDescent="0.5">
      <c r="A212"/>
    </row>
    <row r="213" spans="1:1" x14ac:dyDescent="0.5">
      <c r="A213"/>
    </row>
    <row r="214" spans="1:1" x14ac:dyDescent="0.5">
      <c r="A214"/>
    </row>
    <row r="215" spans="1:1" x14ac:dyDescent="0.5">
      <c r="A215"/>
    </row>
    <row r="216" spans="1:1" x14ac:dyDescent="0.5">
      <c r="A216"/>
    </row>
    <row r="217" spans="1:1" x14ac:dyDescent="0.5">
      <c r="A217"/>
    </row>
    <row r="218" spans="1:1" x14ac:dyDescent="0.5">
      <c r="A218"/>
    </row>
    <row r="219" spans="1:1" x14ac:dyDescent="0.5">
      <c r="A219"/>
    </row>
    <row r="220" spans="1:1" x14ac:dyDescent="0.5">
      <c r="A220"/>
    </row>
    <row r="221" spans="1:1" x14ac:dyDescent="0.5">
      <c r="A221"/>
    </row>
    <row r="222" spans="1:1" x14ac:dyDescent="0.5">
      <c r="A222"/>
    </row>
    <row r="223" spans="1:1" x14ac:dyDescent="0.5">
      <c r="A223"/>
    </row>
    <row r="224" spans="1:1" x14ac:dyDescent="0.5">
      <c r="A224"/>
    </row>
    <row r="225" spans="1:1" x14ac:dyDescent="0.5">
      <c r="A225"/>
    </row>
    <row r="226" spans="1:1" x14ac:dyDescent="0.5">
      <c r="A226"/>
    </row>
    <row r="227" spans="1:1" x14ac:dyDescent="0.5">
      <c r="A227"/>
    </row>
    <row r="228" spans="1:1" x14ac:dyDescent="0.5">
      <c r="A228"/>
    </row>
    <row r="229" spans="1:1" x14ac:dyDescent="0.5">
      <c r="A229"/>
    </row>
    <row r="230" spans="1:1" x14ac:dyDescent="0.5">
      <c r="A230"/>
    </row>
    <row r="231" spans="1:1" x14ac:dyDescent="0.5">
      <c r="A231"/>
    </row>
    <row r="232" spans="1:1" x14ac:dyDescent="0.5">
      <c r="A232"/>
    </row>
    <row r="233" spans="1:1" x14ac:dyDescent="0.5">
      <c r="A233"/>
    </row>
    <row r="234" spans="1:1" x14ac:dyDescent="0.5">
      <c r="A234"/>
    </row>
    <row r="235" spans="1:1" x14ac:dyDescent="0.5">
      <c r="A235"/>
    </row>
    <row r="236" spans="1:1" x14ac:dyDescent="0.5">
      <c r="A236"/>
    </row>
    <row r="237" spans="1:1" x14ac:dyDescent="0.5">
      <c r="A237"/>
    </row>
    <row r="238" spans="1:1" x14ac:dyDescent="0.5">
      <c r="A238"/>
    </row>
    <row r="239" spans="1:1" x14ac:dyDescent="0.5">
      <c r="A239"/>
    </row>
    <row r="240" spans="1:1" x14ac:dyDescent="0.5">
      <c r="A240"/>
    </row>
    <row r="241" spans="1:1" x14ac:dyDescent="0.5">
      <c r="A241"/>
    </row>
    <row r="242" spans="1:1" x14ac:dyDescent="0.5">
      <c r="A242"/>
    </row>
    <row r="243" spans="1:1" x14ac:dyDescent="0.5">
      <c r="A243"/>
    </row>
    <row r="244" spans="1:1" x14ac:dyDescent="0.5">
      <c r="A244"/>
    </row>
    <row r="245" spans="1:1" x14ac:dyDescent="0.5">
      <c r="A245"/>
    </row>
    <row r="246" spans="1:1" x14ac:dyDescent="0.5">
      <c r="A246"/>
    </row>
    <row r="247" spans="1:1" x14ac:dyDescent="0.5">
      <c r="A247"/>
    </row>
    <row r="248" spans="1:1" x14ac:dyDescent="0.5">
      <c r="A248"/>
    </row>
    <row r="249" spans="1:1" x14ac:dyDescent="0.5">
      <c r="A249"/>
    </row>
    <row r="250" spans="1:1" x14ac:dyDescent="0.5">
      <c r="A250"/>
    </row>
    <row r="251" spans="1:1" x14ac:dyDescent="0.5">
      <c r="A251"/>
    </row>
    <row r="252" spans="1:1" x14ac:dyDescent="0.5">
      <c r="A252"/>
    </row>
    <row r="253" spans="1:1" x14ac:dyDescent="0.5">
      <c r="A253"/>
    </row>
    <row r="254" spans="1:1" x14ac:dyDescent="0.5">
      <c r="A254"/>
    </row>
    <row r="255" spans="1:1" x14ac:dyDescent="0.5">
      <c r="A255"/>
    </row>
    <row r="256" spans="1:1" x14ac:dyDescent="0.5">
      <c r="A256"/>
    </row>
    <row r="257" spans="1:1" x14ac:dyDescent="0.5">
      <c r="A257"/>
    </row>
    <row r="258" spans="1:1" x14ac:dyDescent="0.5">
      <c r="A258"/>
    </row>
    <row r="259" spans="1:1" x14ac:dyDescent="0.5">
      <c r="A259"/>
    </row>
    <row r="260" spans="1:1" x14ac:dyDescent="0.5">
      <c r="A260"/>
    </row>
    <row r="261" spans="1:1" x14ac:dyDescent="0.5">
      <c r="A261"/>
    </row>
    <row r="262" spans="1:1" x14ac:dyDescent="0.5">
      <c r="A262"/>
    </row>
    <row r="263" spans="1:1" x14ac:dyDescent="0.5">
      <c r="A263"/>
    </row>
    <row r="264" spans="1:1" x14ac:dyDescent="0.5">
      <c r="A264"/>
    </row>
    <row r="265" spans="1:1" x14ac:dyDescent="0.5">
      <c r="A265"/>
    </row>
    <row r="266" spans="1:1" x14ac:dyDescent="0.5">
      <c r="A266"/>
    </row>
    <row r="267" spans="1:1" x14ac:dyDescent="0.5">
      <c r="A267"/>
    </row>
    <row r="268" spans="1:1" x14ac:dyDescent="0.5">
      <c r="A268"/>
    </row>
    <row r="269" spans="1:1" x14ac:dyDescent="0.5">
      <c r="A269"/>
    </row>
    <row r="270" spans="1:1" x14ac:dyDescent="0.5">
      <c r="A270"/>
    </row>
    <row r="271" spans="1:1" x14ac:dyDescent="0.5">
      <c r="A271"/>
    </row>
    <row r="272" spans="1:1" x14ac:dyDescent="0.5">
      <c r="A272"/>
    </row>
    <row r="273" spans="1:1" x14ac:dyDescent="0.5">
      <c r="A273"/>
    </row>
    <row r="274" spans="1:1" x14ac:dyDescent="0.5">
      <c r="A274"/>
    </row>
    <row r="275" spans="1:1" x14ac:dyDescent="0.5">
      <c r="A275"/>
    </row>
    <row r="276" spans="1:1" x14ac:dyDescent="0.5">
      <c r="A276"/>
    </row>
    <row r="277" spans="1:1" x14ac:dyDescent="0.5">
      <c r="A277"/>
    </row>
    <row r="278" spans="1:1" x14ac:dyDescent="0.5">
      <c r="A278"/>
    </row>
    <row r="279" spans="1:1" x14ac:dyDescent="0.5">
      <c r="A279"/>
    </row>
    <row r="280" spans="1:1" x14ac:dyDescent="0.5">
      <c r="A280"/>
    </row>
    <row r="281" spans="1:1" x14ac:dyDescent="0.5">
      <c r="A281"/>
    </row>
    <row r="282" spans="1:1" x14ac:dyDescent="0.5">
      <c r="A282"/>
    </row>
    <row r="283" spans="1:1" x14ac:dyDescent="0.5">
      <c r="A283"/>
    </row>
    <row r="284" spans="1:1" x14ac:dyDescent="0.5">
      <c r="A284"/>
    </row>
    <row r="285" spans="1:1" x14ac:dyDescent="0.5">
      <c r="A285"/>
    </row>
    <row r="286" spans="1:1" x14ac:dyDescent="0.5">
      <c r="A286"/>
    </row>
    <row r="287" spans="1:1" x14ac:dyDescent="0.5">
      <c r="A287"/>
    </row>
    <row r="288" spans="1:1" x14ac:dyDescent="0.5">
      <c r="A288"/>
    </row>
    <row r="289" spans="1:1" x14ac:dyDescent="0.5">
      <c r="A289"/>
    </row>
    <row r="290" spans="1:1" x14ac:dyDescent="0.5">
      <c r="A290"/>
    </row>
    <row r="291" spans="1:1" x14ac:dyDescent="0.5">
      <c r="A291"/>
    </row>
    <row r="292" spans="1:1" x14ac:dyDescent="0.5">
      <c r="A292"/>
    </row>
    <row r="293" spans="1:1" x14ac:dyDescent="0.5">
      <c r="A293"/>
    </row>
    <row r="294" spans="1:1" x14ac:dyDescent="0.5">
      <c r="A294"/>
    </row>
    <row r="295" spans="1:1" x14ac:dyDescent="0.5">
      <c r="A295"/>
    </row>
    <row r="296" spans="1:1" x14ac:dyDescent="0.5">
      <c r="A296"/>
    </row>
    <row r="297" spans="1:1" x14ac:dyDescent="0.5">
      <c r="A297"/>
    </row>
    <row r="298" spans="1:1" x14ac:dyDescent="0.5">
      <c r="A298"/>
    </row>
    <row r="299" spans="1:1" x14ac:dyDescent="0.5">
      <c r="A299"/>
    </row>
    <row r="300" spans="1:1" x14ac:dyDescent="0.5">
      <c r="A300"/>
    </row>
    <row r="301" spans="1:1" x14ac:dyDescent="0.5">
      <c r="A301"/>
    </row>
    <row r="302" spans="1:1" x14ac:dyDescent="0.5">
      <c r="A302"/>
    </row>
    <row r="303" spans="1:1" x14ac:dyDescent="0.5">
      <c r="A303"/>
    </row>
    <row r="304" spans="1:1" x14ac:dyDescent="0.5">
      <c r="A304"/>
    </row>
    <row r="305" spans="1:1" x14ac:dyDescent="0.5">
      <c r="A305"/>
    </row>
    <row r="306" spans="1:1" x14ac:dyDescent="0.5">
      <c r="A306"/>
    </row>
    <row r="307" spans="1:1" x14ac:dyDescent="0.5">
      <c r="A307"/>
    </row>
    <row r="308" spans="1:1" x14ac:dyDescent="0.5">
      <c r="A308"/>
    </row>
    <row r="309" spans="1:1" x14ac:dyDescent="0.5">
      <c r="A309"/>
    </row>
    <row r="310" spans="1:1" x14ac:dyDescent="0.5">
      <c r="A310"/>
    </row>
    <row r="311" spans="1:1" x14ac:dyDescent="0.5">
      <c r="A311"/>
    </row>
    <row r="312" spans="1:1" x14ac:dyDescent="0.5">
      <c r="A312"/>
    </row>
    <row r="313" spans="1:1" x14ac:dyDescent="0.5">
      <c r="A313"/>
    </row>
    <row r="314" spans="1:1" x14ac:dyDescent="0.5">
      <c r="A314"/>
    </row>
    <row r="315" spans="1:1" x14ac:dyDescent="0.5">
      <c r="A315"/>
    </row>
    <row r="316" spans="1:1" x14ac:dyDescent="0.5">
      <c r="A316"/>
    </row>
    <row r="317" spans="1:1" x14ac:dyDescent="0.5">
      <c r="A317"/>
    </row>
    <row r="318" spans="1:1" x14ac:dyDescent="0.5">
      <c r="A318"/>
    </row>
    <row r="319" spans="1:1" x14ac:dyDescent="0.5">
      <c r="A319"/>
    </row>
    <row r="320" spans="1:1" x14ac:dyDescent="0.5">
      <c r="A320"/>
    </row>
    <row r="321" spans="1:1" x14ac:dyDescent="0.5">
      <c r="A321"/>
    </row>
    <row r="322" spans="1:1" x14ac:dyDescent="0.5">
      <c r="A322"/>
    </row>
    <row r="323" spans="1:1" x14ac:dyDescent="0.5">
      <c r="A323"/>
    </row>
    <row r="324" spans="1:1" x14ac:dyDescent="0.5">
      <c r="A324"/>
    </row>
    <row r="325" spans="1:1" x14ac:dyDescent="0.5">
      <c r="A325"/>
    </row>
    <row r="326" spans="1:1" x14ac:dyDescent="0.5">
      <c r="A326"/>
    </row>
    <row r="327" spans="1:1" x14ac:dyDescent="0.5">
      <c r="A327"/>
    </row>
    <row r="328" spans="1:1" x14ac:dyDescent="0.5">
      <c r="A328"/>
    </row>
    <row r="329" spans="1:1" x14ac:dyDescent="0.5">
      <c r="A329"/>
    </row>
    <row r="330" spans="1:1" x14ac:dyDescent="0.5">
      <c r="A330"/>
    </row>
    <row r="331" spans="1:1" x14ac:dyDescent="0.5">
      <c r="A331"/>
    </row>
    <row r="332" spans="1:1" x14ac:dyDescent="0.5">
      <c r="A332"/>
    </row>
    <row r="333" spans="1:1" x14ac:dyDescent="0.5">
      <c r="A333"/>
    </row>
    <row r="334" spans="1:1" x14ac:dyDescent="0.5">
      <c r="A334"/>
    </row>
    <row r="335" spans="1:1" x14ac:dyDescent="0.5">
      <c r="A335"/>
    </row>
    <row r="336" spans="1:1" x14ac:dyDescent="0.5">
      <c r="A336"/>
    </row>
    <row r="337" spans="1:1" x14ac:dyDescent="0.5">
      <c r="A337"/>
    </row>
    <row r="338" spans="1:1" x14ac:dyDescent="0.5">
      <c r="A338"/>
    </row>
    <row r="339" spans="1:1" x14ac:dyDescent="0.5">
      <c r="A339"/>
    </row>
    <row r="340" spans="1:1" x14ac:dyDescent="0.5">
      <c r="A340"/>
    </row>
    <row r="341" spans="1:1" x14ac:dyDescent="0.5">
      <c r="A341"/>
    </row>
    <row r="342" spans="1:1" x14ac:dyDescent="0.5">
      <c r="A342"/>
    </row>
    <row r="343" spans="1:1" x14ac:dyDescent="0.5">
      <c r="A343"/>
    </row>
    <row r="344" spans="1:1" x14ac:dyDescent="0.5">
      <c r="A344"/>
    </row>
    <row r="345" spans="1:1" x14ac:dyDescent="0.5">
      <c r="A345"/>
    </row>
    <row r="346" spans="1:1" x14ac:dyDescent="0.5">
      <c r="A346"/>
    </row>
    <row r="347" spans="1:1" x14ac:dyDescent="0.5">
      <c r="A347"/>
    </row>
    <row r="348" spans="1:1" x14ac:dyDescent="0.5">
      <c r="A348"/>
    </row>
    <row r="349" spans="1:1" x14ac:dyDescent="0.5">
      <c r="A349"/>
    </row>
    <row r="350" spans="1:1" x14ac:dyDescent="0.5">
      <c r="A350"/>
    </row>
    <row r="351" spans="1:1" x14ac:dyDescent="0.5">
      <c r="A351"/>
    </row>
    <row r="352" spans="1:1" x14ac:dyDescent="0.5">
      <c r="A352"/>
    </row>
    <row r="353" spans="1:1" x14ac:dyDescent="0.5">
      <c r="A353"/>
    </row>
    <row r="354" spans="1:1" x14ac:dyDescent="0.5">
      <c r="A354"/>
    </row>
    <row r="355" spans="1:1" x14ac:dyDescent="0.5">
      <c r="A355"/>
    </row>
    <row r="356" spans="1:1" x14ac:dyDescent="0.5">
      <c r="A356"/>
    </row>
    <row r="357" spans="1:1" x14ac:dyDescent="0.5">
      <c r="A357"/>
    </row>
    <row r="358" spans="1:1" x14ac:dyDescent="0.5">
      <c r="A358"/>
    </row>
    <row r="359" spans="1:1" x14ac:dyDescent="0.5">
      <c r="A359"/>
    </row>
    <row r="360" spans="1:1" x14ac:dyDescent="0.5">
      <c r="A360"/>
    </row>
    <row r="361" spans="1:1" x14ac:dyDescent="0.5">
      <c r="A361"/>
    </row>
    <row r="362" spans="1:1" x14ac:dyDescent="0.5">
      <c r="A362"/>
    </row>
    <row r="363" spans="1:1" x14ac:dyDescent="0.5">
      <c r="A363"/>
    </row>
    <row r="364" spans="1:1" x14ac:dyDescent="0.5">
      <c r="A364"/>
    </row>
    <row r="365" spans="1:1" x14ac:dyDescent="0.5">
      <c r="A365"/>
    </row>
    <row r="366" spans="1:1" x14ac:dyDescent="0.5">
      <c r="A366"/>
    </row>
    <row r="367" spans="1:1" x14ac:dyDescent="0.5">
      <c r="A367"/>
    </row>
    <row r="368" spans="1:1" x14ac:dyDescent="0.5">
      <c r="A368"/>
    </row>
    <row r="369" spans="1:1" x14ac:dyDescent="0.5">
      <c r="A369"/>
    </row>
    <row r="370" spans="1:1" x14ac:dyDescent="0.5">
      <c r="A370"/>
    </row>
    <row r="371" spans="1:1" x14ac:dyDescent="0.5">
      <c r="A371"/>
    </row>
    <row r="372" spans="1:1" x14ac:dyDescent="0.5">
      <c r="A372"/>
    </row>
    <row r="373" spans="1:1" x14ac:dyDescent="0.5">
      <c r="A373"/>
    </row>
    <row r="374" spans="1:1" x14ac:dyDescent="0.5">
      <c r="A374"/>
    </row>
    <row r="375" spans="1:1" x14ac:dyDescent="0.5">
      <c r="A375"/>
    </row>
    <row r="376" spans="1:1" x14ac:dyDescent="0.5">
      <c r="A376"/>
    </row>
    <row r="377" spans="1:1" x14ac:dyDescent="0.5">
      <c r="A377"/>
    </row>
    <row r="378" spans="1:1" x14ac:dyDescent="0.5">
      <c r="A378"/>
    </row>
    <row r="379" spans="1:1" x14ac:dyDescent="0.5">
      <c r="A379"/>
    </row>
    <row r="380" spans="1:1" x14ac:dyDescent="0.5">
      <c r="A380"/>
    </row>
    <row r="381" spans="1:1" x14ac:dyDescent="0.5">
      <c r="A381"/>
    </row>
    <row r="382" spans="1:1" x14ac:dyDescent="0.5">
      <c r="A382"/>
    </row>
    <row r="383" spans="1:1" x14ac:dyDescent="0.5">
      <c r="A383"/>
    </row>
    <row r="384" spans="1:1" x14ac:dyDescent="0.5">
      <c r="A384"/>
    </row>
    <row r="385" spans="1:1" x14ac:dyDescent="0.5">
      <c r="A385"/>
    </row>
    <row r="386" spans="1:1" x14ac:dyDescent="0.5">
      <c r="A386"/>
    </row>
    <row r="387" spans="1:1" x14ac:dyDescent="0.5">
      <c r="A387"/>
    </row>
    <row r="388" spans="1:1" x14ac:dyDescent="0.5">
      <c r="A388"/>
    </row>
    <row r="389" spans="1:1" x14ac:dyDescent="0.5">
      <c r="A389"/>
    </row>
    <row r="390" spans="1:1" x14ac:dyDescent="0.5">
      <c r="A390"/>
    </row>
    <row r="391" spans="1:1" x14ac:dyDescent="0.5">
      <c r="A391"/>
    </row>
    <row r="392" spans="1:1" x14ac:dyDescent="0.5">
      <c r="A392"/>
    </row>
    <row r="393" spans="1:1" x14ac:dyDescent="0.5">
      <c r="A393"/>
    </row>
    <row r="394" spans="1:1" x14ac:dyDescent="0.5">
      <c r="A394"/>
    </row>
  </sheetData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บทสรุปผู้บริหาร</vt:lpstr>
      <vt:lpstr>ข้อเสนอแนะ</vt:lpstr>
      <vt:lpstr>ประเมินผลรวม</vt:lpstr>
      <vt:lpstr>report (starter2)</vt:lpstr>
      <vt:lpstr>starter2</vt:lpstr>
      <vt:lpstr>report (upper-intermediate)</vt:lpstr>
      <vt:lpstr>upper-intermediate</vt:lpstr>
      <vt:lpstr>analysis</vt:lpstr>
      <vt:lpstr>Sheet1</vt:lpstr>
      <vt:lpstr>Sheet3</vt:lpstr>
      <vt:lpstr>report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kanukkarn yahongkarn</dc:creator>
  <cp:lastModifiedBy>Ornusa Bumrungthai</cp:lastModifiedBy>
  <cp:lastPrinted>2019-05-10T08:54:06Z</cp:lastPrinted>
  <dcterms:created xsi:type="dcterms:W3CDTF">2018-04-27T06:56:30Z</dcterms:created>
  <dcterms:modified xsi:type="dcterms:W3CDTF">2019-05-14T03:11:19Z</dcterms:modified>
</cp:coreProperties>
</file>