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3"/>
  </bookViews>
  <sheets>
    <sheet name="Sheet2" sheetId="1" r:id="rId1"/>
    <sheet name="คีย์" sheetId="2" r:id="rId2"/>
    <sheet name="สรุป" sheetId="3" r:id="rId3"/>
    <sheet name="ตาราง1" sheetId="4" r:id="rId4"/>
    <sheet name="ตาราง2" sheetId="5" r:id="rId5"/>
    <sheet name="ตาราง3" sheetId="6" r:id="rId6"/>
    <sheet name="ก่อน - หลัง" sheetId="7" r:id="rId7"/>
  </sheets>
  <definedNames>
    <definedName name="_xlnm._FilterDatabase" localSheetId="1" hidden="1">'คีย์'!$D$1:$D$71</definedName>
  </definedNames>
  <calcPr fullCalcOnLoad="1"/>
</workbook>
</file>

<file path=xl/sharedStrings.xml><?xml version="1.0" encoding="utf-8"?>
<sst xmlns="http://schemas.openxmlformats.org/spreadsheetml/2006/main" count="285" uniqueCount="128">
  <si>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</si>
  <si>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</si>
  <si>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</si>
  <si>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</si>
  <si>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</si>
  <si>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</si>
  <si>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</si>
  <si>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</si>
  <si>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</si>
  <si>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</si>
  <si>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คณะ</t>
  </si>
  <si>
    <t>แหล่งข้อมูล</t>
  </si>
  <si>
    <t>คณะที่สังกัด</t>
  </si>
  <si>
    <t xml:space="preserve"> - 1 -</t>
  </si>
  <si>
    <t xml:space="preserve"> - 3 -</t>
  </si>
  <si>
    <t>รวมด้านความเหมาะสมของวิทยากรบรรยาย</t>
  </si>
  <si>
    <t>Website บัณฑิตวิทยาลัย</t>
  </si>
  <si>
    <t>สถานภาพ</t>
  </si>
  <si>
    <t xml:space="preserve">Website </t>
  </si>
  <si>
    <t>บัณฑิตวิทยาลัย</t>
  </si>
  <si>
    <t>ที่สังกัด</t>
  </si>
  <si>
    <t>ตอนที่ 2  ความคิดเห็นเกี่ยวกับโครงการฯ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</si>
  <si>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</si>
  <si>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</si>
  <si>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อาจารย์ที่ปรึกษา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</si>
  <si>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</si>
  <si>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</si>
  <si>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</si>
  <si>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</si>
  <si>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ประทับเวลา</t>
  </si>
  <si>
    <t>สาขาวิชา</t>
  </si>
  <si>
    <t>facebook</t>
  </si>
  <si>
    <t>อีเมล</t>
  </si>
  <si>
    <t>facebook บัณฑิตวิทยาลัย</t>
  </si>
  <si>
    <t xml:space="preserve">ผลการประเมินโครงการส่งเสริมการเรียนรู้ระดับบัณฑิตศึกษา มหาวิทยาลัยนเรศวร 
</t>
  </si>
  <si>
    <t>- 2 -</t>
  </si>
  <si>
    <t>คณะ/สาขาวิชา</t>
  </si>
  <si>
    <t>รวมทั้งสิ้น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</si>
  <si>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</si>
  <si>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2. ด้านความเหมาะสมของวิทยากรบรรยาย</t>
  </si>
  <si>
    <t xml:space="preserve">   2.1 ความรู้ ความสามารถ และการถ่ายทอดความรู้ ของวิทยากร</t>
  </si>
  <si>
    <t xml:space="preserve">ผลการประเมินโครงการส่งเสริมการเรียนรู้ระดับบัณฑิตศึกษา มหาวิทยาลัยนเรศวร </t>
  </si>
  <si>
    <t>-</t>
  </si>
  <si>
    <t>ก่อน</t>
  </si>
  <si>
    <t>หลัง</t>
  </si>
  <si>
    <t>นิสิตระดับปริญญาโท</t>
  </si>
  <si>
    <t>วันที่ 8 กันยายน 2566</t>
  </si>
  <si>
    <t xml:space="preserve">     จากตาราง 2 พบว่า ผู้ตอบแบบสอบถามส่วนใหญ่สังกัดคณะวิทยาศาสตร์มากที่สุด </t>
  </si>
  <si>
    <t xml:space="preserve">    1.1 ความเหมาะสมของวันจัดกิจกรรมฯ (วันที่ 8 กันยายน 2566)</t>
  </si>
  <si>
    <t>ประเภท (Status)</t>
  </si>
  <si>
    <t>คณะ วิทยาลัย หน่วยงาน</t>
  </si>
  <si>
    <t>ระดับพึงพอใจ [1. ความเหมาะสมของวัน – เวลาของกิจกรรม]</t>
  </si>
  <si>
    <t>ระดับพึงพอใจ [2. ก่อนเข้าร่วม โครงการฯ ท่านมีความรู้เกี่ยวกับ “ชีวสถิติพื้นฐาน” อยู่ในระดับใด]</t>
  </si>
  <si>
    <t>ระดับพึงพอใจ [4. ความรู้ ความสามารถ และการถ่ายทอดความรู้ ของวิทยากร]</t>
  </si>
  <si>
    <t>ระดับพึงพอใจ [5. ความเหมาะสมของเอกสารประกอบโครงการฯ]</t>
  </si>
  <si>
    <t>1. ข้อเสนอแนะเพื่อการปรับปรุงการดำเนินโครงการฯ ครั้งต่อไป</t>
  </si>
  <si>
    <t>2. หัวข้อการจัดกิจกรรมที่ท่านสนใจให้บัณฑิตวิทยาลัยจัดครั้งต่อไป</t>
  </si>
  <si>
    <t>นิสิต ป.โท (Master's Degree Student)</t>
  </si>
  <si>
    <t>วิทยาศาสตร์การแพทย์</t>
  </si>
  <si>
    <t>จุลชีววิทยา</t>
  </si>
  <si>
    <t>ทันตแพทยศาสตร์</t>
  </si>
  <si>
    <t>เอนโดดอนติกส์</t>
  </si>
  <si>
    <t xml:space="preserve">สหเวชศาสตร์ </t>
  </si>
  <si>
    <t xml:space="preserve">ฟิสิกส์การแพทย์ </t>
  </si>
  <si>
    <t xml:space="preserve">โปรแกรม หาโหลดยาก เลยทำให้ ทำงานส่งได้ยาก </t>
  </si>
  <si>
    <t>ทันตกรรมประดิษฐ์</t>
  </si>
  <si>
    <t>ทันตกรรมจัดฟัน</t>
  </si>
  <si>
    <t>ฟิสิกการแพทย์</t>
  </si>
  <si>
    <t>สหเวชศาสตร์</t>
  </si>
  <si>
    <t>ชีวเวชศาสตร์</t>
  </si>
  <si>
    <t>สหเวช</t>
  </si>
  <si>
    <t>ฟิสิกส์การแพทย์</t>
  </si>
  <si>
    <t>นิสิต ป.เอก (Ph.D. Student)</t>
  </si>
  <si>
    <t>คณะวิทยาศาสตร์การแพทย์</t>
  </si>
  <si>
    <t>ปรสิตวิทยา</t>
  </si>
  <si>
    <t>นิสิตระดับปริญญาเอก</t>
  </si>
  <si>
    <t>ระดับพึงพอใจ [3. หลังเข้าร่วม ท่านคิดว่าท่านได้รับความรู้เกี่ยวกับชีวสถิติพื้นฐาน และสามารถนำไปใช้ในงานของท่าน4น้อยเพียงใด]</t>
  </si>
  <si>
    <t>หัวข้อ "ชีวสถิติพื้นฐาน"</t>
  </si>
  <si>
    <t>จากการจัดโครงการส่งเสริมการเรียนรู้ระดับบัณฑิตศึกษา มหาวิทยาลัยนเรศวร หัวข้อ "ชีวสถิติพื้นฐาน"</t>
  </si>
  <si>
    <t>คิดเป็นร้อยละ 70.00 โดยมีรายละเอียดดังนี้</t>
  </si>
  <si>
    <t xml:space="preserve">วันที่ 8 กันยายน 2566 ผู้เข้าร่วมโครงการมีจำนวนทั้งสิ้น 30 คน ผู้ตอบแบบประเมิน จำนวน 21 คน </t>
  </si>
  <si>
    <t>คณะทันตแพทยศาสตร์</t>
  </si>
  <si>
    <t>คณะสหเวชศาสตร์</t>
  </si>
  <si>
    <t>สาขาวิชาทันตแพทยศาสตร์</t>
  </si>
  <si>
    <t>สาขาวิชาจุลชีววิทยา</t>
  </si>
  <si>
    <t>สาขาวิชาชีวเวชศาสตร์</t>
  </si>
  <si>
    <t>สาขาวิชาทันตกรรมจัดฟัน</t>
  </si>
  <si>
    <t>สาขาวิชาทันตกรรมประดิษฐ์</t>
  </si>
  <si>
    <t>สาขาวิชาปรสิตวิทยา</t>
  </si>
  <si>
    <t>สาขาวิชาฟิสิกส์การแพทย์</t>
  </si>
  <si>
    <t>สาขาวิชาเอนโดดอนติกส์</t>
  </si>
  <si>
    <t xml:space="preserve">          คิดเป็นร้อยละ 52.38 รองลงมาได้แก่ คณะทันตแพทยศาสตร์ คิดเป็นร้อยละ 38.10</t>
  </si>
  <si>
    <t xml:space="preserve">          และคณะสหเวชศาสตร์ คิดเป็นร้อยละ 9.52</t>
  </si>
  <si>
    <t xml:space="preserve">     เมื่อพิจารณารายสาขาวิชา พบว่า ผู้ตอบแบบสอบถามส่วนใหญ่สังกัดสาขาวิชาจุลชีววิทยา</t>
  </si>
  <si>
    <t xml:space="preserve">          คิดเป็นร้อยละ 28.57 รองลงมาได้แก่ สาขาวิชาฟิสิกส์การแพทย์ คิดเป็นร้อยละ 19.05</t>
  </si>
  <si>
    <t xml:space="preserve">          และสาขาวิชาทันตกรรมจัดฟัน สาขาวิชาทันตกรรมประดิษฐ์ คิดเป็นร้อยละ 14.29</t>
  </si>
  <si>
    <r>
      <rPr>
        <b/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</si>
  <si>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>N = 21</t>
  </si>
  <si>
    <t>จากตาราง 3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</si>
  <si>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 xml:space="preserve">   2.2 ความเหมาะสมของเอกสารประกอบโครงการฯ</t>
  </si>
  <si>
    <t xml:space="preserve">(ค่าเฉลี่ย 4.36) รองลงมาได้แก่ ด้านกระบวนการขั้นตอนการให้บริการ (ค่าเฉลี่ย 4.33) เมื่อพิจารณารายข้อ พบว่า  </t>
  </si>
  <si>
    <t xml:space="preserve">ข้อที่มีค่าเฉลี่ยสูงที่สุด คือ ความรู้ ความสามารถ และการถ่ายทอดความรู้ ของวิทยากร (ค่าเฉลี่ย 4.48) </t>
  </si>
  <si>
    <t xml:space="preserve">รองลงมาได้แก่ ความเหมาะสมของวันจัดกิจกรรมฯ (วันที่ 8 กันยายน 2566) (ค่าเฉลี่ย 4.33) 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</si>
  <si>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</si>
  <si>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21)</t>
    </r>
  </si>
  <si>
    <t>-4-</t>
  </si>
  <si>
    <t xml:space="preserve">ที่จัดในโครงการฯ ภาพรวม อยู่ในระดับปานกลาง (ค่าเฉลี่ย 3.14) และหลังเข้ารับการอบรมค่าเฉลี่ยความรู้ </t>
  </si>
  <si>
    <t xml:space="preserve">ความเข้าใจสูงขึ้น อยู่ในระดับมาก (ค่าเฉลี่ย 4.24) </t>
  </si>
  <si>
    <t xml:space="preserve">อยู่ในระดับมาก (ค่าเฉลี่ย 4.35) เมื่อพิจารณารายด้าน พบว่า ด้านที่มีค่าเฉลี่ยสูงที่สุด คือ ด้านความเหมาะสมของวิทยากรบรรยาย </t>
  </si>
  <si>
    <t xml:space="preserve">4.1 ก่อนเข้าร่วมโครงการฯ ท่านมีความรู้เกี่ยวกับ“ชีวสถิติพื้นฐาน” </t>
  </si>
  <si>
    <t>อยู่ในระดับใด</t>
  </si>
  <si>
    <t xml:space="preserve">4.2 หลังเข้าร่วมโครงการฯ ท่านมีความรู้เกี่ยวกับ“ชีวสถิติพื้นฐาน” </t>
  </si>
  <si>
    <t xml:space="preserve">จากตาราง 1 แสดงจำนวนและร้อยละของผู้ตอบแบบประเมิน จำแนกตามสถานภาพ พบว่า </t>
  </si>
  <si>
    <t xml:space="preserve">ผู้ตอบแบบประเมินส่วนใหญ่เป็นนิสิตระดับปริญญาโท คิดเป็นร้อยละ 95.24 รองลงมาได้แก่ </t>
  </si>
  <si>
    <t>นิสิตระดับปริญญาเอก คิดเป็นร้อยละ 4.76</t>
  </si>
  <si>
    <t xml:space="preserve">ผู้ตอบแบบประเมินส่วนใหญ่สังกัดคณะวิทยาศาสตร์มากที่สุด คิดเป็นร้อยละ 52.38 รองลงมาได้แก่  </t>
  </si>
  <si>
    <t xml:space="preserve">นิสิตระดับปริญญาเอก คิดเป็นร้อยละ 4.76 </t>
  </si>
  <si>
    <t>คณะทันตแพทยศาสตร์ คิดเป็นร้อยละ 38.10 และคณะสหเวชศาสตร์ คิดเป็นร้อยละ 9.52</t>
  </si>
  <si>
    <t>เมื่อพิจารณารายสาขาวิชา พบว่า ผู้ตอบแบบสอบถามส่วนใหญ่สังกัดสาขาวิชาจุลชีววิทยา</t>
  </si>
  <si>
    <t>คิดเป็นร้อยละ 28.57 รองลงมาได้แก่ สาขาวิชาฟิสิกส์การแพทย์ คิดเป็นร้อยละ 19.05</t>
  </si>
  <si>
    <t>และสาขาวิชาทันตกรรมจัดฟัน สาขาวิชาทันตกรรมประดิษฐ์ คิดเป็นร้อยละ 14.29</t>
  </si>
  <si>
    <t xml:space="preserve">ผู้ตอบแบบประเมินมีความคิดเห็นโดยรวมอยู่ในระดับมาก (ค่าเฉลี่ย 4.35) เมื่อพิจารณารายด้าน </t>
  </si>
  <si>
    <t xml:space="preserve">เมื่อพิจารณารายด้าน พบว่า ด้านที่มีค่าเฉลี่ยสูงที่สุด คือ ด้านความเหมาะสมของวิทยากรบรรยาย </t>
  </si>
  <si>
    <t xml:space="preserve">(ค่าเฉลี่ย 4.36) รองลงมาได้แก่ ด้านกระบวนการขั้นตอนการให้บริการ (ค่าเฉลี่ย 4.33) เมื่อพิจารณารายข้อ   </t>
  </si>
  <si>
    <t xml:space="preserve">พบว่า ข้อที่มีค่าเฉลี่ยสูงที่สุด คือ ความรู้ ความสามารถ และการถ่ายทอดความรู้ ของวิทยากร (ค่าเฉลี่ย 4.48) </t>
  </si>
  <si>
    <t xml:space="preserve">วันที่ 8 กันยายน 2566 โดยมีวัตถุประสงค์ เพื่อให้นิสิต คณาจารย์ บุคลากรด้านการวิจัย บุคลากรด้านวิชาการ </t>
  </si>
  <si>
    <t xml:space="preserve">และศิษย์เก่า มหาวิทยาลัยนเรศวร ได้รับความรู้เกี่ยวกับการใช้สถิติสำหรับการวิจัยแก่นิสิตระดับบัณฑิตศึกษา </t>
  </si>
  <si>
    <t>พบว่า มีผู้เข้าร่วมโครงการ จำนวนทั้งสิ้น 30 คน และมีผู้ตอบแบบประเมิน จำนวน 21 คน คิดเป็นร้อยละ 70.00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</si>
</sst>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name val="Tahoma"/>
      <family val="2"/>
    </font>
    <font>
      <sz val="16"/>
      <color indexed="8"/>
      <name val="TH SarabunPSK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i/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name val="Calibri"/>
      <family val="2"/>
    </font>
    <font>
      <sz val="16"/>
      <color theme="1"/>
      <name val="TH SarabunPSK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2"/>
      <color rgb="FF000000"/>
      <name val="TH Sarabun New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4" fillId="13" borderId="0" xfId="0" applyFont="1" applyFill="1" applyAlignment="1">
      <alignment horizontal="center"/>
    </xf>
    <xf numFmtId="0" fontId="64" fillId="12" borderId="0" xfId="0" applyFont="1" applyFill="1" applyAlignment="1">
      <alignment horizontal="center"/>
    </xf>
    <xf numFmtId="0" fontId="64" fillId="3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Alignment="1">
      <alignment/>
    </xf>
    <xf numFmtId="0" fontId="64" fillId="9" borderId="0" xfId="0" applyFont="1" applyFill="1" applyAlignment="1">
      <alignment horizontal="center"/>
    </xf>
    <xf numFmtId="0" fontId="64" fillId="8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4" fillId="11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9" borderId="0" xfId="0" applyFont="1" applyFill="1" applyAlignment="1">
      <alignment/>
    </xf>
    <xf numFmtId="0" fontId="65" fillId="13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left"/>
    </xf>
    <xf numFmtId="0" fontId="10" fillId="18" borderId="0" xfId="0" applyFont="1" applyFill="1" applyBorder="1" applyAlignment="1">
      <alignment horizontal="center"/>
    </xf>
    <xf numFmtId="2" fontId="64" fillId="18" borderId="0" xfId="0" applyNumberFormat="1" applyFont="1" applyFill="1" applyAlignment="1">
      <alignment horizontal="center"/>
    </xf>
    <xf numFmtId="2" fontId="66" fillId="11" borderId="0" xfId="0" applyNumberFormat="1" applyFont="1" applyFill="1" applyBorder="1" applyAlignment="1">
      <alignment horizontal="center" wrapText="1"/>
    </xf>
    <xf numFmtId="2" fontId="64" fillId="11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" fontId="66" fillId="9" borderId="0" xfId="0" applyNumberFormat="1" applyFont="1" applyFill="1" applyBorder="1" applyAlignment="1">
      <alignment wrapText="1"/>
    </xf>
    <xf numFmtId="0" fontId="65" fillId="0" borderId="0" xfId="0" applyFont="1" applyFill="1" applyBorder="1" applyAlignment="1">
      <alignment horizontal="center"/>
    </xf>
    <xf numFmtId="2" fontId="10" fillId="9" borderId="0" xfId="0" applyNumberFormat="1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5" fillId="9" borderId="0" xfId="0" applyFont="1" applyFill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6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3" fillId="0" borderId="27" xfId="0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4" fillId="0" borderId="14" xfId="0" applyFont="1" applyBorder="1" applyAlignment="1">
      <alignment vertical="top"/>
    </xf>
    <xf numFmtId="2" fontId="13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67" fillId="0" borderId="0" xfId="0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 wrapText="1"/>
    </xf>
    <xf numFmtId="0" fontId="65" fillId="11" borderId="0" xfId="0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64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14" xfId="0" applyFont="1" applyFill="1" applyBorder="1" applyAlignment="1">
      <alignment horizontal="center"/>
    </xf>
    <xf numFmtId="2" fontId="71" fillId="0" borderId="14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29" xfId="0" applyFont="1" applyBorder="1" applyAlignment="1">
      <alignment horizontal="left"/>
    </xf>
    <xf numFmtId="0" fontId="72" fillId="0" borderId="30" xfId="0" applyFont="1" applyBorder="1" applyAlignment="1">
      <alignment horizontal="left"/>
    </xf>
    <xf numFmtId="0" fontId="71" fillId="0" borderId="31" xfId="0" applyFont="1" applyFill="1" applyBorder="1" applyAlignment="1">
      <alignment horizontal="center"/>
    </xf>
    <xf numFmtId="1" fontId="72" fillId="0" borderId="13" xfId="0" applyNumberFormat="1" applyFont="1" applyFill="1" applyBorder="1" applyAlignment="1">
      <alignment horizontal="center"/>
    </xf>
    <xf numFmtId="2" fontId="72" fillId="0" borderId="13" xfId="0" applyNumberFormat="1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2" fontId="7" fillId="0" borderId="29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2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212" fontId="73" fillId="0" borderId="0" xfId="0" applyNumberFormat="1" applyFont="1" applyAlignment="1">
      <alignment/>
    </xf>
    <xf numFmtId="0" fontId="73" fillId="0" borderId="0" xfId="0" applyFont="1" applyAlignment="1">
      <alignment/>
    </xf>
    <xf numFmtId="0" fontId="73" fillId="8" borderId="0" xfId="0" applyFont="1" applyFill="1" applyAlignment="1">
      <alignment/>
    </xf>
    <xf numFmtId="0" fontId="73" fillId="8" borderId="0" xfId="0" applyFont="1" applyFill="1" applyAlignment="1">
      <alignment/>
    </xf>
    <xf numFmtId="0" fontId="71" fillId="0" borderId="37" xfId="0" applyFont="1" applyBorder="1" applyAlignment="1">
      <alignment/>
    </xf>
    <xf numFmtId="0" fontId="71" fillId="0" borderId="34" xfId="0" applyFont="1" applyBorder="1" applyAlignment="1">
      <alignment/>
    </xf>
    <xf numFmtId="0" fontId="71" fillId="0" borderId="35" xfId="0" applyFont="1" applyBorder="1" applyAlignment="1">
      <alignment/>
    </xf>
    <xf numFmtId="0" fontId="64" fillId="3" borderId="0" xfId="0" applyFont="1" applyFill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2" fontId="4" fillId="0" borderId="19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J5" sqref="J5"/>
    </sheetView>
  </sheetViews>
  <sheetFormatPr defaultColWidth="12.57421875" defaultRowHeight="15.75" customHeight="1"/>
  <cols>
    <col min="1" max="17" width="18.8515625" style="147" customWidth="1"/>
    <col min="18" max="16384" width="12.57421875" style="147" customWidth="1"/>
  </cols>
  <sheetData>
    <row r="1" spans="1:11" ht="12.75">
      <c r="A1" s="146" t="s">
        <v>29</v>
      </c>
      <c r="B1" s="146" t="s">
        <v>49</v>
      </c>
      <c r="C1" s="146" t="s">
        <v>50</v>
      </c>
      <c r="D1" s="146" t="s">
        <v>30</v>
      </c>
      <c r="E1" s="146" t="s">
        <v>51</v>
      </c>
      <c r="F1" s="150" t="s">
        <v>52</v>
      </c>
      <c r="G1" s="150" t="s">
        <v>76</v>
      </c>
      <c r="H1" s="146" t="s">
        <v>53</v>
      </c>
      <c r="I1" s="146" t="s">
        <v>54</v>
      </c>
      <c r="J1" s="146" t="s">
        <v>55</v>
      </c>
      <c r="K1" s="146" t="s">
        <v>56</v>
      </c>
    </row>
    <row r="2" spans="1:9" ht="12.75">
      <c r="A2" s="148">
        <v>45177.374186064815</v>
      </c>
      <c r="B2" s="149" t="s">
        <v>57</v>
      </c>
      <c r="C2" s="149" t="s">
        <v>58</v>
      </c>
      <c r="D2" s="149" t="s">
        <v>59</v>
      </c>
      <c r="E2" s="149">
        <v>4</v>
      </c>
      <c r="F2" s="151">
        <v>2</v>
      </c>
      <c r="G2" s="151">
        <v>4</v>
      </c>
      <c r="H2" s="149">
        <v>4</v>
      </c>
      <c r="I2" s="149">
        <v>4</v>
      </c>
    </row>
    <row r="3" spans="1:9" ht="12.75">
      <c r="A3" s="148">
        <v>45177.38279528935</v>
      </c>
      <c r="B3" s="149" t="s">
        <v>57</v>
      </c>
      <c r="C3" s="149" t="s">
        <v>60</v>
      </c>
      <c r="D3" s="149" t="s">
        <v>61</v>
      </c>
      <c r="E3" s="149">
        <v>5</v>
      </c>
      <c r="F3" s="151">
        <v>5</v>
      </c>
      <c r="G3" s="151">
        <v>5</v>
      </c>
      <c r="H3" s="149">
        <v>5</v>
      </c>
      <c r="I3" s="149">
        <v>5</v>
      </c>
    </row>
    <row r="4" spans="1:9" ht="12.75">
      <c r="A4" s="148">
        <v>45177.38347717593</v>
      </c>
      <c r="B4" s="149" t="s">
        <v>57</v>
      </c>
      <c r="C4" s="149" t="s">
        <v>60</v>
      </c>
      <c r="D4" s="149" t="s">
        <v>60</v>
      </c>
      <c r="E4" s="149">
        <v>4</v>
      </c>
      <c r="F4" s="151">
        <v>3</v>
      </c>
      <c r="G4" s="151">
        <v>4</v>
      </c>
      <c r="H4" s="149">
        <v>4</v>
      </c>
      <c r="I4" s="149">
        <v>4</v>
      </c>
    </row>
    <row r="5" spans="1:11" ht="12.75">
      <c r="A5" s="148">
        <v>45177.38408172454</v>
      </c>
      <c r="B5" s="149" t="s">
        <v>57</v>
      </c>
      <c r="C5" s="149" t="s">
        <v>62</v>
      </c>
      <c r="D5" s="149" t="s">
        <v>63</v>
      </c>
      <c r="E5" s="149">
        <v>4</v>
      </c>
      <c r="F5" s="151">
        <v>2</v>
      </c>
      <c r="G5" s="151">
        <v>3</v>
      </c>
      <c r="H5" s="149">
        <v>5</v>
      </c>
      <c r="I5" s="149">
        <v>4</v>
      </c>
      <c r="J5" s="149" t="s">
        <v>64</v>
      </c>
      <c r="K5" s="149" t="s">
        <v>42</v>
      </c>
    </row>
    <row r="6" spans="1:9" ht="12.75">
      <c r="A6" s="148">
        <v>45177.47091039352</v>
      </c>
      <c r="B6" s="149" t="s">
        <v>57</v>
      </c>
      <c r="C6" s="149" t="s">
        <v>60</v>
      </c>
      <c r="D6" s="149" t="s">
        <v>65</v>
      </c>
      <c r="E6" s="149">
        <v>4</v>
      </c>
      <c r="F6" s="151">
        <v>2</v>
      </c>
      <c r="G6" s="151">
        <v>3</v>
      </c>
      <c r="H6" s="149">
        <v>5</v>
      </c>
      <c r="I6" s="149">
        <v>3</v>
      </c>
    </row>
    <row r="7" spans="1:9" ht="12.75">
      <c r="A7" s="148">
        <v>45177.481537037034</v>
      </c>
      <c r="B7" s="149" t="s">
        <v>57</v>
      </c>
      <c r="C7" s="149" t="s">
        <v>60</v>
      </c>
      <c r="D7" s="149" t="s">
        <v>65</v>
      </c>
      <c r="E7" s="149">
        <v>4</v>
      </c>
      <c r="F7" s="151">
        <v>4</v>
      </c>
      <c r="G7" s="151">
        <v>4</v>
      </c>
      <c r="H7" s="149">
        <v>4</v>
      </c>
      <c r="I7" s="149">
        <v>4</v>
      </c>
    </row>
    <row r="8" spans="1:9" ht="12.75">
      <c r="A8" s="148">
        <v>45177.4907105787</v>
      </c>
      <c r="B8" s="149" t="s">
        <v>57</v>
      </c>
      <c r="C8" s="149" t="s">
        <v>60</v>
      </c>
      <c r="D8" s="149" t="s">
        <v>65</v>
      </c>
      <c r="E8" s="149">
        <v>4</v>
      </c>
      <c r="F8" s="151">
        <v>3</v>
      </c>
      <c r="G8" s="151">
        <v>4</v>
      </c>
      <c r="H8" s="149">
        <v>4</v>
      </c>
      <c r="I8" s="149">
        <v>4</v>
      </c>
    </row>
    <row r="9" spans="1:9" ht="12.75">
      <c r="A9" s="148">
        <v>45177.49125883102</v>
      </c>
      <c r="B9" s="149" t="s">
        <v>57</v>
      </c>
      <c r="C9" s="149" t="s">
        <v>60</v>
      </c>
      <c r="D9" s="149" t="s">
        <v>66</v>
      </c>
      <c r="E9" s="149">
        <v>5</v>
      </c>
      <c r="F9" s="151">
        <v>2</v>
      </c>
      <c r="G9" s="151">
        <v>5</v>
      </c>
      <c r="H9" s="149">
        <v>5</v>
      </c>
      <c r="I9" s="149">
        <v>5</v>
      </c>
    </row>
    <row r="10" spans="1:11" ht="12.75">
      <c r="A10" s="148">
        <v>45177.49185040509</v>
      </c>
      <c r="B10" s="149" t="s">
        <v>57</v>
      </c>
      <c r="C10" s="149" t="s">
        <v>60</v>
      </c>
      <c r="D10" s="149" t="s">
        <v>66</v>
      </c>
      <c r="E10" s="149">
        <v>4</v>
      </c>
      <c r="F10" s="151">
        <v>3</v>
      </c>
      <c r="G10" s="151">
        <v>4</v>
      </c>
      <c r="H10" s="149">
        <v>4</v>
      </c>
      <c r="I10" s="149">
        <v>4</v>
      </c>
      <c r="J10" s="149" t="s">
        <v>42</v>
      </c>
      <c r="K10" s="149" t="s">
        <v>42</v>
      </c>
    </row>
    <row r="11" spans="1:9" ht="12.75">
      <c r="A11" s="148">
        <v>45177.49282663195</v>
      </c>
      <c r="B11" s="149" t="s">
        <v>57</v>
      </c>
      <c r="C11" s="149" t="s">
        <v>19</v>
      </c>
      <c r="D11" s="149" t="s">
        <v>67</v>
      </c>
      <c r="E11" s="149">
        <v>4</v>
      </c>
      <c r="F11" s="151">
        <v>4</v>
      </c>
      <c r="G11" s="151">
        <v>4</v>
      </c>
      <c r="H11" s="149">
        <v>4</v>
      </c>
      <c r="I11" s="149">
        <v>4</v>
      </c>
    </row>
    <row r="12" spans="1:9" ht="12.75">
      <c r="A12" s="148">
        <v>45177.49319116898</v>
      </c>
      <c r="B12" s="149" t="s">
        <v>57</v>
      </c>
      <c r="C12" s="149" t="s">
        <v>68</v>
      </c>
      <c r="D12" s="149" t="s">
        <v>69</v>
      </c>
      <c r="E12" s="149">
        <v>4</v>
      </c>
      <c r="F12" s="151">
        <v>3</v>
      </c>
      <c r="G12" s="151">
        <v>4</v>
      </c>
      <c r="H12" s="149">
        <v>5</v>
      </c>
      <c r="I12" s="149">
        <v>5</v>
      </c>
    </row>
    <row r="13" spans="1:9" ht="12.75">
      <c r="A13" s="148">
        <v>45177.49357663194</v>
      </c>
      <c r="B13" s="149" t="s">
        <v>57</v>
      </c>
      <c r="C13" s="149" t="s">
        <v>19</v>
      </c>
      <c r="D13" s="149" t="s">
        <v>59</v>
      </c>
      <c r="E13" s="149">
        <v>5</v>
      </c>
      <c r="F13" s="151">
        <v>3</v>
      </c>
      <c r="G13" s="151">
        <v>5</v>
      </c>
      <c r="H13" s="149">
        <v>4</v>
      </c>
      <c r="I13" s="149">
        <v>4</v>
      </c>
    </row>
    <row r="14" spans="1:9" ht="12.75">
      <c r="A14" s="148">
        <v>45177.49436599537</v>
      </c>
      <c r="B14" s="149" t="s">
        <v>57</v>
      </c>
      <c r="C14" s="149" t="s">
        <v>70</v>
      </c>
      <c r="D14" s="149" t="s">
        <v>67</v>
      </c>
      <c r="E14" s="149">
        <v>5</v>
      </c>
      <c r="F14" s="151">
        <v>3</v>
      </c>
      <c r="G14" s="151">
        <v>5</v>
      </c>
      <c r="H14" s="149">
        <v>5</v>
      </c>
      <c r="I14" s="149">
        <v>5</v>
      </c>
    </row>
    <row r="15" spans="1:9" ht="12.75">
      <c r="A15" s="148">
        <v>45177.49443706019</v>
      </c>
      <c r="B15" s="149" t="s">
        <v>57</v>
      </c>
      <c r="C15" s="149" t="s">
        <v>68</v>
      </c>
      <c r="D15" s="149" t="s">
        <v>71</v>
      </c>
      <c r="E15" s="149">
        <v>5</v>
      </c>
      <c r="F15" s="151">
        <v>2</v>
      </c>
      <c r="G15" s="151">
        <v>5</v>
      </c>
      <c r="H15" s="149">
        <v>5</v>
      </c>
      <c r="I15" s="149">
        <v>5</v>
      </c>
    </row>
    <row r="16" spans="1:9" ht="12.75">
      <c r="A16" s="148">
        <v>45177.494446122684</v>
      </c>
      <c r="B16" s="149" t="s">
        <v>57</v>
      </c>
      <c r="C16" s="149" t="s">
        <v>19</v>
      </c>
      <c r="D16" s="149" t="s">
        <v>59</v>
      </c>
      <c r="E16" s="149">
        <v>5</v>
      </c>
      <c r="F16" s="151">
        <v>3</v>
      </c>
      <c r="G16" s="151">
        <v>5</v>
      </c>
      <c r="H16" s="149">
        <v>5</v>
      </c>
      <c r="I16" s="149">
        <v>5</v>
      </c>
    </row>
    <row r="17" spans="1:9" ht="12.75">
      <c r="A17" s="148">
        <v>45177.49494094907</v>
      </c>
      <c r="B17" s="149" t="s">
        <v>57</v>
      </c>
      <c r="C17" s="149" t="s">
        <v>60</v>
      </c>
      <c r="D17" s="149" t="s">
        <v>66</v>
      </c>
      <c r="E17" s="149">
        <v>5</v>
      </c>
      <c r="F17" s="151">
        <v>3</v>
      </c>
      <c r="G17" s="151">
        <v>4</v>
      </c>
      <c r="H17" s="149">
        <v>5</v>
      </c>
      <c r="I17" s="149">
        <v>4</v>
      </c>
    </row>
    <row r="18" spans="1:9" ht="12.75">
      <c r="A18" s="148">
        <v>45177.49515337963</v>
      </c>
      <c r="B18" s="149" t="s">
        <v>72</v>
      </c>
      <c r="C18" s="149" t="s">
        <v>68</v>
      </c>
      <c r="D18" s="149" t="s">
        <v>69</v>
      </c>
      <c r="E18" s="149">
        <v>5</v>
      </c>
      <c r="F18" s="151">
        <v>3</v>
      </c>
      <c r="G18" s="151">
        <v>5</v>
      </c>
      <c r="H18" s="149">
        <v>5</v>
      </c>
      <c r="I18" s="149">
        <v>5</v>
      </c>
    </row>
    <row r="19" spans="1:11" ht="12.75">
      <c r="A19" s="148">
        <v>45177.504863738424</v>
      </c>
      <c r="B19" s="149" t="s">
        <v>57</v>
      </c>
      <c r="C19" s="149" t="s">
        <v>73</v>
      </c>
      <c r="D19" s="149" t="s">
        <v>74</v>
      </c>
      <c r="E19" s="149">
        <v>4</v>
      </c>
      <c r="F19" s="151">
        <v>4</v>
      </c>
      <c r="G19" s="151">
        <v>4</v>
      </c>
      <c r="H19" s="149">
        <v>4</v>
      </c>
      <c r="I19" s="149">
        <v>3</v>
      </c>
      <c r="J19" s="149" t="s">
        <v>42</v>
      </c>
      <c r="K19" s="149" t="s">
        <v>42</v>
      </c>
    </row>
    <row r="20" spans="1:11" ht="12.75">
      <c r="A20" s="148">
        <v>45177.50630432871</v>
      </c>
      <c r="B20" s="149" t="s">
        <v>57</v>
      </c>
      <c r="C20" s="149" t="s">
        <v>19</v>
      </c>
      <c r="D20" s="149" t="s">
        <v>59</v>
      </c>
      <c r="E20" s="149">
        <v>4</v>
      </c>
      <c r="F20" s="151">
        <v>4</v>
      </c>
      <c r="G20" s="151">
        <v>4</v>
      </c>
      <c r="H20" s="149">
        <v>4</v>
      </c>
      <c r="I20" s="149">
        <v>4</v>
      </c>
      <c r="J20" s="149" t="s">
        <v>42</v>
      </c>
      <c r="K20" s="149" t="s">
        <v>42</v>
      </c>
    </row>
    <row r="21" spans="1:11" ht="12.75">
      <c r="A21" s="148">
        <v>45177.74499358796</v>
      </c>
      <c r="B21" s="149" t="s">
        <v>57</v>
      </c>
      <c r="C21" s="149" t="s">
        <v>19</v>
      </c>
      <c r="D21" s="149" t="s">
        <v>59</v>
      </c>
      <c r="E21" s="149">
        <v>3</v>
      </c>
      <c r="F21" s="151">
        <v>4</v>
      </c>
      <c r="G21" s="151">
        <v>4</v>
      </c>
      <c r="H21" s="149">
        <v>4</v>
      </c>
      <c r="I21" s="149">
        <v>4</v>
      </c>
      <c r="J21" s="149" t="s">
        <v>42</v>
      </c>
      <c r="K21" s="149" t="s">
        <v>42</v>
      </c>
    </row>
    <row r="22" spans="1:11" ht="12.75">
      <c r="A22" s="148">
        <v>45178.477878425925</v>
      </c>
      <c r="B22" s="149" t="s">
        <v>57</v>
      </c>
      <c r="C22" s="149" t="s">
        <v>19</v>
      </c>
      <c r="D22" s="149" t="s">
        <v>59</v>
      </c>
      <c r="E22" s="149">
        <v>4</v>
      </c>
      <c r="F22" s="151">
        <v>4</v>
      </c>
      <c r="G22" s="151">
        <v>4</v>
      </c>
      <c r="H22" s="149">
        <v>4</v>
      </c>
      <c r="I22" s="149">
        <v>4</v>
      </c>
      <c r="J22" s="149" t="s">
        <v>42</v>
      </c>
      <c r="K22" s="149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="110" zoomScaleNormal="110" zoomScalePageLayoutView="0" workbookViewId="0" topLeftCell="A19">
      <selection activeCell="K34" sqref="K34"/>
    </sheetView>
  </sheetViews>
  <sheetFormatPr defaultColWidth="8.7109375" defaultRowHeight="12.75"/>
  <cols>
    <col min="1" max="1" width="7.00390625" style="50" customWidth="1"/>
    <col min="2" max="2" width="29.28125" style="50" bestFit="1" customWidth="1"/>
    <col min="3" max="4" width="29.28125" style="50" customWidth="1"/>
    <col min="5" max="6" width="10.8515625" style="50" hidden="1" customWidth="1"/>
    <col min="7" max="7" width="0.13671875" style="50" hidden="1" customWidth="1"/>
    <col min="8" max="9" width="9.00390625" style="50" hidden="1" customWidth="1"/>
    <col min="10" max="14" width="5.00390625" style="50" customWidth="1"/>
    <col min="15" max="15" width="8.140625" style="54" bestFit="1" customWidth="1"/>
    <col min="16" max="16384" width="8.7109375" style="54" customWidth="1"/>
  </cols>
  <sheetData>
    <row r="1" spans="1:14" s="45" customFormat="1" ht="18.75">
      <c r="A1" s="41" t="s">
        <v>0</v>
      </c>
      <c r="B1" s="42" t="s">
        <v>17</v>
      </c>
      <c r="C1" s="42" t="s">
        <v>10</v>
      </c>
      <c r="D1" s="42" t="s">
        <v>30</v>
      </c>
      <c r="E1" s="43" t="s">
        <v>31</v>
      </c>
      <c r="F1" s="43" t="s">
        <v>18</v>
      </c>
      <c r="G1" s="43" t="s">
        <v>24</v>
      </c>
      <c r="H1" s="43" t="s">
        <v>10</v>
      </c>
      <c r="I1" s="155" t="s">
        <v>32</v>
      </c>
      <c r="J1" s="44"/>
      <c r="K1" s="44"/>
      <c r="L1" s="44"/>
      <c r="M1" s="44" t="s">
        <v>43</v>
      </c>
      <c r="N1" s="44" t="s">
        <v>44</v>
      </c>
    </row>
    <row r="2" spans="1:14" s="45" customFormat="1" ht="18.75">
      <c r="A2" s="41"/>
      <c r="B2" s="42"/>
      <c r="C2" s="42"/>
      <c r="D2" s="42"/>
      <c r="E2" s="43" t="s">
        <v>19</v>
      </c>
      <c r="F2" s="43" t="s">
        <v>19</v>
      </c>
      <c r="G2" s="43"/>
      <c r="H2" s="43" t="s">
        <v>20</v>
      </c>
      <c r="I2" s="155"/>
      <c r="J2" s="46">
        <v>1</v>
      </c>
      <c r="K2" s="47">
        <v>5</v>
      </c>
      <c r="L2" s="47">
        <v>6</v>
      </c>
      <c r="M2" s="41">
        <v>3</v>
      </c>
      <c r="N2" s="41">
        <v>4</v>
      </c>
    </row>
    <row r="3" spans="1:15" ht="18.75">
      <c r="A3" s="50">
        <v>1</v>
      </c>
      <c r="B3" s="51" t="s">
        <v>45</v>
      </c>
      <c r="C3" s="51" t="s">
        <v>58</v>
      </c>
      <c r="D3" s="51" t="s">
        <v>59</v>
      </c>
      <c r="E3" s="50">
        <v>1</v>
      </c>
      <c r="F3" s="50">
        <v>1</v>
      </c>
      <c r="G3" s="50">
        <v>0</v>
      </c>
      <c r="H3" s="50">
        <v>1</v>
      </c>
      <c r="I3" s="50">
        <v>0</v>
      </c>
      <c r="J3" s="52">
        <v>4</v>
      </c>
      <c r="K3" s="149">
        <v>4</v>
      </c>
      <c r="L3" s="149">
        <v>4</v>
      </c>
      <c r="M3" s="53">
        <v>2</v>
      </c>
      <c r="N3" s="53">
        <v>4</v>
      </c>
      <c r="O3" s="45"/>
    </row>
    <row r="4" spans="1:15" s="56" customFormat="1" ht="18.75">
      <c r="A4" s="55">
        <v>2</v>
      </c>
      <c r="B4" s="51" t="s">
        <v>45</v>
      </c>
      <c r="C4" s="51" t="s">
        <v>60</v>
      </c>
      <c r="D4" s="51" t="s">
        <v>61</v>
      </c>
      <c r="E4" s="50">
        <v>0</v>
      </c>
      <c r="F4" s="50">
        <v>1</v>
      </c>
      <c r="G4" s="50">
        <v>0</v>
      </c>
      <c r="H4" s="50">
        <v>0</v>
      </c>
      <c r="I4" s="50">
        <v>0</v>
      </c>
      <c r="J4" s="52">
        <v>5</v>
      </c>
      <c r="K4" s="149">
        <v>5</v>
      </c>
      <c r="L4" s="149">
        <v>5</v>
      </c>
      <c r="M4" s="53">
        <v>5</v>
      </c>
      <c r="N4" s="53">
        <v>5</v>
      </c>
      <c r="O4" s="45"/>
    </row>
    <row r="5" spans="1:15" ht="18.75">
      <c r="A5" s="50">
        <v>3</v>
      </c>
      <c r="B5" s="51" t="s">
        <v>45</v>
      </c>
      <c r="C5" s="51" t="s">
        <v>60</v>
      </c>
      <c r="D5" s="51" t="s">
        <v>60</v>
      </c>
      <c r="E5" s="50">
        <v>0</v>
      </c>
      <c r="F5" s="50">
        <v>1</v>
      </c>
      <c r="G5" s="50">
        <v>0</v>
      </c>
      <c r="H5" s="50">
        <v>0</v>
      </c>
      <c r="I5" s="50">
        <v>0</v>
      </c>
      <c r="J5" s="52">
        <v>4</v>
      </c>
      <c r="K5" s="149">
        <v>4</v>
      </c>
      <c r="L5" s="149">
        <v>4</v>
      </c>
      <c r="M5" s="53">
        <v>3</v>
      </c>
      <c r="N5" s="53">
        <v>4</v>
      </c>
      <c r="O5" s="45"/>
    </row>
    <row r="6" spans="1:15" ht="18.75">
      <c r="A6" s="55">
        <v>4</v>
      </c>
      <c r="B6" s="51" t="s">
        <v>45</v>
      </c>
      <c r="C6" s="57" t="s">
        <v>62</v>
      </c>
      <c r="D6" s="51" t="s">
        <v>63</v>
      </c>
      <c r="E6" s="50">
        <v>0</v>
      </c>
      <c r="F6" s="50">
        <v>1</v>
      </c>
      <c r="G6" s="50">
        <v>0</v>
      </c>
      <c r="H6" s="50">
        <v>0</v>
      </c>
      <c r="I6" s="50">
        <v>0</v>
      </c>
      <c r="J6" s="52">
        <v>4</v>
      </c>
      <c r="K6" s="149">
        <v>5</v>
      </c>
      <c r="L6" s="149">
        <v>4</v>
      </c>
      <c r="M6" s="53">
        <v>2</v>
      </c>
      <c r="N6" s="53">
        <v>3</v>
      </c>
      <c r="O6" s="45"/>
    </row>
    <row r="7" spans="1:15" ht="18.75">
      <c r="A7" s="50">
        <v>5</v>
      </c>
      <c r="B7" s="51" t="s">
        <v>45</v>
      </c>
      <c r="C7" s="57" t="s">
        <v>60</v>
      </c>
      <c r="D7" s="51" t="s">
        <v>65</v>
      </c>
      <c r="J7" s="52">
        <v>4</v>
      </c>
      <c r="K7" s="149">
        <v>5</v>
      </c>
      <c r="L7" s="149">
        <v>3</v>
      </c>
      <c r="M7" s="53">
        <v>2</v>
      </c>
      <c r="N7" s="53">
        <v>3</v>
      </c>
      <c r="O7" s="45"/>
    </row>
    <row r="8" spans="1:15" ht="18.75">
      <c r="A8" s="55">
        <v>6</v>
      </c>
      <c r="B8" s="51" t="s">
        <v>45</v>
      </c>
      <c r="C8" s="57" t="s">
        <v>60</v>
      </c>
      <c r="D8" s="51" t="s">
        <v>65</v>
      </c>
      <c r="J8" s="52">
        <v>4</v>
      </c>
      <c r="K8" s="149">
        <v>4</v>
      </c>
      <c r="L8" s="149">
        <v>4</v>
      </c>
      <c r="M8" s="53">
        <v>4</v>
      </c>
      <c r="N8" s="53">
        <v>4</v>
      </c>
      <c r="O8" s="45"/>
    </row>
    <row r="9" spans="1:15" ht="18.75">
      <c r="A9" s="50">
        <v>7</v>
      </c>
      <c r="B9" s="51" t="s">
        <v>45</v>
      </c>
      <c r="C9" s="57" t="s">
        <v>60</v>
      </c>
      <c r="D9" s="51" t="s">
        <v>65</v>
      </c>
      <c r="J9" s="52">
        <v>4</v>
      </c>
      <c r="K9" s="149">
        <v>4</v>
      </c>
      <c r="L9" s="149">
        <v>4</v>
      </c>
      <c r="M9" s="53">
        <v>3</v>
      </c>
      <c r="N9" s="53">
        <v>4</v>
      </c>
      <c r="O9" s="45"/>
    </row>
    <row r="10" spans="1:15" ht="18.75">
      <c r="A10" s="55">
        <v>8</v>
      </c>
      <c r="B10" s="51" t="s">
        <v>45</v>
      </c>
      <c r="C10" s="57" t="s">
        <v>60</v>
      </c>
      <c r="D10" s="51" t="s">
        <v>66</v>
      </c>
      <c r="J10" s="52">
        <v>5</v>
      </c>
      <c r="K10" s="149">
        <v>5</v>
      </c>
      <c r="L10" s="149">
        <v>5</v>
      </c>
      <c r="M10" s="53">
        <v>2</v>
      </c>
      <c r="N10" s="53">
        <v>5</v>
      </c>
      <c r="O10" s="45"/>
    </row>
    <row r="11" spans="1:15" ht="18.75">
      <c r="A11" s="50">
        <v>9</v>
      </c>
      <c r="B11" s="51" t="s">
        <v>45</v>
      </c>
      <c r="C11" s="57" t="s">
        <v>60</v>
      </c>
      <c r="D11" s="51" t="s">
        <v>66</v>
      </c>
      <c r="J11" s="52">
        <v>4</v>
      </c>
      <c r="K11" s="149">
        <v>4</v>
      </c>
      <c r="L11" s="149">
        <v>4</v>
      </c>
      <c r="M11" s="53">
        <v>3</v>
      </c>
      <c r="N11" s="53">
        <v>4</v>
      </c>
      <c r="O11" s="45"/>
    </row>
    <row r="12" spans="1:15" ht="18.75">
      <c r="A12" s="55">
        <v>10</v>
      </c>
      <c r="B12" s="51" t="s">
        <v>45</v>
      </c>
      <c r="C12" s="57" t="s">
        <v>62</v>
      </c>
      <c r="D12" s="51" t="s">
        <v>63</v>
      </c>
      <c r="J12" s="52">
        <v>4</v>
      </c>
      <c r="K12" s="149">
        <v>4</v>
      </c>
      <c r="L12" s="149">
        <v>4</v>
      </c>
      <c r="M12" s="53">
        <v>4</v>
      </c>
      <c r="N12" s="53">
        <v>4</v>
      </c>
      <c r="O12" s="45"/>
    </row>
    <row r="13" spans="1:15" ht="18.75">
      <c r="A13" s="50">
        <v>11</v>
      </c>
      <c r="B13" s="51" t="s">
        <v>45</v>
      </c>
      <c r="C13" s="57" t="s">
        <v>68</v>
      </c>
      <c r="D13" s="51" t="s">
        <v>69</v>
      </c>
      <c r="J13" s="52">
        <v>4</v>
      </c>
      <c r="K13" s="149">
        <v>5</v>
      </c>
      <c r="L13" s="149">
        <v>5</v>
      </c>
      <c r="M13" s="53">
        <v>3</v>
      </c>
      <c r="N13" s="53">
        <v>4</v>
      </c>
      <c r="O13" s="45"/>
    </row>
    <row r="14" spans="1:15" ht="18.75">
      <c r="A14" s="55">
        <v>12</v>
      </c>
      <c r="B14" s="51" t="s">
        <v>45</v>
      </c>
      <c r="C14" s="51" t="s">
        <v>58</v>
      </c>
      <c r="D14" s="51" t="s">
        <v>59</v>
      </c>
      <c r="J14" s="52">
        <v>5</v>
      </c>
      <c r="K14" s="149">
        <v>4</v>
      </c>
      <c r="L14" s="149">
        <v>4</v>
      </c>
      <c r="M14" s="53">
        <v>3</v>
      </c>
      <c r="N14" s="53">
        <v>5</v>
      </c>
      <c r="O14" s="45"/>
    </row>
    <row r="15" spans="1:15" ht="18.75">
      <c r="A15" s="50">
        <v>13</v>
      </c>
      <c r="B15" s="51" t="s">
        <v>45</v>
      </c>
      <c r="C15" s="57" t="s">
        <v>68</v>
      </c>
      <c r="D15" s="51" t="s">
        <v>63</v>
      </c>
      <c r="J15" s="52">
        <v>5</v>
      </c>
      <c r="K15" s="149">
        <v>5</v>
      </c>
      <c r="L15" s="149">
        <v>5</v>
      </c>
      <c r="M15" s="53">
        <v>3</v>
      </c>
      <c r="N15" s="53">
        <v>5</v>
      </c>
      <c r="O15" s="45"/>
    </row>
    <row r="16" spans="1:15" ht="18.75">
      <c r="A16" s="55">
        <v>14</v>
      </c>
      <c r="B16" s="51" t="s">
        <v>45</v>
      </c>
      <c r="C16" s="57" t="s">
        <v>68</v>
      </c>
      <c r="D16" s="51" t="s">
        <v>63</v>
      </c>
      <c r="J16" s="52">
        <v>5</v>
      </c>
      <c r="K16" s="149">
        <v>5</v>
      </c>
      <c r="L16" s="149">
        <v>5</v>
      </c>
      <c r="M16" s="53">
        <v>2</v>
      </c>
      <c r="N16" s="53">
        <v>5</v>
      </c>
      <c r="O16" s="45"/>
    </row>
    <row r="17" spans="1:15" ht="18.75">
      <c r="A17" s="50">
        <v>15</v>
      </c>
      <c r="B17" s="51" t="s">
        <v>45</v>
      </c>
      <c r="C17" s="51" t="s">
        <v>58</v>
      </c>
      <c r="D17" s="51" t="s">
        <v>59</v>
      </c>
      <c r="J17" s="52">
        <v>5</v>
      </c>
      <c r="K17" s="149">
        <v>5</v>
      </c>
      <c r="L17" s="149">
        <v>5</v>
      </c>
      <c r="M17" s="53">
        <v>3</v>
      </c>
      <c r="N17" s="53">
        <v>5</v>
      </c>
      <c r="O17" s="45"/>
    </row>
    <row r="18" spans="1:15" ht="18.75">
      <c r="A18" s="55">
        <v>16</v>
      </c>
      <c r="B18" s="51" t="s">
        <v>45</v>
      </c>
      <c r="C18" s="57" t="s">
        <v>60</v>
      </c>
      <c r="D18" s="51" t="s">
        <v>66</v>
      </c>
      <c r="J18" s="52">
        <v>5</v>
      </c>
      <c r="K18" s="149">
        <v>5</v>
      </c>
      <c r="L18" s="149">
        <v>4</v>
      </c>
      <c r="M18" s="53">
        <v>3</v>
      </c>
      <c r="N18" s="53">
        <v>4</v>
      </c>
      <c r="O18" s="45"/>
    </row>
    <row r="19" spans="1:15" ht="18.75">
      <c r="A19" s="50">
        <v>17</v>
      </c>
      <c r="B19" s="51" t="s">
        <v>75</v>
      </c>
      <c r="C19" s="57" t="s">
        <v>68</v>
      </c>
      <c r="D19" s="51" t="s">
        <v>69</v>
      </c>
      <c r="J19" s="52">
        <v>5</v>
      </c>
      <c r="K19" s="149">
        <v>5</v>
      </c>
      <c r="L19" s="149">
        <v>5</v>
      </c>
      <c r="M19" s="53">
        <v>3</v>
      </c>
      <c r="N19" s="53">
        <v>5</v>
      </c>
      <c r="O19" s="45"/>
    </row>
    <row r="20" spans="1:15" ht="18.75">
      <c r="A20" s="55">
        <v>18</v>
      </c>
      <c r="B20" s="51" t="s">
        <v>45</v>
      </c>
      <c r="C20" s="57" t="s">
        <v>58</v>
      </c>
      <c r="D20" s="51" t="s">
        <v>74</v>
      </c>
      <c r="J20" s="52">
        <v>4</v>
      </c>
      <c r="K20" s="149">
        <v>4</v>
      </c>
      <c r="L20" s="149">
        <v>3</v>
      </c>
      <c r="M20" s="53">
        <v>4</v>
      </c>
      <c r="N20" s="53">
        <v>4</v>
      </c>
      <c r="O20" s="45"/>
    </row>
    <row r="21" spans="1:15" ht="18.75">
      <c r="A21" s="50">
        <v>19</v>
      </c>
      <c r="B21" s="51" t="s">
        <v>45</v>
      </c>
      <c r="C21" s="51" t="s">
        <v>58</v>
      </c>
      <c r="D21" s="51" t="s">
        <v>59</v>
      </c>
      <c r="J21" s="52">
        <v>4</v>
      </c>
      <c r="K21" s="149">
        <v>4</v>
      </c>
      <c r="L21" s="149">
        <v>4</v>
      </c>
      <c r="M21" s="53">
        <v>4</v>
      </c>
      <c r="N21" s="53">
        <v>4</v>
      </c>
      <c r="O21" s="45"/>
    </row>
    <row r="22" spans="1:15" ht="18.75">
      <c r="A22" s="55">
        <v>20</v>
      </c>
      <c r="B22" s="51" t="s">
        <v>45</v>
      </c>
      <c r="C22" s="51" t="s">
        <v>58</v>
      </c>
      <c r="D22" s="51" t="s">
        <v>59</v>
      </c>
      <c r="J22" s="52">
        <v>3</v>
      </c>
      <c r="K22" s="149">
        <v>4</v>
      </c>
      <c r="L22" s="149">
        <v>4</v>
      </c>
      <c r="M22" s="53">
        <v>4</v>
      </c>
      <c r="N22" s="53">
        <v>4</v>
      </c>
      <c r="O22" s="45"/>
    </row>
    <row r="23" spans="1:15" ht="18.75">
      <c r="A23" s="50">
        <v>21</v>
      </c>
      <c r="B23" s="51" t="s">
        <v>45</v>
      </c>
      <c r="C23" s="51" t="s">
        <v>58</v>
      </c>
      <c r="D23" s="57" t="s">
        <v>59</v>
      </c>
      <c r="J23" s="52">
        <v>4</v>
      </c>
      <c r="K23" s="149">
        <v>4</v>
      </c>
      <c r="L23" s="149">
        <v>4</v>
      </c>
      <c r="M23" s="53">
        <v>4</v>
      </c>
      <c r="N23" s="53">
        <v>4</v>
      </c>
      <c r="O23" s="45"/>
    </row>
    <row r="24" spans="1:15" ht="18.75">
      <c r="A24" s="54"/>
      <c r="B24" s="54"/>
      <c r="C24" s="54"/>
      <c r="D24" s="54"/>
      <c r="E24" s="58">
        <f>COUNTIF(E3:E6,1)</f>
        <v>1</v>
      </c>
      <c r="F24" s="58">
        <f>COUNTIF(F3:F6,1)</f>
        <v>4</v>
      </c>
      <c r="G24" s="58">
        <f>COUNTIF(G3:G6,1)</f>
        <v>0</v>
      </c>
      <c r="H24" s="58">
        <f>COUNTIF(H3:H6,1)</f>
        <v>1</v>
      </c>
      <c r="I24" s="58">
        <f>COUNTIF(I3:I6,1)</f>
        <v>0</v>
      </c>
      <c r="J24" s="59">
        <f>AVERAGE(J3:J23)</f>
        <v>4.333333333333333</v>
      </c>
      <c r="K24" s="59">
        <f>AVERAGE(K3:K23)</f>
        <v>4.476190476190476</v>
      </c>
      <c r="L24" s="59">
        <f>AVERAGE(L3:L23)</f>
        <v>4.238095238095238</v>
      </c>
      <c r="M24" s="59">
        <f>AVERAGE(M3:M23)</f>
        <v>3.142857142857143</v>
      </c>
      <c r="N24" s="59">
        <f>AVERAGE(N3:N23)</f>
        <v>4.238095238095238</v>
      </c>
      <c r="O24" s="59">
        <f>AVERAGE(J3:L23)</f>
        <v>4.349206349206349</v>
      </c>
    </row>
    <row r="25" spans="2:15" ht="23.25" customHeight="1">
      <c r="B25" s="57"/>
      <c r="C25" s="57"/>
      <c r="D25" s="57"/>
      <c r="E25" s="60">
        <f>STDEV(E3:E6)</f>
        <v>0.5</v>
      </c>
      <c r="F25" s="60">
        <f>STDEV(F3:F6)</f>
        <v>0</v>
      </c>
      <c r="G25" s="60">
        <f>STDEV(G3:G6)</f>
        <v>0</v>
      </c>
      <c r="H25" s="60">
        <f>STDEV(H3:H6)</f>
        <v>0.5</v>
      </c>
      <c r="I25" s="60">
        <f>STDEV(I3:I6)</f>
        <v>0</v>
      </c>
      <c r="J25" s="61">
        <f>STDEV(J3:J23)</f>
        <v>0.5773502691896266</v>
      </c>
      <c r="K25" s="61">
        <f>STDEV(K3:K23)</f>
        <v>0.5117663157191591</v>
      </c>
      <c r="L25" s="61">
        <f>STDEV(L3:L23)</f>
        <v>0.6248809410409233</v>
      </c>
      <c r="M25" s="61">
        <f>STDEV(M3:M23)</f>
        <v>0.8535639569308379</v>
      </c>
      <c r="N25" s="61">
        <f>STDEV(N3:N23)</f>
        <v>0.6248809410409233</v>
      </c>
      <c r="O25" s="61">
        <f>STDEV(J3:L23)</f>
        <v>0.5724517209881215</v>
      </c>
    </row>
    <row r="26" spans="2:20" ht="18.75">
      <c r="B26" s="62"/>
      <c r="C26" s="62"/>
      <c r="D26" s="62"/>
      <c r="E26" s="62"/>
      <c r="F26" s="62"/>
      <c r="G26" s="62"/>
      <c r="H26" s="62"/>
      <c r="I26" s="62"/>
      <c r="J26" s="63">
        <f>STDEV(I3:J23)</f>
        <v>1.7048949136725895</v>
      </c>
      <c r="K26" s="62"/>
      <c r="L26" s="63">
        <f>STDEV(K3:L23)</f>
        <v>0.5768471316045676</v>
      </c>
      <c r="M26" s="62"/>
      <c r="N26" s="63">
        <f>STDEV(M3:N23)</f>
        <v>0.9236221178016747</v>
      </c>
      <c r="O26" s="64"/>
      <c r="P26" s="62"/>
      <c r="Q26" s="62"/>
      <c r="R26" s="62"/>
      <c r="S26" s="62"/>
      <c r="T26" s="62"/>
    </row>
    <row r="27" spans="2:15" ht="18.75">
      <c r="B27" s="102" t="s">
        <v>17</v>
      </c>
      <c r="C27" s="102"/>
      <c r="D27" s="102"/>
      <c r="E27" s="62"/>
      <c r="F27" s="62"/>
      <c r="G27" s="62"/>
      <c r="H27" s="62"/>
      <c r="I27" s="62"/>
      <c r="J27" s="65">
        <f>AVERAGE(I3:J23)</f>
        <v>3.64</v>
      </c>
      <c r="K27" s="62"/>
      <c r="L27" s="65">
        <f>AVERAGE(K3:L23)</f>
        <v>4.357142857142857</v>
      </c>
      <c r="M27" s="62"/>
      <c r="N27" s="65">
        <f>AVERAGE(M3:N23)</f>
        <v>3.6904761904761907</v>
      </c>
      <c r="O27" s="64"/>
    </row>
    <row r="28" spans="2:15" ht="18.75">
      <c r="B28" s="51" t="s">
        <v>75</v>
      </c>
      <c r="C28" s="99">
        <v>1</v>
      </c>
      <c r="D28" s="66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2:15" ht="18.75">
      <c r="B29" s="51" t="s">
        <v>45</v>
      </c>
      <c r="C29" s="99">
        <v>20</v>
      </c>
      <c r="D29" s="66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2:9" ht="18.75">
      <c r="B30" s="44" t="s">
        <v>3</v>
      </c>
      <c r="C30" s="44">
        <f>SUM(C28:C29)</f>
        <v>21</v>
      </c>
      <c r="D30" s="44"/>
      <c r="E30" s="62"/>
      <c r="F30" s="62"/>
      <c r="G30" s="62"/>
      <c r="H30" s="62"/>
      <c r="I30" s="62"/>
    </row>
    <row r="31" spans="5:9" ht="18.75">
      <c r="E31" s="62"/>
      <c r="F31" s="62"/>
      <c r="G31" s="62"/>
      <c r="H31" s="62"/>
      <c r="I31" s="62"/>
    </row>
    <row r="32" spans="2:9" ht="18.75">
      <c r="B32" s="49" t="s">
        <v>10</v>
      </c>
      <c r="C32" s="100"/>
      <c r="D32" s="49"/>
      <c r="E32" s="62"/>
      <c r="F32" s="62"/>
      <c r="G32" s="62"/>
      <c r="H32" s="62"/>
      <c r="I32" s="62"/>
    </row>
    <row r="33" spans="2:9" ht="18.75">
      <c r="B33" s="51" t="s">
        <v>60</v>
      </c>
      <c r="C33" s="99">
        <v>8</v>
      </c>
      <c r="D33" s="57"/>
      <c r="E33" s="62"/>
      <c r="F33" s="62"/>
      <c r="G33" s="62"/>
      <c r="H33" s="62"/>
      <c r="I33" s="68"/>
    </row>
    <row r="34" spans="2:9" ht="18.75">
      <c r="B34" s="57" t="s">
        <v>58</v>
      </c>
      <c r="C34" s="99">
        <v>7</v>
      </c>
      <c r="D34" s="57"/>
      <c r="E34" s="62"/>
      <c r="F34" s="62"/>
      <c r="G34" s="62"/>
      <c r="H34" s="62"/>
      <c r="I34" s="68"/>
    </row>
    <row r="35" spans="2:9" ht="18.75">
      <c r="B35" s="51" t="s">
        <v>68</v>
      </c>
      <c r="C35" s="99">
        <v>6</v>
      </c>
      <c r="D35" s="57"/>
      <c r="E35" s="62"/>
      <c r="F35" s="62"/>
      <c r="G35" s="62"/>
      <c r="H35" s="62"/>
      <c r="I35" s="68"/>
    </row>
    <row r="36" spans="2:9" ht="18.75">
      <c r="B36" s="70" t="s">
        <v>3</v>
      </c>
      <c r="C36" s="70">
        <f>SUM(C33:C35)</f>
        <v>21</v>
      </c>
      <c r="D36" s="70"/>
      <c r="E36" s="62"/>
      <c r="F36" s="62"/>
      <c r="G36" s="62"/>
      <c r="H36" s="62"/>
      <c r="I36" s="68"/>
    </row>
    <row r="37" spans="5:9" ht="18.75">
      <c r="E37" s="62"/>
      <c r="F37" s="62"/>
      <c r="G37" s="62"/>
      <c r="H37" s="62"/>
      <c r="I37" s="62"/>
    </row>
    <row r="38" spans="2:9" ht="18.75">
      <c r="B38" s="48" t="s">
        <v>30</v>
      </c>
      <c r="C38" s="101"/>
      <c r="D38" s="48"/>
      <c r="E38" s="62"/>
      <c r="F38" s="62"/>
      <c r="G38" s="62"/>
      <c r="H38" s="62"/>
      <c r="I38" s="62"/>
    </row>
    <row r="39" spans="2:9" ht="24.75" customHeight="1">
      <c r="B39" s="57" t="s">
        <v>63</v>
      </c>
      <c r="C39" s="99">
        <v>4</v>
      </c>
      <c r="D39" s="57"/>
      <c r="E39" s="62"/>
      <c r="F39" s="62"/>
      <c r="G39" s="62"/>
      <c r="H39" s="62"/>
      <c r="I39" s="62"/>
    </row>
    <row r="40" spans="2:9" ht="18.75">
      <c r="B40" s="57" t="s">
        <v>59</v>
      </c>
      <c r="C40" s="99">
        <v>6</v>
      </c>
      <c r="D40" s="57"/>
      <c r="E40" s="62"/>
      <c r="F40" s="62"/>
      <c r="G40" s="62"/>
      <c r="H40" s="62"/>
      <c r="I40" s="68"/>
    </row>
    <row r="41" spans="2:9" ht="18.75">
      <c r="B41" s="57" t="s">
        <v>66</v>
      </c>
      <c r="C41" s="99">
        <v>3</v>
      </c>
      <c r="D41" s="57"/>
      <c r="E41" s="62"/>
      <c r="F41" s="62"/>
      <c r="G41" s="62"/>
      <c r="H41" s="62"/>
      <c r="I41" s="68"/>
    </row>
    <row r="42" spans="2:9" ht="18.75">
      <c r="B42" s="57" t="s">
        <v>69</v>
      </c>
      <c r="C42" s="99">
        <v>2</v>
      </c>
      <c r="D42" s="57"/>
      <c r="E42" s="62"/>
      <c r="F42" s="62"/>
      <c r="G42" s="62"/>
      <c r="H42" s="62"/>
      <c r="I42" s="68"/>
    </row>
    <row r="43" spans="2:9" ht="18.75">
      <c r="B43" s="57" t="s">
        <v>65</v>
      </c>
      <c r="C43" s="99">
        <v>3</v>
      </c>
      <c r="D43" s="57"/>
      <c r="E43" s="62"/>
      <c r="F43" s="62"/>
      <c r="G43" s="62"/>
      <c r="H43" s="62"/>
      <c r="I43" s="68"/>
    </row>
    <row r="44" spans="2:9" ht="18.75">
      <c r="B44" s="57" t="s">
        <v>60</v>
      </c>
      <c r="C44" s="99">
        <v>1</v>
      </c>
      <c r="D44" s="57"/>
      <c r="E44" s="62"/>
      <c r="F44" s="62"/>
      <c r="G44" s="62"/>
      <c r="H44" s="62"/>
      <c r="I44" s="68"/>
    </row>
    <row r="45" spans="2:9" ht="18.75">
      <c r="B45" s="57" t="s">
        <v>74</v>
      </c>
      <c r="C45" s="99">
        <v>1</v>
      </c>
      <c r="D45" s="57"/>
      <c r="E45" s="62"/>
      <c r="F45" s="62"/>
      <c r="G45" s="62"/>
      <c r="H45" s="62"/>
      <c r="I45" s="68"/>
    </row>
    <row r="46" spans="2:9" ht="18.75">
      <c r="B46" s="57" t="s">
        <v>61</v>
      </c>
      <c r="C46" s="99">
        <v>1</v>
      </c>
      <c r="D46" s="57"/>
      <c r="E46" s="62"/>
      <c r="F46" s="62"/>
      <c r="G46" s="62"/>
      <c r="H46" s="62"/>
      <c r="I46" s="68"/>
    </row>
    <row r="47" spans="2:9" ht="18.75">
      <c r="B47" s="70" t="s">
        <v>3</v>
      </c>
      <c r="C47" s="70">
        <f>SUM(C39:C46)</f>
        <v>21</v>
      </c>
      <c r="D47" s="70"/>
      <c r="E47" s="62"/>
      <c r="F47" s="62"/>
      <c r="G47" s="62"/>
      <c r="H47" s="62"/>
      <c r="I47" s="68"/>
    </row>
    <row r="48" spans="5:9" ht="18.75">
      <c r="E48" s="62"/>
      <c r="F48" s="62"/>
      <c r="G48" s="62"/>
      <c r="H48" s="62"/>
      <c r="I48" s="62"/>
    </row>
    <row r="49" spans="2:9" ht="18.75">
      <c r="B49" s="46" t="s">
        <v>11</v>
      </c>
      <c r="C49" s="67"/>
      <c r="D49" s="46"/>
      <c r="E49" s="62"/>
      <c r="F49" s="62"/>
      <c r="G49" s="62"/>
      <c r="H49" s="62"/>
      <c r="I49" s="62"/>
    </row>
    <row r="50" spans="2:9" ht="24.75" customHeight="1">
      <c r="B50" s="57" t="s">
        <v>33</v>
      </c>
      <c r="C50" s="50">
        <v>1</v>
      </c>
      <c r="D50" s="57"/>
      <c r="E50" s="62"/>
      <c r="F50" s="62"/>
      <c r="G50" s="62"/>
      <c r="H50" s="62"/>
      <c r="I50" s="62"/>
    </row>
    <row r="51" spans="2:9" ht="24.75" customHeight="1">
      <c r="B51" s="57" t="s">
        <v>16</v>
      </c>
      <c r="C51" s="50">
        <v>4</v>
      </c>
      <c r="D51" s="57"/>
      <c r="E51" s="62"/>
      <c r="F51" s="62"/>
      <c r="G51" s="62"/>
      <c r="H51" s="62"/>
      <c r="I51" s="62"/>
    </row>
    <row r="52" spans="2:9" ht="18.75">
      <c r="B52" s="69" t="s">
        <v>12</v>
      </c>
      <c r="C52" s="50">
        <v>1</v>
      </c>
      <c r="D52" s="69"/>
      <c r="E52" s="62"/>
      <c r="F52" s="62"/>
      <c r="G52" s="62"/>
      <c r="H52" s="62"/>
      <c r="I52" s="68"/>
    </row>
    <row r="53" spans="2:9" ht="18.75">
      <c r="B53" s="70" t="s">
        <v>3</v>
      </c>
      <c r="C53" s="70">
        <f>SUM(C51:C52)</f>
        <v>5</v>
      </c>
      <c r="D53" s="70"/>
      <c r="E53" s="62"/>
      <c r="F53" s="62"/>
      <c r="G53" s="62"/>
      <c r="H53" s="62"/>
      <c r="I53" s="68"/>
    </row>
    <row r="54" spans="5:9" ht="18.75">
      <c r="E54" s="62"/>
      <c r="F54" s="62"/>
      <c r="G54" s="62"/>
      <c r="H54" s="62"/>
      <c r="I54" s="68"/>
    </row>
    <row r="55" spans="5:9" ht="18.75">
      <c r="E55" s="68"/>
      <c r="F55" s="68"/>
      <c r="G55" s="68"/>
      <c r="H55" s="68"/>
      <c r="I55" s="68"/>
    </row>
    <row r="56" spans="5:9" ht="18.75">
      <c r="E56" s="68"/>
      <c r="F56" s="68"/>
      <c r="G56" s="68"/>
      <c r="H56" s="68"/>
      <c r="I56" s="68"/>
    </row>
    <row r="57" spans="5:9" ht="18.75">
      <c r="E57" s="68"/>
      <c r="F57" s="68"/>
      <c r="G57" s="68"/>
      <c r="H57" s="68"/>
      <c r="I57" s="68"/>
    </row>
    <row r="58" spans="5:9" ht="18.75">
      <c r="E58" s="68"/>
      <c r="F58" s="68"/>
      <c r="G58" s="68"/>
      <c r="H58" s="68"/>
      <c r="I58" s="68"/>
    </row>
    <row r="59" spans="5:9" ht="18.75">
      <c r="E59" s="68"/>
      <c r="F59" s="68"/>
      <c r="G59" s="68"/>
      <c r="H59" s="68"/>
      <c r="I59" s="68"/>
    </row>
    <row r="60" spans="5:9" ht="18.75">
      <c r="E60" s="68"/>
      <c r="F60" s="68"/>
      <c r="G60" s="68"/>
      <c r="H60" s="68"/>
      <c r="I60" s="68"/>
    </row>
    <row r="61" spans="5:9" ht="18.75">
      <c r="E61" s="68"/>
      <c r="F61" s="68"/>
      <c r="G61" s="68"/>
      <c r="H61" s="68"/>
      <c r="I61" s="68"/>
    </row>
  </sheetData>
  <sheetProtection/>
  <autoFilter ref="D1:D71"/>
  <mergeCells count="1">
    <mergeCell ref="I1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zoomScale="110" zoomScaleNormal="110" zoomScalePageLayoutView="0" workbookViewId="0" topLeftCell="A1">
      <selection activeCell="A12" sqref="A12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9.8515625" style="1" customWidth="1"/>
    <col min="12" max="16384" width="8.7109375" style="1" customWidth="1"/>
  </cols>
  <sheetData>
    <row r="1" spans="1:11" s="24" customFormat="1" ht="30">
      <c r="A1" s="158" t="s">
        <v>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24" customFormat="1" ht="30">
      <c r="A2" s="158" t="s">
        <v>41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s="24" customFormat="1" ht="30">
      <c r="A3" s="158" t="s">
        <v>77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s="24" customFormat="1" ht="30">
      <c r="A4" s="158" t="s">
        <v>46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s="24" customFormat="1" ht="30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ht="21">
      <c r="B6" s="1" t="s">
        <v>78</v>
      </c>
    </row>
    <row r="7" ht="21">
      <c r="A7" s="1" t="s">
        <v>125</v>
      </c>
    </row>
    <row r="8" ht="21">
      <c r="A8" s="1" t="s">
        <v>126</v>
      </c>
    </row>
    <row r="9" ht="21">
      <c r="A9" s="1" t="s">
        <v>127</v>
      </c>
    </row>
    <row r="10" ht="21">
      <c r="B10" s="1" t="s">
        <v>113</v>
      </c>
    </row>
    <row r="11" ht="21">
      <c r="A11" s="1" t="s">
        <v>116</v>
      </c>
    </row>
    <row r="12" ht="21">
      <c r="B12" s="1" t="s">
        <v>115</v>
      </c>
    </row>
    <row r="13" spans="1:7" ht="21">
      <c r="A13" s="1" t="s">
        <v>117</v>
      </c>
      <c r="B13" s="129"/>
      <c r="C13" s="129"/>
      <c r="D13" s="129"/>
      <c r="E13" s="130"/>
      <c r="F13" s="131"/>
      <c r="G13" s="2"/>
    </row>
    <row r="14" spans="1:256" s="5" customFormat="1" ht="21">
      <c r="A14" s="1"/>
      <c r="B14" s="1" t="s">
        <v>118</v>
      </c>
      <c r="C14" s="1"/>
      <c r="D14" s="1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21">
      <c r="A15" s="159" t="s">
        <v>119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21">
      <c r="A16" s="1" t="s">
        <v>120</v>
      </c>
      <c r="B16" s="1"/>
      <c r="C16" s="1"/>
      <c r="D16" s="1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7" s="5" customFormat="1" ht="22.5">
      <c r="B17" s="3" t="s">
        <v>121</v>
      </c>
      <c r="C17" s="14"/>
      <c r="D17" s="14"/>
      <c r="E17" s="15"/>
      <c r="F17" s="15"/>
      <c r="G17" s="14"/>
    </row>
    <row r="18" ht="21">
      <c r="A18" s="3" t="s">
        <v>122</v>
      </c>
    </row>
    <row r="19" ht="21">
      <c r="A19" s="3" t="s">
        <v>123</v>
      </c>
    </row>
    <row r="20" ht="21">
      <c r="A20" s="3" t="s">
        <v>124</v>
      </c>
    </row>
    <row r="21" ht="21">
      <c r="A21" s="3" t="s">
        <v>102</v>
      </c>
    </row>
    <row r="22" ht="21">
      <c r="A22" s="3"/>
    </row>
    <row r="24" spans="2:11" ht="24" customHeight="1">
      <c r="B24" s="156"/>
      <c r="C24" s="156"/>
      <c r="D24" s="156"/>
      <c r="E24" s="156"/>
      <c r="F24" s="156"/>
      <c r="G24" s="156"/>
      <c r="H24" s="156"/>
      <c r="I24" s="156"/>
      <c r="J24" s="156"/>
      <c r="K24" s="156"/>
    </row>
    <row r="25" spans="2:11" ht="24" customHeight="1">
      <c r="B25" s="156"/>
      <c r="C25" s="156"/>
      <c r="D25" s="156"/>
      <c r="E25" s="156"/>
      <c r="F25" s="156"/>
      <c r="G25" s="156"/>
      <c r="H25" s="156"/>
      <c r="I25" s="156"/>
      <c r="J25" s="156"/>
      <c r="K25" s="156"/>
    </row>
    <row r="26" spans="2:11" s="26" customFormat="1" ht="25.5" customHeight="1">
      <c r="B26" s="157"/>
      <c r="C26" s="157"/>
      <c r="D26" s="157"/>
      <c r="E26" s="157"/>
      <c r="F26" s="157"/>
      <c r="G26" s="157"/>
      <c r="H26" s="157"/>
      <c r="I26" s="157"/>
      <c r="J26" s="157"/>
      <c r="K26" s="157"/>
    </row>
    <row r="27" spans="2:11" s="26" customFormat="1" ht="25.5" customHeight="1">
      <c r="B27" s="157"/>
      <c r="C27" s="157"/>
      <c r="D27" s="157"/>
      <c r="E27" s="157"/>
      <c r="F27" s="157"/>
      <c r="G27" s="157"/>
      <c r="H27" s="157"/>
      <c r="I27" s="157"/>
      <c r="J27" s="157"/>
      <c r="K27" s="157"/>
    </row>
  </sheetData>
  <sheetProtection/>
  <mergeCells count="10">
    <mergeCell ref="B24:K24"/>
    <mergeCell ref="B25:K25"/>
    <mergeCell ref="B26:K26"/>
    <mergeCell ref="B27:K27"/>
    <mergeCell ref="A1:K1"/>
    <mergeCell ref="A5:K5"/>
    <mergeCell ref="A2:K2"/>
    <mergeCell ref="A3:K3"/>
    <mergeCell ref="A4:K4"/>
    <mergeCell ref="A15:K15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20" zoomScaleNormal="120" zoomScalePageLayoutView="0" workbookViewId="0" topLeftCell="A1">
      <selection activeCell="J12" sqref="J12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62" t="s">
        <v>13</v>
      </c>
      <c r="B1" s="162"/>
      <c r="C1" s="162"/>
      <c r="D1" s="162"/>
      <c r="E1" s="162"/>
      <c r="F1" s="162"/>
      <c r="G1" s="162"/>
      <c r="H1" s="162"/>
      <c r="I1" s="2"/>
    </row>
    <row r="3" spans="1:9" s="24" customFormat="1" ht="27">
      <c r="A3" s="164" t="s">
        <v>34</v>
      </c>
      <c r="B3" s="165"/>
      <c r="C3" s="165"/>
      <c r="D3" s="165"/>
      <c r="E3" s="165"/>
      <c r="F3" s="165"/>
      <c r="G3" s="165"/>
      <c r="H3" s="165"/>
      <c r="I3" s="40"/>
    </row>
    <row r="4" spans="1:9" s="24" customFormat="1" ht="27">
      <c r="A4" s="166" t="s">
        <v>77</v>
      </c>
      <c r="B4" s="166"/>
      <c r="C4" s="166"/>
      <c r="D4" s="166"/>
      <c r="E4" s="166"/>
      <c r="F4" s="166"/>
      <c r="G4" s="166"/>
      <c r="H4" s="166"/>
      <c r="I4" s="40"/>
    </row>
    <row r="5" spans="1:9" s="24" customFormat="1" ht="27">
      <c r="A5" s="166" t="s">
        <v>46</v>
      </c>
      <c r="B5" s="166"/>
      <c r="C5" s="166"/>
      <c r="D5" s="166"/>
      <c r="E5" s="166"/>
      <c r="F5" s="166"/>
      <c r="G5" s="166"/>
      <c r="H5" s="166"/>
      <c r="I5" s="40"/>
    </row>
    <row r="6" spans="1:9" s="24" customFormat="1" ht="27">
      <c r="A6" s="27"/>
      <c r="B6" s="27"/>
      <c r="C6" s="27"/>
      <c r="D6" s="27"/>
      <c r="E6" s="27"/>
      <c r="F6" s="27"/>
      <c r="G6" s="27"/>
      <c r="H6" s="27"/>
      <c r="I6" s="27"/>
    </row>
    <row r="7" ht="21">
      <c r="B7" s="1" t="s">
        <v>78</v>
      </c>
    </row>
    <row r="8" ht="21">
      <c r="A8" s="1" t="s">
        <v>80</v>
      </c>
    </row>
    <row r="9" ht="21">
      <c r="A9" s="1" t="s">
        <v>79</v>
      </c>
    </row>
    <row r="11" ht="23.25">
      <c r="A11" s="4" t="s">
        <v>22</v>
      </c>
    </row>
    <row r="12" ht="24" thickBot="1">
      <c r="A12" s="3" t="s">
        <v>23</v>
      </c>
    </row>
    <row r="13" spans="2:7" ht="24.75" thickBot="1" thickTop="1">
      <c r="B13" s="163" t="s">
        <v>17</v>
      </c>
      <c r="C13" s="163"/>
      <c r="D13" s="163"/>
      <c r="E13" s="163"/>
      <c r="F13" s="10" t="s">
        <v>5</v>
      </c>
      <c r="G13" s="10" t="s">
        <v>6</v>
      </c>
    </row>
    <row r="14" spans="2:7" ht="24" thickTop="1">
      <c r="B14" s="13" t="s">
        <v>45</v>
      </c>
      <c r="C14" s="11"/>
      <c r="D14" s="11"/>
      <c r="E14" s="11"/>
      <c r="F14" s="16">
        <v>20</v>
      </c>
      <c r="G14" s="22">
        <f>F14*100/F$16</f>
        <v>95.23809523809524</v>
      </c>
    </row>
    <row r="15" spans="2:7" ht="24" thickBot="1">
      <c r="B15" s="13" t="s">
        <v>75</v>
      </c>
      <c r="C15" s="11"/>
      <c r="D15" s="11"/>
      <c r="E15" s="11"/>
      <c r="F15" s="16">
        <v>1</v>
      </c>
      <c r="G15" s="22">
        <f>F15*100/F$16</f>
        <v>4.761904761904762</v>
      </c>
    </row>
    <row r="16" spans="2:7" ht="24.75" thickBot="1" thickTop="1">
      <c r="B16" s="163" t="s">
        <v>3</v>
      </c>
      <c r="C16" s="163"/>
      <c r="D16" s="163"/>
      <c r="E16" s="163"/>
      <c r="F16" s="12">
        <f>SUM(F14:F15)</f>
        <v>21</v>
      </c>
      <c r="G16" s="21">
        <f>SUM(G14:G15)</f>
        <v>100</v>
      </c>
    </row>
    <row r="17" ht="21.75" thickTop="1"/>
    <row r="18" ht="21">
      <c r="B18" s="1" t="s">
        <v>112</v>
      </c>
    </row>
    <row r="19" ht="21">
      <c r="A19" s="1" t="s">
        <v>113</v>
      </c>
    </row>
    <row r="20" ht="21">
      <c r="A20" s="1" t="s">
        <v>114</v>
      </c>
    </row>
    <row r="22" spans="1:8" ht="21">
      <c r="A22" s="29"/>
      <c r="B22" s="26"/>
      <c r="C22" s="26"/>
      <c r="D22" s="26"/>
      <c r="E22" s="26"/>
      <c r="F22" s="26"/>
      <c r="G22" s="26"/>
      <c r="H22" s="26"/>
    </row>
    <row r="23" spans="1:8" ht="23.25">
      <c r="A23" s="26"/>
      <c r="B23" s="160"/>
      <c r="C23" s="160"/>
      <c r="D23" s="160"/>
      <c r="E23" s="160"/>
      <c r="F23" s="11"/>
      <c r="G23" s="11"/>
      <c r="H23" s="26"/>
    </row>
    <row r="24" spans="1:8" ht="21">
      <c r="A24" s="26"/>
      <c r="B24" s="161"/>
      <c r="C24" s="161"/>
      <c r="D24" s="161"/>
      <c r="E24" s="161"/>
      <c r="F24" s="30"/>
      <c r="G24" s="23"/>
      <c r="H24" s="26"/>
    </row>
    <row r="25" spans="1:8" ht="21">
      <c r="A25" s="26"/>
      <c r="B25" s="161"/>
      <c r="C25" s="161"/>
      <c r="D25" s="161"/>
      <c r="E25" s="161"/>
      <c r="F25" s="30"/>
      <c r="G25" s="23"/>
      <c r="H25" s="26"/>
    </row>
    <row r="26" spans="1:8" ht="21">
      <c r="A26" s="26"/>
      <c r="B26" s="161"/>
      <c r="C26" s="161"/>
      <c r="D26" s="161"/>
      <c r="E26" s="161"/>
      <c r="F26" s="31"/>
      <c r="G26" s="23"/>
      <c r="H26" s="26"/>
    </row>
    <row r="27" spans="1:8" ht="21">
      <c r="A27" s="26"/>
      <c r="B27" s="161"/>
      <c r="C27" s="161"/>
      <c r="D27" s="161"/>
      <c r="E27" s="161"/>
      <c r="F27" s="30"/>
      <c r="G27" s="23"/>
      <c r="H27" s="26"/>
    </row>
    <row r="28" spans="1:8" ht="21">
      <c r="A28" s="26"/>
      <c r="B28" s="161"/>
      <c r="C28" s="161"/>
      <c r="D28" s="161"/>
      <c r="E28" s="161"/>
      <c r="F28" s="30"/>
      <c r="G28" s="23"/>
      <c r="H28" s="26"/>
    </row>
    <row r="29" spans="1:8" ht="21">
      <c r="A29" s="26"/>
      <c r="B29" s="161"/>
      <c r="C29" s="161"/>
      <c r="D29" s="161"/>
      <c r="E29" s="161"/>
      <c r="F29" s="30"/>
      <c r="G29" s="23"/>
      <c r="H29" s="26"/>
    </row>
    <row r="30" spans="1:8" ht="23.25">
      <c r="A30" s="26"/>
      <c r="B30" s="160"/>
      <c r="C30" s="160"/>
      <c r="D30" s="160"/>
      <c r="E30" s="160"/>
      <c r="F30" s="32"/>
      <c r="G30" s="33"/>
      <c r="H30" s="26"/>
    </row>
  </sheetData>
  <sheetProtection/>
  <mergeCells count="14">
    <mergeCell ref="A1:H1"/>
    <mergeCell ref="B13:E13"/>
    <mergeCell ref="B16:E16"/>
    <mergeCell ref="A3:H3"/>
    <mergeCell ref="A5:H5"/>
    <mergeCell ref="A4:H4"/>
    <mergeCell ref="B23:E23"/>
    <mergeCell ref="B30:E30"/>
    <mergeCell ref="B25:E25"/>
    <mergeCell ref="B29:E29"/>
    <mergeCell ref="B26:E26"/>
    <mergeCell ref="B27:E27"/>
    <mergeCell ref="B24:E24"/>
    <mergeCell ref="B28:E28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11.5742187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75" customWidth="1"/>
    <col min="6" max="6" width="16.00390625" style="75" customWidth="1"/>
    <col min="7" max="7" width="18.7109375" style="75" customWidth="1"/>
    <col min="8" max="16384" width="9.140625" style="5" customWidth="1"/>
  </cols>
  <sheetData>
    <row r="1" spans="1:256" ht="21">
      <c r="A1" s="173" t="s">
        <v>35</v>
      </c>
      <c r="B1" s="173"/>
      <c r="C1" s="173"/>
      <c r="D1" s="173"/>
      <c r="E1" s="173"/>
      <c r="F1" s="1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</row>
    <row r="2" spans="1:8" ht="19.5">
      <c r="A2" s="103"/>
      <c r="B2" s="103"/>
      <c r="C2" s="103"/>
      <c r="D2" s="103"/>
      <c r="E2" s="103"/>
      <c r="F2" s="103"/>
      <c r="G2" s="104"/>
      <c r="H2" s="104"/>
    </row>
    <row r="3" spans="1:6" ht="23.25" thickBot="1">
      <c r="A3" s="105" t="s">
        <v>38</v>
      </c>
      <c r="B3" s="106"/>
      <c r="C3" s="106"/>
      <c r="D3" s="106"/>
      <c r="E3" s="107"/>
      <c r="F3" s="107"/>
    </row>
    <row r="4" spans="1:6" ht="24" thickBot="1" thickTop="1">
      <c r="A4" s="105"/>
      <c r="B4" s="174" t="s">
        <v>36</v>
      </c>
      <c r="C4" s="175"/>
      <c r="D4" s="175"/>
      <c r="E4" s="108" t="s">
        <v>5</v>
      </c>
      <c r="F4" s="108" t="s">
        <v>6</v>
      </c>
    </row>
    <row r="5" spans="1:256" ht="23.25" thickTop="1">
      <c r="A5" s="109"/>
      <c r="B5" s="152" t="s">
        <v>81</v>
      </c>
      <c r="C5" s="153"/>
      <c r="D5" s="154"/>
      <c r="E5" s="110">
        <v>8</v>
      </c>
      <c r="F5" s="111">
        <f aca="true" t="shared" si="0" ref="F5:F16">E5*100/$E$16</f>
        <v>38.095238095238095</v>
      </c>
      <c r="G5" s="112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spans="1:256" ht="22.5">
      <c r="A6" s="109"/>
      <c r="B6" s="114" t="s">
        <v>83</v>
      </c>
      <c r="C6" s="115"/>
      <c r="D6" s="116"/>
      <c r="E6" s="117">
        <v>1</v>
      </c>
      <c r="F6" s="118">
        <f t="shared" si="0"/>
        <v>4.761904761904762</v>
      </c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  <c r="IU6" s="113"/>
      <c r="IV6" s="113"/>
    </row>
    <row r="7" spans="1:256" ht="22.5">
      <c r="A7" s="109"/>
      <c r="B7" s="114" t="s">
        <v>86</v>
      </c>
      <c r="C7" s="115"/>
      <c r="D7" s="116"/>
      <c r="E7" s="117">
        <v>3</v>
      </c>
      <c r="F7" s="118">
        <f t="shared" si="0"/>
        <v>14.285714285714286</v>
      </c>
      <c r="G7" s="112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</row>
    <row r="8" spans="1:256" ht="22.5">
      <c r="A8" s="109"/>
      <c r="B8" s="114" t="s">
        <v>87</v>
      </c>
      <c r="C8" s="115"/>
      <c r="D8" s="116"/>
      <c r="E8" s="117">
        <v>3</v>
      </c>
      <c r="F8" s="118">
        <f t="shared" si="0"/>
        <v>14.285714285714286</v>
      </c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</row>
    <row r="9" spans="1:256" ht="22.5">
      <c r="A9" s="109"/>
      <c r="B9" s="114" t="s">
        <v>90</v>
      </c>
      <c r="C9" s="115"/>
      <c r="D9" s="116"/>
      <c r="E9" s="117">
        <v>1</v>
      </c>
      <c r="F9" s="118">
        <f t="shared" si="0"/>
        <v>4.761904761904762</v>
      </c>
      <c r="G9" s="112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</row>
    <row r="10" spans="1:6" ht="22.5">
      <c r="A10" s="105"/>
      <c r="B10" s="119" t="s">
        <v>73</v>
      </c>
      <c r="C10" s="120"/>
      <c r="D10" s="121"/>
      <c r="E10" s="122">
        <v>11</v>
      </c>
      <c r="F10" s="123">
        <f t="shared" si="0"/>
        <v>52.38095238095238</v>
      </c>
    </row>
    <row r="11" spans="1:6" ht="23.25">
      <c r="A11" s="105"/>
      <c r="B11" s="170" t="s">
        <v>84</v>
      </c>
      <c r="C11" s="171"/>
      <c r="D11" s="172"/>
      <c r="E11" s="124">
        <v>6</v>
      </c>
      <c r="F11" s="125">
        <f t="shared" si="0"/>
        <v>28.571428571428573</v>
      </c>
    </row>
    <row r="12" spans="1:6" ht="23.25">
      <c r="A12" s="105"/>
      <c r="B12" s="170" t="s">
        <v>88</v>
      </c>
      <c r="C12" s="171"/>
      <c r="D12" s="172"/>
      <c r="E12" s="124">
        <v>1</v>
      </c>
      <c r="F12" s="125">
        <f t="shared" si="0"/>
        <v>4.761904761904762</v>
      </c>
    </row>
    <row r="13" spans="1:6" ht="23.25">
      <c r="A13" s="105"/>
      <c r="B13" s="170" t="s">
        <v>89</v>
      </c>
      <c r="C13" s="171"/>
      <c r="D13" s="172"/>
      <c r="E13" s="124">
        <v>4</v>
      </c>
      <c r="F13" s="125">
        <f t="shared" si="0"/>
        <v>19.047619047619047</v>
      </c>
    </row>
    <row r="14" spans="1:6" ht="22.5">
      <c r="A14" s="105"/>
      <c r="B14" s="119" t="s">
        <v>82</v>
      </c>
      <c r="C14" s="120"/>
      <c r="D14" s="121"/>
      <c r="E14" s="122">
        <v>2</v>
      </c>
      <c r="F14" s="123">
        <f t="shared" si="0"/>
        <v>9.523809523809524</v>
      </c>
    </row>
    <row r="15" spans="1:6" ht="22.5">
      <c r="A15" s="105"/>
      <c r="B15" s="114" t="s">
        <v>85</v>
      </c>
      <c r="C15" s="115"/>
      <c r="D15" s="116"/>
      <c r="E15" s="117">
        <v>2</v>
      </c>
      <c r="F15" s="118">
        <f t="shared" si="0"/>
        <v>9.523809523809524</v>
      </c>
    </row>
    <row r="16" spans="1:6" ht="23.25" thickBot="1">
      <c r="A16" s="105"/>
      <c r="B16" s="167" t="s">
        <v>37</v>
      </c>
      <c r="C16" s="168"/>
      <c r="D16" s="169"/>
      <c r="E16" s="126">
        <f>SUM(E5,E10,E14)</f>
        <v>21</v>
      </c>
      <c r="F16" s="71">
        <f t="shared" si="0"/>
        <v>100</v>
      </c>
    </row>
    <row r="17" spans="1:6" ht="23.25" thickTop="1">
      <c r="A17" s="105"/>
      <c r="B17" s="14"/>
      <c r="C17" s="14"/>
      <c r="D17" s="14"/>
      <c r="E17" s="127"/>
      <c r="F17" s="15"/>
    </row>
    <row r="18" spans="2:7" s="1" customFormat="1" ht="21">
      <c r="B18" s="128" t="s">
        <v>47</v>
      </c>
      <c r="C18" s="129"/>
      <c r="D18" s="129"/>
      <c r="E18" s="130"/>
      <c r="F18" s="131"/>
      <c r="G18" s="2"/>
    </row>
    <row r="19" spans="1:7" s="1" customFormat="1" ht="21">
      <c r="A19" s="1" t="s">
        <v>91</v>
      </c>
      <c r="B19" s="129"/>
      <c r="C19" s="129"/>
      <c r="D19" s="129"/>
      <c r="E19" s="130"/>
      <c r="F19" s="131"/>
      <c r="G19" s="2"/>
    </row>
    <row r="20" spans="1:7" s="1" customFormat="1" ht="21">
      <c r="A20" s="1" t="s">
        <v>92</v>
      </c>
      <c r="B20" s="129"/>
      <c r="C20" s="129"/>
      <c r="D20" s="129"/>
      <c r="E20" s="130"/>
      <c r="F20" s="131"/>
      <c r="G20" s="2"/>
    </row>
    <row r="21" spans="1:256" ht="21">
      <c r="A21" s="1"/>
      <c r="B21" s="1" t="s">
        <v>93</v>
      </c>
      <c r="C21" s="1"/>
      <c r="D21" s="1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1">
      <c r="A22" s="1" t="s">
        <v>94</v>
      </c>
      <c r="B22" s="1"/>
      <c r="C22" s="1"/>
      <c r="D22" s="1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1">
      <c r="A23" s="1" t="s">
        <v>95</v>
      </c>
      <c r="B23" s="1"/>
      <c r="C23" s="1"/>
      <c r="D23" s="1"/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</sheetData>
  <sheetProtection/>
  <mergeCells count="6">
    <mergeCell ref="B16:D16"/>
    <mergeCell ref="B11:D11"/>
    <mergeCell ref="A1:F1"/>
    <mergeCell ref="B4:D4"/>
    <mergeCell ref="B12:D12"/>
    <mergeCell ref="B13:D13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7">
      <selection activeCell="A17" sqref="A17:IV20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1">
      <c r="A1" s="162" t="s">
        <v>14</v>
      </c>
      <c r="B1" s="162"/>
      <c r="C1" s="162"/>
      <c r="D1" s="162"/>
      <c r="E1" s="162"/>
      <c r="F1" s="162"/>
      <c r="G1" s="162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21</v>
      </c>
    </row>
    <row r="4" ht="20.25" customHeight="1" thickBot="1">
      <c r="A4" s="3" t="s">
        <v>96</v>
      </c>
    </row>
    <row r="5" spans="1:7" s="5" customFormat="1" ht="23.25" thickTop="1">
      <c r="A5" s="176" t="s">
        <v>1</v>
      </c>
      <c r="B5" s="177"/>
      <c r="C5" s="177"/>
      <c r="D5" s="177"/>
      <c r="E5" s="178" t="s">
        <v>97</v>
      </c>
      <c r="F5" s="179"/>
      <c r="G5" s="180"/>
    </row>
    <row r="6" spans="1:7" s="5" customFormat="1" ht="23.25" thickBot="1">
      <c r="A6" s="174"/>
      <c r="B6" s="175"/>
      <c r="C6" s="175"/>
      <c r="D6" s="175"/>
      <c r="E6" s="6"/>
      <c r="F6" s="6" t="s">
        <v>2</v>
      </c>
      <c r="G6" s="6" t="s">
        <v>7</v>
      </c>
    </row>
    <row r="7" spans="1:7" s="5" customFormat="1" ht="23.25" thickTop="1">
      <c r="A7" s="140" t="s">
        <v>8</v>
      </c>
      <c r="B7" s="141"/>
      <c r="C7" s="142"/>
      <c r="D7" s="143"/>
      <c r="E7" s="144"/>
      <c r="F7" s="144"/>
      <c r="G7" s="145"/>
    </row>
    <row r="8" spans="1:7" s="5" customFormat="1" ht="19.5">
      <c r="A8" s="136" t="s">
        <v>48</v>
      </c>
      <c r="B8" s="137"/>
      <c r="C8" s="137"/>
      <c r="D8" s="137"/>
      <c r="E8" s="138">
        <f>คีย์!J24</f>
        <v>4.333333333333333</v>
      </c>
      <c r="F8" s="138">
        <f>คีย์!J25</f>
        <v>0.5773502691896266</v>
      </c>
      <c r="G8" s="139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5" customFormat="1" ht="22.5">
      <c r="A9" s="181" t="s">
        <v>9</v>
      </c>
      <c r="B9" s="182"/>
      <c r="C9" s="182"/>
      <c r="D9" s="183"/>
      <c r="E9" s="17">
        <f>คีย์!J24</f>
        <v>4.333333333333333</v>
      </c>
      <c r="F9" s="17">
        <f>คีย์!J25</f>
        <v>0.5773502691896266</v>
      </c>
      <c r="G9" s="18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5" customFormat="1" ht="22.5">
      <c r="A10" s="34" t="s">
        <v>39</v>
      </c>
      <c r="B10" s="7"/>
      <c r="C10" s="7"/>
      <c r="D10" s="28"/>
      <c r="E10" s="8"/>
      <c r="F10" s="8"/>
      <c r="G10" s="9"/>
    </row>
    <row r="11" spans="1:7" s="5" customFormat="1" ht="19.5">
      <c r="A11" s="35" t="s">
        <v>40</v>
      </c>
      <c r="B11" s="36"/>
      <c r="C11" s="36"/>
      <c r="D11" s="36"/>
      <c r="E11" s="37">
        <f>คีย์!K24</f>
        <v>4.476190476190476</v>
      </c>
      <c r="F11" s="37">
        <f>คีย์!K25</f>
        <v>0.5117663157191591</v>
      </c>
      <c r="G11" s="38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s="5" customFormat="1" ht="19.5">
      <c r="A12" s="132" t="s">
        <v>99</v>
      </c>
      <c r="B12" s="133"/>
      <c r="C12" s="133"/>
      <c r="D12" s="133"/>
      <c r="E12" s="134">
        <f>คีย์!L24</f>
        <v>4.238095238095238</v>
      </c>
      <c r="F12" s="134">
        <f>คีย์!L25</f>
        <v>0.6248809410409233</v>
      </c>
      <c r="G12" s="135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5" customFormat="1" ht="22.5">
      <c r="A13" s="184" t="s">
        <v>15</v>
      </c>
      <c r="B13" s="185"/>
      <c r="C13" s="185"/>
      <c r="D13" s="186"/>
      <c r="E13" s="39">
        <f>คีย์!L27</f>
        <v>4.357142857142857</v>
      </c>
      <c r="F13" s="39">
        <f>คีย์!L26</f>
        <v>0.5768471316045676</v>
      </c>
      <c r="G13" s="19" t="str">
        <f>IF(E13&gt;4.5,"มากที่สุด",IF(E13&gt;3.5,"มาก",IF(E13&gt;2.5,"ปานกลาง",IF(E13&gt;1.5,"น้อย",IF(E13&lt;=1.5,"น้อยที่สุด")))))</f>
        <v>มาก</v>
      </c>
    </row>
    <row r="14" spans="1:7" s="5" customFormat="1" ht="23.25" thickBot="1">
      <c r="A14" s="167" t="s">
        <v>3</v>
      </c>
      <c r="B14" s="168"/>
      <c r="C14" s="168"/>
      <c r="D14" s="169"/>
      <c r="E14" s="71">
        <f>คีย์!O24</f>
        <v>4.349206349206349</v>
      </c>
      <c r="F14" s="71">
        <f>คีย์!O25</f>
        <v>0.5724517209881215</v>
      </c>
      <c r="G14" s="72" t="str">
        <f>IF(E14&gt;4.5,"มากที่สุด",IF(E14&gt;3.5,"มาก",IF(E14&gt;2.5,"ปานกลาง",IF(K13E15&gt;1.5,"น้อย",IF(E14&lt;=1.5,"น้อยที่สุด")))))</f>
        <v>มาก</v>
      </c>
    </row>
    <row r="15" spans="1:7" s="5" customFormat="1" ht="23.25" thickTop="1">
      <c r="A15" s="14"/>
      <c r="B15" s="14"/>
      <c r="C15" s="14"/>
      <c r="D15" s="14"/>
      <c r="E15" s="15"/>
      <c r="F15" s="15"/>
      <c r="G15" s="14"/>
    </row>
    <row r="16" spans="2:7" s="5" customFormat="1" ht="22.5">
      <c r="B16" s="3" t="s">
        <v>98</v>
      </c>
      <c r="C16" s="14"/>
      <c r="D16" s="14"/>
      <c r="E16" s="15"/>
      <c r="F16" s="15"/>
      <c r="G16" s="14"/>
    </row>
    <row r="17" ht="21">
      <c r="A17" s="3" t="s">
        <v>108</v>
      </c>
    </row>
    <row r="18" ht="21">
      <c r="A18" s="3" t="s">
        <v>100</v>
      </c>
    </row>
    <row r="19" ht="21">
      <c r="A19" s="3" t="s">
        <v>101</v>
      </c>
    </row>
    <row r="20" ht="21">
      <c r="A20" s="3" t="s">
        <v>102</v>
      </c>
    </row>
    <row r="21" ht="21">
      <c r="A21" s="3"/>
    </row>
    <row r="22" ht="21">
      <c r="A22" s="3"/>
    </row>
    <row r="23" ht="21">
      <c r="A23" s="3"/>
    </row>
    <row r="24" ht="21">
      <c r="A24" s="3"/>
    </row>
  </sheetData>
  <sheetProtection/>
  <mergeCells count="6">
    <mergeCell ref="A1:G1"/>
    <mergeCell ref="A5:D6"/>
    <mergeCell ref="E5:G5"/>
    <mergeCell ref="A14:D14"/>
    <mergeCell ref="A9:D9"/>
    <mergeCell ref="A13:D13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8515625" style="5" customWidth="1"/>
    <col min="2" max="2" width="8.8515625" style="5" customWidth="1"/>
    <col min="3" max="3" width="9.140625" style="5" customWidth="1"/>
    <col min="4" max="4" width="17.57421875" style="5" customWidth="1"/>
    <col min="5" max="5" width="19.57421875" style="5" customWidth="1"/>
    <col min="6" max="7" width="8.28125" style="75" customWidth="1"/>
    <col min="8" max="8" width="16.57421875" style="75" customWidth="1"/>
    <col min="9" max="16384" width="9.140625" style="5" customWidth="1"/>
  </cols>
  <sheetData>
    <row r="1" spans="1:9" s="74" customFormat="1" ht="21">
      <c r="A1" s="73"/>
      <c r="B1" s="173" t="s">
        <v>105</v>
      </c>
      <c r="C1" s="173"/>
      <c r="D1" s="173"/>
      <c r="E1" s="173"/>
      <c r="F1" s="173"/>
      <c r="G1" s="173"/>
      <c r="H1" s="173"/>
      <c r="I1" s="73"/>
    </row>
    <row r="2" spans="2:9" ht="19.5">
      <c r="B2" s="75"/>
      <c r="C2" s="75"/>
      <c r="D2" s="75"/>
      <c r="E2" s="75"/>
      <c r="I2" s="76"/>
    </row>
    <row r="3" spans="2:8" s="1" customFormat="1" ht="23.25">
      <c r="B3" s="25" t="s">
        <v>25</v>
      </c>
      <c r="F3" s="2"/>
      <c r="G3" s="2"/>
      <c r="H3" s="2"/>
    </row>
    <row r="4" spans="2:8" s="20" customFormat="1" ht="24" thickBot="1">
      <c r="B4" s="77" t="s">
        <v>104</v>
      </c>
      <c r="F4" s="2"/>
      <c r="G4" s="78"/>
      <c r="H4" s="78"/>
    </row>
    <row r="5" spans="2:8" s="1" customFormat="1" ht="21.75" thickTop="1">
      <c r="B5" s="203" t="s">
        <v>1</v>
      </c>
      <c r="C5" s="204"/>
      <c r="D5" s="204"/>
      <c r="E5" s="205"/>
      <c r="F5" s="209"/>
      <c r="G5" s="211" t="s">
        <v>2</v>
      </c>
      <c r="H5" s="211" t="s">
        <v>7</v>
      </c>
    </row>
    <row r="6" spans="2:8" s="1" customFormat="1" ht="21.75" thickBot="1">
      <c r="B6" s="206"/>
      <c r="C6" s="207"/>
      <c r="D6" s="207"/>
      <c r="E6" s="208"/>
      <c r="F6" s="210"/>
      <c r="G6" s="212"/>
      <c r="H6" s="212"/>
    </row>
    <row r="7" spans="2:9" s="1" customFormat="1" ht="24" thickTop="1">
      <c r="B7" s="79" t="s">
        <v>26</v>
      </c>
      <c r="C7" s="80"/>
      <c r="D7" s="80"/>
      <c r="E7" s="81"/>
      <c r="F7" s="82"/>
      <c r="G7" s="83"/>
      <c r="H7" s="84"/>
      <c r="I7" s="26"/>
    </row>
    <row r="8" spans="2:8" s="1" customFormat="1" ht="21">
      <c r="B8" s="193" t="s">
        <v>109</v>
      </c>
      <c r="C8" s="194"/>
      <c r="D8" s="194"/>
      <c r="E8" s="195"/>
      <c r="F8" s="196">
        <f>คีย์!M24</f>
        <v>3.142857142857143</v>
      </c>
      <c r="G8" s="196">
        <f>คีย์!M25</f>
        <v>0.8535639569308379</v>
      </c>
      <c r="H8" s="198" t="str">
        <f>IF(F8&gt;4.5,"มากที่สุด",IF(F8&gt;3.5,"มาก",IF(F8&gt;2.5,"ปานกลาง",IF(F8&gt;1.5,"น้อย",IF(F8&lt;=1.5,"น้อยที่สุด")))))</f>
        <v>ปานกลาง</v>
      </c>
    </row>
    <row r="9" spans="2:8" s="1" customFormat="1" ht="21">
      <c r="B9" s="200" t="s">
        <v>110</v>
      </c>
      <c r="C9" s="201"/>
      <c r="D9" s="201"/>
      <c r="E9" s="202"/>
      <c r="F9" s="197"/>
      <c r="G9" s="197"/>
      <c r="H9" s="199"/>
    </row>
    <row r="10" spans="2:8" s="1" customFormat="1" ht="24" thickBot="1">
      <c r="B10" s="187" t="s">
        <v>27</v>
      </c>
      <c r="C10" s="188"/>
      <c r="D10" s="188"/>
      <c r="E10" s="189"/>
      <c r="F10" s="85">
        <f>คีย์!M24</f>
        <v>3.142857142857143</v>
      </c>
      <c r="G10" s="86">
        <f>คีย์!M25</f>
        <v>0.8535639569308379</v>
      </c>
      <c r="H10" s="87" t="str">
        <f>IF(F10&gt;4.5,"มากที่สุด",IF(F10&gt;3.5,"มาก",IF(F10&gt;2.5,"ปานกลาง",IF(F10&gt;1.5,"น้อย",IF(F10&lt;=1.5,"น้อยที่สุด")))))</f>
        <v>ปานกลาง</v>
      </c>
    </row>
    <row r="11" spans="2:8" s="1" customFormat="1" ht="24" thickTop="1">
      <c r="B11" s="88" t="s">
        <v>28</v>
      </c>
      <c r="C11" s="89"/>
      <c r="D11" s="89"/>
      <c r="E11" s="90"/>
      <c r="F11" s="91"/>
      <c r="G11" s="91"/>
      <c r="H11" s="92"/>
    </row>
    <row r="12" spans="2:8" s="1" customFormat="1" ht="21">
      <c r="B12" s="193" t="s">
        <v>111</v>
      </c>
      <c r="C12" s="194"/>
      <c r="D12" s="194"/>
      <c r="E12" s="195"/>
      <c r="F12" s="196">
        <f>คีย์!N24</f>
        <v>4.238095238095238</v>
      </c>
      <c r="G12" s="196">
        <f>คีย์!N25</f>
        <v>0.6248809410409233</v>
      </c>
      <c r="H12" s="198" t="str">
        <f>IF(F12&gt;4.5,"มากที่สุด",IF(F12&gt;3.5,"มาก",IF(F12&gt;2.5,"ปานกลาง",IF(F12&gt;1.5,"น้อย",IF(F12&lt;=1.5,"น้อยที่สุด")))))</f>
        <v>มาก</v>
      </c>
    </row>
    <row r="13" spans="2:8" s="1" customFormat="1" ht="21">
      <c r="B13" s="200" t="s">
        <v>110</v>
      </c>
      <c r="C13" s="201"/>
      <c r="D13" s="201"/>
      <c r="E13" s="202"/>
      <c r="F13" s="197"/>
      <c r="G13" s="197"/>
      <c r="H13" s="199"/>
    </row>
    <row r="14" spans="2:10" s="1" customFormat="1" ht="24" thickBot="1">
      <c r="B14" s="190" t="s">
        <v>27</v>
      </c>
      <c r="C14" s="191"/>
      <c r="D14" s="191"/>
      <c r="E14" s="192"/>
      <c r="F14" s="86">
        <f>คีย์!N24</f>
        <v>4.238095238095238</v>
      </c>
      <c r="G14" s="93">
        <f>คีย์!N25</f>
        <v>0.6248809410409233</v>
      </c>
      <c r="H14" s="87" t="str">
        <f>IF(F14&gt;4.5,"มากที่สุด",IF(F14&gt;3.5,"มาก",IF(F14&gt;2.5,"ปานกลาง",IF(F14&gt;1.5,"น้อย",IF(F14&lt;=1.5,"น้อยที่สุด")))))</f>
        <v>มาก</v>
      </c>
      <c r="J14" s="94"/>
    </row>
    <row r="15" spans="2:8" s="1" customFormat="1" ht="21.75" thickTop="1">
      <c r="B15" s="26"/>
      <c r="C15" s="26"/>
      <c r="D15" s="26"/>
      <c r="E15" s="26"/>
      <c r="F15" s="26"/>
      <c r="G15" s="26"/>
      <c r="H15" s="26"/>
    </row>
    <row r="16" spans="2:10" s="1" customFormat="1" ht="21">
      <c r="B16" s="20"/>
      <c r="C16" s="20" t="s">
        <v>103</v>
      </c>
      <c r="D16" s="20"/>
      <c r="E16" s="20"/>
      <c r="F16" s="20"/>
      <c r="G16" s="20"/>
      <c r="H16" s="20"/>
      <c r="I16" s="20"/>
      <c r="J16" s="20"/>
    </row>
    <row r="17" spans="2:10" s="1" customFormat="1" ht="21">
      <c r="B17" s="20" t="s">
        <v>106</v>
      </c>
      <c r="C17" s="20"/>
      <c r="D17" s="20"/>
      <c r="E17" s="20"/>
      <c r="F17" s="20"/>
      <c r="G17" s="20"/>
      <c r="H17" s="20"/>
      <c r="I17" s="20"/>
      <c r="J17" s="20"/>
    </row>
    <row r="18" spans="2:10" s="1" customFormat="1" ht="21">
      <c r="B18" s="20" t="s">
        <v>107</v>
      </c>
      <c r="C18" s="20"/>
      <c r="D18" s="20"/>
      <c r="E18" s="20"/>
      <c r="F18" s="20"/>
      <c r="G18" s="20"/>
      <c r="H18" s="20"/>
      <c r="I18" s="20"/>
      <c r="J18" s="20"/>
    </row>
    <row r="19" spans="1:8" s="1" customFormat="1" ht="21">
      <c r="A19" s="95"/>
      <c r="B19" s="95"/>
      <c r="C19" s="95"/>
      <c r="D19" s="95"/>
      <c r="E19" s="95"/>
      <c r="F19" s="95"/>
      <c r="G19" s="20"/>
      <c r="H19" s="20"/>
    </row>
    <row r="20" spans="2:10" s="1" customFormat="1" ht="21">
      <c r="B20" s="20"/>
      <c r="C20" s="20"/>
      <c r="D20" s="20"/>
      <c r="E20" s="20"/>
      <c r="F20" s="20"/>
      <c r="G20" s="20"/>
      <c r="H20" s="20"/>
      <c r="I20" s="20"/>
      <c r="J20" s="20"/>
    </row>
    <row r="21" spans="2:10" s="1" customFormat="1" ht="21">
      <c r="B21" s="20"/>
      <c r="C21" s="20"/>
      <c r="D21" s="20"/>
      <c r="E21" s="20"/>
      <c r="F21" s="20"/>
      <c r="G21" s="20"/>
      <c r="H21" s="20"/>
      <c r="I21" s="20"/>
      <c r="J21" s="20"/>
    </row>
    <row r="22" spans="2:8" s="74" customFormat="1" ht="23.25">
      <c r="B22" s="96"/>
      <c r="C22" s="96"/>
      <c r="D22" s="96"/>
      <c r="E22" s="96"/>
      <c r="F22" s="97"/>
      <c r="G22" s="97"/>
      <c r="H22" s="98"/>
    </row>
  </sheetData>
  <sheetProtection/>
  <mergeCells count="17">
    <mergeCell ref="B1:H1"/>
    <mergeCell ref="B5:E6"/>
    <mergeCell ref="F5:F6"/>
    <mergeCell ref="G5:G6"/>
    <mergeCell ref="H5:H6"/>
    <mergeCell ref="B8:E8"/>
    <mergeCell ref="F8:F9"/>
    <mergeCell ref="G8:G9"/>
    <mergeCell ref="H8:H9"/>
    <mergeCell ref="B9:E9"/>
    <mergeCell ref="B10:E10"/>
    <mergeCell ref="B14:E14"/>
    <mergeCell ref="B12:E12"/>
    <mergeCell ref="F12:F13"/>
    <mergeCell ref="G12:G13"/>
    <mergeCell ref="H12:H13"/>
    <mergeCell ref="B13:E13"/>
  </mergeCells>
  <printOptions/>
  <pageMargins left="0.7086614173228347" right="0" top="0.7480314960629921" bottom="0.7480314960629921" header="0.31496062992125984" footer="0.31496062992125984"/>
  <pageSetup orientation="portrait" paperSize="9" r:id="rId3"/>
  <legacyDrawing r:id="rId2"/>
  <oleObjects>
    <oleObject progId="Equation.3" shapeId="3589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2023-10-26T08:34:54Z</cp:lastPrinted>
  <dcterms:created xsi:type="dcterms:W3CDTF">2006-03-16T15:57:13Z</dcterms:created>
  <dcterms:modified xsi:type="dcterms:W3CDTF">2023-11-08T03:54:21Z</dcterms:modified>
  <cp:category/>
  <cp:version/>
  <cp:contentType/>
  <cp:contentStatus/>
</cp:coreProperties>
</file>