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0" yWindow="0" windowWidth="20490" windowHeight="7755" activeTab="1"/>
  </bookViews>
  <sheets>
    <sheet name="DATA" sheetId="1" r:id="rId1"/>
    <sheet name="บทสรุป" sheetId="9" r:id="rId2"/>
    <sheet name="สรุปตาราง1-2" sheetId="2" r:id="rId3"/>
    <sheet name="ก่อน-หลัง" sheetId="12" r:id="rId4"/>
    <sheet name="ตาราง 4" sheetId="14" r:id="rId5"/>
    <sheet name="สรุป" sheetId="17" r:id="rId6"/>
  </sheets>
  <definedNames>
    <definedName name="_xlnm._FilterDatabase" localSheetId="0" hidden="1">DATA!$A$1:$BO$1</definedName>
  </definedNames>
  <calcPr calcId="162913"/>
</workbook>
</file>

<file path=xl/calcChain.xml><?xml version="1.0" encoding="utf-8"?>
<calcChain xmlns="http://schemas.openxmlformats.org/spreadsheetml/2006/main">
  <c r="AH17" i="1" l="1"/>
  <c r="AH16" i="1"/>
  <c r="AG19" i="1"/>
  <c r="AG18" i="1"/>
  <c r="AD19" i="1"/>
  <c r="AD18" i="1"/>
  <c r="AA19" i="1"/>
  <c r="AA18" i="1"/>
  <c r="W19" i="1"/>
  <c r="W18" i="1"/>
  <c r="S19" i="1"/>
  <c r="S18" i="1"/>
  <c r="N19" i="1"/>
  <c r="N18" i="1"/>
  <c r="L19" i="1"/>
  <c r="L18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J17" i="1"/>
  <c r="J16" i="1"/>
  <c r="E17" i="1"/>
  <c r="F17" i="1"/>
  <c r="G17" i="1"/>
  <c r="H17" i="1"/>
  <c r="I17" i="1"/>
  <c r="E16" i="1"/>
  <c r="F16" i="1"/>
  <c r="G16" i="1"/>
  <c r="H16" i="1"/>
  <c r="I16" i="1"/>
  <c r="D17" i="1"/>
  <c r="D16" i="1"/>
  <c r="D20" i="17"/>
  <c r="G45" i="2" l="1"/>
  <c r="D28" i="1" l="1"/>
  <c r="D27" i="1"/>
  <c r="D29" i="1"/>
  <c r="D23" i="1"/>
  <c r="F12" i="12"/>
  <c r="F8" i="12"/>
  <c r="D30" i="1" l="1"/>
  <c r="G32" i="14"/>
  <c r="F31" i="14"/>
  <c r="F32" i="14"/>
  <c r="G8" i="12"/>
  <c r="G9" i="12"/>
  <c r="G10" i="12"/>
  <c r="G11" i="12"/>
  <c r="G14" i="12"/>
  <c r="G15" i="12"/>
  <c r="G16" i="12"/>
  <c r="G17" i="12"/>
  <c r="G25" i="14"/>
  <c r="G26" i="14"/>
  <c r="G29" i="14"/>
  <c r="G30" i="14"/>
  <c r="G31" i="14"/>
  <c r="F9" i="12"/>
  <c r="F10" i="12"/>
  <c r="F11" i="12"/>
  <c r="F14" i="12"/>
  <c r="H14" i="12" s="1"/>
  <c r="F15" i="12"/>
  <c r="H15" i="12" s="1"/>
  <c r="F16" i="12"/>
  <c r="H16" i="12" s="1"/>
  <c r="F17" i="12"/>
  <c r="H17" i="12" s="1"/>
  <c r="F24" i="14"/>
  <c r="H24" i="14" s="1"/>
  <c r="F25" i="14"/>
  <c r="H25" i="14" s="1"/>
  <c r="F26" i="14"/>
  <c r="H26" i="14" s="1"/>
  <c r="F29" i="14"/>
  <c r="F30" i="14"/>
  <c r="G24" i="14" l="1"/>
  <c r="H11" i="12"/>
  <c r="H9" i="12"/>
  <c r="H10" i="12"/>
  <c r="G28" i="2"/>
  <c r="G16" i="2"/>
  <c r="D22" i="1"/>
  <c r="D21" i="1"/>
  <c r="G12" i="12"/>
  <c r="H28" i="2" l="1"/>
  <c r="H26" i="2"/>
  <c r="H27" i="2"/>
  <c r="D24" i="1"/>
  <c r="H25" i="2"/>
  <c r="F27" i="14" l="1"/>
  <c r="H27" i="14" s="1"/>
  <c r="G33" i="14" l="1"/>
  <c r="F33" i="14"/>
  <c r="H33" i="14" s="1"/>
  <c r="H13" i="2" l="1"/>
  <c r="H16" i="2"/>
  <c r="H15" i="2"/>
  <c r="H14" i="2"/>
  <c r="H29" i="14" l="1"/>
  <c r="H31" i="14"/>
  <c r="H43" i="2" l="1"/>
  <c r="H42" i="2" l="1"/>
  <c r="H40" i="2"/>
  <c r="H41" i="2"/>
  <c r="H45" i="2"/>
  <c r="H44" i="2"/>
  <c r="H39" i="2"/>
  <c r="H8" i="12" l="1"/>
  <c r="F18" i="12"/>
  <c r="G18" i="12"/>
  <c r="F8" i="14" l="1"/>
  <c r="H8" i="14" s="1"/>
  <c r="G11" i="14" l="1"/>
  <c r="F14" i="14"/>
  <c r="F17" i="14"/>
  <c r="F18" i="14"/>
  <c r="F19" i="14"/>
  <c r="F20" i="14"/>
  <c r="F21" i="14"/>
  <c r="F13" i="14"/>
  <c r="G9" i="14"/>
  <c r="G10" i="14"/>
  <c r="G13" i="14"/>
  <c r="G14" i="14"/>
  <c r="G17" i="14"/>
  <c r="G18" i="14"/>
  <c r="G19" i="14"/>
  <c r="G20" i="14"/>
  <c r="G21" i="14"/>
  <c r="G8" i="14"/>
  <c r="F9" i="14" l="1"/>
  <c r="F10" i="14"/>
  <c r="H30" i="14" l="1"/>
  <c r="H21" i="14"/>
  <c r="H20" i="14"/>
  <c r="H19" i="14"/>
  <c r="H18" i="14"/>
  <c r="H17" i="14"/>
  <c r="H14" i="14"/>
  <c r="H13" i="14"/>
  <c r="H10" i="14"/>
  <c r="H9" i="14"/>
  <c r="H18" i="12"/>
  <c r="H12" i="12" l="1"/>
  <c r="F22" i="14" l="1"/>
  <c r="H22" i="14" s="1"/>
  <c r="F15" i="14"/>
  <c r="H15" i="14" s="1"/>
  <c r="H32" i="14" l="1"/>
  <c r="F11" i="14"/>
  <c r="H11" i="14" s="1"/>
  <c r="G22" i="14" l="1"/>
  <c r="G15" i="14" l="1"/>
</calcChain>
</file>

<file path=xl/sharedStrings.xml><?xml version="1.0" encoding="utf-8"?>
<sst xmlns="http://schemas.openxmlformats.org/spreadsheetml/2006/main" count="207" uniqueCount="150">
  <si>
    <t>คณะ</t>
  </si>
  <si>
    <t>web</t>
  </si>
  <si>
    <t>เฟสบุ๊ก</t>
  </si>
  <si>
    <t>อาจารย์</t>
  </si>
  <si>
    <t>4.1.1</t>
  </si>
  <si>
    <t>4.2.1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</si>
  <si>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</si>
  <si>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</si>
  <si>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</si>
  <si>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</si>
  <si>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</si>
  <si>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</si>
  <si>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</si>
  <si>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</si>
  <si>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</si>
  <si>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ป้ายประชาสัมพันธ์</t>
  </si>
  <si>
    <t>รายการ</t>
  </si>
  <si>
    <t>SD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</si>
  <si>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</si>
  <si>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</si>
  <si>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</si>
  <si>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</si>
  <si>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>3. ด้านสิ่งอำนวยความสะดวก</t>
  </si>
  <si>
    <t xml:space="preserve">   3.2 ความชัดเจนของจอภาพนำเสนอ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</si>
  <si>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</si>
  <si>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</si>
  <si>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</si>
  <si>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</si>
  <si>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ที่</t>
  </si>
  <si>
    <t>ความถี่</t>
  </si>
  <si>
    <t>บทสรุปสำหรับผู้บริหาร</t>
  </si>
  <si>
    <t>- 3 -</t>
  </si>
  <si>
    <t>- 2 -</t>
  </si>
  <si>
    <t>ป้าย</t>
  </si>
  <si>
    <t>4.1.2</t>
  </si>
  <si>
    <t>4.2.2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</si>
  <si>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</si>
  <si>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</si>
  <si>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</si>
  <si>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</si>
  <si>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- 4 -</t>
  </si>
  <si>
    <t xml:space="preserve">            เฉลี่ยรวมด้านเอกสารประกอบการอบรม</t>
  </si>
  <si>
    <t>(ตอบได้มากกว่า 1 ข้อ)</t>
  </si>
  <si>
    <t xml:space="preserve"> 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</si>
  <si>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>4.1.3</t>
  </si>
  <si>
    <t>4.2.3</t>
  </si>
  <si>
    <t>ใบปลิว</t>
  </si>
  <si>
    <t>Website บัณฑิตวิทยาลัย</t>
  </si>
  <si>
    <t>ใบปลิว/โปสเตอร์ประชาสัมพันธ์โครงการ</t>
  </si>
  <si>
    <t>4.1.4</t>
  </si>
  <si>
    <t>4.2.4</t>
  </si>
  <si>
    <t>สาขาวิชา</t>
  </si>
  <si>
    <t>ไม่ระบุ</t>
  </si>
  <si>
    <t>นิสิตระดับปริญญาเอก</t>
  </si>
  <si>
    <t>นิสิตระดับปริญญาโท</t>
  </si>
  <si>
    <t xml:space="preserve">          จากการจัดโครงการบริการวิชาการเพื่อพัฒนาศักยภาพทรัพยากรบุคคลแบบบูรณาการศาสตร์</t>
  </si>
  <si>
    <t>จากตาราง 4 ก่อนเข้ารับการอบรมผู้เข้าร่วมโครงการมีความรู้ความเข้าใจเกี่ยวกับกิจกรรม</t>
  </si>
  <si>
    <t xml:space="preserve">   1.2  ความเหมาะสมของวันจัดโครงการ (วันเสาร์ - อาทิตย์)</t>
  </si>
  <si>
    <t xml:space="preserve">   1.3  ความเหมาะสมของระยะเวลาในการจัดโครงการ (08.00 - 17.00 น.)</t>
  </si>
  <si>
    <t>5.  ด้านเอกสารประกอบการอบรม</t>
  </si>
  <si>
    <t xml:space="preserve">   5.1 ความชัดเจน ความสมบูรณ์ของเอกสารประกอบการอบรม</t>
  </si>
  <si>
    <t xml:space="preserve">   3.3 ความชัดเจนของระบบเสียงภายในห้องอบรม</t>
  </si>
  <si>
    <t xml:space="preserve">   3.1 ความเหมาะสมของขนาดห้องอบรม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</si>
  <si>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</si>
  <si>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</si>
  <si>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>ระดับ</t>
  </si>
  <si>
    <t>ความคิดเห็น</t>
  </si>
  <si>
    <t xml:space="preserve">   5.2 เนื้อหาสาระของเอกสารประกอบการอบรมตรงตามความต้องการของท่าน</t>
  </si>
  <si>
    <t xml:space="preserve">   5.3 ประโยชน์ที่ได้รับจากเอกสารประกอบการอบรม</t>
  </si>
  <si>
    <t>4. ด้านคุณภาพการให้บริการ (โครงการอบรมฯ)</t>
  </si>
  <si>
    <t xml:space="preserve">            เฉลี่ยรวมด้านคุณภาพการให้บริการ</t>
  </si>
  <si>
    <t xml:space="preserve">จากตาราง 1 แสดงจำนวนและร้อยละของผู้ตอบแบบสอบถาม จำแนกตามสถานภาพ พบว่า </t>
  </si>
  <si>
    <t xml:space="preserve">จากตาราง 2   แสดงจำนวนและร้อยละของผู้ตอบแบบสอบถาม จำแนกตามสาขาวิชา พบว่า </t>
  </si>
  <si>
    <t>จากตาราง 3 แสดงจำนวนและร้อยละของผู้ตอบแบบสอบถาม จำแนกตามการประชาสัมพันธ์</t>
  </si>
  <si>
    <t>- 5 -</t>
  </si>
  <si>
    <t>ผลการประเมินโครงการบริการวิชาการเพื่อพัฒนาศักยภาพทรัพยากรบุคคล</t>
  </si>
  <si>
    <t>แบบบูรณาการศาสตร์ยุค Thailand 4.0</t>
  </si>
  <si>
    <t>หลักสูตร "การจัดการทรัพย์สินทางปัญญา"</t>
  </si>
  <si>
    <t>ระหว่างวันที่ 5 - 6 ตุลาคม 2562</t>
  </si>
  <si>
    <t>ณ ห้องสัมมนา 210 ชั้น 2 อาคารเอกาทศรถ มหาวิทยาลัยนเรศวร จังหวัดพิษณุโลก</t>
  </si>
  <si>
    <t xml:space="preserve">ยุค Thailand 4.0 หลักสูตร "การจัดการทรัพย์สินทางปัญญา" ระหว่างวันที่ 5 - 6 ตุลาคม 2562 </t>
  </si>
  <si>
    <t xml:space="preserve">เพื่อเพิ่มพูนพัฒนาทักษะและส่งเสริมศักยภาพทรัพยากรมนุษย์ด้วยโครงการบริการวิชาการ </t>
  </si>
  <si>
    <t xml:space="preserve">ณ ห้องสัมมนา 210 ชั้น 2 อาคารเอกาทศรถ มหาวิทยาลัยนเรศวร จังหวัดพิษณุโลก โดยมีวัตถุประสงค์ </t>
  </si>
  <si>
    <t>วิทยากรมีความรู้ ความสามารถ เหมาะสมกับการถ่ายทอดความรู้</t>
  </si>
  <si>
    <t>สอนสนุก เข้าใจมากขึ้น มีประสบการณ์ที่เกี่ยวข้องเยอะ ทำให้มองภาพเรื่องนี้ออกมากขึ้น</t>
  </si>
  <si>
    <t>ควรเพิ่มจำนวนผู้เข้าร่วมอบรมสัมมนาจากหลายภาคส่วน</t>
  </si>
  <si>
    <t>เทคโนโลยีผู้ประกอบการและการจัดการนวัตกรรม</t>
  </si>
  <si>
    <t>บุคลากรภายในมหาวิทยาลัยนเรศวร</t>
  </si>
  <si>
    <t>เคมีอุตสาหกรรม</t>
  </si>
  <si>
    <t>สาขา</t>
  </si>
  <si>
    <t>4.1.1 ทางเลือกในการใช้ประโยชน์จากงานวิจัย</t>
  </si>
  <si>
    <t>4.1.2 IP/Tech ถ่ายทอดอย่างไรไม่ก่อปัญหา</t>
  </si>
  <si>
    <t>4.1.3 IP/Valuation สำคัญกับงานวิจัย</t>
  </si>
  <si>
    <t>4.1.4 IP/Tech Foresight ทำไมถึงต้องมองกันยาวๆ</t>
  </si>
  <si>
    <t>4.2.1 ทางเลือกในการใช้ประโยชน์จากงานวิจัย</t>
  </si>
  <si>
    <t>4.2.1 IP/Tech ถ่ายทอดอย่างไรไม่ก่อปัญหา</t>
  </si>
  <si>
    <t>4.2.3 IP/Valuation สำคัญกับงานวิจัย</t>
  </si>
  <si>
    <t>4.2.4 IP/Tech Foresight ทำไมถึงต้องมองกันยาวๆ</t>
  </si>
  <si>
    <r>
      <t xml:space="preserve">   4.3 ความรู้ และความสามารถในการถ่ายทอดความรู้ของวิทยากร </t>
    </r>
    <r>
      <rPr>
        <sz val="14"/>
        <color theme="1"/>
        <rFont val="TH SarabunPSK"/>
        <family val="2"/>
      </rPr>
      <t>(รศ.ดร.ดวงหทัย เพ็ญตระกูล)</t>
    </r>
  </si>
  <si>
    <r>
      <t xml:space="preserve">   4.4 ความรู้ และความสามารถในการถ่ายทอดความรู้ของวิทยากร </t>
    </r>
    <r>
      <rPr>
        <sz val="14"/>
        <color theme="1"/>
        <rFont val="TH SarabunPSK"/>
        <family val="2"/>
      </rPr>
      <t>(ผศ.ดร.อัครวิทย์ กาญจนโอภาษ)</t>
    </r>
  </si>
  <si>
    <r>
      <rPr>
        <b/>
        <i/>
        <sz val="16"/>
        <rFont val="TH SarabunPSK"/>
        <family val="2"/>
      </rPr>
      <t xml:space="preserve">ตาราง 1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</si>
  <si>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จำแนกตามสาขาวิชา</t>
    </r>
  </si>
  <si>
    <r>
      <rPr>
        <b/>
        <i/>
        <sz val="16"/>
        <rFont val="TH SarabunPSK"/>
        <family val="2"/>
      </rPr>
      <t>ตาราง 3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</si>
  <si>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r>
      <rPr>
        <b/>
        <i/>
        <sz val="16"/>
        <rFont val="TH SarabunPSK"/>
        <family val="2"/>
      </rPr>
      <t>ตาราง 4</t>
    </r>
    <r>
      <rPr>
        <sz val="16"/>
        <rFont val="TH SarabunPSK"/>
        <family val="2"/>
      </rPr>
      <t xml:space="preserve"> แสดงค่าเฉลี่ย ค่าเบี่ยงเบนมาตรฐาน และระดับความรู้ ความเข้าใจเกี่ยวกับกิจกรรมในโครงการฯ (N = 14)</t>
    </r>
  </si>
  <si>
    <r>
      <rPr>
        <b/>
        <i/>
        <sz val="16"/>
        <rFont val="TH SarabunPSK"/>
        <family val="2"/>
      </rPr>
      <t>ตาราง 5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แสดงค่าเฉลี่ย ค่าเบี่ยงเบนมาตรฐาน และระดับความคิดเห็นเกี่ยวกับการจัดโครงการฯ (N = 14)</t>
    </r>
  </si>
  <si>
    <t>สาขาวิชาเทคโนโลยีผู้ประกอบการและการจัดการนวัตกรรม</t>
  </si>
  <si>
    <t>สาขาวิชาเคมีอุตสาหกรรม</t>
  </si>
  <si>
    <t xml:space="preserve">เป้าหมายผู้เข้าร่วมโครงการ จำนวน 15 คน มีผู้เข้าร่วมโครงการ จำนวน 14 คน มีผู้ตอบแบบสอบถาม </t>
  </si>
  <si>
    <t>จำนวนทั้งสิ้น 14 คน คิดเป็นร้อยละ 100.00 ของผู้เข้าร่วมโครงการ โดยผู้เข้าร่วมโครงการเป็นนิสิต</t>
  </si>
  <si>
    <t xml:space="preserve">   4.5 การเข้ารับการอบรมในครั้งนี้เป็นประโยชน์ต่อท่านมากน้อยเพียงใด</t>
  </si>
  <si>
    <t xml:space="preserve">   2.1 เจ้าหน้าที่ให้บริการด้วยความเต็มใจ  ยิ้มแย้มแจ่มใส</t>
  </si>
  <si>
    <t xml:space="preserve">   2.2 เจ้าหน้าที่ให้บริการด้วยความรวดเร็ว</t>
  </si>
  <si>
    <t xml:space="preserve">ผู้ตอบแบบสอบถามส่วนใหญ่เป็นนิสิตระดับปริญญาโท คิดเป็นร้อยละ 64.29 รองลงมาได้แก่ </t>
  </si>
  <si>
    <t>บุคลากรภายในมหาวิทยาลัยนเรศวร คิดเป็นร้อยละ 28.57</t>
  </si>
  <si>
    <t>นิสิตปริญญาโท คิดเป็นร้อยละ 64.29 รองลงมาได้แก่ บุคลากรภายในมหาวิทยาลัยนเรศวร คิดเป็นร้อยละ 28.57</t>
  </si>
  <si>
    <t>ผู้ตอบแบบสอบถามสังกัดสาขาวิชาเทคโนโลยีผู้ประกอบการและการจัดการนวัตกรรม คิดเป็นร้อยละ 21.43</t>
  </si>
  <si>
    <t>รองลงมาได้แก่ สาขาวิชาเคมีอุตสาหกรรม คิดเป็นร้อยละ 14.29</t>
  </si>
  <si>
    <t xml:space="preserve">          ผู้ตอบแบบสอบถามสังกัดสาขาวิชาเทคโนโลยีผู้ประกอบการและการจัดการนวัตกรรม คิดเป็นร้อยละ 21.43</t>
  </si>
  <si>
    <t>รองลงมาได้แก่ สาขาวิชาเคมีอุตสาหกรรม คิดเป็นร้อยละ 14.29 ผู้ตอบแบบสอบถามทราบข้อมูลการดำเนิน</t>
  </si>
  <si>
    <t>และอาจารย์ที่ปรึกษามากที่สุด  คิดเป็นร้อยละ 25.00 รองลงมาได้แก่ คณะที่สังกัด คิดเป็นร้อยละ 20.83</t>
  </si>
  <si>
    <t>รองลงมาได้แก่ คณะที่สังกัด คิดเป็นร้อยละ 20.83</t>
  </si>
  <si>
    <t>ที่จัดในโครงการฯ ภาพรวม อยู่ในระดับปานกลาง (ค่าเฉลี่ย 3.21) และหลังเข้ารับการอบรมค่าเฉลี่ย</t>
  </si>
  <si>
    <t xml:space="preserve">ความรู้ ความเข้าใจสูงขึ้น อยู่ในระดับมาก (ค่าเฉลี่ย 4.13) </t>
  </si>
  <si>
    <t xml:space="preserve">          ความรู้ของวิทยากร (ผศ.ดร.อัครวิทย์ กาญจนโอภาษ) (ค่าเฉลี่ย 4.79) และการเข้ารับการอบรมในครั้งนี้</t>
  </si>
  <si>
    <t>ผู้เข้าร่วมหลังเข้ารับการอบรมค่าเฉลี่ย ความรู้ ความเข้าใจสูงขึ้น อยู่ในระดับมาก (ค่าเฉลี่ย 4.13) เมื่อเทียบกับ</t>
  </si>
  <si>
    <t>ก่อนการเข้ารับการอบรม อยู่ในระดับปานกลาง (ค่าเฉลี่ย 3.21)</t>
  </si>
  <si>
    <t xml:space="preserve">          ความคิดเห็นเกี่ยวกับการจัดโครงการฯ ในภาพรวมอยู่ในระดับมากที่สุด (ค่าเฉลี่ย 4.62) </t>
  </si>
  <si>
    <t xml:space="preserve">          เมื่อพิจารณารายด้านพบว่า ด้านเจ้าหน้าที่ให้บริการ และด้านคุณภาพการให้บริการ มีค่าเฉลี่ยสูงสุด  </t>
  </si>
  <si>
    <t xml:space="preserve">          (ค่าเฉลี่ย 4.71) รองลงมาคือด้านสิ่งอำนวยความสะดวก (ค่าเฉลี่ย 4.61) และด้านเอกสารประกอบการอบรม</t>
  </si>
  <si>
    <t xml:space="preserve">          (ค่าเฉลี่ย 4.60) เมื่อพิจารณารายข้อแล้ว พบว่า ข้อที่มีค่าเฉลี่ยสูงที่สุดคือ ความรู้ และความสามารถในการถ่ายทอด</t>
  </si>
  <si>
    <t xml:space="preserve">          เป็นประโยชน์ (ค่าเฉลี่ย 4.71) และข้อที่มีค่าเฉลี่ยต่ำที่สุดคือ ความเหมาะสมของวันจัดโครงการ (วันเสาร์ - อาทิตย์) </t>
  </si>
  <si>
    <t xml:space="preserve">          (ค่าเฉลี่ย 4.36)</t>
  </si>
  <si>
    <t xml:space="preserve">                      วิทยากรมีความรู้ ความสามารถ เหมาะสมกับการถ่ายทอดความรู้ สอนสนุก เข้าใจมากขึ้น </t>
  </si>
  <si>
    <t xml:space="preserve">       ข้อเสนอแนะอื่นๆ</t>
  </si>
  <si>
    <t xml:space="preserve">          มีประสบการณ์ที่เกี่ยวข้องเยอะ ทำให้มองภาพเรื่องนี้ออกมากขึ้น และควรเพิ่มจำนวนผู้เข้าร่วมอบรม</t>
  </si>
  <si>
    <t xml:space="preserve">          สัมมนาจากหลายภาคส่วน</t>
  </si>
  <si>
    <t xml:space="preserve">เพื่อพัฒนาศักยภาพทรัพยากรบุคคลแบบบูรณาการศาสตร์ยุค Thailand 4.0 หลักสูตร </t>
  </si>
  <si>
    <t xml:space="preserve">"การจัดการทรัพย์สินทางปัญญา" ระหว่างวันที่ 5 - 6 ตุลาคม 2562 ณ ห้องสัมมนา 210 ชั้น 2 </t>
  </si>
  <si>
    <t xml:space="preserve">อาคารเอกาทศรถ มหาวิทยาลัยนเรศวร จังหวัดพิษณุโลก ในภาพรวมพบว่า ผู้เข้าร่วมโครงการฯ </t>
  </si>
  <si>
    <t>มีความคิดเห็นอยู่ในระดับมากที่สุด (ค่าเฉลี่ย 4.62)</t>
  </si>
  <si>
    <t xml:space="preserve">มีค่าเฉลี่ยสูงสุด (ค่าเฉลี่ย 4.71) รองลงมาคือ ด้านสิ่งอำนวยความสะดวก (ค่าเฉลี่ย 4.61)  </t>
  </si>
  <si>
    <t>และด้านเอกสารประกอบการอบรม (ค่าเฉลี่ย 4.60) เมื่อพิจารณารายข้อแล้ว พบว่า ข้อที่มีค่าเฉลี่ย</t>
  </si>
  <si>
    <t xml:space="preserve">สูงที่สุดคือ ความรู้ และความสามารถในการถ่ายทอดความรู้ของวิทยากร (ผศ.ดร.อัครวิทย์ กาญจนโอภาษ) </t>
  </si>
  <si>
    <t xml:space="preserve">(ค่าเฉลี่ย 4.79) และการเข้ารับการอบรมในครั้งนี้เป็นประโยชน์ (ค่าเฉลี่ย 4.71) และข้อที่มีค่าเฉลี่ยต่ำที่สุดคือ </t>
  </si>
  <si>
    <t>ความเหมาะสมของวันจัดโครงการ (วันเสาร์ - อาทิตย์) (ค่าเฉลี่ย 4.36)</t>
  </si>
  <si>
    <t xml:space="preserve">          จากตาราง 5 พบว่าผู้ตอบแบบสอบถามมีความคิดเห็นเกี่ยวกับการจัดโครงการบริการวิชาการ</t>
  </si>
  <si>
    <t xml:space="preserve">          เมื่อพิจารณารายด้านแล้ว พบว่า ด้านเจ้าหน้าที่ให้บริการ และด้านคุณภาพการให้บริการ </t>
  </si>
  <si>
    <t xml:space="preserve">         ตอนที่ 3 ข้อเสนอแนะอื่นๆ</t>
  </si>
  <si>
    <t>โครงการจาก Facebook บัณฑิตวิทยาลัยและอาจารย์ที่ปรึกษามากที่สุด คิดเป็นร้อยละ 25.00</t>
  </si>
  <si>
    <t>โครงการฯ  พบว่า ผู้ตอบแบบสอบถามทราบข้อมูลการจัดโครงการจาก Facebook บัณฑิตวิทยาลัย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</si>
</sst>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4"/>
      <color rgb="FF000000"/>
      <name val="TH SarabunPSK"/>
      <family val="2"/>
    </font>
    <font>
      <b/>
      <sz val="12"/>
      <color rgb="FF000000"/>
      <name val="TH SarabunPSK"/>
      <family val="2"/>
    </font>
    <font>
      <sz val="14"/>
      <color rgb="FF000000"/>
      <name val="TH SarabunPSK"/>
      <family val="2"/>
    </font>
    <font>
      <b/>
      <sz val="14"/>
      <name val="TH SarabunPSK"/>
      <family val="2"/>
    </font>
    <font>
      <sz val="10"/>
      <color rgb="FF000000"/>
      <name val="Arial"/>
      <family val="2"/>
    </font>
    <font>
      <b/>
      <sz val="16"/>
      <color rgb="FF000000"/>
      <name val="TH SarabunPSK"/>
      <family val="2"/>
    </font>
    <font>
      <sz val="16"/>
      <color theme="1"/>
      <name val="TH Sarabun New"/>
      <family val="2"/>
    </font>
    <font>
      <b/>
      <sz val="16"/>
      <color rgb="FF000000"/>
      <name val="TH Sarabun New"/>
      <family val="2"/>
    </font>
    <font>
      <sz val="16"/>
      <color indexed="8"/>
      <name val="TH SarabunPSK"/>
      <family val="2"/>
    </font>
    <font>
      <sz val="18"/>
      <color rgb="FFFF0000"/>
      <name val="TH SarabunPSK"/>
      <family val="2"/>
    </font>
    <font>
      <sz val="18"/>
      <color indexed="8"/>
      <name val="TH SarabunPSK"/>
      <family val="2"/>
    </font>
    <font>
      <i/>
      <sz val="16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6"/>
      <name val="TH Sarabun Ne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C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2" fillId="0" borderId="0"/>
  </cellStyleXfs>
  <cellXfs count="2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8" fillId="0" borderId="0" xfId="0" applyFont="1"/>
    <xf numFmtId="0" fontId="9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1" fillId="0" borderId="0" xfId="0" applyFont="1" applyAlignment="1"/>
    <xf numFmtId="0" fontId="10" fillId="0" borderId="0" xfId="0" applyFont="1"/>
    <xf numFmtId="0" fontId="1" fillId="0" borderId="0" xfId="0" applyFont="1" applyAlignment="1">
      <alignment horizontal="center"/>
    </xf>
    <xf numFmtId="0" fontId="11" fillId="0" borderId="0" xfId="0" applyFont="1"/>
    <xf numFmtId="2" fontId="1" fillId="0" borderId="14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7" fillId="0" borderId="1" xfId="0" applyFont="1" applyBorder="1"/>
    <xf numFmtId="0" fontId="1" fillId="0" borderId="2" xfId="0" applyFont="1" applyBorder="1"/>
    <xf numFmtId="0" fontId="12" fillId="0" borderId="3" xfId="0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" fillId="0" borderId="0" xfId="0" applyFont="1" applyAlignment="1">
      <alignment horizontal="left" indent="5"/>
    </xf>
    <xf numFmtId="0" fontId="17" fillId="0" borderId="0" xfId="0" applyFont="1"/>
    <xf numFmtId="0" fontId="13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2" fontId="1" fillId="0" borderId="15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9" fillId="5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0" fontId="7" fillId="0" borderId="0" xfId="0" applyFont="1"/>
    <xf numFmtId="49" fontId="2" fillId="0" borderId="0" xfId="0" applyNumberFormat="1" applyFont="1" applyAlignment="1"/>
    <xf numFmtId="0" fontId="9" fillId="7" borderId="0" xfId="0" applyFont="1" applyFill="1" applyAlignment="1">
      <alignment wrapText="1"/>
    </xf>
    <xf numFmtId="0" fontId="1" fillId="0" borderId="15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" fontId="7" fillId="0" borderId="17" xfId="0" applyNumberFormat="1" applyFont="1" applyFill="1" applyBorder="1" applyAlignment="1">
      <alignment horizontal="center"/>
    </xf>
    <xf numFmtId="2" fontId="7" fillId="0" borderId="17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indent="5"/>
    </xf>
    <xf numFmtId="0" fontId="1" fillId="0" borderId="14" xfId="0" applyFont="1" applyBorder="1"/>
    <xf numFmtId="0" fontId="20" fillId="0" borderId="14" xfId="0" applyFont="1" applyBorder="1" applyAlignment="1">
      <alignment wrapText="1"/>
    </xf>
    <xf numFmtId="0" fontId="20" fillId="4" borderId="14" xfId="0" applyFont="1" applyFill="1" applyBorder="1" applyAlignment="1">
      <alignment wrapText="1"/>
    </xf>
    <xf numFmtId="0" fontId="20" fillId="0" borderId="0" xfId="0" applyFont="1" applyAlignment="1">
      <alignment wrapText="1"/>
    </xf>
    <xf numFmtId="2" fontId="18" fillId="5" borderId="14" xfId="0" applyNumberFormat="1" applyFont="1" applyFill="1" applyBorder="1" applyAlignment="1">
      <alignment wrapText="1"/>
    </xf>
    <xf numFmtId="2" fontId="21" fillId="5" borderId="14" xfId="0" applyNumberFormat="1" applyFont="1" applyFill="1" applyBorder="1" applyAlignment="1">
      <alignment wrapText="1"/>
    </xf>
    <xf numFmtId="0" fontId="7" fillId="0" borderId="14" xfId="0" applyFont="1" applyBorder="1" applyAlignment="1">
      <alignment horizontal="center" vertical="top"/>
    </xf>
    <xf numFmtId="0" fontId="1" fillId="0" borderId="11" xfId="0" applyFont="1" applyBorder="1"/>
    <xf numFmtId="0" fontId="1" fillId="0" borderId="15" xfId="0" applyFont="1" applyBorder="1"/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9" fillId="0" borderId="0" xfId="0" applyFont="1" applyBorder="1" applyAlignment="1">
      <alignment wrapText="1"/>
    </xf>
    <xf numFmtId="0" fontId="20" fillId="9" borderId="14" xfId="0" applyFont="1" applyFill="1" applyBorder="1" applyAlignment="1">
      <alignment wrapText="1"/>
    </xf>
    <xf numFmtId="0" fontId="24" fillId="9" borderId="14" xfId="0" applyFont="1" applyFill="1" applyBorder="1" applyAlignment="1">
      <alignment horizontal="center" vertical="center"/>
    </xf>
    <xf numFmtId="0" fontId="25" fillId="9" borderId="14" xfId="0" applyFont="1" applyFill="1" applyBorder="1" applyAlignment="1">
      <alignment horizontal="center" vertical="center"/>
    </xf>
    <xf numFmtId="0" fontId="23" fillId="9" borderId="0" xfId="0" applyFont="1" applyFill="1" applyAlignment="1">
      <alignment horizontal="left" wrapText="1"/>
    </xf>
    <xf numFmtId="0" fontId="20" fillId="8" borderId="14" xfId="0" applyFont="1" applyFill="1" applyBorder="1" applyAlignment="1">
      <alignment wrapText="1"/>
    </xf>
    <xf numFmtId="0" fontId="20" fillId="10" borderId="14" xfId="0" applyFont="1" applyFill="1" applyBorder="1" applyAlignment="1">
      <alignment wrapText="1"/>
    </xf>
    <xf numFmtId="0" fontId="26" fillId="0" borderId="0" xfId="0" applyFont="1"/>
    <xf numFmtId="0" fontId="20" fillId="11" borderId="14" xfId="0" applyFont="1" applyFill="1" applyBorder="1" applyAlignment="1">
      <alignment wrapText="1"/>
    </xf>
    <xf numFmtId="0" fontId="10" fillId="0" borderId="0" xfId="0" applyFont="1" applyAlignment="1">
      <alignment horizontal="center"/>
    </xf>
    <xf numFmtId="0" fontId="27" fillId="0" borderId="0" xfId="0" applyFont="1"/>
    <xf numFmtId="0" fontId="10" fillId="0" borderId="0" xfId="0" applyFont="1" applyAlignment="1"/>
    <xf numFmtId="0" fontId="28" fillId="0" borderId="0" xfId="0" applyFont="1" applyAlignme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4" xfId="0" applyFont="1" applyBorder="1"/>
    <xf numFmtId="2" fontId="14" fillId="0" borderId="10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2" fontId="8" fillId="0" borderId="0" xfId="0" applyNumberFormat="1" applyFont="1"/>
    <xf numFmtId="2" fontId="14" fillId="0" borderId="14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2" fontId="29" fillId="0" borderId="24" xfId="0" applyNumberFormat="1" applyFont="1" applyBorder="1" applyAlignment="1">
      <alignment horizontal="center"/>
    </xf>
    <xf numFmtId="2" fontId="29" fillId="0" borderId="14" xfId="0" applyNumberFormat="1" applyFont="1" applyBorder="1" applyAlignment="1">
      <alignment horizontal="center"/>
    </xf>
    <xf numFmtId="0" fontId="8" fillId="0" borderId="30" xfId="0" applyFont="1" applyBorder="1"/>
    <xf numFmtId="0" fontId="8" fillId="0" borderId="0" xfId="0" applyFont="1" applyBorder="1"/>
    <xf numFmtId="0" fontId="8" fillId="0" borderId="16" xfId="0" applyFont="1" applyBorder="1"/>
    <xf numFmtId="2" fontId="14" fillId="0" borderId="1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21" fillId="5" borderId="14" xfId="0" applyFont="1" applyFill="1" applyBorder="1" applyAlignment="1">
      <alignment horizontal="right"/>
    </xf>
    <xf numFmtId="0" fontId="14" fillId="0" borderId="7" xfId="0" applyFont="1" applyBorder="1" applyAlignment="1">
      <alignment horizontal="center"/>
    </xf>
    <xf numFmtId="2" fontId="23" fillId="12" borderId="0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7" fillId="0" borderId="17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/>
    </xf>
    <xf numFmtId="49" fontId="1" fillId="0" borderId="0" xfId="0" applyNumberFormat="1" applyFont="1" applyAlignment="1"/>
    <xf numFmtId="2" fontId="29" fillId="0" borderId="29" xfId="0" applyNumberFormat="1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2" fontId="29" fillId="0" borderId="11" xfId="0" applyNumberFormat="1" applyFont="1" applyBorder="1" applyAlignment="1">
      <alignment horizontal="center" vertical="top"/>
    </xf>
    <xf numFmtId="0" fontId="20" fillId="9" borderId="14" xfId="0" applyFont="1" applyFill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19" fillId="9" borderId="14" xfId="0" applyFont="1" applyFill="1" applyBorder="1" applyAlignment="1">
      <alignment horizontal="center" vertical="top" wrapText="1"/>
    </xf>
    <xf numFmtId="0" fontId="19" fillId="8" borderId="14" xfId="0" applyFont="1" applyFill="1" applyBorder="1" applyAlignment="1">
      <alignment horizontal="center" vertical="top" wrapText="1"/>
    </xf>
    <xf numFmtId="0" fontId="19" fillId="10" borderId="14" xfId="0" applyFont="1" applyFill="1" applyBorder="1" applyAlignment="1">
      <alignment horizontal="center" vertical="top" wrapText="1"/>
    </xf>
    <xf numFmtId="0" fontId="19" fillId="11" borderId="14" xfId="0" applyFont="1" applyFill="1" applyBorder="1" applyAlignment="1">
      <alignment horizontal="center" vertical="top" wrapText="1"/>
    </xf>
    <xf numFmtId="0" fontId="19" fillId="4" borderId="14" xfId="0" applyFont="1" applyFill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30" fillId="0" borderId="0" xfId="0" applyFont="1"/>
    <xf numFmtId="0" fontId="7" fillId="0" borderId="15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21" fillId="0" borderId="17" xfId="0" applyFont="1" applyFill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1" fillId="0" borderId="10" xfId="0" applyFont="1" applyFill="1" applyBorder="1" applyAlignment="1">
      <alignment horizontal="center" vertical="top"/>
    </xf>
    <xf numFmtId="0" fontId="1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21" fillId="0" borderId="8" xfId="0" applyFont="1" applyFill="1" applyBorder="1" applyAlignment="1">
      <alignment horizontal="center" vertical="top"/>
    </xf>
    <xf numFmtId="0" fontId="1" fillId="0" borderId="27" xfId="0" applyFont="1" applyBorder="1"/>
    <xf numFmtId="0" fontId="3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indent="5"/>
    </xf>
    <xf numFmtId="0" fontId="1" fillId="0" borderId="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33CCCC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21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29</xdr:row>
      <xdr:rowOff>0</xdr:rowOff>
    </xdr:from>
    <xdr:ext cx="1489869" cy="271356"/>
    <xdr:sp macro="" textlink="">
      <xdr:nvSpPr>
        <xdr:cNvPr id="13" name="TextBox 12"/>
        <xdr:cNvSpPr txBox="1"/>
      </xdr:nvSpPr>
      <xdr:spPr>
        <a:xfrm>
          <a:off x="450850" y="13388578"/>
          <a:ext cx="1489869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/>
            <a:t> </a:t>
          </a:r>
          <a:endParaRPr lang="en-US" sz="1100" b="1"/>
        </a:p>
      </xdr:txBody>
    </xdr:sp>
    <xdr:clientData/>
  </xdr:oneCellAnchor>
  <xdr:oneCellAnchor>
    <xdr:from>
      <xdr:col>2</xdr:col>
      <xdr:colOff>559594</xdr:colOff>
      <xdr:row>21</xdr:row>
      <xdr:rowOff>0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19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20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21</xdr:row>
      <xdr:rowOff>0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21</xdr:row>
      <xdr:rowOff>0</xdr:rowOff>
    </xdr:from>
    <xdr:ext cx="65" cy="172227"/>
    <xdr:sp macro="" textlink="">
      <xdr:nvSpPr>
        <xdr:cNvPr id="18" name="TextBox 17"/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21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29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29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29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142875</xdr:colOff>
          <xdr:row>4</xdr:row>
          <xdr:rowOff>133350</xdr:rowOff>
        </xdr:from>
        <xdr:to>
          <xdr:col>5</xdr:col>
          <xdr:colOff>285750</xdr:colOff>
          <xdr:row>5</xdr:row>
          <xdr:rowOff>57150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114300</xdr:colOff>
          <xdr:row>4</xdr:row>
          <xdr:rowOff>123825</xdr:rowOff>
        </xdr:from>
        <xdr:to>
          <xdr:col>5</xdr:col>
          <xdr:colOff>342900</xdr:colOff>
          <xdr:row>5</xdr:row>
          <xdr:rowOff>95250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66"/>
  <sheetViews>
    <sheetView topLeftCell="C1" zoomScale="120" zoomScaleNormal="120" workbookViewId="0">
      <selection activeCell="I16" sqref="I16"/>
    </sheetView>
  </sheetViews>
  <sheetFormatPr defaultColWidth="15" defaultRowHeight="24"/>
  <cols>
    <col min="1" max="1" width="4.42578125" style="11" bestFit="1" customWidth="1"/>
    <col min="2" max="2" width="33.42578125" style="11" customWidth="1"/>
    <col min="3" max="3" width="36" style="11" customWidth="1"/>
    <col min="4" max="4" width="7.5703125" style="11" bestFit="1" customWidth="1"/>
    <col min="5" max="5" width="5.28515625" style="11" bestFit="1" customWidth="1"/>
    <col min="6" max="6" width="5" style="11" bestFit="1" customWidth="1"/>
    <col min="7" max="7" width="5.7109375" style="11" bestFit="1" customWidth="1"/>
    <col min="8" max="8" width="5" style="11" bestFit="1" customWidth="1"/>
    <col min="9" max="9" width="5" style="11" customWidth="1"/>
    <col min="10" max="12" width="5" style="48" bestFit="1" customWidth="1"/>
    <col min="13" max="19" width="5" style="11" bestFit="1" customWidth="1"/>
    <col min="20" max="20" width="5" style="11" customWidth="1"/>
    <col min="21" max="21" width="6.28515625" style="14" bestFit="1" customWidth="1"/>
    <col min="22" max="22" width="6.28515625" style="14" customWidth="1"/>
    <col min="23" max="23" width="6.28515625" style="14" bestFit="1" customWidth="1"/>
    <col min="24" max="24" width="6.28515625" style="14" customWidth="1"/>
    <col min="25" max="25" width="6.28515625" style="52" bestFit="1" customWidth="1"/>
    <col min="26" max="26" width="6.28515625" style="52" customWidth="1"/>
    <col min="27" max="27" width="6.28515625" style="52" bestFit="1" customWidth="1"/>
    <col min="28" max="30" width="5" style="49" bestFit="1" customWidth="1"/>
    <col min="31" max="33" width="7.140625" style="49" bestFit="1" customWidth="1"/>
    <col min="34" max="34" width="6.140625" style="11" bestFit="1" customWidth="1"/>
    <col min="35" max="35" width="5" style="11" bestFit="1" customWidth="1"/>
    <col min="36" max="16384" width="15" style="11"/>
  </cols>
  <sheetData>
    <row r="1" spans="1:67" s="126" customFormat="1" ht="25.5" customHeight="1">
      <c r="A1" s="121" t="s">
        <v>28</v>
      </c>
      <c r="B1" s="122" t="s">
        <v>7</v>
      </c>
      <c r="C1" s="122" t="s">
        <v>51</v>
      </c>
      <c r="D1" s="121" t="s">
        <v>1</v>
      </c>
      <c r="E1" s="121" t="s">
        <v>2</v>
      </c>
      <c r="F1" s="121" t="s">
        <v>0</v>
      </c>
      <c r="G1" s="121" t="s">
        <v>3</v>
      </c>
      <c r="H1" s="121" t="s">
        <v>33</v>
      </c>
      <c r="I1" s="121" t="s">
        <v>46</v>
      </c>
      <c r="J1" s="122">
        <v>1.1000000000000001</v>
      </c>
      <c r="K1" s="122">
        <v>1.2</v>
      </c>
      <c r="L1" s="122">
        <v>1.3</v>
      </c>
      <c r="M1" s="121">
        <v>2.1</v>
      </c>
      <c r="N1" s="121">
        <v>2.2000000000000002</v>
      </c>
      <c r="O1" s="122">
        <v>3.1</v>
      </c>
      <c r="P1" s="122">
        <v>3.2</v>
      </c>
      <c r="Q1" s="122">
        <v>3.3</v>
      </c>
      <c r="R1" s="122">
        <v>3.4</v>
      </c>
      <c r="S1" s="122">
        <v>3.5</v>
      </c>
      <c r="T1" s="121" t="s">
        <v>4</v>
      </c>
      <c r="U1" s="121" t="s">
        <v>34</v>
      </c>
      <c r="V1" s="121" t="s">
        <v>44</v>
      </c>
      <c r="W1" s="121" t="s">
        <v>49</v>
      </c>
      <c r="X1" s="122" t="s">
        <v>5</v>
      </c>
      <c r="Y1" s="122" t="s">
        <v>35</v>
      </c>
      <c r="Z1" s="122" t="s">
        <v>45</v>
      </c>
      <c r="AA1" s="122" t="s">
        <v>50</v>
      </c>
      <c r="AB1" s="123">
        <v>4.3</v>
      </c>
      <c r="AC1" s="124">
        <v>4.4000000000000004</v>
      </c>
      <c r="AD1" s="125">
        <v>4.5</v>
      </c>
      <c r="AE1" s="122">
        <v>5.0999999999999996</v>
      </c>
      <c r="AF1" s="122">
        <v>5.2</v>
      </c>
      <c r="AG1" s="122">
        <v>5.3</v>
      </c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</row>
    <row r="2" spans="1:67" s="64" customFormat="1" ht="21.75">
      <c r="A2" s="76">
        <v>1</v>
      </c>
      <c r="B2" s="80" t="s">
        <v>53</v>
      </c>
      <c r="C2" s="80" t="s">
        <v>88</v>
      </c>
      <c r="D2" s="76">
        <v>1</v>
      </c>
      <c r="E2" s="76">
        <v>1</v>
      </c>
      <c r="F2" s="76">
        <v>1</v>
      </c>
      <c r="G2" s="76">
        <v>1</v>
      </c>
      <c r="H2" s="76">
        <v>0</v>
      </c>
      <c r="I2" s="76">
        <v>0</v>
      </c>
      <c r="J2" s="80">
        <v>5</v>
      </c>
      <c r="K2" s="80">
        <v>5</v>
      </c>
      <c r="L2" s="80">
        <v>5</v>
      </c>
      <c r="M2" s="76">
        <v>5</v>
      </c>
      <c r="N2" s="76">
        <v>5</v>
      </c>
      <c r="O2" s="80">
        <v>5</v>
      </c>
      <c r="P2" s="80">
        <v>5</v>
      </c>
      <c r="Q2" s="80">
        <v>5</v>
      </c>
      <c r="R2" s="80">
        <v>5</v>
      </c>
      <c r="S2" s="80">
        <v>5</v>
      </c>
      <c r="T2" s="76">
        <v>4</v>
      </c>
      <c r="U2" s="76">
        <v>4</v>
      </c>
      <c r="V2" s="76">
        <v>3</v>
      </c>
      <c r="W2" s="76">
        <v>4</v>
      </c>
      <c r="X2" s="80">
        <v>5</v>
      </c>
      <c r="Y2" s="80">
        <v>5</v>
      </c>
      <c r="Z2" s="80">
        <v>5</v>
      </c>
      <c r="AA2" s="80">
        <v>5</v>
      </c>
      <c r="AB2" s="81">
        <v>5</v>
      </c>
      <c r="AC2" s="83">
        <v>5</v>
      </c>
      <c r="AD2" s="65">
        <v>5</v>
      </c>
      <c r="AE2" s="80">
        <v>5</v>
      </c>
      <c r="AF2" s="80">
        <v>5</v>
      </c>
      <c r="AG2" s="80">
        <v>5</v>
      </c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</row>
    <row r="3" spans="1:67" s="64" customFormat="1" ht="21.75">
      <c r="A3" s="76">
        <v>2</v>
      </c>
      <c r="B3" s="80" t="s">
        <v>54</v>
      </c>
      <c r="C3" s="80" t="s">
        <v>52</v>
      </c>
      <c r="D3" s="76">
        <v>0</v>
      </c>
      <c r="E3" s="76">
        <v>0</v>
      </c>
      <c r="F3" s="76">
        <v>1</v>
      </c>
      <c r="G3" s="76">
        <v>0</v>
      </c>
      <c r="H3" s="76">
        <v>0</v>
      </c>
      <c r="I3" s="76">
        <v>0</v>
      </c>
      <c r="J3" s="80">
        <v>5</v>
      </c>
      <c r="K3" s="80">
        <v>4</v>
      </c>
      <c r="L3" s="80">
        <v>5</v>
      </c>
      <c r="M3" s="76">
        <v>5</v>
      </c>
      <c r="N3" s="76">
        <v>5</v>
      </c>
      <c r="O3" s="80">
        <v>5</v>
      </c>
      <c r="P3" s="80">
        <v>3</v>
      </c>
      <c r="Q3" s="80">
        <v>4</v>
      </c>
      <c r="R3" s="80">
        <v>5</v>
      </c>
      <c r="S3" s="80">
        <v>5</v>
      </c>
      <c r="T3" s="76">
        <v>2</v>
      </c>
      <c r="U3" s="76">
        <v>2</v>
      </c>
      <c r="V3" s="76">
        <v>2</v>
      </c>
      <c r="W3" s="76">
        <v>2</v>
      </c>
      <c r="X3" s="80">
        <v>5</v>
      </c>
      <c r="Y3" s="80">
        <v>4</v>
      </c>
      <c r="Z3" s="80">
        <v>4</v>
      </c>
      <c r="AA3" s="80">
        <v>4</v>
      </c>
      <c r="AB3" s="81">
        <v>5</v>
      </c>
      <c r="AC3" s="83">
        <v>5</v>
      </c>
      <c r="AD3" s="65">
        <v>5</v>
      </c>
      <c r="AE3" s="80">
        <v>5</v>
      </c>
      <c r="AF3" s="80">
        <v>3</v>
      </c>
      <c r="AG3" s="80">
        <v>3</v>
      </c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</row>
    <row r="4" spans="1:67" s="64" customFormat="1" ht="21.75">
      <c r="A4" s="76">
        <v>3</v>
      </c>
      <c r="B4" s="80" t="s">
        <v>54</v>
      </c>
      <c r="C4" s="80" t="s">
        <v>86</v>
      </c>
      <c r="D4" s="76">
        <v>1</v>
      </c>
      <c r="E4" s="76">
        <v>1</v>
      </c>
      <c r="F4" s="76">
        <v>1</v>
      </c>
      <c r="G4" s="76">
        <v>1</v>
      </c>
      <c r="H4" s="76">
        <v>1</v>
      </c>
      <c r="I4" s="76">
        <v>1</v>
      </c>
      <c r="J4" s="80">
        <v>5</v>
      </c>
      <c r="K4" s="80">
        <v>5</v>
      </c>
      <c r="L4" s="80">
        <v>5</v>
      </c>
      <c r="M4" s="76">
        <v>5</v>
      </c>
      <c r="N4" s="76">
        <v>5</v>
      </c>
      <c r="O4" s="80">
        <v>5</v>
      </c>
      <c r="P4" s="80">
        <v>5</v>
      </c>
      <c r="Q4" s="80">
        <v>5</v>
      </c>
      <c r="R4" s="80">
        <v>5</v>
      </c>
      <c r="S4" s="80">
        <v>5</v>
      </c>
      <c r="T4" s="76">
        <v>5</v>
      </c>
      <c r="U4" s="76">
        <v>5</v>
      </c>
      <c r="V4" s="76">
        <v>5</v>
      </c>
      <c r="W4" s="76">
        <v>5</v>
      </c>
      <c r="X4" s="80">
        <v>5</v>
      </c>
      <c r="Y4" s="80">
        <v>5</v>
      </c>
      <c r="Z4" s="80">
        <v>5</v>
      </c>
      <c r="AA4" s="80">
        <v>5</v>
      </c>
      <c r="AB4" s="81">
        <v>5</v>
      </c>
      <c r="AC4" s="83">
        <v>5</v>
      </c>
      <c r="AD4" s="65">
        <v>5</v>
      </c>
      <c r="AE4" s="80">
        <v>5</v>
      </c>
      <c r="AF4" s="80">
        <v>5</v>
      </c>
      <c r="AG4" s="80">
        <v>5</v>
      </c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</row>
    <row r="5" spans="1:67" s="64" customFormat="1" ht="21.75">
      <c r="A5" s="76">
        <v>4</v>
      </c>
      <c r="B5" s="80" t="s">
        <v>87</v>
      </c>
      <c r="C5" s="80" t="s">
        <v>52</v>
      </c>
      <c r="D5" s="76">
        <v>0</v>
      </c>
      <c r="E5" s="76">
        <v>1</v>
      </c>
      <c r="F5" s="76">
        <v>0</v>
      </c>
      <c r="G5" s="76">
        <v>1</v>
      </c>
      <c r="H5" s="76">
        <v>0</v>
      </c>
      <c r="I5" s="76">
        <v>0</v>
      </c>
      <c r="J5" s="80">
        <v>5</v>
      </c>
      <c r="K5" s="80">
        <v>5</v>
      </c>
      <c r="L5" s="80">
        <v>5</v>
      </c>
      <c r="M5" s="76">
        <v>5</v>
      </c>
      <c r="N5" s="76">
        <v>5</v>
      </c>
      <c r="O5" s="80">
        <v>5</v>
      </c>
      <c r="P5" s="80">
        <v>5</v>
      </c>
      <c r="Q5" s="80">
        <v>5</v>
      </c>
      <c r="R5" s="80">
        <v>5</v>
      </c>
      <c r="S5" s="80">
        <v>5</v>
      </c>
      <c r="T5" s="76">
        <v>4</v>
      </c>
      <c r="U5" s="76">
        <v>4</v>
      </c>
      <c r="V5" s="76">
        <v>4</v>
      </c>
      <c r="W5" s="76">
        <v>4</v>
      </c>
      <c r="X5" s="80">
        <v>5</v>
      </c>
      <c r="Y5" s="80">
        <v>5</v>
      </c>
      <c r="Z5" s="80">
        <v>5</v>
      </c>
      <c r="AA5" s="80">
        <v>5</v>
      </c>
      <c r="AB5" s="81">
        <v>5</v>
      </c>
      <c r="AC5" s="83">
        <v>5</v>
      </c>
      <c r="AD5" s="65">
        <v>5</v>
      </c>
      <c r="AE5" s="80">
        <v>5</v>
      </c>
      <c r="AF5" s="80">
        <v>5</v>
      </c>
      <c r="AG5" s="80">
        <v>5</v>
      </c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</row>
    <row r="6" spans="1:67" s="64" customFormat="1" ht="21.75">
      <c r="A6" s="76">
        <v>5</v>
      </c>
      <c r="B6" s="80" t="s">
        <v>87</v>
      </c>
      <c r="C6" s="80" t="s">
        <v>52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80">
        <v>4</v>
      </c>
      <c r="K6" s="80">
        <v>2</v>
      </c>
      <c r="L6" s="80">
        <v>3</v>
      </c>
      <c r="M6" s="76">
        <v>4</v>
      </c>
      <c r="N6" s="76">
        <v>4</v>
      </c>
      <c r="O6" s="80">
        <v>4</v>
      </c>
      <c r="P6" s="80">
        <v>4</v>
      </c>
      <c r="Q6" s="80">
        <v>4</v>
      </c>
      <c r="R6" s="80">
        <v>4</v>
      </c>
      <c r="S6" s="80">
        <v>4</v>
      </c>
      <c r="T6" s="76">
        <v>1</v>
      </c>
      <c r="U6" s="76">
        <v>1</v>
      </c>
      <c r="V6" s="76">
        <v>1</v>
      </c>
      <c r="W6" s="76">
        <v>1</v>
      </c>
      <c r="X6" s="80">
        <v>2</v>
      </c>
      <c r="Y6" s="80">
        <v>2</v>
      </c>
      <c r="Z6" s="80">
        <v>2</v>
      </c>
      <c r="AA6" s="80">
        <v>2</v>
      </c>
      <c r="AB6" s="81">
        <v>4</v>
      </c>
      <c r="AC6" s="83">
        <v>4</v>
      </c>
      <c r="AD6" s="65">
        <v>4</v>
      </c>
      <c r="AE6" s="80">
        <v>4</v>
      </c>
      <c r="AF6" s="80">
        <v>4</v>
      </c>
      <c r="AG6" s="80">
        <v>4</v>
      </c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</row>
    <row r="7" spans="1:67" s="64" customFormat="1" ht="21.75">
      <c r="A7" s="76">
        <v>6</v>
      </c>
      <c r="B7" s="80" t="s">
        <v>54</v>
      </c>
      <c r="C7" s="80" t="s">
        <v>88</v>
      </c>
      <c r="D7" s="76">
        <v>0</v>
      </c>
      <c r="E7" s="76">
        <v>0</v>
      </c>
      <c r="F7" s="76">
        <v>1</v>
      </c>
      <c r="G7" s="76">
        <v>1</v>
      </c>
      <c r="H7" s="76">
        <v>0</v>
      </c>
      <c r="I7" s="76">
        <v>0</v>
      </c>
      <c r="J7" s="80">
        <v>5</v>
      </c>
      <c r="K7" s="80">
        <v>5</v>
      </c>
      <c r="L7" s="80">
        <v>5</v>
      </c>
      <c r="M7" s="76">
        <v>5</v>
      </c>
      <c r="N7" s="76">
        <v>5</v>
      </c>
      <c r="O7" s="80">
        <v>5</v>
      </c>
      <c r="P7" s="80">
        <v>5</v>
      </c>
      <c r="Q7" s="80">
        <v>5</v>
      </c>
      <c r="R7" s="80">
        <v>5</v>
      </c>
      <c r="S7" s="80">
        <v>5</v>
      </c>
      <c r="T7" s="76">
        <v>5</v>
      </c>
      <c r="U7" s="76">
        <v>5</v>
      </c>
      <c r="V7" s="76">
        <v>5</v>
      </c>
      <c r="W7" s="76">
        <v>5</v>
      </c>
      <c r="X7" s="80">
        <v>5</v>
      </c>
      <c r="Y7" s="80">
        <v>5</v>
      </c>
      <c r="Z7" s="80">
        <v>5</v>
      </c>
      <c r="AA7" s="80">
        <v>5</v>
      </c>
      <c r="AB7" s="81">
        <v>5</v>
      </c>
      <c r="AC7" s="83">
        <v>5</v>
      </c>
      <c r="AD7" s="65">
        <v>5</v>
      </c>
      <c r="AE7" s="80">
        <v>5</v>
      </c>
      <c r="AF7" s="80">
        <v>5</v>
      </c>
      <c r="AG7" s="80">
        <v>5</v>
      </c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</row>
    <row r="8" spans="1:67" s="64" customFormat="1" ht="21.75">
      <c r="A8" s="76">
        <v>7</v>
      </c>
      <c r="B8" s="80" t="s">
        <v>87</v>
      </c>
      <c r="C8" s="80" t="s">
        <v>52</v>
      </c>
      <c r="D8" s="76">
        <v>1</v>
      </c>
      <c r="E8" s="76">
        <v>1</v>
      </c>
      <c r="F8" s="76">
        <v>0</v>
      </c>
      <c r="G8" s="76">
        <v>0</v>
      </c>
      <c r="H8" s="76">
        <v>0</v>
      </c>
      <c r="I8" s="76">
        <v>0</v>
      </c>
      <c r="J8" s="80">
        <v>5</v>
      </c>
      <c r="K8" s="80">
        <v>4</v>
      </c>
      <c r="L8" s="80">
        <v>4</v>
      </c>
      <c r="M8" s="76">
        <v>5</v>
      </c>
      <c r="N8" s="76">
        <v>5</v>
      </c>
      <c r="O8" s="80">
        <v>5</v>
      </c>
      <c r="P8" s="80">
        <v>4</v>
      </c>
      <c r="Q8" s="80">
        <v>4</v>
      </c>
      <c r="R8" s="80">
        <v>5</v>
      </c>
      <c r="S8" s="80">
        <v>5</v>
      </c>
      <c r="T8" s="76">
        <v>3</v>
      </c>
      <c r="U8" s="76">
        <v>3</v>
      </c>
      <c r="V8" s="76">
        <v>3</v>
      </c>
      <c r="W8" s="76">
        <v>3</v>
      </c>
      <c r="X8" s="80">
        <v>4</v>
      </c>
      <c r="Y8" s="80">
        <v>4</v>
      </c>
      <c r="Z8" s="80">
        <v>5</v>
      </c>
      <c r="AA8" s="80">
        <v>3</v>
      </c>
      <c r="AB8" s="81">
        <v>5</v>
      </c>
      <c r="AC8" s="83">
        <v>5</v>
      </c>
      <c r="AD8" s="65">
        <v>5</v>
      </c>
      <c r="AE8" s="80">
        <v>4</v>
      </c>
      <c r="AF8" s="80">
        <v>4</v>
      </c>
      <c r="AG8" s="80">
        <v>5</v>
      </c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</row>
    <row r="9" spans="1:67" s="64" customFormat="1" ht="21.75">
      <c r="A9" s="76">
        <v>8</v>
      </c>
      <c r="B9" s="80" t="s">
        <v>54</v>
      </c>
      <c r="C9" s="80" t="s">
        <v>52</v>
      </c>
      <c r="D9" s="76">
        <v>1</v>
      </c>
      <c r="E9" s="76">
        <v>0</v>
      </c>
      <c r="F9" s="76">
        <v>0</v>
      </c>
      <c r="G9" s="76">
        <v>1</v>
      </c>
      <c r="H9" s="76">
        <v>0</v>
      </c>
      <c r="I9" s="76">
        <v>0</v>
      </c>
      <c r="J9" s="80">
        <v>4</v>
      </c>
      <c r="K9" s="80">
        <v>4</v>
      </c>
      <c r="L9" s="80">
        <v>4</v>
      </c>
      <c r="M9" s="76">
        <v>5</v>
      </c>
      <c r="N9" s="76">
        <v>5</v>
      </c>
      <c r="O9" s="80">
        <v>5</v>
      </c>
      <c r="P9" s="80">
        <v>4</v>
      </c>
      <c r="Q9" s="80">
        <v>4</v>
      </c>
      <c r="R9" s="80">
        <v>4</v>
      </c>
      <c r="S9" s="80">
        <v>4</v>
      </c>
      <c r="T9" s="76">
        <v>3</v>
      </c>
      <c r="U9" s="76">
        <v>3</v>
      </c>
      <c r="V9" s="76">
        <v>3</v>
      </c>
      <c r="W9" s="76">
        <v>3</v>
      </c>
      <c r="X9" s="80">
        <v>4</v>
      </c>
      <c r="Y9" s="80">
        <v>4</v>
      </c>
      <c r="Z9" s="80">
        <v>4</v>
      </c>
      <c r="AA9" s="80">
        <v>4</v>
      </c>
      <c r="AB9" s="81">
        <v>5</v>
      </c>
      <c r="AC9" s="83">
        <v>5</v>
      </c>
      <c r="AD9" s="65">
        <v>4</v>
      </c>
      <c r="AE9" s="80">
        <v>4</v>
      </c>
      <c r="AF9" s="80">
        <v>4</v>
      </c>
      <c r="AG9" s="80">
        <v>4</v>
      </c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</row>
    <row r="10" spans="1:67" s="64" customFormat="1" ht="21.75">
      <c r="A10" s="76">
        <v>9</v>
      </c>
      <c r="B10" s="80" t="s">
        <v>54</v>
      </c>
      <c r="C10" s="80" t="s">
        <v>52</v>
      </c>
      <c r="D10" s="76">
        <v>0</v>
      </c>
      <c r="E10" s="76">
        <v>1</v>
      </c>
      <c r="F10" s="76">
        <v>1</v>
      </c>
      <c r="G10" s="76">
        <v>1</v>
      </c>
      <c r="H10" s="76">
        <v>0</v>
      </c>
      <c r="I10" s="76">
        <v>0</v>
      </c>
      <c r="J10" s="80">
        <v>5</v>
      </c>
      <c r="K10" s="80">
        <v>5</v>
      </c>
      <c r="L10" s="80">
        <v>5</v>
      </c>
      <c r="M10" s="76">
        <v>5</v>
      </c>
      <c r="N10" s="76">
        <v>4</v>
      </c>
      <c r="O10" s="80">
        <v>4</v>
      </c>
      <c r="P10" s="80">
        <v>5</v>
      </c>
      <c r="Q10" s="80">
        <v>5</v>
      </c>
      <c r="R10" s="80">
        <v>5</v>
      </c>
      <c r="S10" s="80">
        <v>5</v>
      </c>
      <c r="T10" s="76">
        <v>3</v>
      </c>
      <c r="U10" s="76">
        <v>2</v>
      </c>
      <c r="V10" s="76">
        <v>2</v>
      </c>
      <c r="W10" s="76">
        <v>2</v>
      </c>
      <c r="X10" s="80">
        <v>5</v>
      </c>
      <c r="Y10" s="80">
        <v>4</v>
      </c>
      <c r="Z10" s="80">
        <v>4</v>
      </c>
      <c r="AA10" s="80">
        <v>4</v>
      </c>
      <c r="AB10" s="81">
        <v>5</v>
      </c>
      <c r="AC10" s="83">
        <v>5</v>
      </c>
      <c r="AD10" s="65">
        <v>5</v>
      </c>
      <c r="AE10" s="80">
        <v>5</v>
      </c>
      <c r="AF10" s="80">
        <v>5</v>
      </c>
      <c r="AG10" s="80">
        <v>5</v>
      </c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</row>
    <row r="11" spans="1:67" s="64" customFormat="1" ht="21.75">
      <c r="A11" s="76">
        <v>10</v>
      </c>
      <c r="B11" s="80" t="s">
        <v>54</v>
      </c>
      <c r="C11" s="80" t="s">
        <v>52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80">
        <v>4</v>
      </c>
      <c r="K11" s="80">
        <v>4</v>
      </c>
      <c r="L11" s="80">
        <v>4</v>
      </c>
      <c r="M11" s="76">
        <v>4</v>
      </c>
      <c r="N11" s="76">
        <v>4</v>
      </c>
      <c r="O11" s="80">
        <v>4</v>
      </c>
      <c r="P11" s="80">
        <v>4</v>
      </c>
      <c r="Q11" s="80">
        <v>4</v>
      </c>
      <c r="R11" s="80">
        <v>4</v>
      </c>
      <c r="S11" s="80">
        <v>3</v>
      </c>
      <c r="T11" s="76">
        <v>2</v>
      </c>
      <c r="U11" s="76">
        <v>2</v>
      </c>
      <c r="V11" s="76">
        <v>2</v>
      </c>
      <c r="W11" s="76">
        <v>2</v>
      </c>
      <c r="X11" s="80">
        <v>4</v>
      </c>
      <c r="Y11" s="80">
        <v>3</v>
      </c>
      <c r="Z11" s="80">
        <v>3</v>
      </c>
      <c r="AA11" s="80">
        <v>3</v>
      </c>
      <c r="AB11" s="81">
        <v>4</v>
      </c>
      <c r="AC11" s="83">
        <v>4</v>
      </c>
      <c r="AD11" s="65">
        <v>4</v>
      </c>
      <c r="AE11" s="80">
        <v>4</v>
      </c>
      <c r="AF11" s="80">
        <v>4</v>
      </c>
      <c r="AG11" s="80">
        <v>4</v>
      </c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</row>
    <row r="12" spans="1:67" s="64" customFormat="1" ht="21.75">
      <c r="A12" s="76">
        <v>11</v>
      </c>
      <c r="B12" s="80" t="s">
        <v>54</v>
      </c>
      <c r="C12" s="80" t="s">
        <v>52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80">
        <v>5</v>
      </c>
      <c r="K12" s="80">
        <v>5</v>
      </c>
      <c r="L12" s="80">
        <v>5</v>
      </c>
      <c r="M12" s="76">
        <v>4</v>
      </c>
      <c r="N12" s="76">
        <v>5</v>
      </c>
      <c r="O12" s="80">
        <v>5</v>
      </c>
      <c r="P12" s="80">
        <v>4</v>
      </c>
      <c r="Q12" s="80">
        <v>5</v>
      </c>
      <c r="R12" s="80">
        <v>5</v>
      </c>
      <c r="S12" s="80">
        <v>5</v>
      </c>
      <c r="T12" s="76">
        <v>5</v>
      </c>
      <c r="U12" s="76">
        <v>5</v>
      </c>
      <c r="V12" s="76">
        <v>5</v>
      </c>
      <c r="W12" s="76">
        <v>5</v>
      </c>
      <c r="X12" s="80">
        <v>5</v>
      </c>
      <c r="Y12" s="80">
        <v>5</v>
      </c>
      <c r="Z12" s="80">
        <v>5</v>
      </c>
      <c r="AA12" s="80">
        <v>5</v>
      </c>
      <c r="AB12" s="81">
        <v>4</v>
      </c>
      <c r="AC12" s="83">
        <v>4</v>
      </c>
      <c r="AD12" s="65">
        <v>4</v>
      </c>
      <c r="AE12" s="80">
        <v>3</v>
      </c>
      <c r="AF12" s="80">
        <v>5</v>
      </c>
      <c r="AG12" s="80">
        <v>5</v>
      </c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</row>
    <row r="13" spans="1:67" s="64" customFormat="1" ht="21.75">
      <c r="A13" s="76">
        <v>12</v>
      </c>
      <c r="B13" s="80" t="s">
        <v>54</v>
      </c>
      <c r="C13" s="80" t="s">
        <v>86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80">
        <v>5</v>
      </c>
      <c r="K13" s="80">
        <v>4</v>
      </c>
      <c r="L13" s="80">
        <v>3</v>
      </c>
      <c r="M13" s="76">
        <v>5</v>
      </c>
      <c r="N13" s="76">
        <v>5</v>
      </c>
      <c r="O13" s="80">
        <v>5</v>
      </c>
      <c r="P13" s="80">
        <v>5</v>
      </c>
      <c r="Q13" s="80">
        <v>5</v>
      </c>
      <c r="R13" s="80">
        <v>5</v>
      </c>
      <c r="S13" s="80">
        <v>5</v>
      </c>
      <c r="T13" s="76">
        <v>3</v>
      </c>
      <c r="U13" s="76">
        <v>3</v>
      </c>
      <c r="V13" s="76">
        <v>3</v>
      </c>
      <c r="W13" s="76">
        <v>3</v>
      </c>
      <c r="X13" s="80">
        <v>4</v>
      </c>
      <c r="Y13" s="80">
        <v>4</v>
      </c>
      <c r="Z13" s="80">
        <v>4</v>
      </c>
      <c r="AA13" s="80">
        <v>4</v>
      </c>
      <c r="AB13" s="81">
        <v>5</v>
      </c>
      <c r="AC13" s="83">
        <v>5</v>
      </c>
      <c r="AD13" s="65">
        <v>5</v>
      </c>
      <c r="AE13" s="80">
        <v>5</v>
      </c>
      <c r="AF13" s="80">
        <v>5</v>
      </c>
      <c r="AG13" s="80">
        <v>5</v>
      </c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</row>
    <row r="14" spans="1:67" s="64" customFormat="1" ht="21.75">
      <c r="A14" s="76">
        <v>13</v>
      </c>
      <c r="B14" s="80" t="s">
        <v>87</v>
      </c>
      <c r="C14" s="80" t="s">
        <v>52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1</v>
      </c>
      <c r="J14" s="80">
        <v>5</v>
      </c>
      <c r="K14" s="80">
        <v>5</v>
      </c>
      <c r="L14" s="80">
        <v>5</v>
      </c>
      <c r="M14" s="76">
        <v>5</v>
      </c>
      <c r="N14" s="76">
        <v>5</v>
      </c>
      <c r="O14" s="80">
        <v>5</v>
      </c>
      <c r="P14" s="80">
        <v>5</v>
      </c>
      <c r="Q14" s="80">
        <v>5</v>
      </c>
      <c r="R14" s="80">
        <v>5</v>
      </c>
      <c r="S14" s="80">
        <v>5</v>
      </c>
      <c r="T14" s="76">
        <v>4</v>
      </c>
      <c r="U14" s="76">
        <v>4</v>
      </c>
      <c r="V14" s="76">
        <v>4</v>
      </c>
      <c r="W14" s="76">
        <v>4</v>
      </c>
      <c r="X14" s="80">
        <v>3</v>
      </c>
      <c r="Y14" s="80">
        <v>3</v>
      </c>
      <c r="Z14" s="80">
        <v>3</v>
      </c>
      <c r="AA14" s="80">
        <v>3</v>
      </c>
      <c r="AB14" s="81">
        <v>3</v>
      </c>
      <c r="AC14" s="83">
        <v>5</v>
      </c>
      <c r="AD14" s="65">
        <v>5</v>
      </c>
      <c r="AE14" s="80">
        <v>5</v>
      </c>
      <c r="AF14" s="80">
        <v>5</v>
      </c>
      <c r="AG14" s="80">
        <v>5</v>
      </c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</row>
    <row r="15" spans="1:67" s="64" customFormat="1" ht="21.75">
      <c r="A15" s="76">
        <v>14</v>
      </c>
      <c r="B15" s="80" t="s">
        <v>54</v>
      </c>
      <c r="C15" s="80" t="s">
        <v>86</v>
      </c>
      <c r="D15" s="76">
        <v>0</v>
      </c>
      <c r="E15" s="76">
        <v>1</v>
      </c>
      <c r="F15" s="76">
        <v>0</v>
      </c>
      <c r="G15" s="76">
        <v>0</v>
      </c>
      <c r="H15" s="76">
        <v>0</v>
      </c>
      <c r="I15" s="76">
        <v>0</v>
      </c>
      <c r="J15" s="80">
        <v>4</v>
      </c>
      <c r="K15" s="80">
        <v>4</v>
      </c>
      <c r="L15" s="80">
        <v>4</v>
      </c>
      <c r="M15" s="76">
        <v>4</v>
      </c>
      <c r="N15" s="76">
        <v>4</v>
      </c>
      <c r="O15" s="80">
        <v>4</v>
      </c>
      <c r="P15" s="80">
        <v>4</v>
      </c>
      <c r="Q15" s="80">
        <v>4</v>
      </c>
      <c r="R15" s="80">
        <v>4</v>
      </c>
      <c r="S15" s="80">
        <v>4</v>
      </c>
      <c r="T15" s="76">
        <v>2</v>
      </c>
      <c r="U15" s="76">
        <v>2</v>
      </c>
      <c r="V15" s="76">
        <v>2</v>
      </c>
      <c r="W15" s="76">
        <v>2</v>
      </c>
      <c r="X15" s="80">
        <v>4</v>
      </c>
      <c r="Y15" s="80">
        <v>4</v>
      </c>
      <c r="Z15" s="80">
        <v>4</v>
      </c>
      <c r="AA15" s="80">
        <v>4</v>
      </c>
      <c r="AB15" s="81">
        <v>5</v>
      </c>
      <c r="AC15" s="83">
        <v>5</v>
      </c>
      <c r="AD15" s="65">
        <v>5</v>
      </c>
      <c r="AE15" s="80">
        <v>5</v>
      </c>
      <c r="AF15" s="80">
        <v>5</v>
      </c>
      <c r="AG15" s="80">
        <v>5</v>
      </c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</row>
    <row r="16" spans="1:67" s="66" customFormat="1">
      <c r="D16" s="108">
        <f>COUNTIF(D2:D15,1)</f>
        <v>4</v>
      </c>
      <c r="E16" s="108">
        <f t="shared" ref="E16:I16" si="0">COUNTIF(E2:E15,1)</f>
        <v>6</v>
      </c>
      <c r="F16" s="108">
        <f t="shared" si="0"/>
        <v>5</v>
      </c>
      <c r="G16" s="108">
        <f t="shared" si="0"/>
        <v>6</v>
      </c>
      <c r="H16" s="108">
        <f t="shared" si="0"/>
        <v>1</v>
      </c>
      <c r="I16" s="108">
        <f t="shared" si="0"/>
        <v>2</v>
      </c>
      <c r="J16" s="67">
        <f>AVERAGE(J2:J15)</f>
        <v>4.7142857142857144</v>
      </c>
      <c r="K16" s="67">
        <f t="shared" ref="K16:AG16" si="1">AVERAGE(K2:K15)</f>
        <v>4.3571428571428568</v>
      </c>
      <c r="L16" s="67">
        <f t="shared" si="1"/>
        <v>4.4285714285714288</v>
      </c>
      <c r="M16" s="67">
        <f t="shared" si="1"/>
        <v>4.7142857142857144</v>
      </c>
      <c r="N16" s="67">
        <f t="shared" si="1"/>
        <v>4.7142857142857144</v>
      </c>
      <c r="O16" s="67">
        <f t="shared" si="1"/>
        <v>4.7142857142857144</v>
      </c>
      <c r="P16" s="67">
        <f t="shared" si="1"/>
        <v>4.4285714285714288</v>
      </c>
      <c r="Q16" s="67">
        <f t="shared" si="1"/>
        <v>4.5714285714285712</v>
      </c>
      <c r="R16" s="67">
        <f t="shared" si="1"/>
        <v>4.7142857142857144</v>
      </c>
      <c r="S16" s="67">
        <f t="shared" si="1"/>
        <v>4.6428571428571432</v>
      </c>
      <c r="T16" s="67">
        <f t="shared" si="1"/>
        <v>3.2857142857142856</v>
      </c>
      <c r="U16" s="67">
        <f t="shared" si="1"/>
        <v>3.2142857142857144</v>
      </c>
      <c r="V16" s="67">
        <f t="shared" si="1"/>
        <v>3.1428571428571428</v>
      </c>
      <c r="W16" s="67">
        <f t="shared" si="1"/>
        <v>3.2142857142857144</v>
      </c>
      <c r="X16" s="67">
        <f t="shared" si="1"/>
        <v>4.2857142857142856</v>
      </c>
      <c r="Y16" s="67">
        <f t="shared" si="1"/>
        <v>4.0714285714285712</v>
      </c>
      <c r="Z16" s="67">
        <f t="shared" si="1"/>
        <v>4.1428571428571432</v>
      </c>
      <c r="AA16" s="67">
        <f t="shared" si="1"/>
        <v>4</v>
      </c>
      <c r="AB16" s="67">
        <f t="shared" si="1"/>
        <v>4.6428571428571432</v>
      </c>
      <c r="AC16" s="67">
        <f t="shared" si="1"/>
        <v>4.7857142857142856</v>
      </c>
      <c r="AD16" s="67">
        <f t="shared" si="1"/>
        <v>4.7142857142857144</v>
      </c>
      <c r="AE16" s="67">
        <f t="shared" si="1"/>
        <v>4.5714285714285712</v>
      </c>
      <c r="AF16" s="67">
        <f t="shared" si="1"/>
        <v>4.5714285714285712</v>
      </c>
      <c r="AG16" s="67">
        <f t="shared" si="1"/>
        <v>4.6428571428571432</v>
      </c>
      <c r="AH16" s="110">
        <f>AVERAGE(J16:S16,AB16:AG16)</f>
        <v>4.6205357142857144</v>
      </c>
    </row>
    <row r="17" spans="3:34" s="66" customFormat="1">
      <c r="D17" s="67">
        <f>STDEV(D2:D15)</f>
        <v>0.46880723093849541</v>
      </c>
      <c r="E17" s="67">
        <f t="shared" ref="E17:I17" si="2">STDEV(E2:E15)</f>
        <v>0.51355259101309547</v>
      </c>
      <c r="F17" s="67">
        <f t="shared" si="2"/>
        <v>0.4972451580988469</v>
      </c>
      <c r="G17" s="67">
        <f t="shared" si="2"/>
        <v>0.51355259101309547</v>
      </c>
      <c r="H17" s="67">
        <f t="shared" si="2"/>
        <v>0.2672612419124244</v>
      </c>
      <c r="I17" s="67">
        <f t="shared" si="2"/>
        <v>0.36313651960128146</v>
      </c>
      <c r="J17" s="67">
        <f>STDEV(J2:J15)</f>
        <v>0.46880723093849547</v>
      </c>
      <c r="K17" s="67">
        <f t="shared" ref="K17:AG17" si="3">STDEV(K2:K15)</f>
        <v>0.84189738614109577</v>
      </c>
      <c r="L17" s="67">
        <f t="shared" si="3"/>
        <v>0.75592894601845528</v>
      </c>
      <c r="M17" s="67">
        <f t="shared" si="3"/>
        <v>0.46880723093849547</v>
      </c>
      <c r="N17" s="67">
        <f t="shared" si="3"/>
        <v>0.46880723093849552</v>
      </c>
      <c r="O17" s="67">
        <f t="shared" si="3"/>
        <v>0.46880723093849552</v>
      </c>
      <c r="P17" s="67">
        <f t="shared" si="3"/>
        <v>0.64620617265886493</v>
      </c>
      <c r="Q17" s="67">
        <f t="shared" si="3"/>
        <v>0.51355259101309669</v>
      </c>
      <c r="R17" s="67">
        <f t="shared" si="3"/>
        <v>0.46880723093849547</v>
      </c>
      <c r="S17" s="67">
        <f t="shared" si="3"/>
        <v>0.63332369377665143</v>
      </c>
      <c r="T17" s="67">
        <f t="shared" si="3"/>
        <v>1.266647387553302</v>
      </c>
      <c r="U17" s="67">
        <f t="shared" si="3"/>
        <v>1.3114039117603014</v>
      </c>
      <c r="V17" s="67">
        <f t="shared" si="3"/>
        <v>1.2924123453177283</v>
      </c>
      <c r="W17" s="67">
        <f t="shared" si="3"/>
        <v>1.3114039117603014</v>
      </c>
      <c r="X17" s="67">
        <f t="shared" si="3"/>
        <v>0.91387353346337441</v>
      </c>
      <c r="Y17" s="67">
        <f t="shared" si="3"/>
        <v>0.91687476825318937</v>
      </c>
      <c r="Z17" s="67">
        <f t="shared" si="3"/>
        <v>0.94926229309864707</v>
      </c>
      <c r="AA17" s="67">
        <f t="shared" si="3"/>
        <v>0.96076892283052284</v>
      </c>
      <c r="AB17" s="67">
        <f t="shared" si="3"/>
        <v>0.63332369377665143</v>
      </c>
      <c r="AC17" s="67">
        <f t="shared" si="3"/>
        <v>0.42581531362632014</v>
      </c>
      <c r="AD17" s="67">
        <f t="shared" si="3"/>
        <v>0.46880723093849547</v>
      </c>
      <c r="AE17" s="67">
        <f t="shared" si="3"/>
        <v>0.64620617265886493</v>
      </c>
      <c r="AF17" s="67">
        <f t="shared" si="3"/>
        <v>0.64620617265886493</v>
      </c>
      <c r="AG17" s="67">
        <f t="shared" si="3"/>
        <v>0.63332369377665143</v>
      </c>
      <c r="AH17" s="110">
        <f>AVERAGE(J17:S17,AB17:AG17)</f>
        <v>0.57428920135853068</v>
      </c>
    </row>
    <row r="18" spans="3:34" s="66" customFormat="1">
      <c r="L18" s="67">
        <f>STDEV(J2:L15)</f>
        <v>0.70710678118654757</v>
      </c>
      <c r="N18" s="67">
        <f>STDEVA(M2:N15)</f>
        <v>0.4600437062282362</v>
      </c>
      <c r="S18" s="67">
        <f>STDEVA(O2:S15)</f>
        <v>0.54620846322645478</v>
      </c>
      <c r="T18" s="11"/>
      <c r="U18" s="11"/>
      <c r="W18" s="67">
        <f>STDEVA(T2:W15)</f>
        <v>1.2607975212580289</v>
      </c>
      <c r="X18" s="11"/>
      <c r="Y18" s="11"/>
      <c r="AA18" s="67">
        <f>STDEVA(X2:AA15)</f>
        <v>0.91577091220258988</v>
      </c>
      <c r="AD18" s="67">
        <f>STDEVA(AB2:AD15)</f>
        <v>0.50777920522049247</v>
      </c>
      <c r="AG18" s="67">
        <f>STDEVA(AE2:AG15)</f>
        <v>0.62701475493292802</v>
      </c>
    </row>
    <row r="19" spans="3:34" s="66" customFormat="1">
      <c r="L19" s="68">
        <f>AVERAGE(J2:L15)</f>
        <v>4.5</v>
      </c>
      <c r="N19" s="68">
        <f>AVERAGE(M2:N15)</f>
        <v>4.7142857142857144</v>
      </c>
      <c r="S19" s="68">
        <f>AVERAGE(O2:S15)</f>
        <v>4.6142857142857139</v>
      </c>
      <c r="T19" s="11"/>
      <c r="U19" s="11"/>
      <c r="W19" s="68">
        <f>AVERAGE(T2:W15)</f>
        <v>3.2142857142857144</v>
      </c>
      <c r="X19" s="11"/>
      <c r="Y19" s="11"/>
      <c r="AA19" s="68">
        <f>AVERAGE(X2:AA15)</f>
        <v>4.125</v>
      </c>
      <c r="AD19" s="68">
        <f>AVERAGE(AB2:AD15)</f>
        <v>4.7142857142857144</v>
      </c>
      <c r="AG19" s="68">
        <f>AVERAGE(AE2:AG15)</f>
        <v>4.5952380952380949</v>
      </c>
    </row>
    <row r="20" spans="3:34">
      <c r="C20" s="79" t="s">
        <v>7</v>
      </c>
      <c r="D20" s="75"/>
      <c r="J20" s="11"/>
      <c r="K20" s="11"/>
      <c r="L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3:34">
      <c r="C21" s="76" t="s">
        <v>53</v>
      </c>
      <c r="D21" s="77">
        <f>COUNTIF(B2:B15,"นิสิตระดับปริญญาเอก")</f>
        <v>1</v>
      </c>
      <c r="J21" s="11"/>
      <c r="K21" s="11"/>
      <c r="L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3:34">
      <c r="C22" s="76" t="s">
        <v>54</v>
      </c>
      <c r="D22" s="77">
        <f>COUNTIF(B2:B15,"นิสิตระดับปริญญาโท")</f>
        <v>9</v>
      </c>
      <c r="J22" s="11"/>
      <c r="K22" s="11"/>
      <c r="L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3:34">
      <c r="C23" s="76" t="s">
        <v>87</v>
      </c>
      <c r="D23" s="77">
        <f>COUNTIF(B2:B15,"บุคลากรภายในมหาวิทยาลัยนเรศวร")</f>
        <v>4</v>
      </c>
      <c r="J23" s="11"/>
      <c r="K23" s="11"/>
      <c r="L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3:34">
      <c r="C24" s="78" t="s">
        <v>10</v>
      </c>
      <c r="D24" s="78">
        <f>SUM(D21:D23)</f>
        <v>14</v>
      </c>
      <c r="J24" s="11"/>
      <c r="K24" s="11"/>
      <c r="L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3:34">
      <c r="J25" s="11"/>
      <c r="K25" s="11"/>
      <c r="L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3:34">
      <c r="C26" s="79" t="s">
        <v>89</v>
      </c>
      <c r="D26" s="75"/>
      <c r="J26" s="11"/>
      <c r="K26" s="11"/>
      <c r="L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3:34">
      <c r="C27" s="119" t="s">
        <v>86</v>
      </c>
      <c r="D27" s="77">
        <f>COUNTIF(C2:C21,"เทคโนโลยีผู้ประกอบการและการจัดการนวัตกรรม")</f>
        <v>3</v>
      </c>
      <c r="J27" s="11"/>
      <c r="K27" s="11"/>
      <c r="L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3:34" s="61" customFormat="1">
      <c r="C28" s="76" t="s">
        <v>88</v>
      </c>
      <c r="D28" s="77">
        <f>COUNTIF(C2:C22,"เคมีอุตสาหกรรม")</f>
        <v>2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3:34" s="61" customFormat="1">
      <c r="C29" s="76" t="s">
        <v>52</v>
      </c>
      <c r="D29" s="77">
        <f>COUNTIF(C2:C23,"ไม่ระบุ")</f>
        <v>9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3:34" s="61" customFormat="1">
      <c r="C30" s="78" t="s">
        <v>10</v>
      </c>
      <c r="D30" s="78">
        <f>SUM(D27:D29)</f>
        <v>14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3:34" s="61" customFormat="1">
      <c r="C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3:34" s="61" customFormat="1">
      <c r="C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3:33" s="61" customFormat="1">
      <c r="C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3:33" s="61" customFormat="1">
      <c r="C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spans="3:33" s="61" customFormat="1">
      <c r="C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3:33" s="61" customFormat="1">
      <c r="C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spans="3:33" s="61" customFormat="1">
      <c r="C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spans="3:33" s="61" customFormat="1">
      <c r="C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3:33" s="61" customFormat="1">
      <c r="C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3:33" s="61" customFormat="1">
      <c r="C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3:33" s="61" customFormat="1">
      <c r="C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3:33" s="61" customFormat="1">
      <c r="C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3:33" s="61" customFormat="1">
      <c r="C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3:33" s="61" customFormat="1">
      <c r="C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3:33" s="61" customFormat="1">
      <c r="C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spans="3:33" s="61" customFormat="1">
      <c r="C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3:33" s="61" customFormat="1">
      <c r="C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3:33" s="61" customFormat="1">
      <c r="C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3:33" s="61" customFormat="1">
      <c r="C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3:33" s="61" customFormat="1">
      <c r="C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spans="3:33" s="61" customFormat="1">
      <c r="C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3:33" s="61" customFormat="1">
      <c r="C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3:33" s="61" customFormat="1">
      <c r="C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3:33" s="61" customFormat="1">
      <c r="C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3:33" s="61" customFormat="1">
      <c r="C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spans="3:33" s="61" customFormat="1">
      <c r="C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 spans="3:33" s="61" customFormat="1">
      <c r="C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58" spans="3:33" s="61" customFormat="1">
      <c r="C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</row>
    <row r="59" spans="3:33" s="61" customFormat="1">
      <c r="C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</row>
    <row r="60" spans="3:33" s="61" customFormat="1">
      <c r="C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</row>
    <row r="61" spans="3:33" s="61" customFormat="1">
      <c r="C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 spans="3:33" s="61" customFormat="1">
      <c r="C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3" spans="3:33" s="61" customFormat="1">
      <c r="C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</row>
    <row r="64" spans="3:33" s="61" customFormat="1">
      <c r="C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</row>
    <row r="65" spans="3:33" s="61" customFormat="1">
      <c r="C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</row>
    <row r="66" spans="3:33">
      <c r="J66" s="11"/>
      <c r="K66" s="11"/>
      <c r="L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</row>
    <row r="67" spans="3:33">
      <c r="J67" s="11"/>
      <c r="K67" s="11"/>
      <c r="L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</row>
    <row r="68" spans="3:33">
      <c r="J68" s="11"/>
      <c r="K68" s="11"/>
      <c r="L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</row>
    <row r="69" spans="3:33">
      <c r="J69" s="11"/>
      <c r="K69" s="11"/>
      <c r="L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</row>
    <row r="70" spans="3:33">
      <c r="J70" s="11"/>
      <c r="K70" s="11"/>
      <c r="L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 spans="3:33">
      <c r="J71" s="11"/>
      <c r="K71" s="11"/>
      <c r="L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spans="3:33">
      <c r="J72" s="11"/>
      <c r="K72" s="11"/>
      <c r="L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  <row r="73" spans="3:33">
      <c r="J73" s="11"/>
      <c r="K73" s="11"/>
      <c r="L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</row>
    <row r="74" spans="3:33">
      <c r="J74" s="11"/>
      <c r="K74" s="11"/>
      <c r="L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</row>
    <row r="75" spans="3:33">
      <c r="J75" s="11"/>
      <c r="K75" s="11"/>
      <c r="L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</row>
    <row r="76" spans="3:33">
      <c r="J76" s="11"/>
      <c r="K76" s="11"/>
      <c r="L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</row>
    <row r="77" spans="3:33">
      <c r="J77" s="11"/>
      <c r="K77" s="11"/>
      <c r="L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</row>
    <row r="78" spans="3:33">
      <c r="J78" s="11"/>
      <c r="K78" s="11"/>
      <c r="L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</row>
    <row r="79" spans="3:33">
      <c r="J79" s="11"/>
      <c r="K79" s="11"/>
      <c r="L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</row>
    <row r="80" spans="3:33">
      <c r="J80" s="11"/>
      <c r="K80" s="11"/>
      <c r="L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</row>
    <row r="81" spans="10:33">
      <c r="J81" s="11"/>
      <c r="K81" s="11"/>
      <c r="L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</row>
    <row r="82" spans="10:33">
      <c r="J82" s="11"/>
      <c r="K82" s="11"/>
      <c r="L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</row>
    <row r="83" spans="10:33">
      <c r="J83" s="11"/>
      <c r="K83" s="11"/>
      <c r="L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</row>
    <row r="84" spans="10:33">
      <c r="J84" s="11"/>
      <c r="K84" s="11"/>
      <c r="L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</row>
    <row r="85" spans="10:33">
      <c r="J85" s="11"/>
      <c r="K85" s="11"/>
      <c r="L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</row>
    <row r="86" spans="10:33">
      <c r="J86" s="11"/>
      <c r="K86" s="11"/>
      <c r="L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</row>
    <row r="87" spans="10:33">
      <c r="J87" s="11"/>
      <c r="K87" s="11"/>
      <c r="L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</row>
    <row r="88" spans="10:33">
      <c r="J88" s="11"/>
      <c r="K88" s="11"/>
      <c r="L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</row>
    <row r="89" spans="10:33">
      <c r="J89" s="11"/>
      <c r="K89" s="11"/>
      <c r="L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</row>
    <row r="90" spans="10:33">
      <c r="J90" s="11"/>
      <c r="K90" s="11"/>
      <c r="L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</row>
    <row r="91" spans="10:33">
      <c r="J91" s="11"/>
      <c r="K91" s="11"/>
      <c r="L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</row>
    <row r="92" spans="10:33">
      <c r="J92" s="11"/>
      <c r="K92" s="11"/>
      <c r="L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</row>
    <row r="93" spans="10:33">
      <c r="J93" s="11"/>
      <c r="K93" s="11"/>
      <c r="L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</row>
    <row r="94" spans="10:33">
      <c r="J94" s="11"/>
      <c r="K94" s="11"/>
      <c r="L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</row>
    <row r="95" spans="10:33">
      <c r="J95" s="11"/>
      <c r="K95" s="11"/>
      <c r="L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</row>
    <row r="96" spans="10:33">
      <c r="J96" s="11"/>
      <c r="K96" s="11"/>
      <c r="L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</row>
    <row r="97" spans="10:33">
      <c r="J97" s="11"/>
      <c r="K97" s="11"/>
      <c r="L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</row>
    <row r="98" spans="10:33">
      <c r="J98" s="11"/>
      <c r="K98" s="11"/>
      <c r="L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</row>
    <row r="99" spans="10:33">
      <c r="J99" s="11"/>
      <c r="K99" s="11"/>
      <c r="L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</row>
    <row r="100" spans="10:33">
      <c r="J100" s="11"/>
      <c r="K100" s="11"/>
      <c r="L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</row>
    <row r="101" spans="10:33">
      <c r="J101" s="11"/>
      <c r="K101" s="11"/>
      <c r="L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</row>
    <row r="102" spans="10:33">
      <c r="J102" s="11"/>
      <c r="K102" s="11"/>
      <c r="L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</row>
    <row r="103" spans="10:33">
      <c r="J103" s="11"/>
      <c r="K103" s="11"/>
      <c r="L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</row>
    <row r="104" spans="10:33">
      <c r="J104" s="11"/>
      <c r="K104" s="11"/>
      <c r="L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</row>
    <row r="105" spans="10:33">
      <c r="J105" s="11"/>
      <c r="K105" s="11"/>
      <c r="L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</row>
    <row r="106" spans="10:33">
      <c r="J106" s="11"/>
      <c r="K106" s="11"/>
      <c r="L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</row>
    <row r="107" spans="10:33">
      <c r="J107" s="11"/>
      <c r="K107" s="11"/>
      <c r="L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</row>
    <row r="108" spans="10:33">
      <c r="J108" s="11"/>
      <c r="K108" s="11"/>
      <c r="L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</row>
    <row r="109" spans="10:33">
      <c r="J109" s="11"/>
      <c r="K109" s="11"/>
      <c r="L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</row>
    <row r="110" spans="10:33">
      <c r="J110" s="11"/>
      <c r="K110" s="11"/>
      <c r="L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</row>
    <row r="111" spans="10:33">
      <c r="J111" s="11"/>
      <c r="K111" s="11"/>
      <c r="L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</row>
    <row r="112" spans="10:33">
      <c r="J112" s="11"/>
      <c r="K112" s="11"/>
      <c r="L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</row>
    <row r="113" spans="10:33">
      <c r="J113" s="11"/>
      <c r="K113" s="11"/>
      <c r="L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</row>
    <row r="114" spans="10:33">
      <c r="J114" s="11"/>
      <c r="K114" s="11"/>
      <c r="L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</row>
    <row r="115" spans="10:33">
      <c r="J115" s="11"/>
      <c r="K115" s="11"/>
      <c r="L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</row>
    <row r="116" spans="10:33">
      <c r="J116" s="11"/>
      <c r="K116" s="11"/>
      <c r="L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</row>
    <row r="117" spans="10:33">
      <c r="J117" s="11"/>
      <c r="K117" s="11"/>
      <c r="L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</row>
    <row r="118" spans="10:33">
      <c r="J118" s="11"/>
      <c r="K118" s="11"/>
      <c r="L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</row>
    <row r="119" spans="10:33">
      <c r="J119" s="11"/>
      <c r="K119" s="11"/>
      <c r="L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</row>
    <row r="120" spans="10:33">
      <c r="J120" s="11"/>
      <c r="K120" s="11"/>
      <c r="L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</row>
    <row r="121" spans="10:33">
      <c r="J121" s="11"/>
      <c r="K121" s="11"/>
      <c r="L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</row>
    <row r="122" spans="10:33">
      <c r="J122" s="11"/>
      <c r="K122" s="11"/>
      <c r="L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</row>
    <row r="123" spans="10:33">
      <c r="J123" s="11"/>
      <c r="K123" s="11"/>
      <c r="L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</row>
    <row r="124" spans="10:33">
      <c r="J124" s="11"/>
      <c r="K124" s="11"/>
      <c r="L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</row>
    <row r="125" spans="10:33">
      <c r="J125" s="11"/>
      <c r="K125" s="11"/>
      <c r="L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</row>
    <row r="126" spans="10:33">
      <c r="J126" s="11"/>
      <c r="K126" s="11"/>
      <c r="L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</row>
    <row r="127" spans="10:33">
      <c r="J127" s="11"/>
      <c r="K127" s="11"/>
      <c r="L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</row>
    <row r="128" spans="10:33">
      <c r="J128" s="11"/>
      <c r="K128" s="11"/>
      <c r="L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</row>
    <row r="129" spans="10:33">
      <c r="J129" s="11"/>
      <c r="K129" s="11"/>
      <c r="L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</row>
    <row r="130" spans="10:33">
      <c r="J130" s="11"/>
      <c r="K130" s="11"/>
      <c r="L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</row>
    <row r="131" spans="10:33">
      <c r="J131" s="11"/>
      <c r="K131" s="11"/>
      <c r="L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</row>
    <row r="132" spans="10:33">
      <c r="J132" s="11"/>
      <c r="K132" s="11"/>
      <c r="L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</row>
    <row r="133" spans="10:33">
      <c r="J133" s="11"/>
      <c r="K133" s="11"/>
      <c r="L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</row>
    <row r="134" spans="10:33">
      <c r="J134" s="11"/>
      <c r="K134" s="11"/>
      <c r="L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</row>
    <row r="135" spans="10:33">
      <c r="J135" s="11"/>
      <c r="K135" s="11"/>
      <c r="L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</row>
    <row r="136" spans="10:33">
      <c r="J136" s="11"/>
      <c r="K136" s="11"/>
      <c r="L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</row>
    <row r="137" spans="10:33">
      <c r="J137" s="11"/>
      <c r="K137" s="11"/>
      <c r="L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</row>
    <row r="138" spans="10:33">
      <c r="J138" s="11"/>
      <c r="K138" s="11"/>
      <c r="L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</row>
    <row r="139" spans="10:33">
      <c r="J139" s="11"/>
      <c r="K139" s="11"/>
      <c r="L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</row>
    <row r="140" spans="10:33">
      <c r="J140" s="11"/>
      <c r="K140" s="11"/>
      <c r="L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</row>
    <row r="141" spans="10:33">
      <c r="J141" s="11"/>
      <c r="K141" s="11"/>
      <c r="L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</row>
    <row r="142" spans="10:33">
      <c r="J142" s="11"/>
      <c r="K142" s="11"/>
      <c r="L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</row>
    <row r="143" spans="10:33">
      <c r="J143" s="11"/>
      <c r="K143" s="11"/>
      <c r="L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</row>
    <row r="144" spans="10:33">
      <c r="J144" s="11"/>
      <c r="K144" s="11"/>
      <c r="L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</row>
    <row r="145" spans="10:33">
      <c r="J145" s="11"/>
      <c r="K145" s="11"/>
      <c r="L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</row>
    <row r="146" spans="10:33">
      <c r="J146" s="11"/>
      <c r="K146" s="11"/>
      <c r="L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</row>
    <row r="147" spans="10:33">
      <c r="J147" s="11"/>
      <c r="K147" s="11"/>
      <c r="L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</row>
    <row r="148" spans="10:33">
      <c r="J148" s="11"/>
      <c r="K148" s="11"/>
      <c r="L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</row>
    <row r="149" spans="10:33">
      <c r="J149" s="11"/>
      <c r="K149" s="11"/>
      <c r="L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</row>
    <row r="150" spans="10:33">
      <c r="J150" s="11"/>
      <c r="K150" s="11"/>
      <c r="L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</row>
    <row r="151" spans="10:33">
      <c r="J151" s="11"/>
      <c r="K151" s="11"/>
      <c r="L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</row>
    <row r="152" spans="10:33">
      <c r="J152" s="11"/>
      <c r="K152" s="11"/>
      <c r="L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</row>
    <row r="153" spans="10:33">
      <c r="J153" s="11"/>
      <c r="K153" s="11"/>
      <c r="L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</row>
    <row r="154" spans="10:33">
      <c r="J154" s="11"/>
      <c r="K154" s="11"/>
      <c r="L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</row>
    <row r="155" spans="10:33">
      <c r="J155" s="11"/>
      <c r="K155" s="11"/>
      <c r="L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</row>
    <row r="156" spans="10:33">
      <c r="J156" s="11"/>
      <c r="K156" s="11"/>
      <c r="L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</row>
    <row r="157" spans="10:33">
      <c r="J157" s="11"/>
      <c r="K157" s="11"/>
      <c r="L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</row>
    <row r="158" spans="10:33">
      <c r="J158" s="11"/>
      <c r="K158" s="11"/>
      <c r="L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</row>
    <row r="159" spans="10:33">
      <c r="J159" s="11"/>
      <c r="K159" s="11"/>
      <c r="L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</row>
    <row r="160" spans="10:33">
      <c r="J160" s="11"/>
      <c r="K160" s="11"/>
      <c r="L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</row>
    <row r="161" spans="13:20">
      <c r="M161" s="12"/>
      <c r="N161" s="12"/>
      <c r="O161" s="13"/>
      <c r="P161" s="13"/>
      <c r="Q161" s="13"/>
      <c r="R161" s="13"/>
      <c r="S161" s="13"/>
      <c r="T161" s="13"/>
    </row>
    <row r="162" spans="13:20">
      <c r="M162" s="12"/>
      <c r="N162" s="12"/>
      <c r="O162" s="13"/>
      <c r="P162" s="13"/>
      <c r="Q162" s="13"/>
      <c r="R162" s="13"/>
      <c r="S162" s="13"/>
      <c r="T162" s="13"/>
    </row>
    <row r="163" spans="13:20">
      <c r="M163" s="12"/>
      <c r="N163" s="12"/>
      <c r="O163" s="13"/>
      <c r="P163" s="13"/>
      <c r="Q163" s="13"/>
      <c r="R163" s="13"/>
      <c r="S163" s="13"/>
      <c r="T163" s="13"/>
    </row>
    <row r="164" spans="13:20">
      <c r="M164" s="12"/>
      <c r="N164" s="12"/>
      <c r="O164" s="13"/>
      <c r="P164" s="13"/>
      <c r="Q164" s="13"/>
      <c r="R164" s="13"/>
      <c r="S164" s="13"/>
      <c r="T164" s="13"/>
    </row>
    <row r="165" spans="13:20">
      <c r="M165" s="12"/>
      <c r="N165" s="12"/>
      <c r="O165" s="13"/>
      <c r="P165" s="13"/>
      <c r="Q165" s="13"/>
      <c r="R165" s="13"/>
      <c r="S165" s="13"/>
      <c r="T165" s="13"/>
    </row>
    <row r="166" spans="13:20">
      <c r="M166" s="12"/>
      <c r="N166" s="12"/>
      <c r="O166" s="13"/>
      <c r="P166" s="13"/>
      <c r="Q166" s="13"/>
      <c r="R166" s="13"/>
      <c r="S166" s="13"/>
      <c r="T166" s="1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180" zoomScaleNormal="180" workbookViewId="0">
      <selection activeCell="C20" sqref="C20"/>
    </sheetView>
  </sheetViews>
  <sheetFormatPr defaultRowHeight="15"/>
  <cols>
    <col min="1" max="1" width="9.140625" style="39" customWidth="1"/>
    <col min="2" max="2" width="9.140625" style="39"/>
    <col min="3" max="3" width="9.140625" style="39" customWidth="1"/>
    <col min="4" max="4" width="9.140625" style="39"/>
    <col min="5" max="5" width="9.140625" style="39" customWidth="1"/>
    <col min="6" max="6" width="49.7109375" style="39" customWidth="1"/>
    <col min="7" max="16384" width="9.140625" style="39"/>
  </cols>
  <sheetData>
    <row r="1" spans="1:6" s="38" customFormat="1" ht="27.75">
      <c r="A1" s="155" t="s">
        <v>30</v>
      </c>
      <c r="B1" s="155"/>
      <c r="C1" s="155"/>
      <c r="D1" s="155"/>
      <c r="E1" s="155"/>
      <c r="F1" s="155"/>
    </row>
    <row r="2" spans="1:6" s="38" customFormat="1" ht="27.75">
      <c r="A2" s="155" t="s">
        <v>75</v>
      </c>
      <c r="B2" s="155"/>
      <c r="C2" s="155"/>
      <c r="D2" s="155"/>
      <c r="E2" s="155"/>
      <c r="F2" s="155"/>
    </row>
    <row r="3" spans="1:6" s="38" customFormat="1" ht="27.75">
      <c r="A3" s="155" t="s">
        <v>76</v>
      </c>
      <c r="B3" s="155"/>
      <c r="C3" s="155"/>
      <c r="D3" s="155"/>
      <c r="E3" s="155"/>
      <c r="F3" s="155"/>
    </row>
    <row r="4" spans="1:6" s="38" customFormat="1" ht="27.75">
      <c r="A4" s="155" t="s">
        <v>77</v>
      </c>
      <c r="B4" s="155"/>
      <c r="C4" s="155"/>
      <c r="D4" s="155"/>
      <c r="E4" s="155"/>
      <c r="F4" s="155"/>
    </row>
    <row r="5" spans="1:6" s="38" customFormat="1" ht="27.75">
      <c r="A5" s="155" t="s">
        <v>78</v>
      </c>
      <c r="B5" s="155"/>
      <c r="C5" s="155"/>
      <c r="D5" s="155"/>
      <c r="E5" s="155"/>
      <c r="F5" s="155"/>
    </row>
    <row r="6" spans="1:6" s="38" customFormat="1" ht="27.75">
      <c r="A6" s="155" t="s">
        <v>79</v>
      </c>
      <c r="B6" s="155"/>
      <c r="C6" s="155"/>
      <c r="D6" s="155"/>
      <c r="E6" s="155"/>
      <c r="F6" s="155"/>
    </row>
    <row r="7" spans="1:6" ht="24">
      <c r="A7" s="127"/>
      <c r="B7" s="127"/>
      <c r="C7" s="127"/>
      <c r="D7" s="127"/>
      <c r="E7" s="127"/>
      <c r="F7" s="127"/>
    </row>
    <row r="8" spans="1:6" s="41" customFormat="1" ht="24">
      <c r="A8" s="40" t="s">
        <v>55</v>
      </c>
      <c r="B8" s="40"/>
      <c r="C8" s="40"/>
      <c r="D8" s="40"/>
      <c r="E8" s="40"/>
      <c r="F8" s="40"/>
    </row>
    <row r="9" spans="1:6" s="41" customFormat="1" ht="24">
      <c r="A9" s="62" t="s">
        <v>80</v>
      </c>
      <c r="B9" s="62"/>
      <c r="C9" s="62"/>
      <c r="D9" s="62"/>
      <c r="E9" s="62"/>
      <c r="F9" s="62"/>
    </row>
    <row r="10" spans="1:6" s="41" customFormat="1" ht="24">
      <c r="A10" s="112" t="s">
        <v>82</v>
      </c>
      <c r="B10" s="112"/>
      <c r="C10" s="112"/>
      <c r="D10" s="112"/>
      <c r="E10" s="112"/>
      <c r="F10" s="112"/>
    </row>
    <row r="11" spans="1:6" s="41" customFormat="1" ht="24">
      <c r="A11" s="112" t="s">
        <v>81</v>
      </c>
      <c r="B11" s="112"/>
      <c r="C11" s="112"/>
      <c r="D11" s="112"/>
      <c r="E11" s="112"/>
      <c r="F11" s="112"/>
    </row>
    <row r="12" spans="1:6" s="41" customFormat="1" ht="24">
      <c r="A12" s="112" t="s">
        <v>107</v>
      </c>
      <c r="B12" s="112"/>
      <c r="C12" s="112"/>
      <c r="D12" s="112"/>
      <c r="E12" s="112"/>
      <c r="F12" s="112"/>
    </row>
    <row r="13" spans="1:6" s="41" customFormat="1" ht="24">
      <c r="A13" s="112" t="s">
        <v>108</v>
      </c>
      <c r="B13" s="112"/>
      <c r="C13" s="112"/>
      <c r="D13" s="112"/>
      <c r="E13" s="112"/>
      <c r="F13" s="112"/>
    </row>
    <row r="14" spans="1:6" s="41" customFormat="1" ht="24">
      <c r="A14" s="112" t="s">
        <v>114</v>
      </c>
      <c r="B14" s="112"/>
      <c r="C14" s="112"/>
      <c r="D14" s="112"/>
      <c r="E14" s="112"/>
      <c r="F14" s="112"/>
    </row>
    <row r="15" spans="1:6" s="7" customFormat="1" ht="24">
      <c r="A15" s="112" t="s">
        <v>117</v>
      </c>
      <c r="B15" s="112"/>
      <c r="C15" s="112"/>
      <c r="D15" s="112"/>
      <c r="E15" s="112"/>
      <c r="F15" s="112"/>
    </row>
    <row r="16" spans="1:6" s="7" customFormat="1" ht="24">
      <c r="A16" s="112" t="s">
        <v>118</v>
      </c>
      <c r="B16" s="112"/>
      <c r="C16" s="112"/>
      <c r="D16" s="112"/>
      <c r="E16" s="112"/>
      <c r="F16" s="112"/>
    </row>
    <row r="17" spans="1:8" s="7" customFormat="1" ht="24">
      <c r="A17" s="112" t="s">
        <v>148</v>
      </c>
      <c r="B17" s="112"/>
      <c r="C17" s="112"/>
      <c r="D17" s="112"/>
      <c r="E17" s="112"/>
      <c r="F17" s="112"/>
    </row>
    <row r="18" spans="1:8" s="7" customFormat="1" ht="24">
      <c r="A18" s="112" t="s">
        <v>120</v>
      </c>
      <c r="B18" s="112"/>
      <c r="C18" s="112"/>
      <c r="D18" s="112"/>
      <c r="E18" s="112"/>
      <c r="F18" s="112"/>
    </row>
    <row r="19" spans="1:8" s="7" customFormat="1" ht="24">
      <c r="A19" s="112" t="s">
        <v>43</v>
      </c>
      <c r="B19" s="112"/>
      <c r="C19" s="112"/>
      <c r="D19" s="112"/>
      <c r="E19" s="112"/>
      <c r="F19" s="112"/>
    </row>
    <row r="20" spans="1:8" s="7" customFormat="1" ht="24">
      <c r="A20" s="112" t="s">
        <v>124</v>
      </c>
      <c r="B20" s="112"/>
      <c r="C20" s="112"/>
      <c r="D20" s="112"/>
      <c r="E20" s="112"/>
      <c r="F20" s="112"/>
    </row>
    <row r="21" spans="1:8" s="7" customFormat="1" ht="24">
      <c r="A21" s="112" t="s">
        <v>125</v>
      </c>
      <c r="B21" s="112"/>
      <c r="C21" s="112"/>
      <c r="D21" s="112"/>
      <c r="E21" s="112"/>
      <c r="F21" s="112"/>
    </row>
    <row r="22" spans="1:8" s="112" customFormat="1" ht="24">
      <c r="A22" s="156" t="s">
        <v>126</v>
      </c>
      <c r="B22" s="156"/>
      <c r="C22" s="156"/>
      <c r="D22" s="156"/>
      <c r="E22" s="156"/>
      <c r="F22" s="156"/>
      <c r="G22" s="15"/>
    </row>
    <row r="23" spans="1:8" s="7" customFormat="1" ht="24">
      <c r="A23" s="107" t="s">
        <v>127</v>
      </c>
      <c r="B23" s="107"/>
      <c r="C23" s="107"/>
      <c r="D23" s="107"/>
      <c r="E23" s="107"/>
      <c r="F23" s="107"/>
      <c r="G23" s="107"/>
      <c r="H23" s="148"/>
    </row>
    <row r="24" spans="1:8" s="7" customFormat="1" ht="24">
      <c r="A24" s="157" t="s">
        <v>128</v>
      </c>
      <c r="B24" s="157"/>
      <c r="C24" s="157"/>
      <c r="D24" s="157"/>
      <c r="E24" s="157"/>
      <c r="F24" s="157"/>
      <c r="G24" s="148"/>
      <c r="H24" s="148"/>
    </row>
    <row r="25" spans="1:8" s="7" customFormat="1" ht="24">
      <c r="A25" s="157" t="s">
        <v>129</v>
      </c>
      <c r="B25" s="157"/>
      <c r="C25" s="157"/>
      <c r="D25" s="157"/>
      <c r="E25" s="157"/>
      <c r="F25" s="157"/>
      <c r="G25" s="157"/>
      <c r="H25" s="157"/>
    </row>
    <row r="26" spans="1:8" s="7" customFormat="1" ht="24">
      <c r="A26" s="157" t="s">
        <v>123</v>
      </c>
      <c r="B26" s="157"/>
      <c r="C26" s="157"/>
      <c r="D26" s="157"/>
      <c r="E26" s="157"/>
      <c r="F26" s="157"/>
      <c r="G26" s="149"/>
      <c r="H26" s="149"/>
    </row>
    <row r="27" spans="1:8" s="7" customFormat="1" ht="24">
      <c r="A27" s="154" t="s">
        <v>130</v>
      </c>
      <c r="B27" s="154"/>
      <c r="C27" s="154"/>
      <c r="D27" s="154"/>
      <c r="E27" s="154"/>
      <c r="F27" s="154"/>
      <c r="G27" s="154"/>
      <c r="H27" s="154"/>
    </row>
    <row r="28" spans="1:8" s="7" customFormat="1" ht="24">
      <c r="A28" s="132" t="s">
        <v>131</v>
      </c>
      <c r="B28" s="132"/>
      <c r="C28" s="132"/>
      <c r="D28" s="132"/>
      <c r="E28" s="132"/>
      <c r="F28" s="132"/>
      <c r="G28" s="132"/>
      <c r="H28" s="132"/>
    </row>
    <row r="29" spans="1:8" s="50" customFormat="1" ht="24">
      <c r="A29" s="128"/>
      <c r="B29" s="128" t="s">
        <v>133</v>
      </c>
      <c r="C29" s="128"/>
      <c r="D29" s="128"/>
      <c r="E29" s="128"/>
      <c r="F29" s="128"/>
      <c r="G29" s="128"/>
      <c r="H29" s="128"/>
    </row>
    <row r="30" spans="1:8" ht="24">
      <c r="A30" s="153" t="s">
        <v>132</v>
      </c>
      <c r="B30" s="153"/>
      <c r="C30" s="153"/>
      <c r="D30" s="153"/>
      <c r="E30" s="153"/>
      <c r="F30" s="153"/>
    </row>
    <row r="31" spans="1:8" ht="24">
      <c r="A31" s="154" t="s">
        <v>134</v>
      </c>
      <c r="B31" s="154"/>
      <c r="C31" s="154"/>
      <c r="D31" s="154"/>
      <c r="E31" s="154"/>
      <c r="F31" s="154"/>
    </row>
    <row r="32" spans="1:8" ht="24">
      <c r="A32" s="154" t="s">
        <v>135</v>
      </c>
      <c r="B32" s="154"/>
      <c r="C32" s="154"/>
      <c r="D32" s="154"/>
      <c r="E32" s="154"/>
      <c r="F32" s="154"/>
    </row>
    <row r="33" spans="1:6" ht="24">
      <c r="A33" s="7"/>
      <c r="B33" s="7"/>
      <c r="C33" s="7"/>
      <c r="D33" s="7"/>
      <c r="E33" s="7"/>
      <c r="F33" s="7"/>
    </row>
    <row r="34" spans="1:6" ht="24">
      <c r="A34" s="7"/>
      <c r="B34" s="7"/>
      <c r="C34" s="7"/>
      <c r="D34" s="7"/>
      <c r="E34" s="7"/>
      <c r="F34" s="7"/>
    </row>
    <row r="35" spans="1:6" ht="24">
      <c r="A35" s="7"/>
      <c r="B35" s="7"/>
      <c r="C35" s="7"/>
      <c r="D35" s="7"/>
      <c r="E35" s="7"/>
      <c r="F35" s="7"/>
    </row>
    <row r="36" spans="1:6" ht="24">
      <c r="A36" s="7"/>
      <c r="B36" s="7"/>
      <c r="C36" s="7"/>
      <c r="D36" s="7"/>
      <c r="E36" s="7"/>
      <c r="F36" s="7"/>
    </row>
    <row r="37" spans="1:6" ht="24">
      <c r="A37" s="7"/>
      <c r="B37" s="7"/>
      <c r="C37" s="7"/>
      <c r="D37" s="7"/>
      <c r="E37" s="7"/>
      <c r="F37" s="7"/>
    </row>
  </sheetData>
  <mergeCells count="13">
    <mergeCell ref="A31:F31"/>
    <mergeCell ref="A32:F32"/>
    <mergeCell ref="A1:F1"/>
    <mergeCell ref="A2:F2"/>
    <mergeCell ref="A5:F5"/>
    <mergeCell ref="A6:F6"/>
    <mergeCell ref="A22:F22"/>
    <mergeCell ref="A3:F3"/>
    <mergeCell ref="A4:F4"/>
    <mergeCell ref="A24:F24"/>
    <mergeCell ref="A26:F26"/>
    <mergeCell ref="A25:H25"/>
    <mergeCell ref="A27:H27"/>
  </mergeCells>
  <pageMargins left="0.5" right="0" top="0.75" bottom="0.2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37" zoomScale="140" zoomScaleNormal="140" workbookViewId="0">
      <selection activeCell="F51" sqref="F51"/>
    </sheetView>
  </sheetViews>
  <sheetFormatPr defaultRowHeight="23.25"/>
  <cols>
    <col min="1" max="1" width="6.7109375" style="1" customWidth="1"/>
    <col min="2" max="2" width="4.85546875" style="1" customWidth="1"/>
    <col min="3" max="3" width="7.7109375" style="1" customWidth="1"/>
    <col min="4" max="4" width="9" style="1"/>
    <col min="5" max="5" width="15.42578125" style="1" customWidth="1"/>
    <col min="6" max="6" width="26.140625" style="1" customWidth="1"/>
    <col min="7" max="7" width="12.42578125" style="2" customWidth="1"/>
    <col min="8" max="8" width="14.42578125" style="2" customWidth="1"/>
    <col min="9" max="9" width="20" style="2" customWidth="1"/>
    <col min="10" max="258" width="9" style="1"/>
    <col min="259" max="259" width="10.85546875" style="1" customWidth="1"/>
    <col min="260" max="260" width="9" style="1"/>
    <col min="261" max="261" width="15.42578125" style="1" customWidth="1"/>
    <col min="262" max="262" width="30.85546875" style="1" customWidth="1"/>
    <col min="263" max="263" width="6.85546875" style="1" customWidth="1"/>
    <col min="264" max="264" width="7" style="1" customWidth="1"/>
    <col min="265" max="265" width="13.7109375" style="1" customWidth="1"/>
    <col min="266" max="514" width="9" style="1"/>
    <col min="515" max="515" width="10.85546875" style="1" customWidth="1"/>
    <col min="516" max="516" width="9" style="1"/>
    <col min="517" max="517" width="15.42578125" style="1" customWidth="1"/>
    <col min="518" max="518" width="30.85546875" style="1" customWidth="1"/>
    <col min="519" max="519" width="6.85546875" style="1" customWidth="1"/>
    <col min="520" max="520" width="7" style="1" customWidth="1"/>
    <col min="521" max="521" width="13.7109375" style="1" customWidth="1"/>
    <col min="522" max="770" width="9" style="1"/>
    <col min="771" max="771" width="10.85546875" style="1" customWidth="1"/>
    <col min="772" max="772" width="9" style="1"/>
    <col min="773" max="773" width="15.42578125" style="1" customWidth="1"/>
    <col min="774" max="774" width="30.85546875" style="1" customWidth="1"/>
    <col min="775" max="775" width="6.85546875" style="1" customWidth="1"/>
    <col min="776" max="776" width="7" style="1" customWidth="1"/>
    <col min="777" max="777" width="13.7109375" style="1" customWidth="1"/>
    <col min="778" max="1026" width="9" style="1"/>
    <col min="1027" max="1027" width="10.85546875" style="1" customWidth="1"/>
    <col min="1028" max="1028" width="9" style="1"/>
    <col min="1029" max="1029" width="15.42578125" style="1" customWidth="1"/>
    <col min="1030" max="1030" width="30.85546875" style="1" customWidth="1"/>
    <col min="1031" max="1031" width="6.85546875" style="1" customWidth="1"/>
    <col min="1032" max="1032" width="7" style="1" customWidth="1"/>
    <col min="1033" max="1033" width="13.7109375" style="1" customWidth="1"/>
    <col min="1034" max="1282" width="9" style="1"/>
    <col min="1283" max="1283" width="10.85546875" style="1" customWidth="1"/>
    <col min="1284" max="1284" width="9" style="1"/>
    <col min="1285" max="1285" width="15.42578125" style="1" customWidth="1"/>
    <col min="1286" max="1286" width="30.85546875" style="1" customWidth="1"/>
    <col min="1287" max="1287" width="6.85546875" style="1" customWidth="1"/>
    <col min="1288" max="1288" width="7" style="1" customWidth="1"/>
    <col min="1289" max="1289" width="13.7109375" style="1" customWidth="1"/>
    <col min="1290" max="1538" width="9" style="1"/>
    <col min="1539" max="1539" width="10.85546875" style="1" customWidth="1"/>
    <col min="1540" max="1540" width="9" style="1"/>
    <col min="1541" max="1541" width="15.42578125" style="1" customWidth="1"/>
    <col min="1542" max="1542" width="30.85546875" style="1" customWidth="1"/>
    <col min="1543" max="1543" width="6.85546875" style="1" customWidth="1"/>
    <col min="1544" max="1544" width="7" style="1" customWidth="1"/>
    <col min="1545" max="1545" width="13.7109375" style="1" customWidth="1"/>
    <col min="1546" max="1794" width="9" style="1"/>
    <col min="1795" max="1795" width="10.85546875" style="1" customWidth="1"/>
    <col min="1796" max="1796" width="9" style="1"/>
    <col min="1797" max="1797" width="15.42578125" style="1" customWidth="1"/>
    <col min="1798" max="1798" width="30.85546875" style="1" customWidth="1"/>
    <col min="1799" max="1799" width="6.85546875" style="1" customWidth="1"/>
    <col min="1800" max="1800" width="7" style="1" customWidth="1"/>
    <col min="1801" max="1801" width="13.7109375" style="1" customWidth="1"/>
    <col min="1802" max="2050" width="9" style="1"/>
    <col min="2051" max="2051" width="10.85546875" style="1" customWidth="1"/>
    <col min="2052" max="2052" width="9" style="1"/>
    <col min="2053" max="2053" width="15.42578125" style="1" customWidth="1"/>
    <col min="2054" max="2054" width="30.85546875" style="1" customWidth="1"/>
    <col min="2055" max="2055" width="6.85546875" style="1" customWidth="1"/>
    <col min="2056" max="2056" width="7" style="1" customWidth="1"/>
    <col min="2057" max="2057" width="13.7109375" style="1" customWidth="1"/>
    <col min="2058" max="2306" width="9" style="1"/>
    <col min="2307" max="2307" width="10.85546875" style="1" customWidth="1"/>
    <col min="2308" max="2308" width="9" style="1"/>
    <col min="2309" max="2309" width="15.42578125" style="1" customWidth="1"/>
    <col min="2310" max="2310" width="30.85546875" style="1" customWidth="1"/>
    <col min="2311" max="2311" width="6.85546875" style="1" customWidth="1"/>
    <col min="2312" max="2312" width="7" style="1" customWidth="1"/>
    <col min="2313" max="2313" width="13.7109375" style="1" customWidth="1"/>
    <col min="2314" max="2562" width="9" style="1"/>
    <col min="2563" max="2563" width="10.85546875" style="1" customWidth="1"/>
    <col min="2564" max="2564" width="9" style="1"/>
    <col min="2565" max="2565" width="15.42578125" style="1" customWidth="1"/>
    <col min="2566" max="2566" width="30.85546875" style="1" customWidth="1"/>
    <col min="2567" max="2567" width="6.85546875" style="1" customWidth="1"/>
    <col min="2568" max="2568" width="7" style="1" customWidth="1"/>
    <col min="2569" max="2569" width="13.7109375" style="1" customWidth="1"/>
    <col min="2570" max="2818" width="9" style="1"/>
    <col min="2819" max="2819" width="10.85546875" style="1" customWidth="1"/>
    <col min="2820" max="2820" width="9" style="1"/>
    <col min="2821" max="2821" width="15.42578125" style="1" customWidth="1"/>
    <col min="2822" max="2822" width="30.85546875" style="1" customWidth="1"/>
    <col min="2823" max="2823" width="6.85546875" style="1" customWidth="1"/>
    <col min="2824" max="2824" width="7" style="1" customWidth="1"/>
    <col min="2825" max="2825" width="13.7109375" style="1" customWidth="1"/>
    <col min="2826" max="3074" width="9" style="1"/>
    <col min="3075" max="3075" width="10.85546875" style="1" customWidth="1"/>
    <col min="3076" max="3076" width="9" style="1"/>
    <col min="3077" max="3077" width="15.42578125" style="1" customWidth="1"/>
    <col min="3078" max="3078" width="30.85546875" style="1" customWidth="1"/>
    <col min="3079" max="3079" width="6.85546875" style="1" customWidth="1"/>
    <col min="3080" max="3080" width="7" style="1" customWidth="1"/>
    <col min="3081" max="3081" width="13.7109375" style="1" customWidth="1"/>
    <col min="3082" max="3330" width="9" style="1"/>
    <col min="3331" max="3331" width="10.85546875" style="1" customWidth="1"/>
    <col min="3332" max="3332" width="9" style="1"/>
    <col min="3333" max="3333" width="15.42578125" style="1" customWidth="1"/>
    <col min="3334" max="3334" width="30.85546875" style="1" customWidth="1"/>
    <col min="3335" max="3335" width="6.85546875" style="1" customWidth="1"/>
    <col min="3336" max="3336" width="7" style="1" customWidth="1"/>
    <col min="3337" max="3337" width="13.7109375" style="1" customWidth="1"/>
    <col min="3338" max="3586" width="9" style="1"/>
    <col min="3587" max="3587" width="10.85546875" style="1" customWidth="1"/>
    <col min="3588" max="3588" width="9" style="1"/>
    <col min="3589" max="3589" width="15.42578125" style="1" customWidth="1"/>
    <col min="3590" max="3590" width="30.85546875" style="1" customWidth="1"/>
    <col min="3591" max="3591" width="6.85546875" style="1" customWidth="1"/>
    <col min="3592" max="3592" width="7" style="1" customWidth="1"/>
    <col min="3593" max="3593" width="13.7109375" style="1" customWidth="1"/>
    <col min="3594" max="3842" width="9" style="1"/>
    <col min="3843" max="3843" width="10.85546875" style="1" customWidth="1"/>
    <col min="3844" max="3844" width="9" style="1"/>
    <col min="3845" max="3845" width="15.42578125" style="1" customWidth="1"/>
    <col min="3846" max="3846" width="30.85546875" style="1" customWidth="1"/>
    <col min="3847" max="3847" width="6.85546875" style="1" customWidth="1"/>
    <col min="3848" max="3848" width="7" style="1" customWidth="1"/>
    <col min="3849" max="3849" width="13.7109375" style="1" customWidth="1"/>
    <col min="3850" max="4098" width="9" style="1"/>
    <col min="4099" max="4099" width="10.85546875" style="1" customWidth="1"/>
    <col min="4100" max="4100" width="9" style="1"/>
    <col min="4101" max="4101" width="15.42578125" style="1" customWidth="1"/>
    <col min="4102" max="4102" width="30.85546875" style="1" customWidth="1"/>
    <col min="4103" max="4103" width="6.85546875" style="1" customWidth="1"/>
    <col min="4104" max="4104" width="7" style="1" customWidth="1"/>
    <col min="4105" max="4105" width="13.7109375" style="1" customWidth="1"/>
    <col min="4106" max="4354" width="9" style="1"/>
    <col min="4355" max="4355" width="10.85546875" style="1" customWidth="1"/>
    <col min="4356" max="4356" width="9" style="1"/>
    <col min="4357" max="4357" width="15.42578125" style="1" customWidth="1"/>
    <col min="4358" max="4358" width="30.85546875" style="1" customWidth="1"/>
    <col min="4359" max="4359" width="6.85546875" style="1" customWidth="1"/>
    <col min="4360" max="4360" width="7" style="1" customWidth="1"/>
    <col min="4361" max="4361" width="13.7109375" style="1" customWidth="1"/>
    <col min="4362" max="4610" width="9" style="1"/>
    <col min="4611" max="4611" width="10.85546875" style="1" customWidth="1"/>
    <col min="4612" max="4612" width="9" style="1"/>
    <col min="4613" max="4613" width="15.42578125" style="1" customWidth="1"/>
    <col min="4614" max="4614" width="30.85546875" style="1" customWidth="1"/>
    <col min="4615" max="4615" width="6.85546875" style="1" customWidth="1"/>
    <col min="4616" max="4616" width="7" style="1" customWidth="1"/>
    <col min="4617" max="4617" width="13.7109375" style="1" customWidth="1"/>
    <col min="4618" max="4866" width="9" style="1"/>
    <col min="4867" max="4867" width="10.85546875" style="1" customWidth="1"/>
    <col min="4868" max="4868" width="9" style="1"/>
    <col min="4869" max="4869" width="15.42578125" style="1" customWidth="1"/>
    <col min="4870" max="4870" width="30.85546875" style="1" customWidth="1"/>
    <col min="4871" max="4871" width="6.85546875" style="1" customWidth="1"/>
    <col min="4872" max="4872" width="7" style="1" customWidth="1"/>
    <col min="4873" max="4873" width="13.7109375" style="1" customWidth="1"/>
    <col min="4874" max="5122" width="9" style="1"/>
    <col min="5123" max="5123" width="10.85546875" style="1" customWidth="1"/>
    <col min="5124" max="5124" width="9" style="1"/>
    <col min="5125" max="5125" width="15.42578125" style="1" customWidth="1"/>
    <col min="5126" max="5126" width="30.85546875" style="1" customWidth="1"/>
    <col min="5127" max="5127" width="6.85546875" style="1" customWidth="1"/>
    <col min="5128" max="5128" width="7" style="1" customWidth="1"/>
    <col min="5129" max="5129" width="13.7109375" style="1" customWidth="1"/>
    <col min="5130" max="5378" width="9" style="1"/>
    <col min="5379" max="5379" width="10.85546875" style="1" customWidth="1"/>
    <col min="5380" max="5380" width="9" style="1"/>
    <col min="5381" max="5381" width="15.42578125" style="1" customWidth="1"/>
    <col min="5382" max="5382" width="30.85546875" style="1" customWidth="1"/>
    <col min="5383" max="5383" width="6.85546875" style="1" customWidth="1"/>
    <col min="5384" max="5384" width="7" style="1" customWidth="1"/>
    <col min="5385" max="5385" width="13.7109375" style="1" customWidth="1"/>
    <col min="5386" max="5634" width="9" style="1"/>
    <col min="5635" max="5635" width="10.85546875" style="1" customWidth="1"/>
    <col min="5636" max="5636" width="9" style="1"/>
    <col min="5637" max="5637" width="15.42578125" style="1" customWidth="1"/>
    <col min="5638" max="5638" width="30.85546875" style="1" customWidth="1"/>
    <col min="5639" max="5639" width="6.85546875" style="1" customWidth="1"/>
    <col min="5640" max="5640" width="7" style="1" customWidth="1"/>
    <col min="5641" max="5641" width="13.7109375" style="1" customWidth="1"/>
    <col min="5642" max="5890" width="9" style="1"/>
    <col min="5891" max="5891" width="10.85546875" style="1" customWidth="1"/>
    <col min="5892" max="5892" width="9" style="1"/>
    <col min="5893" max="5893" width="15.42578125" style="1" customWidth="1"/>
    <col min="5894" max="5894" width="30.85546875" style="1" customWidth="1"/>
    <col min="5895" max="5895" width="6.85546875" style="1" customWidth="1"/>
    <col min="5896" max="5896" width="7" style="1" customWidth="1"/>
    <col min="5897" max="5897" width="13.7109375" style="1" customWidth="1"/>
    <col min="5898" max="6146" width="9" style="1"/>
    <col min="6147" max="6147" width="10.85546875" style="1" customWidth="1"/>
    <col min="6148" max="6148" width="9" style="1"/>
    <col min="6149" max="6149" width="15.42578125" style="1" customWidth="1"/>
    <col min="6150" max="6150" width="30.85546875" style="1" customWidth="1"/>
    <col min="6151" max="6151" width="6.85546875" style="1" customWidth="1"/>
    <col min="6152" max="6152" width="7" style="1" customWidth="1"/>
    <col min="6153" max="6153" width="13.7109375" style="1" customWidth="1"/>
    <col min="6154" max="6402" width="9" style="1"/>
    <col min="6403" max="6403" width="10.85546875" style="1" customWidth="1"/>
    <col min="6404" max="6404" width="9" style="1"/>
    <col min="6405" max="6405" width="15.42578125" style="1" customWidth="1"/>
    <col min="6406" max="6406" width="30.85546875" style="1" customWidth="1"/>
    <col min="6407" max="6407" width="6.85546875" style="1" customWidth="1"/>
    <col min="6408" max="6408" width="7" style="1" customWidth="1"/>
    <col min="6409" max="6409" width="13.7109375" style="1" customWidth="1"/>
    <col min="6410" max="6658" width="9" style="1"/>
    <col min="6659" max="6659" width="10.85546875" style="1" customWidth="1"/>
    <col min="6660" max="6660" width="9" style="1"/>
    <col min="6661" max="6661" width="15.42578125" style="1" customWidth="1"/>
    <col min="6662" max="6662" width="30.85546875" style="1" customWidth="1"/>
    <col min="6663" max="6663" width="6.85546875" style="1" customWidth="1"/>
    <col min="6664" max="6664" width="7" style="1" customWidth="1"/>
    <col min="6665" max="6665" width="13.7109375" style="1" customWidth="1"/>
    <col min="6666" max="6914" width="9" style="1"/>
    <col min="6915" max="6915" width="10.85546875" style="1" customWidth="1"/>
    <col min="6916" max="6916" width="9" style="1"/>
    <col min="6917" max="6917" width="15.42578125" style="1" customWidth="1"/>
    <col min="6918" max="6918" width="30.85546875" style="1" customWidth="1"/>
    <col min="6919" max="6919" width="6.85546875" style="1" customWidth="1"/>
    <col min="6920" max="6920" width="7" style="1" customWidth="1"/>
    <col min="6921" max="6921" width="13.7109375" style="1" customWidth="1"/>
    <col min="6922" max="7170" width="9" style="1"/>
    <col min="7171" max="7171" width="10.85546875" style="1" customWidth="1"/>
    <col min="7172" max="7172" width="9" style="1"/>
    <col min="7173" max="7173" width="15.42578125" style="1" customWidth="1"/>
    <col min="7174" max="7174" width="30.85546875" style="1" customWidth="1"/>
    <col min="7175" max="7175" width="6.85546875" style="1" customWidth="1"/>
    <col min="7176" max="7176" width="7" style="1" customWidth="1"/>
    <col min="7177" max="7177" width="13.7109375" style="1" customWidth="1"/>
    <col min="7178" max="7426" width="9" style="1"/>
    <col min="7427" max="7427" width="10.85546875" style="1" customWidth="1"/>
    <col min="7428" max="7428" width="9" style="1"/>
    <col min="7429" max="7429" width="15.42578125" style="1" customWidth="1"/>
    <col min="7430" max="7430" width="30.85546875" style="1" customWidth="1"/>
    <col min="7431" max="7431" width="6.85546875" style="1" customWidth="1"/>
    <col min="7432" max="7432" width="7" style="1" customWidth="1"/>
    <col min="7433" max="7433" width="13.7109375" style="1" customWidth="1"/>
    <col min="7434" max="7682" width="9" style="1"/>
    <col min="7683" max="7683" width="10.85546875" style="1" customWidth="1"/>
    <col min="7684" max="7684" width="9" style="1"/>
    <col min="7685" max="7685" width="15.42578125" style="1" customWidth="1"/>
    <col min="7686" max="7686" width="30.85546875" style="1" customWidth="1"/>
    <col min="7687" max="7687" width="6.85546875" style="1" customWidth="1"/>
    <col min="7688" max="7688" width="7" style="1" customWidth="1"/>
    <col min="7689" max="7689" width="13.7109375" style="1" customWidth="1"/>
    <col min="7690" max="7938" width="9" style="1"/>
    <col min="7939" max="7939" width="10.85546875" style="1" customWidth="1"/>
    <col min="7940" max="7940" width="9" style="1"/>
    <col min="7941" max="7941" width="15.42578125" style="1" customWidth="1"/>
    <col min="7942" max="7942" width="30.85546875" style="1" customWidth="1"/>
    <col min="7943" max="7943" width="6.85546875" style="1" customWidth="1"/>
    <col min="7944" max="7944" width="7" style="1" customWidth="1"/>
    <col min="7945" max="7945" width="13.7109375" style="1" customWidth="1"/>
    <col min="7946" max="8194" width="9" style="1"/>
    <col min="8195" max="8195" width="10.85546875" style="1" customWidth="1"/>
    <col min="8196" max="8196" width="9" style="1"/>
    <col min="8197" max="8197" width="15.42578125" style="1" customWidth="1"/>
    <col min="8198" max="8198" width="30.85546875" style="1" customWidth="1"/>
    <col min="8199" max="8199" width="6.85546875" style="1" customWidth="1"/>
    <col min="8200" max="8200" width="7" style="1" customWidth="1"/>
    <col min="8201" max="8201" width="13.7109375" style="1" customWidth="1"/>
    <col min="8202" max="8450" width="9" style="1"/>
    <col min="8451" max="8451" width="10.85546875" style="1" customWidth="1"/>
    <col min="8452" max="8452" width="9" style="1"/>
    <col min="8453" max="8453" width="15.42578125" style="1" customWidth="1"/>
    <col min="8454" max="8454" width="30.85546875" style="1" customWidth="1"/>
    <col min="8455" max="8455" width="6.85546875" style="1" customWidth="1"/>
    <col min="8456" max="8456" width="7" style="1" customWidth="1"/>
    <col min="8457" max="8457" width="13.7109375" style="1" customWidth="1"/>
    <col min="8458" max="8706" width="9" style="1"/>
    <col min="8707" max="8707" width="10.85546875" style="1" customWidth="1"/>
    <col min="8708" max="8708" width="9" style="1"/>
    <col min="8709" max="8709" width="15.42578125" style="1" customWidth="1"/>
    <col min="8710" max="8710" width="30.85546875" style="1" customWidth="1"/>
    <col min="8711" max="8711" width="6.85546875" style="1" customWidth="1"/>
    <col min="8712" max="8712" width="7" style="1" customWidth="1"/>
    <col min="8713" max="8713" width="13.7109375" style="1" customWidth="1"/>
    <col min="8714" max="8962" width="9" style="1"/>
    <col min="8963" max="8963" width="10.85546875" style="1" customWidth="1"/>
    <col min="8964" max="8964" width="9" style="1"/>
    <col min="8965" max="8965" width="15.42578125" style="1" customWidth="1"/>
    <col min="8966" max="8966" width="30.85546875" style="1" customWidth="1"/>
    <col min="8967" max="8967" width="6.85546875" style="1" customWidth="1"/>
    <col min="8968" max="8968" width="7" style="1" customWidth="1"/>
    <col min="8969" max="8969" width="13.7109375" style="1" customWidth="1"/>
    <col min="8970" max="9218" width="9" style="1"/>
    <col min="9219" max="9219" width="10.85546875" style="1" customWidth="1"/>
    <col min="9220" max="9220" width="9" style="1"/>
    <col min="9221" max="9221" width="15.42578125" style="1" customWidth="1"/>
    <col min="9222" max="9222" width="30.85546875" style="1" customWidth="1"/>
    <col min="9223" max="9223" width="6.85546875" style="1" customWidth="1"/>
    <col min="9224" max="9224" width="7" style="1" customWidth="1"/>
    <col min="9225" max="9225" width="13.7109375" style="1" customWidth="1"/>
    <col min="9226" max="9474" width="9" style="1"/>
    <col min="9475" max="9475" width="10.85546875" style="1" customWidth="1"/>
    <col min="9476" max="9476" width="9" style="1"/>
    <col min="9477" max="9477" width="15.42578125" style="1" customWidth="1"/>
    <col min="9478" max="9478" width="30.85546875" style="1" customWidth="1"/>
    <col min="9479" max="9479" width="6.85546875" style="1" customWidth="1"/>
    <col min="9480" max="9480" width="7" style="1" customWidth="1"/>
    <col min="9481" max="9481" width="13.7109375" style="1" customWidth="1"/>
    <col min="9482" max="9730" width="9" style="1"/>
    <col min="9731" max="9731" width="10.85546875" style="1" customWidth="1"/>
    <col min="9732" max="9732" width="9" style="1"/>
    <col min="9733" max="9733" width="15.42578125" style="1" customWidth="1"/>
    <col min="9734" max="9734" width="30.85546875" style="1" customWidth="1"/>
    <col min="9735" max="9735" width="6.85546875" style="1" customWidth="1"/>
    <col min="9736" max="9736" width="7" style="1" customWidth="1"/>
    <col min="9737" max="9737" width="13.7109375" style="1" customWidth="1"/>
    <col min="9738" max="9986" width="9" style="1"/>
    <col min="9987" max="9987" width="10.85546875" style="1" customWidth="1"/>
    <col min="9988" max="9988" width="9" style="1"/>
    <col min="9989" max="9989" width="15.42578125" style="1" customWidth="1"/>
    <col min="9990" max="9990" width="30.85546875" style="1" customWidth="1"/>
    <col min="9991" max="9991" width="6.85546875" style="1" customWidth="1"/>
    <col min="9992" max="9992" width="7" style="1" customWidth="1"/>
    <col min="9993" max="9993" width="13.7109375" style="1" customWidth="1"/>
    <col min="9994" max="10242" width="9" style="1"/>
    <col min="10243" max="10243" width="10.85546875" style="1" customWidth="1"/>
    <col min="10244" max="10244" width="9" style="1"/>
    <col min="10245" max="10245" width="15.42578125" style="1" customWidth="1"/>
    <col min="10246" max="10246" width="30.85546875" style="1" customWidth="1"/>
    <col min="10247" max="10247" width="6.85546875" style="1" customWidth="1"/>
    <col min="10248" max="10248" width="7" style="1" customWidth="1"/>
    <col min="10249" max="10249" width="13.7109375" style="1" customWidth="1"/>
    <col min="10250" max="10498" width="9" style="1"/>
    <col min="10499" max="10499" width="10.85546875" style="1" customWidth="1"/>
    <col min="10500" max="10500" width="9" style="1"/>
    <col min="10501" max="10501" width="15.42578125" style="1" customWidth="1"/>
    <col min="10502" max="10502" width="30.85546875" style="1" customWidth="1"/>
    <col min="10503" max="10503" width="6.85546875" style="1" customWidth="1"/>
    <col min="10504" max="10504" width="7" style="1" customWidth="1"/>
    <col min="10505" max="10505" width="13.7109375" style="1" customWidth="1"/>
    <col min="10506" max="10754" width="9" style="1"/>
    <col min="10755" max="10755" width="10.85546875" style="1" customWidth="1"/>
    <col min="10756" max="10756" width="9" style="1"/>
    <col min="10757" max="10757" width="15.42578125" style="1" customWidth="1"/>
    <col min="10758" max="10758" width="30.85546875" style="1" customWidth="1"/>
    <col min="10759" max="10759" width="6.85546875" style="1" customWidth="1"/>
    <col min="10760" max="10760" width="7" style="1" customWidth="1"/>
    <col min="10761" max="10761" width="13.7109375" style="1" customWidth="1"/>
    <col min="10762" max="11010" width="9" style="1"/>
    <col min="11011" max="11011" width="10.85546875" style="1" customWidth="1"/>
    <col min="11012" max="11012" width="9" style="1"/>
    <col min="11013" max="11013" width="15.42578125" style="1" customWidth="1"/>
    <col min="11014" max="11014" width="30.85546875" style="1" customWidth="1"/>
    <col min="11015" max="11015" width="6.85546875" style="1" customWidth="1"/>
    <col min="11016" max="11016" width="7" style="1" customWidth="1"/>
    <col min="11017" max="11017" width="13.7109375" style="1" customWidth="1"/>
    <col min="11018" max="11266" width="9" style="1"/>
    <col min="11267" max="11267" width="10.85546875" style="1" customWidth="1"/>
    <col min="11268" max="11268" width="9" style="1"/>
    <col min="11269" max="11269" width="15.42578125" style="1" customWidth="1"/>
    <col min="11270" max="11270" width="30.85546875" style="1" customWidth="1"/>
    <col min="11271" max="11271" width="6.85546875" style="1" customWidth="1"/>
    <col min="11272" max="11272" width="7" style="1" customWidth="1"/>
    <col min="11273" max="11273" width="13.7109375" style="1" customWidth="1"/>
    <col min="11274" max="11522" width="9" style="1"/>
    <col min="11523" max="11523" width="10.85546875" style="1" customWidth="1"/>
    <col min="11524" max="11524" width="9" style="1"/>
    <col min="11525" max="11525" width="15.42578125" style="1" customWidth="1"/>
    <col min="11526" max="11526" width="30.85546875" style="1" customWidth="1"/>
    <col min="11527" max="11527" width="6.85546875" style="1" customWidth="1"/>
    <col min="11528" max="11528" width="7" style="1" customWidth="1"/>
    <col min="11529" max="11529" width="13.7109375" style="1" customWidth="1"/>
    <col min="11530" max="11778" width="9" style="1"/>
    <col min="11779" max="11779" width="10.85546875" style="1" customWidth="1"/>
    <col min="11780" max="11780" width="9" style="1"/>
    <col min="11781" max="11781" width="15.42578125" style="1" customWidth="1"/>
    <col min="11782" max="11782" width="30.85546875" style="1" customWidth="1"/>
    <col min="11783" max="11783" width="6.85546875" style="1" customWidth="1"/>
    <col min="11784" max="11784" width="7" style="1" customWidth="1"/>
    <col min="11785" max="11785" width="13.7109375" style="1" customWidth="1"/>
    <col min="11786" max="12034" width="9" style="1"/>
    <col min="12035" max="12035" width="10.85546875" style="1" customWidth="1"/>
    <col min="12036" max="12036" width="9" style="1"/>
    <col min="12037" max="12037" width="15.42578125" style="1" customWidth="1"/>
    <col min="12038" max="12038" width="30.85546875" style="1" customWidth="1"/>
    <col min="12039" max="12039" width="6.85546875" style="1" customWidth="1"/>
    <col min="12040" max="12040" width="7" style="1" customWidth="1"/>
    <col min="12041" max="12041" width="13.7109375" style="1" customWidth="1"/>
    <col min="12042" max="12290" width="9" style="1"/>
    <col min="12291" max="12291" width="10.85546875" style="1" customWidth="1"/>
    <col min="12292" max="12292" width="9" style="1"/>
    <col min="12293" max="12293" width="15.42578125" style="1" customWidth="1"/>
    <col min="12294" max="12294" width="30.85546875" style="1" customWidth="1"/>
    <col min="12295" max="12295" width="6.85546875" style="1" customWidth="1"/>
    <col min="12296" max="12296" width="7" style="1" customWidth="1"/>
    <col min="12297" max="12297" width="13.7109375" style="1" customWidth="1"/>
    <col min="12298" max="12546" width="9" style="1"/>
    <col min="12547" max="12547" width="10.85546875" style="1" customWidth="1"/>
    <col min="12548" max="12548" width="9" style="1"/>
    <col min="12549" max="12549" width="15.42578125" style="1" customWidth="1"/>
    <col min="12550" max="12550" width="30.85546875" style="1" customWidth="1"/>
    <col min="12551" max="12551" width="6.85546875" style="1" customWidth="1"/>
    <col min="12552" max="12552" width="7" style="1" customWidth="1"/>
    <col min="12553" max="12553" width="13.7109375" style="1" customWidth="1"/>
    <col min="12554" max="12802" width="9" style="1"/>
    <col min="12803" max="12803" width="10.85546875" style="1" customWidth="1"/>
    <col min="12804" max="12804" width="9" style="1"/>
    <col min="12805" max="12805" width="15.42578125" style="1" customWidth="1"/>
    <col min="12806" max="12806" width="30.85546875" style="1" customWidth="1"/>
    <col min="12807" max="12807" width="6.85546875" style="1" customWidth="1"/>
    <col min="12808" max="12808" width="7" style="1" customWidth="1"/>
    <col min="12809" max="12809" width="13.7109375" style="1" customWidth="1"/>
    <col min="12810" max="13058" width="9" style="1"/>
    <col min="13059" max="13059" width="10.85546875" style="1" customWidth="1"/>
    <col min="13060" max="13060" width="9" style="1"/>
    <col min="13061" max="13061" width="15.42578125" style="1" customWidth="1"/>
    <col min="13062" max="13062" width="30.85546875" style="1" customWidth="1"/>
    <col min="13063" max="13063" width="6.85546875" style="1" customWidth="1"/>
    <col min="13064" max="13064" width="7" style="1" customWidth="1"/>
    <col min="13065" max="13065" width="13.7109375" style="1" customWidth="1"/>
    <col min="13066" max="13314" width="9" style="1"/>
    <col min="13315" max="13315" width="10.85546875" style="1" customWidth="1"/>
    <col min="13316" max="13316" width="9" style="1"/>
    <col min="13317" max="13317" width="15.42578125" style="1" customWidth="1"/>
    <col min="13318" max="13318" width="30.85546875" style="1" customWidth="1"/>
    <col min="13319" max="13319" width="6.85546875" style="1" customWidth="1"/>
    <col min="13320" max="13320" width="7" style="1" customWidth="1"/>
    <col min="13321" max="13321" width="13.7109375" style="1" customWidth="1"/>
    <col min="13322" max="13570" width="9" style="1"/>
    <col min="13571" max="13571" width="10.85546875" style="1" customWidth="1"/>
    <col min="13572" max="13572" width="9" style="1"/>
    <col min="13573" max="13573" width="15.42578125" style="1" customWidth="1"/>
    <col min="13574" max="13574" width="30.85546875" style="1" customWidth="1"/>
    <col min="13575" max="13575" width="6.85546875" style="1" customWidth="1"/>
    <col min="13576" max="13576" width="7" style="1" customWidth="1"/>
    <col min="13577" max="13577" width="13.7109375" style="1" customWidth="1"/>
    <col min="13578" max="13826" width="9" style="1"/>
    <col min="13827" max="13827" width="10.85546875" style="1" customWidth="1"/>
    <col min="13828" max="13828" width="9" style="1"/>
    <col min="13829" max="13829" width="15.42578125" style="1" customWidth="1"/>
    <col min="13830" max="13830" width="30.85546875" style="1" customWidth="1"/>
    <col min="13831" max="13831" width="6.85546875" style="1" customWidth="1"/>
    <col min="13832" max="13832" width="7" style="1" customWidth="1"/>
    <col min="13833" max="13833" width="13.7109375" style="1" customWidth="1"/>
    <col min="13834" max="14082" width="9" style="1"/>
    <col min="14083" max="14083" width="10.85546875" style="1" customWidth="1"/>
    <col min="14084" max="14084" width="9" style="1"/>
    <col min="14085" max="14085" width="15.42578125" style="1" customWidth="1"/>
    <col min="14086" max="14086" width="30.85546875" style="1" customWidth="1"/>
    <col min="14087" max="14087" width="6.85546875" style="1" customWidth="1"/>
    <col min="14088" max="14088" width="7" style="1" customWidth="1"/>
    <col min="14089" max="14089" width="13.7109375" style="1" customWidth="1"/>
    <col min="14090" max="14338" width="9" style="1"/>
    <col min="14339" max="14339" width="10.85546875" style="1" customWidth="1"/>
    <col min="14340" max="14340" width="9" style="1"/>
    <col min="14341" max="14341" width="15.42578125" style="1" customWidth="1"/>
    <col min="14342" max="14342" width="30.85546875" style="1" customWidth="1"/>
    <col min="14343" max="14343" width="6.85546875" style="1" customWidth="1"/>
    <col min="14344" max="14344" width="7" style="1" customWidth="1"/>
    <col min="14345" max="14345" width="13.7109375" style="1" customWidth="1"/>
    <col min="14346" max="14594" width="9" style="1"/>
    <col min="14595" max="14595" width="10.85546875" style="1" customWidth="1"/>
    <col min="14596" max="14596" width="9" style="1"/>
    <col min="14597" max="14597" width="15.42578125" style="1" customWidth="1"/>
    <col min="14598" max="14598" width="30.85546875" style="1" customWidth="1"/>
    <col min="14599" max="14599" width="6.85546875" style="1" customWidth="1"/>
    <col min="14600" max="14600" width="7" style="1" customWidth="1"/>
    <col min="14601" max="14601" width="13.7109375" style="1" customWidth="1"/>
    <col min="14602" max="14850" width="9" style="1"/>
    <col min="14851" max="14851" width="10.85546875" style="1" customWidth="1"/>
    <col min="14852" max="14852" width="9" style="1"/>
    <col min="14853" max="14853" width="15.42578125" style="1" customWidth="1"/>
    <col min="14854" max="14854" width="30.85546875" style="1" customWidth="1"/>
    <col min="14855" max="14855" width="6.85546875" style="1" customWidth="1"/>
    <col min="14856" max="14856" width="7" style="1" customWidth="1"/>
    <col min="14857" max="14857" width="13.7109375" style="1" customWidth="1"/>
    <col min="14858" max="15106" width="9" style="1"/>
    <col min="15107" max="15107" width="10.85546875" style="1" customWidth="1"/>
    <col min="15108" max="15108" width="9" style="1"/>
    <col min="15109" max="15109" width="15.42578125" style="1" customWidth="1"/>
    <col min="15110" max="15110" width="30.85546875" style="1" customWidth="1"/>
    <col min="15111" max="15111" width="6.85546875" style="1" customWidth="1"/>
    <col min="15112" max="15112" width="7" style="1" customWidth="1"/>
    <col min="15113" max="15113" width="13.7109375" style="1" customWidth="1"/>
    <col min="15114" max="15362" width="9" style="1"/>
    <col min="15363" max="15363" width="10.85546875" style="1" customWidth="1"/>
    <col min="15364" max="15364" width="9" style="1"/>
    <col min="15365" max="15365" width="15.42578125" style="1" customWidth="1"/>
    <col min="15366" max="15366" width="30.85546875" style="1" customWidth="1"/>
    <col min="15367" max="15367" width="6.85546875" style="1" customWidth="1"/>
    <col min="15368" max="15368" width="7" style="1" customWidth="1"/>
    <col min="15369" max="15369" width="13.7109375" style="1" customWidth="1"/>
    <col min="15370" max="15618" width="9" style="1"/>
    <col min="15619" max="15619" width="10.85546875" style="1" customWidth="1"/>
    <col min="15620" max="15620" width="9" style="1"/>
    <col min="15621" max="15621" width="15.42578125" style="1" customWidth="1"/>
    <col min="15622" max="15622" width="30.85546875" style="1" customWidth="1"/>
    <col min="15623" max="15623" width="6.85546875" style="1" customWidth="1"/>
    <col min="15624" max="15624" width="7" style="1" customWidth="1"/>
    <col min="15625" max="15625" width="13.7109375" style="1" customWidth="1"/>
    <col min="15626" max="15874" width="9" style="1"/>
    <col min="15875" max="15875" width="10.85546875" style="1" customWidth="1"/>
    <col min="15876" max="15876" width="9" style="1"/>
    <col min="15877" max="15877" width="15.42578125" style="1" customWidth="1"/>
    <col min="15878" max="15878" width="30.85546875" style="1" customWidth="1"/>
    <col min="15879" max="15879" width="6.85546875" style="1" customWidth="1"/>
    <col min="15880" max="15880" width="7" style="1" customWidth="1"/>
    <col min="15881" max="15881" width="13.7109375" style="1" customWidth="1"/>
    <col min="15882" max="16130" width="9" style="1"/>
    <col min="16131" max="16131" width="10.85546875" style="1" customWidth="1"/>
    <col min="16132" max="16132" width="9" style="1"/>
    <col min="16133" max="16133" width="15.42578125" style="1" customWidth="1"/>
    <col min="16134" max="16134" width="30.85546875" style="1" customWidth="1"/>
    <col min="16135" max="16135" width="6.85546875" style="1" customWidth="1"/>
    <col min="16136" max="16136" width="7" style="1" customWidth="1"/>
    <col min="16137" max="16137" width="13.7109375" style="1" customWidth="1"/>
    <col min="16138" max="16384" width="9" style="1"/>
  </cols>
  <sheetData>
    <row r="1" spans="1:9">
      <c r="C1" s="165" t="s">
        <v>6</v>
      </c>
      <c r="D1" s="165"/>
      <c r="E1" s="165"/>
      <c r="F1" s="165"/>
      <c r="G1" s="165"/>
      <c r="H1" s="165"/>
      <c r="I1" s="51"/>
    </row>
    <row r="2" spans="1:9">
      <c r="C2" s="73"/>
      <c r="D2" s="73"/>
      <c r="E2" s="73"/>
      <c r="F2" s="73"/>
      <c r="G2" s="73"/>
      <c r="H2" s="73"/>
      <c r="I2" s="51"/>
    </row>
    <row r="3" spans="1:9" s="38" customFormat="1" ht="27.75">
      <c r="A3" s="155" t="s">
        <v>75</v>
      </c>
      <c r="B3" s="155"/>
      <c r="C3" s="155"/>
      <c r="D3" s="155"/>
      <c r="E3" s="155"/>
      <c r="F3" s="155"/>
      <c r="G3" s="155"/>
      <c r="H3" s="155"/>
    </row>
    <row r="4" spans="1:9" s="38" customFormat="1" ht="27.75">
      <c r="A4" s="155" t="s">
        <v>76</v>
      </c>
      <c r="B4" s="155"/>
      <c r="C4" s="155"/>
      <c r="D4" s="155"/>
      <c r="E4" s="155"/>
      <c r="F4" s="155"/>
      <c r="G4" s="155"/>
      <c r="H4" s="155"/>
    </row>
    <row r="5" spans="1:9" s="38" customFormat="1" ht="27.75">
      <c r="A5" s="155" t="s">
        <v>77</v>
      </c>
      <c r="B5" s="155"/>
      <c r="C5" s="155"/>
      <c r="D5" s="155"/>
      <c r="E5" s="155"/>
      <c r="F5" s="155"/>
      <c r="G5" s="155"/>
      <c r="H5" s="155"/>
    </row>
    <row r="6" spans="1:9" s="38" customFormat="1" ht="27.75">
      <c r="A6" s="155" t="s">
        <v>78</v>
      </c>
      <c r="B6" s="155"/>
      <c r="C6" s="155"/>
      <c r="D6" s="155"/>
      <c r="E6" s="155"/>
      <c r="F6" s="155"/>
      <c r="G6" s="155"/>
      <c r="H6" s="155"/>
    </row>
    <row r="7" spans="1:9" s="38" customFormat="1" ht="27.75">
      <c r="A7" s="155" t="s">
        <v>79</v>
      </c>
      <c r="B7" s="155"/>
      <c r="C7" s="155"/>
      <c r="D7" s="155"/>
      <c r="E7" s="155"/>
      <c r="F7" s="155"/>
      <c r="G7" s="155"/>
      <c r="H7" s="155"/>
    </row>
    <row r="8" spans="1:9">
      <c r="C8" s="166"/>
      <c r="D8" s="166"/>
      <c r="E8" s="166"/>
      <c r="F8" s="166"/>
      <c r="G8" s="166"/>
      <c r="H8" s="166"/>
      <c r="I8" s="166"/>
    </row>
    <row r="9" spans="1:9" s="7" customFormat="1" ht="24">
      <c r="C9" s="8" t="s">
        <v>38</v>
      </c>
      <c r="G9" s="17"/>
      <c r="H9" s="17"/>
      <c r="I9" s="17"/>
    </row>
    <row r="10" spans="1:9" s="7" customFormat="1" ht="24">
      <c r="C10" s="18" t="s">
        <v>100</v>
      </c>
      <c r="G10" s="17"/>
      <c r="H10" s="17"/>
      <c r="I10" s="17"/>
    </row>
    <row r="11" spans="1:9" ht="24" thickBot="1">
      <c r="C11" s="3"/>
      <c r="D11" s="55"/>
      <c r="E11" s="55"/>
      <c r="F11" s="55"/>
      <c r="G11" s="56"/>
      <c r="H11" s="56"/>
    </row>
    <row r="12" spans="1:9" s="7" customFormat="1" ht="25.5" thickTop="1" thickBot="1">
      <c r="C12" s="18"/>
      <c r="D12" s="161" t="s">
        <v>7</v>
      </c>
      <c r="E12" s="161"/>
      <c r="F12" s="161"/>
      <c r="G12" s="54" t="s">
        <v>8</v>
      </c>
      <c r="H12" s="54" t="s">
        <v>9</v>
      </c>
      <c r="I12" s="17"/>
    </row>
    <row r="13" spans="1:9" s="7" customFormat="1" ht="24.75" thickTop="1">
      <c r="C13" s="18"/>
      <c r="D13" s="158" t="s">
        <v>54</v>
      </c>
      <c r="E13" s="159"/>
      <c r="F13" s="160"/>
      <c r="G13" s="53">
        <v>9</v>
      </c>
      <c r="H13" s="46">
        <f>G13*100/G$16</f>
        <v>64.285714285714292</v>
      </c>
      <c r="I13" s="17"/>
    </row>
    <row r="14" spans="1:9" s="7" customFormat="1" ht="24">
      <c r="C14" s="18"/>
      <c r="D14" s="162" t="s">
        <v>87</v>
      </c>
      <c r="E14" s="163"/>
      <c r="F14" s="164"/>
      <c r="G14" s="53">
        <v>4</v>
      </c>
      <c r="H14" s="46">
        <f>G14*100/G$16</f>
        <v>28.571428571428573</v>
      </c>
      <c r="I14" s="60"/>
    </row>
    <row r="15" spans="1:9" s="7" customFormat="1" ht="24">
      <c r="C15" s="18"/>
      <c r="D15" s="158" t="s">
        <v>53</v>
      </c>
      <c r="E15" s="159"/>
      <c r="F15" s="160"/>
      <c r="G15" s="53">
        <v>1</v>
      </c>
      <c r="H15" s="46">
        <f>G15*100/G$16</f>
        <v>7.1428571428571432</v>
      </c>
      <c r="I15" s="60"/>
    </row>
    <row r="16" spans="1:9" s="7" customFormat="1" ht="24.75" thickBot="1">
      <c r="C16" s="18"/>
      <c r="D16" s="161" t="s">
        <v>10</v>
      </c>
      <c r="E16" s="161"/>
      <c r="F16" s="161"/>
      <c r="G16" s="57">
        <f>SUM(G13:G15)</f>
        <v>14</v>
      </c>
      <c r="H16" s="58">
        <f>G16*100/G$16</f>
        <v>100</v>
      </c>
    </row>
    <row r="17" spans="3:9" s="7" customFormat="1" ht="24.75" thickTop="1">
      <c r="C17" s="18"/>
      <c r="D17" s="20"/>
      <c r="E17" s="20"/>
      <c r="F17" s="20"/>
      <c r="G17" s="21"/>
      <c r="H17" s="22"/>
    </row>
    <row r="18" spans="3:9" s="7" customFormat="1" ht="24">
      <c r="C18" s="18"/>
      <c r="D18" s="7" t="s">
        <v>71</v>
      </c>
      <c r="G18" s="17"/>
      <c r="H18" s="17"/>
    </row>
    <row r="19" spans="3:9" s="7" customFormat="1" ht="24">
      <c r="C19" s="7" t="s">
        <v>112</v>
      </c>
      <c r="E19" s="9"/>
      <c r="F19" s="9"/>
      <c r="G19" s="36"/>
      <c r="H19" s="111"/>
    </row>
    <row r="20" spans="3:9" s="7" customFormat="1" ht="24">
      <c r="C20" s="7" t="s">
        <v>113</v>
      </c>
      <c r="E20" s="9"/>
      <c r="F20" s="9"/>
      <c r="G20" s="36"/>
      <c r="H20" s="111"/>
    </row>
    <row r="21" spans="3:9">
      <c r="E21" s="4"/>
      <c r="F21" s="4"/>
      <c r="G21" s="5"/>
      <c r="I21" s="1"/>
    </row>
    <row r="22" spans="3:9" s="7" customFormat="1" ht="24">
      <c r="C22" s="18" t="s">
        <v>101</v>
      </c>
      <c r="G22" s="111"/>
      <c r="H22" s="111"/>
      <c r="I22" s="111"/>
    </row>
    <row r="23" spans="3:9" ht="24" thickBot="1">
      <c r="C23" s="3"/>
      <c r="D23" s="55"/>
      <c r="E23" s="55"/>
      <c r="F23" s="55"/>
      <c r="G23" s="56"/>
      <c r="H23" s="56"/>
    </row>
    <row r="24" spans="3:9" s="7" customFormat="1" ht="25.5" thickTop="1" thickBot="1">
      <c r="C24" s="18"/>
      <c r="D24" s="161" t="s">
        <v>51</v>
      </c>
      <c r="E24" s="161"/>
      <c r="F24" s="161"/>
      <c r="G24" s="113" t="s">
        <v>8</v>
      </c>
      <c r="H24" s="113" t="s">
        <v>9</v>
      </c>
      <c r="I24" s="111"/>
    </row>
    <row r="25" spans="3:9" s="7" customFormat="1" ht="24.75" thickTop="1">
      <c r="C25" s="18"/>
      <c r="D25" s="162" t="s">
        <v>105</v>
      </c>
      <c r="E25" s="163"/>
      <c r="F25" s="164"/>
      <c r="G25" s="53">
        <v>3</v>
      </c>
      <c r="H25" s="46">
        <f>G25*100/G$16</f>
        <v>21.428571428571427</v>
      </c>
      <c r="I25" s="111"/>
    </row>
    <row r="26" spans="3:9" s="7" customFormat="1" ht="24">
      <c r="C26" s="18"/>
      <c r="D26" s="162" t="s">
        <v>106</v>
      </c>
      <c r="E26" s="163"/>
      <c r="F26" s="164"/>
      <c r="G26" s="53">
        <v>2</v>
      </c>
      <c r="H26" s="46">
        <f t="shared" ref="H26:H28" si="0">G26*100/G$16</f>
        <v>14.285714285714286</v>
      </c>
      <c r="I26" s="111"/>
    </row>
    <row r="27" spans="3:9" s="7" customFormat="1" ht="24">
      <c r="C27" s="18"/>
      <c r="D27" s="158" t="s">
        <v>52</v>
      </c>
      <c r="E27" s="159"/>
      <c r="F27" s="160"/>
      <c r="G27" s="53">
        <v>9</v>
      </c>
      <c r="H27" s="46">
        <f t="shared" si="0"/>
        <v>64.285714285714292</v>
      </c>
      <c r="I27" s="111"/>
    </row>
    <row r="28" spans="3:9" s="7" customFormat="1" ht="24.75" thickBot="1">
      <c r="C28" s="18"/>
      <c r="D28" s="161" t="s">
        <v>10</v>
      </c>
      <c r="E28" s="161"/>
      <c r="F28" s="161"/>
      <c r="G28" s="57">
        <f>SUM(G25:G27)</f>
        <v>14</v>
      </c>
      <c r="H28" s="37">
        <f t="shared" si="0"/>
        <v>100</v>
      </c>
    </row>
    <row r="29" spans="3:9" s="7" customFormat="1" ht="24.75" thickTop="1">
      <c r="C29" s="18"/>
      <c r="D29" s="20"/>
      <c r="E29" s="20"/>
      <c r="F29" s="20"/>
      <c r="G29" s="21"/>
      <c r="H29" s="22"/>
    </row>
    <row r="30" spans="3:9" s="7" customFormat="1" ht="24">
      <c r="C30" s="18"/>
      <c r="D30" s="7" t="s">
        <v>72</v>
      </c>
      <c r="G30" s="111"/>
      <c r="H30" s="111"/>
    </row>
    <row r="31" spans="3:9" s="7" customFormat="1" ht="24">
      <c r="C31" s="7" t="s">
        <v>115</v>
      </c>
      <c r="G31" s="111"/>
      <c r="H31" s="111"/>
    </row>
    <row r="32" spans="3:9" s="7" customFormat="1" ht="24">
      <c r="C32" s="7" t="s">
        <v>116</v>
      </c>
      <c r="G32" s="111"/>
      <c r="H32" s="111"/>
    </row>
    <row r="33" spans="3:9" s="7" customFormat="1" ht="24">
      <c r="C33" s="18"/>
      <c r="G33" s="111"/>
      <c r="H33" s="111"/>
    </row>
    <row r="34" spans="3:9">
      <c r="C34" s="165" t="s">
        <v>32</v>
      </c>
      <c r="D34" s="165"/>
      <c r="E34" s="165"/>
      <c r="F34" s="165"/>
      <c r="G34" s="165"/>
      <c r="H34" s="165"/>
      <c r="I34" s="51"/>
    </row>
    <row r="35" spans="3:9">
      <c r="E35" s="4"/>
      <c r="F35" s="4"/>
      <c r="G35" s="5"/>
      <c r="I35" s="1"/>
    </row>
    <row r="36" spans="3:9" s="7" customFormat="1" ht="24">
      <c r="C36" s="18" t="s">
        <v>102</v>
      </c>
      <c r="G36" s="17"/>
      <c r="H36" s="17"/>
    </row>
    <row r="37" spans="3:9" s="7" customFormat="1" ht="24.75" thickBot="1">
      <c r="D37" s="7" t="s">
        <v>42</v>
      </c>
      <c r="G37" s="72"/>
      <c r="H37" s="72"/>
    </row>
    <row r="38" spans="3:9" s="7" customFormat="1" ht="24.75" thickTop="1">
      <c r="D38" s="171" t="s">
        <v>11</v>
      </c>
      <c r="E38" s="171"/>
      <c r="F38" s="171"/>
      <c r="G38" s="23" t="s">
        <v>8</v>
      </c>
      <c r="H38" s="23" t="s">
        <v>9</v>
      </c>
    </row>
    <row r="39" spans="3:9" s="7" customFormat="1" ht="24">
      <c r="D39" s="170" t="s">
        <v>12</v>
      </c>
      <c r="E39" s="170"/>
      <c r="F39" s="170"/>
      <c r="G39" s="24">
        <v>6</v>
      </c>
      <c r="H39" s="19">
        <f t="shared" ref="H39:H45" si="1">G39*100/G$45</f>
        <v>25</v>
      </c>
    </row>
    <row r="40" spans="3:9" s="7" customFormat="1" ht="24">
      <c r="D40" s="170" t="s">
        <v>14</v>
      </c>
      <c r="E40" s="170"/>
      <c r="F40" s="170"/>
      <c r="G40" s="24">
        <v>6</v>
      </c>
      <c r="H40" s="19">
        <f t="shared" si="1"/>
        <v>25</v>
      </c>
    </row>
    <row r="41" spans="3:9" s="7" customFormat="1" ht="24">
      <c r="D41" s="170" t="s">
        <v>13</v>
      </c>
      <c r="E41" s="170"/>
      <c r="F41" s="170"/>
      <c r="G41" s="24">
        <v>5</v>
      </c>
      <c r="H41" s="19">
        <f t="shared" si="1"/>
        <v>20.833333333333332</v>
      </c>
    </row>
    <row r="42" spans="3:9" s="7" customFormat="1" ht="24">
      <c r="D42" s="170" t="s">
        <v>47</v>
      </c>
      <c r="E42" s="170"/>
      <c r="F42" s="170"/>
      <c r="G42" s="24">
        <v>4</v>
      </c>
      <c r="H42" s="19">
        <f t="shared" si="1"/>
        <v>16.666666666666668</v>
      </c>
    </row>
    <row r="43" spans="3:9" s="7" customFormat="1" ht="24">
      <c r="D43" s="170" t="s">
        <v>48</v>
      </c>
      <c r="E43" s="170"/>
      <c r="F43" s="170"/>
      <c r="G43" s="24">
        <v>2</v>
      </c>
      <c r="H43" s="19">
        <f t="shared" si="1"/>
        <v>8.3333333333333339</v>
      </c>
    </row>
    <row r="44" spans="3:9" s="7" customFormat="1" ht="24">
      <c r="D44" s="170" t="s">
        <v>15</v>
      </c>
      <c r="E44" s="170"/>
      <c r="F44" s="170"/>
      <c r="G44" s="24">
        <v>1</v>
      </c>
      <c r="H44" s="19">
        <f t="shared" si="1"/>
        <v>4.166666666666667</v>
      </c>
    </row>
    <row r="45" spans="3:9" s="7" customFormat="1" ht="24.75" thickBot="1">
      <c r="D45" s="167" t="s">
        <v>10</v>
      </c>
      <c r="E45" s="168"/>
      <c r="F45" s="169"/>
      <c r="G45" s="25">
        <f>SUM(G39:G44)</f>
        <v>24</v>
      </c>
      <c r="H45" s="37">
        <f t="shared" si="1"/>
        <v>100</v>
      </c>
    </row>
    <row r="46" spans="3:9" s="7" customFormat="1" ht="24.75" thickTop="1">
      <c r="D46" s="20"/>
      <c r="E46" s="20"/>
      <c r="F46" s="20"/>
      <c r="G46" s="21"/>
      <c r="H46" s="22"/>
    </row>
    <row r="47" spans="3:9" s="7" customFormat="1" ht="24">
      <c r="C47" s="15"/>
      <c r="D47" s="7" t="s">
        <v>73</v>
      </c>
      <c r="G47" s="17"/>
      <c r="H47" s="17"/>
      <c r="I47" s="17"/>
    </row>
    <row r="48" spans="3:9" s="7" customFormat="1" ht="24">
      <c r="C48" s="7" t="s">
        <v>149</v>
      </c>
      <c r="G48" s="17"/>
      <c r="H48" s="17"/>
      <c r="I48" s="17"/>
    </row>
    <row r="49" spans="3:9" ht="24">
      <c r="C49" s="7" t="s">
        <v>119</v>
      </c>
    </row>
    <row r="50" spans="3:9" s="7" customFormat="1" ht="24">
      <c r="G50" s="59"/>
      <c r="H50" s="59"/>
      <c r="I50" s="59"/>
    </row>
    <row r="51" spans="3:9" s="7" customFormat="1" ht="24">
      <c r="G51" s="111"/>
      <c r="H51" s="111"/>
      <c r="I51" s="111"/>
    </row>
  </sheetData>
  <mergeCells count="26">
    <mergeCell ref="D45:F45"/>
    <mergeCell ref="D16:F16"/>
    <mergeCell ref="D43:F43"/>
    <mergeCell ref="D44:F44"/>
    <mergeCell ref="D38:F38"/>
    <mergeCell ref="D39:F39"/>
    <mergeCell ref="D40:F40"/>
    <mergeCell ref="D41:F41"/>
    <mergeCell ref="D28:F28"/>
    <mergeCell ref="D42:F42"/>
    <mergeCell ref="C34:H34"/>
    <mergeCell ref="D27:F27"/>
    <mergeCell ref="D26:F26"/>
    <mergeCell ref="D15:F15"/>
    <mergeCell ref="D24:F24"/>
    <mergeCell ref="D25:F25"/>
    <mergeCell ref="C1:H1"/>
    <mergeCell ref="C8:I8"/>
    <mergeCell ref="D13:F13"/>
    <mergeCell ref="D12:F12"/>
    <mergeCell ref="D14:F14"/>
    <mergeCell ref="A3:H3"/>
    <mergeCell ref="A4:H4"/>
    <mergeCell ref="A5:H5"/>
    <mergeCell ref="A6:H6"/>
    <mergeCell ref="A7:H7"/>
  </mergeCells>
  <pageMargins left="0.25" right="0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topLeftCell="A4" zoomScale="120" zoomScaleNormal="120" workbookViewId="0">
      <selection activeCell="B23" sqref="B23"/>
    </sheetView>
  </sheetViews>
  <sheetFormatPr defaultRowHeight="23.25"/>
  <cols>
    <col min="1" max="1" width="1" style="1" customWidth="1"/>
    <col min="2" max="2" width="7.7109375" style="1" customWidth="1"/>
    <col min="3" max="3" width="9.140625" style="1"/>
    <col min="4" max="4" width="15.42578125" style="1" customWidth="1"/>
    <col min="5" max="5" width="38.28515625" style="1" customWidth="1"/>
    <col min="6" max="6" width="6.140625" style="2" customWidth="1"/>
    <col min="7" max="7" width="6.5703125" style="2" customWidth="1"/>
    <col min="8" max="8" width="9.7109375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1" spans="1:9" s="10" customFormat="1" ht="24">
      <c r="A1" s="174" t="s">
        <v>31</v>
      </c>
      <c r="B1" s="174"/>
      <c r="C1" s="174"/>
      <c r="D1" s="174"/>
      <c r="E1" s="174"/>
      <c r="F1" s="174"/>
      <c r="G1" s="174"/>
      <c r="H1" s="174"/>
    </row>
    <row r="2" spans="1:9" ht="13.5" customHeight="1">
      <c r="B2" s="2"/>
      <c r="C2" s="2"/>
      <c r="D2" s="2"/>
      <c r="E2" s="2"/>
      <c r="I2" s="6"/>
    </row>
    <row r="3" spans="1:9" s="141" customFormat="1" ht="19.5" customHeight="1">
      <c r="B3" s="140" t="s">
        <v>39</v>
      </c>
      <c r="F3" s="142"/>
      <c r="G3" s="142"/>
      <c r="H3" s="142"/>
    </row>
    <row r="4" spans="1:9" s="141" customFormat="1" ht="24.75" thickBot="1">
      <c r="B4" s="144" t="s">
        <v>103</v>
      </c>
      <c r="F4" s="145"/>
      <c r="G4" s="145"/>
      <c r="H4" s="145"/>
    </row>
    <row r="5" spans="1:9" s="129" customFormat="1" ht="22.5" thickTop="1">
      <c r="B5" s="180" t="s">
        <v>16</v>
      </c>
      <c r="C5" s="181"/>
      <c r="D5" s="181"/>
      <c r="E5" s="182"/>
      <c r="F5" s="186"/>
      <c r="G5" s="172" t="s">
        <v>17</v>
      </c>
      <c r="H5" s="143" t="s">
        <v>65</v>
      </c>
    </row>
    <row r="6" spans="1:9" s="7" customFormat="1" ht="17.25" customHeight="1" thickBot="1">
      <c r="B6" s="183"/>
      <c r="C6" s="184"/>
      <c r="D6" s="184"/>
      <c r="E6" s="185"/>
      <c r="F6" s="187"/>
      <c r="G6" s="173"/>
      <c r="H6" s="133" t="s">
        <v>66</v>
      </c>
    </row>
    <row r="7" spans="1:9" s="7" customFormat="1" ht="24.75" thickTop="1">
      <c r="B7" s="26" t="s">
        <v>25</v>
      </c>
      <c r="C7" s="27"/>
      <c r="D7" s="27"/>
      <c r="E7" s="28"/>
      <c r="F7" s="47"/>
      <c r="G7" s="20"/>
      <c r="H7" s="47"/>
      <c r="I7" s="9"/>
    </row>
    <row r="8" spans="1:9" s="7" customFormat="1" ht="24">
      <c r="B8" s="175" t="s">
        <v>90</v>
      </c>
      <c r="C8" s="176"/>
      <c r="D8" s="176"/>
      <c r="E8" s="176"/>
      <c r="F8" s="29">
        <f>DATA!T16</f>
        <v>3.2857142857142856</v>
      </c>
      <c r="G8" s="29">
        <f>DATA!T17</f>
        <v>1.266647387553302</v>
      </c>
      <c r="H8" s="30" t="str">
        <f>IF(F8&gt;4.5,"มากที่สุด",IF(F8&gt;3.5,"มาก",IF(F8&gt;2.5,"ปานกลาง",IF(F8&gt;1.5,"น้อย",IF(F8&lt;=1.5,"น้อยที่สุด")))))</f>
        <v>ปานกลาง</v>
      </c>
    </row>
    <row r="9" spans="1:9" s="7" customFormat="1" ht="24">
      <c r="B9" s="175" t="s">
        <v>91</v>
      </c>
      <c r="C9" s="176"/>
      <c r="D9" s="176"/>
      <c r="E9" s="176"/>
      <c r="F9" s="29">
        <f>DATA!U16</f>
        <v>3.2142857142857144</v>
      </c>
      <c r="G9" s="29">
        <f>DATA!U17</f>
        <v>1.3114039117603014</v>
      </c>
      <c r="H9" s="30" t="str">
        <f t="shared" ref="H9:H12" si="0">IF(F9&gt;4.5,"มากที่สุด",IF(F9&gt;3.5,"มาก",IF(F9&gt;2.5,"ปานกลาง",IF(F9&gt;1.5,"น้อย",IF(F9&lt;=1.5,"น้อยที่สุด")))))</f>
        <v>ปานกลาง</v>
      </c>
    </row>
    <row r="10" spans="1:9" s="7" customFormat="1" ht="24">
      <c r="B10" s="175" t="s">
        <v>92</v>
      </c>
      <c r="C10" s="176"/>
      <c r="D10" s="176"/>
      <c r="E10" s="176"/>
      <c r="F10" s="29">
        <f>DATA!V16</f>
        <v>3.1428571428571428</v>
      </c>
      <c r="G10" s="29">
        <f>DATA!V17</f>
        <v>1.2924123453177283</v>
      </c>
      <c r="H10" s="30" t="str">
        <f t="shared" ref="H10" si="1">IF(F10&gt;4.5,"มากที่สุด",IF(F10&gt;3.5,"มาก",IF(F10&gt;2.5,"ปานกลาง",IF(F10&gt;1.5,"น้อย",IF(F10&lt;=1.5,"น้อยที่สุด")))))</f>
        <v>ปานกลาง</v>
      </c>
    </row>
    <row r="11" spans="1:9" s="7" customFormat="1" ht="24">
      <c r="B11" s="175" t="s">
        <v>93</v>
      </c>
      <c r="C11" s="176"/>
      <c r="D11" s="176"/>
      <c r="E11" s="176"/>
      <c r="F11" s="29">
        <f>DATA!W16</f>
        <v>3.2142857142857144</v>
      </c>
      <c r="G11" s="29">
        <f>DATA!W17</f>
        <v>1.3114039117603014</v>
      </c>
      <c r="H11" s="30" t="str">
        <f t="shared" ref="H11" si="2">IF(F11&gt;4.5,"มากที่สุด",IF(F11&gt;3.5,"มาก",IF(F11&gt;2.5,"ปานกลาง",IF(F11&gt;1.5,"น้อย",IF(F11&lt;=1.5,"น้อยที่สุด")))))</f>
        <v>ปานกลาง</v>
      </c>
    </row>
    <row r="12" spans="1:9" s="7" customFormat="1" ht="21.75" customHeight="1" thickBot="1">
      <c r="B12" s="177" t="s">
        <v>26</v>
      </c>
      <c r="C12" s="178"/>
      <c r="D12" s="178"/>
      <c r="E12" s="179"/>
      <c r="F12" s="134">
        <f>DATA!W19</f>
        <v>3.2142857142857144</v>
      </c>
      <c r="G12" s="135">
        <f>DATA!W18</f>
        <v>1.2607975212580289</v>
      </c>
      <c r="H12" s="136" t="str">
        <f t="shared" si="0"/>
        <v>ปานกลาง</v>
      </c>
    </row>
    <row r="13" spans="1:9" s="7" customFormat="1" ht="24.75" thickTop="1">
      <c r="B13" s="31" t="s">
        <v>27</v>
      </c>
      <c r="C13" s="32"/>
      <c r="D13" s="32"/>
      <c r="E13" s="33"/>
      <c r="F13" s="34"/>
      <c r="G13" s="34"/>
      <c r="H13" s="33"/>
    </row>
    <row r="14" spans="1:9" s="7" customFormat="1" ht="24">
      <c r="B14" s="175" t="s">
        <v>94</v>
      </c>
      <c r="C14" s="176"/>
      <c r="D14" s="176"/>
      <c r="E14" s="176"/>
      <c r="F14" s="29">
        <f>DATA!X16</f>
        <v>4.2857142857142856</v>
      </c>
      <c r="G14" s="29">
        <f>DATA!X17</f>
        <v>0.91387353346337441</v>
      </c>
      <c r="H14" s="30" t="str">
        <f>IF(F14&gt;4.5,"มากที่สุด",IF(F14&gt;3.5,"มาก",IF(F14&gt;2.5,"ปานกลาง",IF(F14&gt;1.5,"น้อย",IF(F14&lt;=1.5,"น้อยที่สุด")))))</f>
        <v>มาก</v>
      </c>
    </row>
    <row r="15" spans="1:9" s="7" customFormat="1" ht="24">
      <c r="B15" s="175" t="s">
        <v>95</v>
      </c>
      <c r="C15" s="176"/>
      <c r="D15" s="176"/>
      <c r="E15" s="176"/>
      <c r="F15" s="29">
        <f>DATA!Y16</f>
        <v>4.0714285714285712</v>
      </c>
      <c r="G15" s="29">
        <f>DATA!Y17</f>
        <v>0.91687476825318937</v>
      </c>
      <c r="H15" s="30" t="str">
        <f t="shared" ref="H15:H17" si="3">IF(F15&gt;4.5,"มากที่สุด",IF(F15&gt;3.5,"มาก",IF(F15&gt;2.5,"ปานกลาง",IF(F15&gt;1.5,"น้อย",IF(F15&lt;=1.5,"น้อยที่สุด")))))</f>
        <v>มาก</v>
      </c>
    </row>
    <row r="16" spans="1:9" s="7" customFormat="1" ht="24">
      <c r="B16" s="175" t="s">
        <v>96</v>
      </c>
      <c r="C16" s="176"/>
      <c r="D16" s="176"/>
      <c r="E16" s="176"/>
      <c r="F16" s="29">
        <f>DATA!Z16</f>
        <v>4.1428571428571432</v>
      </c>
      <c r="G16" s="29">
        <f>DATA!Z17</f>
        <v>0.94926229309864707</v>
      </c>
      <c r="H16" s="30" t="str">
        <f t="shared" si="3"/>
        <v>มาก</v>
      </c>
    </row>
    <row r="17" spans="1:10" s="7" customFormat="1" ht="24">
      <c r="B17" s="175" t="s">
        <v>97</v>
      </c>
      <c r="C17" s="176"/>
      <c r="D17" s="176"/>
      <c r="E17" s="176"/>
      <c r="F17" s="29">
        <f>DATA!AA16</f>
        <v>4</v>
      </c>
      <c r="G17" s="29">
        <f>DATA!AA17</f>
        <v>0.96076892283052284</v>
      </c>
      <c r="H17" s="30" t="str">
        <f t="shared" si="3"/>
        <v>มาก</v>
      </c>
    </row>
    <row r="18" spans="1:10" s="7" customFormat="1" ht="22.5" customHeight="1" thickBot="1">
      <c r="B18" s="177" t="s">
        <v>26</v>
      </c>
      <c r="C18" s="178"/>
      <c r="D18" s="178"/>
      <c r="E18" s="179"/>
      <c r="F18" s="135">
        <f>DATA!AA19</f>
        <v>4.125</v>
      </c>
      <c r="G18" s="137">
        <f>DATA!AA18</f>
        <v>0.91577091220258988</v>
      </c>
      <c r="H18" s="136" t="str">
        <f t="shared" ref="H18" si="4">IF(F18&gt;4.5,"มากที่สุด",IF(F18&gt;3.5,"มาก",IF(F18&gt;2.5,"ปานกลาง",IF(F18&gt;1.5,"น้อย",IF(F18&lt;=1.5,"น้อยที่สุด")))))</f>
        <v>มาก</v>
      </c>
      <c r="J18" s="35"/>
    </row>
    <row r="19" spans="1:10" s="7" customFormat="1" ht="16.5" customHeight="1" thickTop="1">
      <c r="B19" s="9"/>
      <c r="C19" s="9"/>
      <c r="D19" s="9"/>
      <c r="E19" s="9"/>
      <c r="F19" s="36"/>
      <c r="G19" s="36"/>
      <c r="H19" s="36"/>
    </row>
    <row r="20" spans="1:10" s="7" customFormat="1" ht="16.5" customHeight="1">
      <c r="B20" s="138"/>
      <c r="C20" s="138"/>
      <c r="D20" s="138"/>
      <c r="E20" s="138"/>
      <c r="F20" s="138"/>
      <c r="G20" s="138"/>
      <c r="H20" s="138"/>
      <c r="I20" s="139"/>
    </row>
    <row r="21" spans="1:10" s="7" customFormat="1" ht="24">
      <c r="B21" s="15"/>
      <c r="C21" s="15" t="s">
        <v>56</v>
      </c>
      <c r="D21" s="15"/>
      <c r="E21" s="15"/>
      <c r="F21" s="15"/>
      <c r="G21" s="15"/>
      <c r="H21" s="15"/>
      <c r="I21" s="15"/>
      <c r="J21" s="15"/>
    </row>
    <row r="22" spans="1:10" s="7" customFormat="1" ht="24">
      <c r="B22" s="15" t="s">
        <v>121</v>
      </c>
      <c r="C22" s="15"/>
      <c r="D22" s="15"/>
      <c r="E22" s="15"/>
      <c r="F22" s="15"/>
      <c r="G22" s="15"/>
      <c r="H22" s="15"/>
      <c r="I22" s="15"/>
      <c r="J22" s="15"/>
    </row>
    <row r="23" spans="1:10" s="7" customFormat="1" ht="24">
      <c r="B23" s="15" t="s">
        <v>122</v>
      </c>
      <c r="C23" s="15"/>
      <c r="D23" s="15"/>
      <c r="E23" s="15"/>
      <c r="F23" s="15"/>
      <c r="G23" s="15"/>
      <c r="H23" s="15"/>
      <c r="I23" s="15"/>
      <c r="J23" s="15"/>
    </row>
    <row r="24" spans="1:10" s="7" customFormat="1" ht="24">
      <c r="A24" s="45"/>
      <c r="B24" s="45"/>
      <c r="C24" s="45"/>
      <c r="D24" s="45"/>
      <c r="E24" s="45"/>
      <c r="F24" s="45"/>
      <c r="G24" s="15"/>
      <c r="H24" s="15"/>
    </row>
    <row r="25" spans="1:10" s="7" customFormat="1" ht="24">
      <c r="B25" s="15"/>
      <c r="C25" s="15"/>
      <c r="D25" s="15"/>
      <c r="E25" s="15"/>
      <c r="F25" s="15"/>
      <c r="G25" s="15"/>
      <c r="H25" s="15"/>
      <c r="I25" s="15"/>
      <c r="J25" s="15"/>
    </row>
    <row r="26" spans="1:10" s="7" customFormat="1" ht="24">
      <c r="B26" s="15"/>
      <c r="C26" s="15"/>
      <c r="D26" s="15"/>
      <c r="E26" s="15"/>
      <c r="F26" s="15"/>
      <c r="G26" s="15"/>
      <c r="H26" s="15"/>
      <c r="I26" s="15"/>
      <c r="J26" s="15"/>
    </row>
    <row r="27" spans="1:10" s="10" customFormat="1" ht="24">
      <c r="B27" s="42"/>
      <c r="C27" s="42"/>
      <c r="D27" s="42"/>
      <c r="E27" s="42"/>
      <c r="F27" s="43"/>
      <c r="G27" s="43"/>
      <c r="H27" s="44"/>
    </row>
  </sheetData>
  <mergeCells count="14">
    <mergeCell ref="G5:G6"/>
    <mergeCell ref="A1:H1"/>
    <mergeCell ref="B8:E8"/>
    <mergeCell ref="B17:E17"/>
    <mergeCell ref="B18:E18"/>
    <mergeCell ref="B16:E16"/>
    <mergeCell ref="B5:E6"/>
    <mergeCell ref="F5:F6"/>
    <mergeCell ref="B9:E9"/>
    <mergeCell ref="B12:E12"/>
    <mergeCell ref="B10:E10"/>
    <mergeCell ref="B14:E14"/>
    <mergeCell ref="B15:E15"/>
    <mergeCell ref="B11:E11"/>
  </mergeCells>
  <pageMargins left="0.7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142875</xdr:colOff>
                <xdr:row>4</xdr:row>
                <xdr:rowOff>133350</xdr:rowOff>
              </from>
              <to>
                <xdr:col>5</xdr:col>
                <xdr:colOff>285750</xdr:colOff>
                <xdr:row>5</xdr:row>
                <xdr:rowOff>57150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4"/>
  <sheetViews>
    <sheetView topLeftCell="A30" zoomScale="120" zoomScaleNormal="120" workbookViewId="0">
      <selection activeCell="E40" sqref="E40"/>
    </sheetView>
  </sheetViews>
  <sheetFormatPr defaultRowHeight="27.75"/>
  <cols>
    <col min="1" max="1" width="7.85546875" style="16" customWidth="1"/>
    <col min="2" max="2" width="7.7109375" style="16" customWidth="1"/>
    <col min="3" max="3" width="9.140625" style="16"/>
    <col min="4" max="4" width="15.42578125" style="16" customWidth="1"/>
    <col min="5" max="5" width="39.7109375" style="16" customWidth="1"/>
    <col min="6" max="6" width="5.5703125" style="84" customWidth="1"/>
    <col min="7" max="7" width="5.7109375" style="84" customWidth="1"/>
    <col min="8" max="8" width="9.85546875" style="84" customWidth="1"/>
    <col min="9" max="257" width="9.140625" style="16"/>
    <col min="258" max="258" width="10.85546875" style="16" customWidth="1"/>
    <col min="259" max="259" width="9.140625" style="16"/>
    <col min="260" max="260" width="15.42578125" style="16" customWidth="1"/>
    <col min="261" max="261" width="30.85546875" style="16" customWidth="1"/>
    <col min="262" max="262" width="6.85546875" style="16" customWidth="1"/>
    <col min="263" max="263" width="7" style="16" customWidth="1"/>
    <col min="264" max="264" width="13.7109375" style="16" customWidth="1"/>
    <col min="265" max="513" width="9.140625" style="16"/>
    <col min="514" max="514" width="10.85546875" style="16" customWidth="1"/>
    <col min="515" max="515" width="9.140625" style="16"/>
    <col min="516" max="516" width="15.42578125" style="16" customWidth="1"/>
    <col min="517" max="517" width="30.85546875" style="16" customWidth="1"/>
    <col min="518" max="518" width="6.85546875" style="16" customWidth="1"/>
    <col min="519" max="519" width="7" style="16" customWidth="1"/>
    <col min="520" max="520" width="13.7109375" style="16" customWidth="1"/>
    <col min="521" max="769" width="9.140625" style="16"/>
    <col min="770" max="770" width="10.85546875" style="16" customWidth="1"/>
    <col min="771" max="771" width="9.140625" style="16"/>
    <col min="772" max="772" width="15.42578125" style="16" customWidth="1"/>
    <col min="773" max="773" width="30.85546875" style="16" customWidth="1"/>
    <col min="774" max="774" width="6.85546875" style="16" customWidth="1"/>
    <col min="775" max="775" width="7" style="16" customWidth="1"/>
    <col min="776" max="776" width="13.7109375" style="16" customWidth="1"/>
    <col min="777" max="1025" width="9.140625" style="16"/>
    <col min="1026" max="1026" width="10.85546875" style="16" customWidth="1"/>
    <col min="1027" max="1027" width="9.140625" style="16"/>
    <col min="1028" max="1028" width="15.42578125" style="16" customWidth="1"/>
    <col min="1029" max="1029" width="30.85546875" style="16" customWidth="1"/>
    <col min="1030" max="1030" width="6.85546875" style="16" customWidth="1"/>
    <col min="1031" max="1031" width="7" style="16" customWidth="1"/>
    <col min="1032" max="1032" width="13.7109375" style="16" customWidth="1"/>
    <col min="1033" max="1281" width="9.140625" style="16"/>
    <col min="1282" max="1282" width="10.85546875" style="16" customWidth="1"/>
    <col min="1283" max="1283" width="9.140625" style="16"/>
    <col min="1284" max="1284" width="15.42578125" style="16" customWidth="1"/>
    <col min="1285" max="1285" width="30.85546875" style="16" customWidth="1"/>
    <col min="1286" max="1286" width="6.85546875" style="16" customWidth="1"/>
    <col min="1287" max="1287" width="7" style="16" customWidth="1"/>
    <col min="1288" max="1288" width="13.7109375" style="16" customWidth="1"/>
    <col min="1289" max="1537" width="9.140625" style="16"/>
    <col min="1538" max="1538" width="10.85546875" style="16" customWidth="1"/>
    <col min="1539" max="1539" width="9.140625" style="16"/>
    <col min="1540" max="1540" width="15.42578125" style="16" customWidth="1"/>
    <col min="1541" max="1541" width="30.85546875" style="16" customWidth="1"/>
    <col min="1542" max="1542" width="6.85546875" style="16" customWidth="1"/>
    <col min="1543" max="1543" width="7" style="16" customWidth="1"/>
    <col min="1544" max="1544" width="13.7109375" style="16" customWidth="1"/>
    <col min="1545" max="1793" width="9.140625" style="16"/>
    <col min="1794" max="1794" width="10.85546875" style="16" customWidth="1"/>
    <col min="1795" max="1795" width="9.140625" style="16"/>
    <col min="1796" max="1796" width="15.42578125" style="16" customWidth="1"/>
    <col min="1797" max="1797" width="30.85546875" style="16" customWidth="1"/>
    <col min="1798" max="1798" width="6.85546875" style="16" customWidth="1"/>
    <col min="1799" max="1799" width="7" style="16" customWidth="1"/>
    <col min="1800" max="1800" width="13.7109375" style="16" customWidth="1"/>
    <col min="1801" max="2049" width="9.140625" style="16"/>
    <col min="2050" max="2050" width="10.85546875" style="16" customWidth="1"/>
    <col min="2051" max="2051" width="9.140625" style="16"/>
    <col min="2052" max="2052" width="15.42578125" style="16" customWidth="1"/>
    <col min="2053" max="2053" width="30.85546875" style="16" customWidth="1"/>
    <col min="2054" max="2054" width="6.85546875" style="16" customWidth="1"/>
    <col min="2055" max="2055" width="7" style="16" customWidth="1"/>
    <col min="2056" max="2056" width="13.7109375" style="16" customWidth="1"/>
    <col min="2057" max="2305" width="9.140625" style="16"/>
    <col min="2306" max="2306" width="10.85546875" style="16" customWidth="1"/>
    <col min="2307" max="2307" width="9.140625" style="16"/>
    <col min="2308" max="2308" width="15.42578125" style="16" customWidth="1"/>
    <col min="2309" max="2309" width="30.85546875" style="16" customWidth="1"/>
    <col min="2310" max="2310" width="6.85546875" style="16" customWidth="1"/>
    <col min="2311" max="2311" width="7" style="16" customWidth="1"/>
    <col min="2312" max="2312" width="13.7109375" style="16" customWidth="1"/>
    <col min="2313" max="2561" width="9.140625" style="16"/>
    <col min="2562" max="2562" width="10.85546875" style="16" customWidth="1"/>
    <col min="2563" max="2563" width="9.140625" style="16"/>
    <col min="2564" max="2564" width="15.42578125" style="16" customWidth="1"/>
    <col min="2565" max="2565" width="30.85546875" style="16" customWidth="1"/>
    <col min="2566" max="2566" width="6.85546875" style="16" customWidth="1"/>
    <col min="2567" max="2567" width="7" style="16" customWidth="1"/>
    <col min="2568" max="2568" width="13.7109375" style="16" customWidth="1"/>
    <col min="2569" max="2817" width="9.140625" style="16"/>
    <col min="2818" max="2818" width="10.85546875" style="16" customWidth="1"/>
    <col min="2819" max="2819" width="9.140625" style="16"/>
    <col min="2820" max="2820" width="15.42578125" style="16" customWidth="1"/>
    <col min="2821" max="2821" width="30.85546875" style="16" customWidth="1"/>
    <col min="2822" max="2822" width="6.85546875" style="16" customWidth="1"/>
    <col min="2823" max="2823" width="7" style="16" customWidth="1"/>
    <col min="2824" max="2824" width="13.7109375" style="16" customWidth="1"/>
    <col min="2825" max="3073" width="9.140625" style="16"/>
    <col min="3074" max="3074" width="10.85546875" style="16" customWidth="1"/>
    <col min="3075" max="3075" width="9.140625" style="16"/>
    <col min="3076" max="3076" width="15.42578125" style="16" customWidth="1"/>
    <col min="3077" max="3077" width="30.85546875" style="16" customWidth="1"/>
    <col min="3078" max="3078" width="6.85546875" style="16" customWidth="1"/>
    <col min="3079" max="3079" width="7" style="16" customWidth="1"/>
    <col min="3080" max="3080" width="13.7109375" style="16" customWidth="1"/>
    <col min="3081" max="3329" width="9.140625" style="16"/>
    <col min="3330" max="3330" width="10.85546875" style="16" customWidth="1"/>
    <col min="3331" max="3331" width="9.140625" style="16"/>
    <col min="3332" max="3332" width="15.42578125" style="16" customWidth="1"/>
    <col min="3333" max="3333" width="30.85546875" style="16" customWidth="1"/>
    <col min="3334" max="3334" width="6.85546875" style="16" customWidth="1"/>
    <col min="3335" max="3335" width="7" style="16" customWidth="1"/>
    <col min="3336" max="3336" width="13.7109375" style="16" customWidth="1"/>
    <col min="3337" max="3585" width="9.140625" style="16"/>
    <col min="3586" max="3586" width="10.85546875" style="16" customWidth="1"/>
    <col min="3587" max="3587" width="9.140625" style="16"/>
    <col min="3588" max="3588" width="15.42578125" style="16" customWidth="1"/>
    <col min="3589" max="3589" width="30.85546875" style="16" customWidth="1"/>
    <col min="3590" max="3590" width="6.85546875" style="16" customWidth="1"/>
    <col min="3591" max="3591" width="7" style="16" customWidth="1"/>
    <col min="3592" max="3592" width="13.7109375" style="16" customWidth="1"/>
    <col min="3593" max="3841" width="9.140625" style="16"/>
    <col min="3842" max="3842" width="10.85546875" style="16" customWidth="1"/>
    <col min="3843" max="3843" width="9.140625" style="16"/>
    <col min="3844" max="3844" width="15.42578125" style="16" customWidth="1"/>
    <col min="3845" max="3845" width="30.85546875" style="16" customWidth="1"/>
    <col min="3846" max="3846" width="6.85546875" style="16" customWidth="1"/>
    <col min="3847" max="3847" width="7" style="16" customWidth="1"/>
    <col min="3848" max="3848" width="13.7109375" style="16" customWidth="1"/>
    <col min="3849" max="4097" width="9.140625" style="16"/>
    <col min="4098" max="4098" width="10.85546875" style="16" customWidth="1"/>
    <col min="4099" max="4099" width="9.140625" style="16"/>
    <col min="4100" max="4100" width="15.42578125" style="16" customWidth="1"/>
    <col min="4101" max="4101" width="30.85546875" style="16" customWidth="1"/>
    <col min="4102" max="4102" width="6.85546875" style="16" customWidth="1"/>
    <col min="4103" max="4103" width="7" style="16" customWidth="1"/>
    <col min="4104" max="4104" width="13.7109375" style="16" customWidth="1"/>
    <col min="4105" max="4353" width="9.140625" style="16"/>
    <col min="4354" max="4354" width="10.85546875" style="16" customWidth="1"/>
    <col min="4355" max="4355" width="9.140625" style="16"/>
    <col min="4356" max="4356" width="15.42578125" style="16" customWidth="1"/>
    <col min="4357" max="4357" width="30.85546875" style="16" customWidth="1"/>
    <col min="4358" max="4358" width="6.85546875" style="16" customWidth="1"/>
    <col min="4359" max="4359" width="7" style="16" customWidth="1"/>
    <col min="4360" max="4360" width="13.7109375" style="16" customWidth="1"/>
    <col min="4361" max="4609" width="9.140625" style="16"/>
    <col min="4610" max="4610" width="10.85546875" style="16" customWidth="1"/>
    <col min="4611" max="4611" width="9.140625" style="16"/>
    <col min="4612" max="4612" width="15.42578125" style="16" customWidth="1"/>
    <col min="4613" max="4613" width="30.85546875" style="16" customWidth="1"/>
    <col min="4614" max="4614" width="6.85546875" style="16" customWidth="1"/>
    <col min="4615" max="4615" width="7" style="16" customWidth="1"/>
    <col min="4616" max="4616" width="13.7109375" style="16" customWidth="1"/>
    <col min="4617" max="4865" width="9.140625" style="16"/>
    <col min="4866" max="4866" width="10.85546875" style="16" customWidth="1"/>
    <col min="4867" max="4867" width="9.140625" style="16"/>
    <col min="4868" max="4868" width="15.42578125" style="16" customWidth="1"/>
    <col min="4869" max="4869" width="30.85546875" style="16" customWidth="1"/>
    <col min="4870" max="4870" width="6.85546875" style="16" customWidth="1"/>
    <col min="4871" max="4871" width="7" style="16" customWidth="1"/>
    <col min="4872" max="4872" width="13.7109375" style="16" customWidth="1"/>
    <col min="4873" max="5121" width="9.140625" style="16"/>
    <col min="5122" max="5122" width="10.85546875" style="16" customWidth="1"/>
    <col min="5123" max="5123" width="9.140625" style="16"/>
    <col min="5124" max="5124" width="15.42578125" style="16" customWidth="1"/>
    <col min="5125" max="5125" width="30.85546875" style="16" customWidth="1"/>
    <col min="5126" max="5126" width="6.85546875" style="16" customWidth="1"/>
    <col min="5127" max="5127" width="7" style="16" customWidth="1"/>
    <col min="5128" max="5128" width="13.7109375" style="16" customWidth="1"/>
    <col min="5129" max="5377" width="9.140625" style="16"/>
    <col min="5378" max="5378" width="10.85546875" style="16" customWidth="1"/>
    <col min="5379" max="5379" width="9.140625" style="16"/>
    <col min="5380" max="5380" width="15.42578125" style="16" customWidth="1"/>
    <col min="5381" max="5381" width="30.85546875" style="16" customWidth="1"/>
    <col min="5382" max="5382" width="6.85546875" style="16" customWidth="1"/>
    <col min="5383" max="5383" width="7" style="16" customWidth="1"/>
    <col min="5384" max="5384" width="13.7109375" style="16" customWidth="1"/>
    <col min="5385" max="5633" width="9.140625" style="16"/>
    <col min="5634" max="5634" width="10.85546875" style="16" customWidth="1"/>
    <col min="5635" max="5635" width="9.140625" style="16"/>
    <col min="5636" max="5636" width="15.42578125" style="16" customWidth="1"/>
    <col min="5637" max="5637" width="30.85546875" style="16" customWidth="1"/>
    <col min="5638" max="5638" width="6.85546875" style="16" customWidth="1"/>
    <col min="5639" max="5639" width="7" style="16" customWidth="1"/>
    <col min="5640" max="5640" width="13.7109375" style="16" customWidth="1"/>
    <col min="5641" max="5889" width="9.140625" style="16"/>
    <col min="5890" max="5890" width="10.85546875" style="16" customWidth="1"/>
    <col min="5891" max="5891" width="9.140625" style="16"/>
    <col min="5892" max="5892" width="15.42578125" style="16" customWidth="1"/>
    <col min="5893" max="5893" width="30.85546875" style="16" customWidth="1"/>
    <col min="5894" max="5894" width="6.85546875" style="16" customWidth="1"/>
    <col min="5895" max="5895" width="7" style="16" customWidth="1"/>
    <col min="5896" max="5896" width="13.7109375" style="16" customWidth="1"/>
    <col min="5897" max="6145" width="9.140625" style="16"/>
    <col min="6146" max="6146" width="10.85546875" style="16" customWidth="1"/>
    <col min="6147" max="6147" width="9.140625" style="16"/>
    <col min="6148" max="6148" width="15.42578125" style="16" customWidth="1"/>
    <col min="6149" max="6149" width="30.85546875" style="16" customWidth="1"/>
    <col min="6150" max="6150" width="6.85546875" style="16" customWidth="1"/>
    <col min="6151" max="6151" width="7" style="16" customWidth="1"/>
    <col min="6152" max="6152" width="13.7109375" style="16" customWidth="1"/>
    <col min="6153" max="6401" width="9.140625" style="16"/>
    <col min="6402" max="6402" width="10.85546875" style="16" customWidth="1"/>
    <col min="6403" max="6403" width="9.140625" style="16"/>
    <col min="6404" max="6404" width="15.42578125" style="16" customWidth="1"/>
    <col min="6405" max="6405" width="30.85546875" style="16" customWidth="1"/>
    <col min="6406" max="6406" width="6.85546875" style="16" customWidth="1"/>
    <col min="6407" max="6407" width="7" style="16" customWidth="1"/>
    <col min="6408" max="6408" width="13.7109375" style="16" customWidth="1"/>
    <col min="6409" max="6657" width="9.140625" style="16"/>
    <col min="6658" max="6658" width="10.85546875" style="16" customWidth="1"/>
    <col min="6659" max="6659" width="9.140625" style="16"/>
    <col min="6660" max="6660" width="15.42578125" style="16" customWidth="1"/>
    <col min="6661" max="6661" width="30.85546875" style="16" customWidth="1"/>
    <col min="6662" max="6662" width="6.85546875" style="16" customWidth="1"/>
    <col min="6663" max="6663" width="7" style="16" customWidth="1"/>
    <col min="6664" max="6664" width="13.7109375" style="16" customWidth="1"/>
    <col min="6665" max="6913" width="9.140625" style="16"/>
    <col min="6914" max="6914" width="10.85546875" style="16" customWidth="1"/>
    <col min="6915" max="6915" width="9.140625" style="16"/>
    <col min="6916" max="6916" width="15.42578125" style="16" customWidth="1"/>
    <col min="6917" max="6917" width="30.85546875" style="16" customWidth="1"/>
    <col min="6918" max="6918" width="6.85546875" style="16" customWidth="1"/>
    <col min="6919" max="6919" width="7" style="16" customWidth="1"/>
    <col min="6920" max="6920" width="13.7109375" style="16" customWidth="1"/>
    <col min="6921" max="7169" width="9.140625" style="16"/>
    <col min="7170" max="7170" width="10.85546875" style="16" customWidth="1"/>
    <col min="7171" max="7171" width="9.140625" style="16"/>
    <col min="7172" max="7172" width="15.42578125" style="16" customWidth="1"/>
    <col min="7173" max="7173" width="30.85546875" style="16" customWidth="1"/>
    <col min="7174" max="7174" width="6.85546875" style="16" customWidth="1"/>
    <col min="7175" max="7175" width="7" style="16" customWidth="1"/>
    <col min="7176" max="7176" width="13.7109375" style="16" customWidth="1"/>
    <col min="7177" max="7425" width="9.140625" style="16"/>
    <col min="7426" max="7426" width="10.85546875" style="16" customWidth="1"/>
    <col min="7427" max="7427" width="9.140625" style="16"/>
    <col min="7428" max="7428" width="15.42578125" style="16" customWidth="1"/>
    <col min="7429" max="7429" width="30.85546875" style="16" customWidth="1"/>
    <col min="7430" max="7430" width="6.85546875" style="16" customWidth="1"/>
    <col min="7431" max="7431" width="7" style="16" customWidth="1"/>
    <col min="7432" max="7432" width="13.7109375" style="16" customWidth="1"/>
    <col min="7433" max="7681" width="9.140625" style="16"/>
    <col min="7682" max="7682" width="10.85546875" style="16" customWidth="1"/>
    <col min="7683" max="7683" width="9.140625" style="16"/>
    <col min="7684" max="7684" width="15.42578125" style="16" customWidth="1"/>
    <col min="7685" max="7685" width="30.85546875" style="16" customWidth="1"/>
    <col min="7686" max="7686" width="6.85546875" style="16" customWidth="1"/>
    <col min="7687" max="7687" width="7" style="16" customWidth="1"/>
    <col min="7688" max="7688" width="13.7109375" style="16" customWidth="1"/>
    <col min="7689" max="7937" width="9.140625" style="16"/>
    <col min="7938" max="7938" width="10.85546875" style="16" customWidth="1"/>
    <col min="7939" max="7939" width="9.140625" style="16"/>
    <col min="7940" max="7940" width="15.42578125" style="16" customWidth="1"/>
    <col min="7941" max="7941" width="30.85546875" style="16" customWidth="1"/>
    <col min="7942" max="7942" width="6.85546875" style="16" customWidth="1"/>
    <col min="7943" max="7943" width="7" style="16" customWidth="1"/>
    <col min="7944" max="7944" width="13.7109375" style="16" customWidth="1"/>
    <col min="7945" max="8193" width="9.140625" style="16"/>
    <col min="8194" max="8194" width="10.85546875" style="16" customWidth="1"/>
    <col min="8195" max="8195" width="9.140625" style="16"/>
    <col min="8196" max="8196" width="15.42578125" style="16" customWidth="1"/>
    <col min="8197" max="8197" width="30.85546875" style="16" customWidth="1"/>
    <col min="8198" max="8198" width="6.85546875" style="16" customWidth="1"/>
    <col min="8199" max="8199" width="7" style="16" customWidth="1"/>
    <col min="8200" max="8200" width="13.7109375" style="16" customWidth="1"/>
    <col min="8201" max="8449" width="9.140625" style="16"/>
    <col min="8450" max="8450" width="10.85546875" style="16" customWidth="1"/>
    <col min="8451" max="8451" width="9.140625" style="16"/>
    <col min="8452" max="8452" width="15.42578125" style="16" customWidth="1"/>
    <col min="8453" max="8453" width="30.85546875" style="16" customWidth="1"/>
    <col min="8454" max="8454" width="6.85546875" style="16" customWidth="1"/>
    <col min="8455" max="8455" width="7" style="16" customWidth="1"/>
    <col min="8456" max="8456" width="13.7109375" style="16" customWidth="1"/>
    <col min="8457" max="8705" width="9.140625" style="16"/>
    <col min="8706" max="8706" width="10.85546875" style="16" customWidth="1"/>
    <col min="8707" max="8707" width="9.140625" style="16"/>
    <col min="8708" max="8708" width="15.42578125" style="16" customWidth="1"/>
    <col min="8709" max="8709" width="30.85546875" style="16" customWidth="1"/>
    <col min="8710" max="8710" width="6.85546875" style="16" customWidth="1"/>
    <col min="8711" max="8711" width="7" style="16" customWidth="1"/>
    <col min="8712" max="8712" width="13.7109375" style="16" customWidth="1"/>
    <col min="8713" max="8961" width="9.140625" style="16"/>
    <col min="8962" max="8962" width="10.85546875" style="16" customWidth="1"/>
    <col min="8963" max="8963" width="9.140625" style="16"/>
    <col min="8964" max="8964" width="15.42578125" style="16" customWidth="1"/>
    <col min="8965" max="8965" width="30.85546875" style="16" customWidth="1"/>
    <col min="8966" max="8966" width="6.85546875" style="16" customWidth="1"/>
    <col min="8967" max="8967" width="7" style="16" customWidth="1"/>
    <col min="8968" max="8968" width="13.7109375" style="16" customWidth="1"/>
    <col min="8969" max="9217" width="9.140625" style="16"/>
    <col min="9218" max="9218" width="10.85546875" style="16" customWidth="1"/>
    <col min="9219" max="9219" width="9.140625" style="16"/>
    <col min="9220" max="9220" width="15.42578125" style="16" customWidth="1"/>
    <col min="9221" max="9221" width="30.85546875" style="16" customWidth="1"/>
    <col min="9222" max="9222" width="6.85546875" style="16" customWidth="1"/>
    <col min="9223" max="9223" width="7" style="16" customWidth="1"/>
    <col min="9224" max="9224" width="13.7109375" style="16" customWidth="1"/>
    <col min="9225" max="9473" width="9.140625" style="16"/>
    <col min="9474" max="9474" width="10.85546875" style="16" customWidth="1"/>
    <col min="9475" max="9475" width="9.140625" style="16"/>
    <col min="9476" max="9476" width="15.42578125" style="16" customWidth="1"/>
    <col min="9477" max="9477" width="30.85546875" style="16" customWidth="1"/>
    <col min="9478" max="9478" width="6.85546875" style="16" customWidth="1"/>
    <col min="9479" max="9479" width="7" style="16" customWidth="1"/>
    <col min="9480" max="9480" width="13.7109375" style="16" customWidth="1"/>
    <col min="9481" max="9729" width="9.140625" style="16"/>
    <col min="9730" max="9730" width="10.85546875" style="16" customWidth="1"/>
    <col min="9731" max="9731" width="9.140625" style="16"/>
    <col min="9732" max="9732" width="15.42578125" style="16" customWidth="1"/>
    <col min="9733" max="9733" width="30.85546875" style="16" customWidth="1"/>
    <col min="9734" max="9734" width="6.85546875" style="16" customWidth="1"/>
    <col min="9735" max="9735" width="7" style="16" customWidth="1"/>
    <col min="9736" max="9736" width="13.7109375" style="16" customWidth="1"/>
    <col min="9737" max="9985" width="9.140625" style="16"/>
    <col min="9986" max="9986" width="10.85546875" style="16" customWidth="1"/>
    <col min="9987" max="9987" width="9.140625" style="16"/>
    <col min="9988" max="9988" width="15.42578125" style="16" customWidth="1"/>
    <col min="9989" max="9989" width="30.85546875" style="16" customWidth="1"/>
    <col min="9990" max="9990" width="6.85546875" style="16" customWidth="1"/>
    <col min="9991" max="9991" width="7" style="16" customWidth="1"/>
    <col min="9992" max="9992" width="13.7109375" style="16" customWidth="1"/>
    <col min="9993" max="10241" width="9.140625" style="16"/>
    <col min="10242" max="10242" width="10.85546875" style="16" customWidth="1"/>
    <col min="10243" max="10243" width="9.140625" style="16"/>
    <col min="10244" max="10244" width="15.42578125" style="16" customWidth="1"/>
    <col min="10245" max="10245" width="30.85546875" style="16" customWidth="1"/>
    <col min="10246" max="10246" width="6.85546875" style="16" customWidth="1"/>
    <col min="10247" max="10247" width="7" style="16" customWidth="1"/>
    <col min="10248" max="10248" width="13.7109375" style="16" customWidth="1"/>
    <col min="10249" max="10497" width="9.140625" style="16"/>
    <col min="10498" max="10498" width="10.85546875" style="16" customWidth="1"/>
    <col min="10499" max="10499" width="9.140625" style="16"/>
    <col min="10500" max="10500" width="15.42578125" style="16" customWidth="1"/>
    <col min="10501" max="10501" width="30.85546875" style="16" customWidth="1"/>
    <col min="10502" max="10502" width="6.85546875" style="16" customWidth="1"/>
    <col min="10503" max="10503" width="7" style="16" customWidth="1"/>
    <col min="10504" max="10504" width="13.7109375" style="16" customWidth="1"/>
    <col min="10505" max="10753" width="9.140625" style="16"/>
    <col min="10754" max="10754" width="10.85546875" style="16" customWidth="1"/>
    <col min="10755" max="10755" width="9.140625" style="16"/>
    <col min="10756" max="10756" width="15.42578125" style="16" customWidth="1"/>
    <col min="10757" max="10757" width="30.85546875" style="16" customWidth="1"/>
    <col min="10758" max="10758" width="6.85546875" style="16" customWidth="1"/>
    <col min="10759" max="10759" width="7" style="16" customWidth="1"/>
    <col min="10760" max="10760" width="13.7109375" style="16" customWidth="1"/>
    <col min="10761" max="11009" width="9.140625" style="16"/>
    <col min="11010" max="11010" width="10.85546875" style="16" customWidth="1"/>
    <col min="11011" max="11011" width="9.140625" style="16"/>
    <col min="11012" max="11012" width="15.42578125" style="16" customWidth="1"/>
    <col min="11013" max="11013" width="30.85546875" style="16" customWidth="1"/>
    <col min="11014" max="11014" width="6.85546875" style="16" customWidth="1"/>
    <col min="11015" max="11015" width="7" style="16" customWidth="1"/>
    <col min="11016" max="11016" width="13.7109375" style="16" customWidth="1"/>
    <col min="11017" max="11265" width="9.140625" style="16"/>
    <col min="11266" max="11266" width="10.85546875" style="16" customWidth="1"/>
    <col min="11267" max="11267" width="9.140625" style="16"/>
    <col min="11268" max="11268" width="15.42578125" style="16" customWidth="1"/>
    <col min="11269" max="11269" width="30.85546875" style="16" customWidth="1"/>
    <col min="11270" max="11270" width="6.85546875" style="16" customWidth="1"/>
    <col min="11271" max="11271" width="7" style="16" customWidth="1"/>
    <col min="11272" max="11272" width="13.7109375" style="16" customWidth="1"/>
    <col min="11273" max="11521" width="9.140625" style="16"/>
    <col min="11522" max="11522" width="10.85546875" style="16" customWidth="1"/>
    <col min="11523" max="11523" width="9.140625" style="16"/>
    <col min="11524" max="11524" width="15.42578125" style="16" customWidth="1"/>
    <col min="11525" max="11525" width="30.85546875" style="16" customWidth="1"/>
    <col min="11526" max="11526" width="6.85546875" style="16" customWidth="1"/>
    <col min="11527" max="11527" width="7" style="16" customWidth="1"/>
    <col min="11528" max="11528" width="13.7109375" style="16" customWidth="1"/>
    <col min="11529" max="11777" width="9.140625" style="16"/>
    <col min="11778" max="11778" width="10.85546875" style="16" customWidth="1"/>
    <col min="11779" max="11779" width="9.140625" style="16"/>
    <col min="11780" max="11780" width="15.42578125" style="16" customWidth="1"/>
    <col min="11781" max="11781" width="30.85546875" style="16" customWidth="1"/>
    <col min="11782" max="11782" width="6.85546875" style="16" customWidth="1"/>
    <col min="11783" max="11783" width="7" style="16" customWidth="1"/>
    <col min="11784" max="11784" width="13.7109375" style="16" customWidth="1"/>
    <col min="11785" max="12033" width="9.140625" style="16"/>
    <col min="12034" max="12034" width="10.85546875" style="16" customWidth="1"/>
    <col min="12035" max="12035" width="9.140625" style="16"/>
    <col min="12036" max="12036" width="15.42578125" style="16" customWidth="1"/>
    <col min="12037" max="12037" width="30.85546875" style="16" customWidth="1"/>
    <col min="12038" max="12038" width="6.85546875" style="16" customWidth="1"/>
    <col min="12039" max="12039" width="7" style="16" customWidth="1"/>
    <col min="12040" max="12040" width="13.7109375" style="16" customWidth="1"/>
    <col min="12041" max="12289" width="9.140625" style="16"/>
    <col min="12290" max="12290" width="10.85546875" style="16" customWidth="1"/>
    <col min="12291" max="12291" width="9.140625" style="16"/>
    <col min="12292" max="12292" width="15.42578125" style="16" customWidth="1"/>
    <col min="12293" max="12293" width="30.85546875" style="16" customWidth="1"/>
    <col min="12294" max="12294" width="6.85546875" style="16" customWidth="1"/>
    <col min="12295" max="12295" width="7" style="16" customWidth="1"/>
    <col min="12296" max="12296" width="13.7109375" style="16" customWidth="1"/>
    <col min="12297" max="12545" width="9.140625" style="16"/>
    <col min="12546" max="12546" width="10.85546875" style="16" customWidth="1"/>
    <col min="12547" max="12547" width="9.140625" style="16"/>
    <col min="12548" max="12548" width="15.42578125" style="16" customWidth="1"/>
    <col min="12549" max="12549" width="30.85546875" style="16" customWidth="1"/>
    <col min="12550" max="12550" width="6.85546875" style="16" customWidth="1"/>
    <col min="12551" max="12551" width="7" style="16" customWidth="1"/>
    <col min="12552" max="12552" width="13.7109375" style="16" customWidth="1"/>
    <col min="12553" max="12801" width="9.140625" style="16"/>
    <col min="12802" max="12802" width="10.85546875" style="16" customWidth="1"/>
    <col min="12803" max="12803" width="9.140625" style="16"/>
    <col min="12804" max="12804" width="15.42578125" style="16" customWidth="1"/>
    <col min="12805" max="12805" width="30.85546875" style="16" customWidth="1"/>
    <col min="12806" max="12806" width="6.85546875" style="16" customWidth="1"/>
    <col min="12807" max="12807" width="7" style="16" customWidth="1"/>
    <col min="12808" max="12808" width="13.7109375" style="16" customWidth="1"/>
    <col min="12809" max="13057" width="9.140625" style="16"/>
    <col min="13058" max="13058" width="10.85546875" style="16" customWidth="1"/>
    <col min="13059" max="13059" width="9.140625" style="16"/>
    <col min="13060" max="13060" width="15.42578125" style="16" customWidth="1"/>
    <col min="13061" max="13061" width="30.85546875" style="16" customWidth="1"/>
    <col min="13062" max="13062" width="6.85546875" style="16" customWidth="1"/>
    <col min="13063" max="13063" width="7" style="16" customWidth="1"/>
    <col min="13064" max="13064" width="13.7109375" style="16" customWidth="1"/>
    <col min="13065" max="13313" width="9.140625" style="16"/>
    <col min="13314" max="13314" width="10.85546875" style="16" customWidth="1"/>
    <col min="13315" max="13315" width="9.140625" style="16"/>
    <col min="13316" max="13316" width="15.42578125" style="16" customWidth="1"/>
    <col min="13317" max="13317" width="30.85546875" style="16" customWidth="1"/>
    <col min="13318" max="13318" width="6.85546875" style="16" customWidth="1"/>
    <col min="13319" max="13319" width="7" style="16" customWidth="1"/>
    <col min="13320" max="13320" width="13.7109375" style="16" customWidth="1"/>
    <col min="13321" max="13569" width="9.140625" style="16"/>
    <col min="13570" max="13570" width="10.85546875" style="16" customWidth="1"/>
    <col min="13571" max="13571" width="9.140625" style="16"/>
    <col min="13572" max="13572" width="15.42578125" style="16" customWidth="1"/>
    <col min="13573" max="13573" width="30.85546875" style="16" customWidth="1"/>
    <col min="13574" max="13574" width="6.85546875" style="16" customWidth="1"/>
    <col min="13575" max="13575" width="7" style="16" customWidth="1"/>
    <col min="13576" max="13576" width="13.7109375" style="16" customWidth="1"/>
    <col min="13577" max="13825" width="9.140625" style="16"/>
    <col min="13826" max="13826" width="10.85546875" style="16" customWidth="1"/>
    <col min="13827" max="13827" width="9.140625" style="16"/>
    <col min="13828" max="13828" width="15.42578125" style="16" customWidth="1"/>
    <col min="13829" max="13829" width="30.85546875" style="16" customWidth="1"/>
    <col min="13830" max="13830" width="6.85546875" style="16" customWidth="1"/>
    <col min="13831" max="13831" width="7" style="16" customWidth="1"/>
    <col min="13832" max="13832" width="13.7109375" style="16" customWidth="1"/>
    <col min="13833" max="14081" width="9.140625" style="16"/>
    <col min="14082" max="14082" width="10.85546875" style="16" customWidth="1"/>
    <col min="14083" max="14083" width="9.140625" style="16"/>
    <col min="14084" max="14084" width="15.42578125" style="16" customWidth="1"/>
    <col min="14085" max="14085" width="30.85546875" style="16" customWidth="1"/>
    <col min="14086" max="14086" width="6.85546875" style="16" customWidth="1"/>
    <col min="14087" max="14087" width="7" style="16" customWidth="1"/>
    <col min="14088" max="14088" width="13.7109375" style="16" customWidth="1"/>
    <col min="14089" max="14337" width="9.140625" style="16"/>
    <col min="14338" max="14338" width="10.85546875" style="16" customWidth="1"/>
    <col min="14339" max="14339" width="9.140625" style="16"/>
    <col min="14340" max="14340" width="15.42578125" style="16" customWidth="1"/>
    <col min="14341" max="14341" width="30.85546875" style="16" customWidth="1"/>
    <col min="14342" max="14342" width="6.85546875" style="16" customWidth="1"/>
    <col min="14343" max="14343" width="7" style="16" customWidth="1"/>
    <col min="14344" max="14344" width="13.7109375" style="16" customWidth="1"/>
    <col min="14345" max="14593" width="9.140625" style="16"/>
    <col min="14594" max="14594" width="10.85546875" style="16" customWidth="1"/>
    <col min="14595" max="14595" width="9.140625" style="16"/>
    <col min="14596" max="14596" width="15.42578125" style="16" customWidth="1"/>
    <col min="14597" max="14597" width="30.85546875" style="16" customWidth="1"/>
    <col min="14598" max="14598" width="6.85546875" style="16" customWidth="1"/>
    <col min="14599" max="14599" width="7" style="16" customWidth="1"/>
    <col min="14600" max="14600" width="13.7109375" style="16" customWidth="1"/>
    <col min="14601" max="14849" width="9.140625" style="16"/>
    <col min="14850" max="14850" width="10.85546875" style="16" customWidth="1"/>
    <col min="14851" max="14851" width="9.140625" style="16"/>
    <col min="14852" max="14852" width="15.42578125" style="16" customWidth="1"/>
    <col min="14853" max="14853" width="30.85546875" style="16" customWidth="1"/>
    <col min="14854" max="14854" width="6.85546875" style="16" customWidth="1"/>
    <col min="14855" max="14855" width="7" style="16" customWidth="1"/>
    <col min="14856" max="14856" width="13.7109375" style="16" customWidth="1"/>
    <col min="14857" max="15105" width="9.140625" style="16"/>
    <col min="15106" max="15106" width="10.85546875" style="16" customWidth="1"/>
    <col min="15107" max="15107" width="9.140625" style="16"/>
    <col min="15108" max="15108" width="15.42578125" style="16" customWidth="1"/>
    <col min="15109" max="15109" width="30.85546875" style="16" customWidth="1"/>
    <col min="15110" max="15110" width="6.85546875" style="16" customWidth="1"/>
    <col min="15111" max="15111" width="7" style="16" customWidth="1"/>
    <col min="15112" max="15112" width="13.7109375" style="16" customWidth="1"/>
    <col min="15113" max="15361" width="9.140625" style="16"/>
    <col min="15362" max="15362" width="10.85546875" style="16" customWidth="1"/>
    <col min="15363" max="15363" width="9.140625" style="16"/>
    <col min="15364" max="15364" width="15.42578125" style="16" customWidth="1"/>
    <col min="15365" max="15365" width="30.85546875" style="16" customWidth="1"/>
    <col min="15366" max="15366" width="6.85546875" style="16" customWidth="1"/>
    <col min="15367" max="15367" width="7" style="16" customWidth="1"/>
    <col min="15368" max="15368" width="13.7109375" style="16" customWidth="1"/>
    <col min="15369" max="15617" width="9.140625" style="16"/>
    <col min="15618" max="15618" width="10.85546875" style="16" customWidth="1"/>
    <col min="15619" max="15619" width="9.140625" style="16"/>
    <col min="15620" max="15620" width="15.42578125" style="16" customWidth="1"/>
    <col min="15621" max="15621" width="30.85546875" style="16" customWidth="1"/>
    <col min="15622" max="15622" width="6.85546875" style="16" customWidth="1"/>
    <col min="15623" max="15623" width="7" style="16" customWidth="1"/>
    <col min="15624" max="15624" width="13.7109375" style="16" customWidth="1"/>
    <col min="15625" max="15873" width="9.140625" style="16"/>
    <col min="15874" max="15874" width="10.85546875" style="16" customWidth="1"/>
    <col min="15875" max="15875" width="9.140625" style="16"/>
    <col min="15876" max="15876" width="15.42578125" style="16" customWidth="1"/>
    <col min="15877" max="15877" width="30.85546875" style="16" customWidth="1"/>
    <col min="15878" max="15878" width="6.85546875" style="16" customWidth="1"/>
    <col min="15879" max="15879" width="7" style="16" customWidth="1"/>
    <col min="15880" max="15880" width="13.7109375" style="16" customWidth="1"/>
    <col min="15881" max="16129" width="9.140625" style="16"/>
    <col min="16130" max="16130" width="10.85546875" style="16" customWidth="1"/>
    <col min="16131" max="16131" width="9.140625" style="16"/>
    <col min="16132" max="16132" width="15.42578125" style="16" customWidth="1"/>
    <col min="16133" max="16133" width="30.85546875" style="16" customWidth="1"/>
    <col min="16134" max="16134" width="6.85546875" style="16" customWidth="1"/>
    <col min="16135" max="16135" width="7" style="16" customWidth="1"/>
    <col min="16136" max="16136" width="13.7109375" style="16" customWidth="1"/>
    <col min="16137" max="16384" width="9.140625" style="16"/>
  </cols>
  <sheetData>
    <row r="1" spans="1:10" s="10" customFormat="1" ht="24">
      <c r="A1" s="139"/>
      <c r="B1" s="174" t="s">
        <v>40</v>
      </c>
      <c r="C1" s="174"/>
      <c r="D1" s="174"/>
      <c r="E1" s="174"/>
      <c r="F1" s="174"/>
      <c r="G1" s="174"/>
      <c r="H1" s="174"/>
    </row>
    <row r="2" spans="1:10" s="10" customFormat="1" ht="12" customHeight="1">
      <c r="A2" s="74"/>
      <c r="B2" s="74"/>
      <c r="C2" s="74"/>
      <c r="D2" s="74"/>
      <c r="E2" s="74"/>
      <c r="F2" s="74"/>
      <c r="G2" s="74"/>
      <c r="H2" s="74"/>
    </row>
    <row r="3" spans="1:10" s="7" customFormat="1" ht="24">
      <c r="B3" s="140" t="s">
        <v>39</v>
      </c>
      <c r="F3" s="72"/>
      <c r="G3" s="72"/>
      <c r="H3" s="72"/>
    </row>
    <row r="4" spans="1:10" s="141" customFormat="1" ht="21" customHeight="1" thickBot="1">
      <c r="B4" s="144" t="s">
        <v>104</v>
      </c>
      <c r="F4" s="142"/>
      <c r="G4" s="142"/>
      <c r="H4" s="145"/>
    </row>
    <row r="5" spans="1:10" s="10" customFormat="1" ht="14.25" customHeight="1" thickTop="1">
      <c r="B5" s="204" t="s">
        <v>16</v>
      </c>
      <c r="C5" s="205"/>
      <c r="D5" s="205"/>
      <c r="E5" s="206"/>
      <c r="F5" s="188"/>
      <c r="G5" s="190" t="s">
        <v>17</v>
      </c>
      <c r="H5" s="151" t="s">
        <v>65</v>
      </c>
    </row>
    <row r="6" spans="1:10" s="10" customFormat="1" ht="16.5" customHeight="1" thickBot="1">
      <c r="B6" s="207"/>
      <c r="C6" s="208"/>
      <c r="D6" s="208"/>
      <c r="E6" s="209"/>
      <c r="F6" s="189"/>
      <c r="G6" s="191"/>
      <c r="H6" s="133" t="s">
        <v>66</v>
      </c>
    </row>
    <row r="7" spans="1:10" s="10" customFormat="1" ht="24.75" thickTop="1">
      <c r="B7" s="201" t="s">
        <v>18</v>
      </c>
      <c r="C7" s="202"/>
      <c r="D7" s="202"/>
      <c r="E7" s="203"/>
      <c r="F7" s="90"/>
      <c r="G7" s="91"/>
      <c r="H7" s="91"/>
    </row>
    <row r="8" spans="1:10" s="10" customFormat="1" ht="24">
      <c r="B8" s="198" t="s">
        <v>19</v>
      </c>
      <c r="C8" s="199"/>
      <c r="D8" s="199"/>
      <c r="E8" s="200"/>
      <c r="F8" s="92">
        <f>DATA!J16</f>
        <v>4.7142857142857144</v>
      </c>
      <c r="G8" s="92">
        <f>DATA!J17</f>
        <v>0.46880723093849547</v>
      </c>
      <c r="H8" s="93" t="str">
        <f>IF(F8&gt;4.5,"มากที่สุด",IF(F8&gt;3.5,"มาก",IF(F8&gt;2.5,"ปานกลาง",IF(F8&gt;1.5,"น้อย",IF(F8&lt;=1.5,"น้อยที่สุด")))))</f>
        <v>มากที่สุด</v>
      </c>
    </row>
    <row r="9" spans="1:10" s="10" customFormat="1" ht="24">
      <c r="B9" s="94" t="s">
        <v>57</v>
      </c>
      <c r="C9" s="94"/>
      <c r="D9" s="94"/>
      <c r="E9" s="94"/>
      <c r="F9" s="92">
        <f>DATA!K16</f>
        <v>4.3571428571428568</v>
      </c>
      <c r="G9" s="92">
        <f>DATA!K17</f>
        <v>0.84189738614109577</v>
      </c>
      <c r="H9" s="93" t="str">
        <f>IF(F9&gt;4.5,"มากที่สุด",IF(F9&gt;3.5,"มาก",IF(F9&gt;2.5,"ปานกลาง",IF(F9&gt;1.5,"น้อย",IF(F9&lt;=1.5,"น้อยที่สุด")))))</f>
        <v>มาก</v>
      </c>
    </row>
    <row r="10" spans="1:10" s="10" customFormat="1" ht="24">
      <c r="B10" s="94" t="s">
        <v>58</v>
      </c>
      <c r="C10" s="94"/>
      <c r="D10" s="94"/>
      <c r="E10" s="94"/>
      <c r="F10" s="92">
        <f>DATA!L16</f>
        <v>4.4285714285714288</v>
      </c>
      <c r="G10" s="92">
        <f>DATA!L17</f>
        <v>0.75592894601845528</v>
      </c>
      <c r="H10" s="93" t="str">
        <f t="shared" ref="H10:H22" si="0">IF(F10&gt;4.5,"มากที่สุด",IF(F10&gt;3.5,"มาก",IF(F10&gt;2.5,"ปานกลาง",IF(F10&gt;1.5,"น้อย",IF(F10&lt;=1.5,"น้อยที่สุด")))))</f>
        <v>มาก</v>
      </c>
    </row>
    <row r="11" spans="1:10" s="10" customFormat="1" ht="24">
      <c r="B11" s="192" t="s">
        <v>20</v>
      </c>
      <c r="C11" s="193"/>
      <c r="D11" s="193"/>
      <c r="E11" s="194"/>
      <c r="F11" s="95">
        <f>DATA!L19</f>
        <v>4.5</v>
      </c>
      <c r="G11" s="95">
        <f>DATA!L18</f>
        <v>0.70710678118654757</v>
      </c>
      <c r="H11" s="96" t="str">
        <f>IF(F11&gt;4.5,"มากที่สุด",IF(F11&gt;3.5,"มาก",IF(F11&gt;2.5,"ปานกลาง",IF(F11&gt;1.5,"น้อย",IF(F11&lt;=1.5,"น้อยที่สุด")))))</f>
        <v>มาก</v>
      </c>
      <c r="J11" s="97"/>
    </row>
    <row r="12" spans="1:10" s="10" customFormat="1" ht="24">
      <c r="B12" s="198" t="s">
        <v>21</v>
      </c>
      <c r="C12" s="199"/>
      <c r="D12" s="199"/>
      <c r="E12" s="200"/>
      <c r="F12" s="93"/>
      <c r="G12" s="93"/>
      <c r="H12" s="93"/>
    </row>
    <row r="13" spans="1:10" s="10" customFormat="1" ht="24">
      <c r="B13" s="94" t="s">
        <v>110</v>
      </c>
      <c r="C13" s="94"/>
      <c r="D13" s="94"/>
      <c r="E13" s="94"/>
      <c r="F13" s="92">
        <f>DATA!M16</f>
        <v>4.7142857142857144</v>
      </c>
      <c r="G13" s="92">
        <f>DATA!M17</f>
        <v>0.46880723093849547</v>
      </c>
      <c r="H13" s="93" t="str">
        <f t="shared" si="0"/>
        <v>มากที่สุด</v>
      </c>
    </row>
    <row r="14" spans="1:10" s="10" customFormat="1" ht="24">
      <c r="B14" s="198" t="s">
        <v>111</v>
      </c>
      <c r="C14" s="199"/>
      <c r="D14" s="199"/>
      <c r="E14" s="200"/>
      <c r="F14" s="92">
        <f>DATA!N16</f>
        <v>4.7142857142857144</v>
      </c>
      <c r="G14" s="92">
        <f>DATA!N17</f>
        <v>0.46880723093849552</v>
      </c>
      <c r="H14" s="93" t="str">
        <f>IF(F14&gt;4.5,"มากที่สุด",IF(F14&gt;3.5,"มาก",IF(F14&gt;2.5,"ปานกลาง",IF(F14&gt;1.5,"น้อย",IF(F14&lt;=1.5,"น้อยที่สุด")))))</f>
        <v>มากที่สุด</v>
      </c>
    </row>
    <row r="15" spans="1:10" s="10" customFormat="1" ht="24">
      <c r="B15" s="192" t="s">
        <v>36</v>
      </c>
      <c r="C15" s="193"/>
      <c r="D15" s="193"/>
      <c r="E15" s="194"/>
      <c r="F15" s="98">
        <f>DATA!N19</f>
        <v>4.7142857142857144</v>
      </c>
      <c r="G15" s="98">
        <f>DATA!N18</f>
        <v>0.4600437062282362</v>
      </c>
      <c r="H15" s="99" t="str">
        <f t="shared" si="0"/>
        <v>มากที่สุด</v>
      </c>
    </row>
    <row r="16" spans="1:10" s="10" customFormat="1" ht="24">
      <c r="B16" s="198" t="s">
        <v>22</v>
      </c>
      <c r="C16" s="199"/>
      <c r="D16" s="199"/>
      <c r="E16" s="200"/>
      <c r="F16" s="92"/>
      <c r="G16" s="92"/>
      <c r="H16" s="93"/>
    </row>
    <row r="17" spans="2:8" s="10" customFormat="1" ht="24">
      <c r="B17" s="198" t="s">
        <v>62</v>
      </c>
      <c r="C17" s="199"/>
      <c r="D17" s="199"/>
      <c r="E17" s="200"/>
      <c r="F17" s="92">
        <f>DATA!O16</f>
        <v>4.7142857142857144</v>
      </c>
      <c r="G17" s="92">
        <f>DATA!O17</f>
        <v>0.46880723093849552</v>
      </c>
      <c r="H17" s="93" t="str">
        <f t="shared" si="0"/>
        <v>มากที่สุด</v>
      </c>
    </row>
    <row r="18" spans="2:8" s="10" customFormat="1" ht="24">
      <c r="B18" s="198" t="s">
        <v>23</v>
      </c>
      <c r="C18" s="199"/>
      <c r="D18" s="199"/>
      <c r="E18" s="200"/>
      <c r="F18" s="92">
        <f>DATA!P16</f>
        <v>4.4285714285714288</v>
      </c>
      <c r="G18" s="92">
        <f>DATA!P17</f>
        <v>0.64620617265886493</v>
      </c>
      <c r="H18" s="93" t="str">
        <f t="shared" si="0"/>
        <v>มาก</v>
      </c>
    </row>
    <row r="19" spans="2:8" s="10" customFormat="1" ht="24">
      <c r="B19" s="94" t="s">
        <v>61</v>
      </c>
      <c r="C19" s="94"/>
      <c r="D19" s="94"/>
      <c r="E19" s="94"/>
      <c r="F19" s="92">
        <f>DATA!Q16</f>
        <v>4.5714285714285712</v>
      </c>
      <c r="G19" s="92">
        <f>DATA!Q17</f>
        <v>0.51355259101309669</v>
      </c>
      <c r="H19" s="93" t="str">
        <f t="shared" si="0"/>
        <v>มากที่สุด</v>
      </c>
    </row>
    <row r="20" spans="2:8" s="10" customFormat="1" ht="24">
      <c r="B20" s="198" t="s">
        <v>63</v>
      </c>
      <c r="C20" s="199"/>
      <c r="D20" s="199"/>
      <c r="E20" s="200"/>
      <c r="F20" s="92">
        <f>DATA!R16</f>
        <v>4.7142857142857144</v>
      </c>
      <c r="G20" s="92">
        <f>DATA!R17</f>
        <v>0.46880723093849547</v>
      </c>
      <c r="H20" s="93" t="str">
        <f t="shared" si="0"/>
        <v>มากที่สุด</v>
      </c>
    </row>
    <row r="21" spans="2:8" s="10" customFormat="1" ht="24">
      <c r="B21" s="198" t="s">
        <v>64</v>
      </c>
      <c r="C21" s="199"/>
      <c r="D21" s="199"/>
      <c r="E21" s="200"/>
      <c r="F21" s="92">
        <f>DATA!S16</f>
        <v>4.6428571428571432</v>
      </c>
      <c r="G21" s="92">
        <f>DATA!S17</f>
        <v>0.63332369377665143</v>
      </c>
      <c r="H21" s="93" t="str">
        <f t="shared" si="0"/>
        <v>มากที่สุด</v>
      </c>
    </row>
    <row r="22" spans="2:8" s="10" customFormat="1" ht="24">
      <c r="B22" s="192" t="s">
        <v>37</v>
      </c>
      <c r="C22" s="193"/>
      <c r="D22" s="193"/>
      <c r="E22" s="194"/>
      <c r="F22" s="98">
        <f>DATA!S19</f>
        <v>4.6142857142857139</v>
      </c>
      <c r="G22" s="98">
        <f>DATA!S18</f>
        <v>0.54620846322645478</v>
      </c>
      <c r="H22" s="100" t="str">
        <f t="shared" si="0"/>
        <v>มากที่สุด</v>
      </c>
    </row>
    <row r="23" spans="2:8" s="10" customFormat="1" ht="24">
      <c r="B23" s="198" t="s">
        <v>69</v>
      </c>
      <c r="C23" s="199"/>
      <c r="D23" s="199"/>
      <c r="E23" s="200"/>
      <c r="F23" s="98"/>
      <c r="G23" s="98"/>
      <c r="H23" s="100"/>
    </row>
    <row r="24" spans="2:8" s="10" customFormat="1" ht="24">
      <c r="B24" s="94" t="s">
        <v>98</v>
      </c>
      <c r="C24" s="94"/>
      <c r="D24" s="94"/>
      <c r="E24" s="94"/>
      <c r="F24" s="101">
        <f>DATA!AB16</f>
        <v>4.6428571428571432</v>
      </c>
      <c r="G24" s="102">
        <f>DATA!AB17</f>
        <v>0.63332369377665143</v>
      </c>
      <c r="H24" s="93" t="str">
        <f>IF(F24&gt;4.5,"มากที่สุด",IF(F24&gt;3.5,"มาก",IF(F24&gt;2.5,"ปานกลาง",IF(F24&gt;1.5,"น้อย",IF(F24&lt;=1.5,"น้อยที่สุด")))))</f>
        <v>มากที่สุด</v>
      </c>
    </row>
    <row r="25" spans="2:8" s="10" customFormat="1" ht="24" customHeight="1">
      <c r="B25" s="103" t="s">
        <v>99</v>
      </c>
      <c r="C25" s="104"/>
      <c r="D25" s="104"/>
      <c r="E25" s="105"/>
      <c r="F25" s="116">
        <f>DATA!AC16</f>
        <v>4.7857142857142856</v>
      </c>
      <c r="G25" s="118">
        <f>DATA!AC17</f>
        <v>0.42581531362632014</v>
      </c>
      <c r="H25" s="117" t="str">
        <f t="shared" ref="H25:H27" si="1">IF(F25&gt;4.5,"มากที่สุด",IF(F25&gt;3.5,"มาก",IF(F25&gt;2.5,"ปานกลาง",IF(F25&gt;1.5,"น้อย",IF(F25&lt;=1.5,"น้อยที่สุด")))))</f>
        <v>มากที่สุด</v>
      </c>
    </row>
    <row r="26" spans="2:8" s="10" customFormat="1" ht="24">
      <c r="B26" s="94" t="s">
        <v>109</v>
      </c>
      <c r="C26" s="94"/>
      <c r="D26" s="94"/>
      <c r="E26" s="94"/>
      <c r="F26" s="102">
        <f>DATA!AD16</f>
        <v>4.7142857142857144</v>
      </c>
      <c r="G26" s="102">
        <f>DATA!AD17</f>
        <v>0.46880723093849547</v>
      </c>
      <c r="H26" s="93" t="str">
        <f t="shared" si="1"/>
        <v>มากที่สุด</v>
      </c>
    </row>
    <row r="27" spans="2:8" s="10" customFormat="1" ht="24">
      <c r="B27" s="192" t="s">
        <v>70</v>
      </c>
      <c r="C27" s="193"/>
      <c r="D27" s="193"/>
      <c r="E27" s="194"/>
      <c r="F27" s="98">
        <f>DATA!AD19</f>
        <v>4.7142857142857144</v>
      </c>
      <c r="G27" s="98">
        <v>0.35</v>
      </c>
      <c r="H27" s="100" t="str">
        <f t="shared" si="1"/>
        <v>มากที่สุด</v>
      </c>
    </row>
    <row r="28" spans="2:8" s="10" customFormat="1" ht="24">
      <c r="B28" s="198" t="s">
        <v>59</v>
      </c>
      <c r="C28" s="199"/>
      <c r="D28" s="199"/>
      <c r="E28" s="200"/>
      <c r="F28" s="98"/>
      <c r="G28" s="98"/>
      <c r="H28" s="100"/>
    </row>
    <row r="29" spans="2:8" s="10" customFormat="1" ht="24">
      <c r="B29" s="94" t="s">
        <v>60</v>
      </c>
      <c r="C29" s="94"/>
      <c r="D29" s="94"/>
      <c r="E29" s="94"/>
      <c r="F29" s="101">
        <f>DATA!AE16</f>
        <v>4.5714285714285712</v>
      </c>
      <c r="G29" s="102">
        <f>DATA!AE17</f>
        <v>0.64620617265886493</v>
      </c>
      <c r="H29" s="93" t="str">
        <f>IF(F29&gt;4.5,"มากที่สุด",IF(F29&gt;3.5,"มาก",IF(F29&gt;2.5,"ปานกลาง",IF(F29&gt;1.5,"น้อย",IF(F29&lt;=1.5,"น้อยที่สุด")))))</f>
        <v>มากที่สุด</v>
      </c>
    </row>
    <row r="30" spans="2:8" s="10" customFormat="1" ht="24" customHeight="1">
      <c r="B30" s="94" t="s">
        <v>67</v>
      </c>
      <c r="C30" s="94"/>
      <c r="D30" s="94"/>
      <c r="E30" s="94"/>
      <c r="F30" s="116">
        <f>DATA!AF16</f>
        <v>4.5714285714285712</v>
      </c>
      <c r="G30" s="118">
        <f>DATA!AF17</f>
        <v>0.64620617265886493</v>
      </c>
      <c r="H30" s="117" t="str">
        <f t="shared" ref="H30:H32" si="2">IF(F30&gt;4.5,"มากที่สุด",IF(F30&gt;3.5,"มาก",IF(F30&gt;2.5,"ปานกลาง",IF(F30&gt;1.5,"น้อย",IF(F30&lt;=1.5,"น้อยที่สุด")))))</f>
        <v>มากที่สุด</v>
      </c>
    </row>
    <row r="31" spans="2:8" s="10" customFormat="1" ht="24">
      <c r="B31" s="94" t="s">
        <v>68</v>
      </c>
      <c r="C31" s="94"/>
      <c r="D31" s="94"/>
      <c r="E31" s="94"/>
      <c r="F31" s="102">
        <f>DATA!AG16</f>
        <v>4.6428571428571432</v>
      </c>
      <c r="G31" s="102">
        <f>DATA!AG17</f>
        <v>0.63332369377665143</v>
      </c>
      <c r="H31" s="93" t="str">
        <f t="shared" si="2"/>
        <v>มากที่สุด</v>
      </c>
    </row>
    <row r="32" spans="2:8" s="10" customFormat="1" ht="22.5" customHeight="1">
      <c r="B32" s="192" t="s">
        <v>41</v>
      </c>
      <c r="C32" s="193"/>
      <c r="D32" s="193"/>
      <c r="E32" s="194"/>
      <c r="F32" s="98">
        <f>DATA!AG19</f>
        <v>4.5952380952380949</v>
      </c>
      <c r="G32" s="98">
        <f>DATA!AG18</f>
        <v>0.62701475493292802</v>
      </c>
      <c r="H32" s="100" t="str">
        <f t="shared" si="2"/>
        <v>มากที่สุด</v>
      </c>
    </row>
    <row r="33" spans="2:8" s="10" customFormat="1" ht="22.5" customHeight="1" thickBot="1">
      <c r="B33" s="195" t="s">
        <v>24</v>
      </c>
      <c r="C33" s="196"/>
      <c r="D33" s="196"/>
      <c r="E33" s="197"/>
      <c r="F33" s="106">
        <f>DATA!AH16</f>
        <v>4.6205357142857144</v>
      </c>
      <c r="G33" s="106">
        <f>DATA!AH17</f>
        <v>0.57428920135853068</v>
      </c>
      <c r="H33" s="109" t="str">
        <f>IF(F33&gt;4.5,"มากที่สุด",IF(F33&gt;3.5,"มาก",IF(F33&gt;2.5,"ปานกลาง",IF(F33&gt;1.5,"น้อย",IF(F33&lt;=1.5,"น้อยที่สุด")))))</f>
        <v>มากที่สุด</v>
      </c>
    </row>
    <row r="34" spans="2:8" s="85" customFormat="1" ht="28.5" thickTop="1"/>
    <row r="35" spans="2:8" s="85" customFormat="1"/>
    <row r="36" spans="2:8" s="85" customFormat="1"/>
    <row r="37" spans="2:8" s="85" customFormat="1"/>
    <row r="38" spans="2:8" s="85" customFormat="1"/>
    <row r="39" spans="2:8" s="85" customFormat="1"/>
    <row r="40" spans="2:8">
      <c r="F40" s="16"/>
      <c r="G40" s="16"/>
      <c r="H40" s="16"/>
    </row>
    <row r="41" spans="2:8">
      <c r="F41" s="16"/>
      <c r="G41" s="16"/>
      <c r="H41" s="16"/>
    </row>
    <row r="42" spans="2:8">
      <c r="F42" s="16"/>
      <c r="G42" s="16"/>
      <c r="H42" s="16"/>
    </row>
    <row r="43" spans="2:8">
      <c r="F43" s="16"/>
      <c r="G43" s="16"/>
      <c r="H43" s="16"/>
    </row>
    <row r="44" spans="2:8">
      <c r="F44" s="16"/>
      <c r="G44" s="16"/>
      <c r="H44" s="16"/>
    </row>
    <row r="45" spans="2:8">
      <c r="F45" s="16"/>
      <c r="G45" s="16"/>
      <c r="H45" s="16"/>
    </row>
    <row r="46" spans="2:8" s="86" customFormat="1"/>
    <row r="47" spans="2:8" s="86" customFormat="1"/>
    <row r="48" spans="2:8" s="86" customFormat="1"/>
    <row r="49" spans="2:8" s="86" customFormat="1"/>
    <row r="50" spans="2:8" s="86" customFormat="1"/>
    <row r="51" spans="2:8" s="86" customFormat="1"/>
    <row r="52" spans="2:8" s="86" customFormat="1">
      <c r="B52" s="87"/>
      <c r="C52" s="87"/>
    </row>
    <row r="53" spans="2:8">
      <c r="B53" s="88"/>
      <c r="C53" s="88"/>
      <c r="D53" s="88"/>
      <c r="E53" s="88"/>
      <c r="F53" s="89"/>
      <c r="G53" s="89"/>
      <c r="H53" s="89"/>
    </row>
    <row r="54" spans="2:8">
      <c r="B54" s="88"/>
      <c r="C54" s="88"/>
      <c r="D54" s="88"/>
      <c r="E54" s="88"/>
      <c r="F54" s="89"/>
      <c r="G54" s="89"/>
      <c r="H54" s="89"/>
    </row>
    <row r="55" spans="2:8">
      <c r="B55" s="88"/>
      <c r="C55" s="88"/>
      <c r="D55" s="88"/>
      <c r="E55" s="88"/>
      <c r="F55" s="89"/>
      <c r="G55" s="89"/>
      <c r="H55" s="89"/>
    </row>
    <row r="56" spans="2:8">
      <c r="B56" s="88"/>
      <c r="C56" s="88"/>
      <c r="D56" s="88"/>
      <c r="E56" s="88"/>
      <c r="F56" s="89"/>
      <c r="G56" s="89"/>
      <c r="H56" s="89"/>
    </row>
    <row r="57" spans="2:8">
      <c r="B57" s="88"/>
      <c r="C57" s="88"/>
      <c r="D57" s="88"/>
      <c r="E57" s="88"/>
      <c r="F57" s="89"/>
      <c r="G57" s="89"/>
      <c r="H57" s="89"/>
    </row>
    <row r="58" spans="2:8">
      <c r="B58" s="88"/>
      <c r="C58" s="88"/>
      <c r="D58" s="88"/>
      <c r="E58" s="88"/>
      <c r="F58" s="89"/>
      <c r="G58" s="89"/>
      <c r="H58" s="89"/>
    </row>
    <row r="59" spans="2:8">
      <c r="B59" s="88"/>
      <c r="C59" s="88"/>
      <c r="D59" s="88"/>
      <c r="E59" s="88"/>
      <c r="F59" s="89"/>
      <c r="G59" s="89"/>
      <c r="H59" s="89"/>
    </row>
    <row r="60" spans="2:8">
      <c r="B60" s="88"/>
      <c r="C60" s="88"/>
      <c r="D60" s="88"/>
      <c r="E60" s="88"/>
      <c r="F60" s="89"/>
      <c r="G60" s="89"/>
      <c r="H60" s="89"/>
    </row>
    <row r="61" spans="2:8">
      <c r="B61" s="88"/>
      <c r="C61" s="88"/>
      <c r="D61" s="88"/>
      <c r="E61" s="88"/>
      <c r="F61" s="89"/>
      <c r="G61" s="89"/>
      <c r="H61" s="89"/>
    </row>
    <row r="62" spans="2:8">
      <c r="B62" s="88"/>
      <c r="C62" s="88"/>
      <c r="D62" s="88"/>
      <c r="E62" s="88"/>
      <c r="F62" s="89"/>
      <c r="G62" s="89"/>
      <c r="H62" s="89"/>
    </row>
    <row r="63" spans="2:8">
      <c r="B63" s="88"/>
      <c r="C63" s="88"/>
      <c r="D63" s="88"/>
      <c r="E63" s="88"/>
      <c r="F63" s="89"/>
      <c r="G63" s="89"/>
      <c r="H63" s="89"/>
    </row>
    <row r="64" spans="2:8">
      <c r="B64" s="88"/>
      <c r="C64" s="88"/>
      <c r="D64" s="88"/>
      <c r="E64" s="88"/>
      <c r="F64" s="89"/>
      <c r="G64" s="89"/>
      <c r="H64" s="89"/>
    </row>
  </sheetData>
  <mergeCells count="21">
    <mergeCell ref="B1:H1"/>
    <mergeCell ref="B23:E23"/>
    <mergeCell ref="B27:E27"/>
    <mergeCell ref="B14:E14"/>
    <mergeCell ref="B20:E20"/>
    <mergeCell ref="B7:E7"/>
    <mergeCell ref="B8:E8"/>
    <mergeCell ref="B11:E11"/>
    <mergeCell ref="B12:E12"/>
    <mergeCell ref="B16:E16"/>
    <mergeCell ref="B17:E17"/>
    <mergeCell ref="B18:E18"/>
    <mergeCell ref="B15:E15"/>
    <mergeCell ref="B5:E6"/>
    <mergeCell ref="F5:F6"/>
    <mergeCell ref="G5:G6"/>
    <mergeCell ref="B32:E32"/>
    <mergeCell ref="B33:E33"/>
    <mergeCell ref="B21:E21"/>
    <mergeCell ref="B22:E22"/>
    <mergeCell ref="B28:E28"/>
  </mergeCells>
  <pageMargins left="0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5</xdr:col>
                <xdr:colOff>114300</xdr:colOff>
                <xdr:row>4</xdr:row>
                <xdr:rowOff>123825</xdr:rowOff>
              </from>
              <to>
                <xdr:col>5</xdr:col>
                <xdr:colOff>342900</xdr:colOff>
                <xdr:row>5</xdr:row>
                <xdr:rowOff>95250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="120" zoomScaleNormal="120" workbookViewId="0">
      <selection activeCell="F7" sqref="F7"/>
    </sheetView>
  </sheetViews>
  <sheetFormatPr defaultRowHeight="24"/>
  <cols>
    <col min="1" max="1" width="6" style="7" customWidth="1"/>
    <col min="2" max="2" width="3.140625" style="7" customWidth="1"/>
    <col min="3" max="3" width="65.7109375" style="7" customWidth="1"/>
    <col min="4" max="4" width="7.85546875" style="7" customWidth="1"/>
    <col min="5" max="5" width="7.7109375" style="7" customWidth="1"/>
    <col min="6" max="6" width="11.28515625" style="7" customWidth="1"/>
    <col min="7" max="7" width="10.5703125" style="7" customWidth="1"/>
    <col min="8" max="10" width="9.140625" style="7" customWidth="1"/>
    <col min="11" max="256" width="9.140625" style="7"/>
    <col min="257" max="257" width="4.5703125" style="7" customWidth="1"/>
    <col min="258" max="258" width="3.140625" style="7" customWidth="1"/>
    <col min="259" max="259" width="59.42578125" style="7" customWidth="1"/>
    <col min="260" max="260" width="9.85546875" style="7" customWidth="1"/>
    <col min="261" max="261" width="8.85546875" style="7" customWidth="1"/>
    <col min="262" max="262" width="13.140625" style="7" customWidth="1"/>
    <col min="263" max="263" width="10.5703125" style="7" customWidth="1"/>
    <col min="264" max="266" width="9.140625" style="7" customWidth="1"/>
    <col min="267" max="512" width="9.140625" style="7"/>
    <col min="513" max="513" width="4.5703125" style="7" customWidth="1"/>
    <col min="514" max="514" width="3.140625" style="7" customWidth="1"/>
    <col min="515" max="515" width="59.42578125" style="7" customWidth="1"/>
    <col min="516" max="516" width="9.85546875" style="7" customWidth="1"/>
    <col min="517" max="517" width="8.85546875" style="7" customWidth="1"/>
    <col min="518" max="518" width="13.140625" style="7" customWidth="1"/>
    <col min="519" max="519" width="10.5703125" style="7" customWidth="1"/>
    <col min="520" max="522" width="9.140625" style="7" customWidth="1"/>
    <col min="523" max="768" width="9.140625" style="7"/>
    <col min="769" max="769" width="4.5703125" style="7" customWidth="1"/>
    <col min="770" max="770" width="3.140625" style="7" customWidth="1"/>
    <col min="771" max="771" width="59.42578125" style="7" customWidth="1"/>
    <col min="772" max="772" width="9.85546875" style="7" customWidth="1"/>
    <col min="773" max="773" width="8.85546875" style="7" customWidth="1"/>
    <col min="774" max="774" width="13.140625" style="7" customWidth="1"/>
    <col min="775" max="775" width="10.5703125" style="7" customWidth="1"/>
    <col min="776" max="778" width="9.140625" style="7" customWidth="1"/>
    <col min="779" max="1024" width="9.140625" style="7"/>
    <col min="1025" max="1025" width="4.5703125" style="7" customWidth="1"/>
    <col min="1026" max="1026" width="3.140625" style="7" customWidth="1"/>
    <col min="1027" max="1027" width="59.42578125" style="7" customWidth="1"/>
    <col min="1028" max="1028" width="9.85546875" style="7" customWidth="1"/>
    <col min="1029" max="1029" width="8.85546875" style="7" customWidth="1"/>
    <col min="1030" max="1030" width="13.140625" style="7" customWidth="1"/>
    <col min="1031" max="1031" width="10.5703125" style="7" customWidth="1"/>
    <col min="1032" max="1034" width="9.140625" style="7" customWidth="1"/>
    <col min="1035" max="1280" width="9.140625" style="7"/>
    <col min="1281" max="1281" width="4.5703125" style="7" customWidth="1"/>
    <col min="1282" max="1282" width="3.140625" style="7" customWidth="1"/>
    <col min="1283" max="1283" width="59.42578125" style="7" customWidth="1"/>
    <col min="1284" max="1284" width="9.85546875" style="7" customWidth="1"/>
    <col min="1285" max="1285" width="8.85546875" style="7" customWidth="1"/>
    <col min="1286" max="1286" width="13.140625" style="7" customWidth="1"/>
    <col min="1287" max="1287" width="10.5703125" style="7" customWidth="1"/>
    <col min="1288" max="1290" width="9.140625" style="7" customWidth="1"/>
    <col min="1291" max="1536" width="9.140625" style="7"/>
    <col min="1537" max="1537" width="4.5703125" style="7" customWidth="1"/>
    <col min="1538" max="1538" width="3.140625" style="7" customWidth="1"/>
    <col min="1539" max="1539" width="59.42578125" style="7" customWidth="1"/>
    <col min="1540" max="1540" width="9.85546875" style="7" customWidth="1"/>
    <col min="1541" max="1541" width="8.85546875" style="7" customWidth="1"/>
    <col min="1542" max="1542" width="13.140625" style="7" customWidth="1"/>
    <col min="1543" max="1543" width="10.5703125" style="7" customWidth="1"/>
    <col min="1544" max="1546" width="9.140625" style="7" customWidth="1"/>
    <col min="1547" max="1792" width="9.140625" style="7"/>
    <col min="1793" max="1793" width="4.5703125" style="7" customWidth="1"/>
    <col min="1794" max="1794" width="3.140625" style="7" customWidth="1"/>
    <col min="1795" max="1795" width="59.42578125" style="7" customWidth="1"/>
    <col min="1796" max="1796" width="9.85546875" style="7" customWidth="1"/>
    <col min="1797" max="1797" width="8.85546875" style="7" customWidth="1"/>
    <col min="1798" max="1798" width="13.140625" style="7" customWidth="1"/>
    <col min="1799" max="1799" width="10.5703125" style="7" customWidth="1"/>
    <col min="1800" max="1802" width="9.140625" style="7" customWidth="1"/>
    <col min="1803" max="2048" width="9.140625" style="7"/>
    <col min="2049" max="2049" width="4.5703125" style="7" customWidth="1"/>
    <col min="2050" max="2050" width="3.140625" style="7" customWidth="1"/>
    <col min="2051" max="2051" width="59.42578125" style="7" customWidth="1"/>
    <col min="2052" max="2052" width="9.85546875" style="7" customWidth="1"/>
    <col min="2053" max="2053" width="8.85546875" style="7" customWidth="1"/>
    <col min="2054" max="2054" width="13.140625" style="7" customWidth="1"/>
    <col min="2055" max="2055" width="10.5703125" style="7" customWidth="1"/>
    <col min="2056" max="2058" width="9.140625" style="7" customWidth="1"/>
    <col min="2059" max="2304" width="9.140625" style="7"/>
    <col min="2305" max="2305" width="4.5703125" style="7" customWidth="1"/>
    <col min="2306" max="2306" width="3.140625" style="7" customWidth="1"/>
    <col min="2307" max="2307" width="59.42578125" style="7" customWidth="1"/>
    <col min="2308" max="2308" width="9.85546875" style="7" customWidth="1"/>
    <col min="2309" max="2309" width="8.85546875" style="7" customWidth="1"/>
    <col min="2310" max="2310" width="13.140625" style="7" customWidth="1"/>
    <col min="2311" max="2311" width="10.5703125" style="7" customWidth="1"/>
    <col min="2312" max="2314" width="9.140625" style="7" customWidth="1"/>
    <col min="2315" max="2560" width="9.140625" style="7"/>
    <col min="2561" max="2561" width="4.5703125" style="7" customWidth="1"/>
    <col min="2562" max="2562" width="3.140625" style="7" customWidth="1"/>
    <col min="2563" max="2563" width="59.42578125" style="7" customWidth="1"/>
    <col min="2564" max="2564" width="9.85546875" style="7" customWidth="1"/>
    <col min="2565" max="2565" width="8.85546875" style="7" customWidth="1"/>
    <col min="2566" max="2566" width="13.140625" style="7" customWidth="1"/>
    <col min="2567" max="2567" width="10.5703125" style="7" customWidth="1"/>
    <col min="2568" max="2570" width="9.140625" style="7" customWidth="1"/>
    <col min="2571" max="2816" width="9.140625" style="7"/>
    <col min="2817" max="2817" width="4.5703125" style="7" customWidth="1"/>
    <col min="2818" max="2818" width="3.140625" style="7" customWidth="1"/>
    <col min="2819" max="2819" width="59.42578125" style="7" customWidth="1"/>
    <col min="2820" max="2820" width="9.85546875" style="7" customWidth="1"/>
    <col min="2821" max="2821" width="8.85546875" style="7" customWidth="1"/>
    <col min="2822" max="2822" width="13.140625" style="7" customWidth="1"/>
    <col min="2823" max="2823" width="10.5703125" style="7" customWidth="1"/>
    <col min="2824" max="2826" width="9.140625" style="7" customWidth="1"/>
    <col min="2827" max="3072" width="9.140625" style="7"/>
    <col min="3073" max="3073" width="4.5703125" style="7" customWidth="1"/>
    <col min="3074" max="3074" width="3.140625" style="7" customWidth="1"/>
    <col min="3075" max="3075" width="59.42578125" style="7" customWidth="1"/>
    <col min="3076" max="3076" width="9.85546875" style="7" customWidth="1"/>
    <col min="3077" max="3077" width="8.85546875" style="7" customWidth="1"/>
    <col min="3078" max="3078" width="13.140625" style="7" customWidth="1"/>
    <col min="3079" max="3079" width="10.5703125" style="7" customWidth="1"/>
    <col min="3080" max="3082" width="9.140625" style="7" customWidth="1"/>
    <col min="3083" max="3328" width="9.140625" style="7"/>
    <col min="3329" max="3329" width="4.5703125" style="7" customWidth="1"/>
    <col min="3330" max="3330" width="3.140625" style="7" customWidth="1"/>
    <col min="3331" max="3331" width="59.42578125" style="7" customWidth="1"/>
    <col min="3332" max="3332" width="9.85546875" style="7" customWidth="1"/>
    <col min="3333" max="3333" width="8.85546875" style="7" customWidth="1"/>
    <col min="3334" max="3334" width="13.140625" style="7" customWidth="1"/>
    <col min="3335" max="3335" width="10.5703125" style="7" customWidth="1"/>
    <col min="3336" max="3338" width="9.140625" style="7" customWidth="1"/>
    <col min="3339" max="3584" width="9.140625" style="7"/>
    <col min="3585" max="3585" width="4.5703125" style="7" customWidth="1"/>
    <col min="3586" max="3586" width="3.140625" style="7" customWidth="1"/>
    <col min="3587" max="3587" width="59.42578125" style="7" customWidth="1"/>
    <col min="3588" max="3588" width="9.85546875" style="7" customWidth="1"/>
    <col min="3589" max="3589" width="8.85546875" style="7" customWidth="1"/>
    <col min="3590" max="3590" width="13.140625" style="7" customWidth="1"/>
    <col min="3591" max="3591" width="10.5703125" style="7" customWidth="1"/>
    <col min="3592" max="3594" width="9.140625" style="7" customWidth="1"/>
    <col min="3595" max="3840" width="9.140625" style="7"/>
    <col min="3841" max="3841" width="4.5703125" style="7" customWidth="1"/>
    <col min="3842" max="3842" width="3.140625" style="7" customWidth="1"/>
    <col min="3843" max="3843" width="59.42578125" style="7" customWidth="1"/>
    <col min="3844" max="3844" width="9.85546875" style="7" customWidth="1"/>
    <col min="3845" max="3845" width="8.85546875" style="7" customWidth="1"/>
    <col min="3846" max="3846" width="13.140625" style="7" customWidth="1"/>
    <col min="3847" max="3847" width="10.5703125" style="7" customWidth="1"/>
    <col min="3848" max="3850" width="9.140625" style="7" customWidth="1"/>
    <col min="3851" max="4096" width="9.140625" style="7"/>
    <col min="4097" max="4097" width="4.5703125" style="7" customWidth="1"/>
    <col min="4098" max="4098" width="3.140625" style="7" customWidth="1"/>
    <col min="4099" max="4099" width="59.42578125" style="7" customWidth="1"/>
    <col min="4100" max="4100" width="9.85546875" style="7" customWidth="1"/>
    <col min="4101" max="4101" width="8.85546875" style="7" customWidth="1"/>
    <col min="4102" max="4102" width="13.140625" style="7" customWidth="1"/>
    <col min="4103" max="4103" width="10.5703125" style="7" customWidth="1"/>
    <col min="4104" max="4106" width="9.140625" style="7" customWidth="1"/>
    <col min="4107" max="4352" width="9.140625" style="7"/>
    <col min="4353" max="4353" width="4.5703125" style="7" customWidth="1"/>
    <col min="4354" max="4354" width="3.140625" style="7" customWidth="1"/>
    <col min="4355" max="4355" width="59.42578125" style="7" customWidth="1"/>
    <col min="4356" max="4356" width="9.85546875" style="7" customWidth="1"/>
    <col min="4357" max="4357" width="8.85546875" style="7" customWidth="1"/>
    <col min="4358" max="4358" width="13.140625" style="7" customWidth="1"/>
    <col min="4359" max="4359" width="10.5703125" style="7" customWidth="1"/>
    <col min="4360" max="4362" width="9.140625" style="7" customWidth="1"/>
    <col min="4363" max="4608" width="9.140625" style="7"/>
    <col min="4609" max="4609" width="4.5703125" style="7" customWidth="1"/>
    <col min="4610" max="4610" width="3.140625" style="7" customWidth="1"/>
    <col min="4611" max="4611" width="59.42578125" style="7" customWidth="1"/>
    <col min="4612" max="4612" width="9.85546875" style="7" customWidth="1"/>
    <col min="4613" max="4613" width="8.85546875" style="7" customWidth="1"/>
    <col min="4614" max="4614" width="13.140625" style="7" customWidth="1"/>
    <col min="4615" max="4615" width="10.5703125" style="7" customWidth="1"/>
    <col min="4616" max="4618" width="9.140625" style="7" customWidth="1"/>
    <col min="4619" max="4864" width="9.140625" style="7"/>
    <col min="4865" max="4865" width="4.5703125" style="7" customWidth="1"/>
    <col min="4866" max="4866" width="3.140625" style="7" customWidth="1"/>
    <col min="4867" max="4867" width="59.42578125" style="7" customWidth="1"/>
    <col min="4868" max="4868" width="9.85546875" style="7" customWidth="1"/>
    <col min="4869" max="4869" width="8.85546875" style="7" customWidth="1"/>
    <col min="4870" max="4870" width="13.140625" style="7" customWidth="1"/>
    <col min="4871" max="4871" width="10.5703125" style="7" customWidth="1"/>
    <col min="4872" max="4874" width="9.140625" style="7" customWidth="1"/>
    <col min="4875" max="5120" width="9.140625" style="7"/>
    <col min="5121" max="5121" width="4.5703125" style="7" customWidth="1"/>
    <col min="5122" max="5122" width="3.140625" style="7" customWidth="1"/>
    <col min="5123" max="5123" width="59.42578125" style="7" customWidth="1"/>
    <col min="5124" max="5124" width="9.85546875" style="7" customWidth="1"/>
    <col min="5125" max="5125" width="8.85546875" style="7" customWidth="1"/>
    <col min="5126" max="5126" width="13.140625" style="7" customWidth="1"/>
    <col min="5127" max="5127" width="10.5703125" style="7" customWidth="1"/>
    <col min="5128" max="5130" width="9.140625" style="7" customWidth="1"/>
    <col min="5131" max="5376" width="9.140625" style="7"/>
    <col min="5377" max="5377" width="4.5703125" style="7" customWidth="1"/>
    <col min="5378" max="5378" width="3.140625" style="7" customWidth="1"/>
    <col min="5379" max="5379" width="59.42578125" style="7" customWidth="1"/>
    <col min="5380" max="5380" width="9.85546875" style="7" customWidth="1"/>
    <col min="5381" max="5381" width="8.85546875" style="7" customWidth="1"/>
    <col min="5382" max="5382" width="13.140625" style="7" customWidth="1"/>
    <col min="5383" max="5383" width="10.5703125" style="7" customWidth="1"/>
    <col min="5384" max="5386" width="9.140625" style="7" customWidth="1"/>
    <col min="5387" max="5632" width="9.140625" style="7"/>
    <col min="5633" max="5633" width="4.5703125" style="7" customWidth="1"/>
    <col min="5634" max="5634" width="3.140625" style="7" customWidth="1"/>
    <col min="5635" max="5635" width="59.42578125" style="7" customWidth="1"/>
    <col min="5636" max="5636" width="9.85546875" style="7" customWidth="1"/>
    <col min="5637" max="5637" width="8.85546875" style="7" customWidth="1"/>
    <col min="5638" max="5638" width="13.140625" style="7" customWidth="1"/>
    <col min="5639" max="5639" width="10.5703125" style="7" customWidth="1"/>
    <col min="5640" max="5642" width="9.140625" style="7" customWidth="1"/>
    <col min="5643" max="5888" width="9.140625" style="7"/>
    <col min="5889" max="5889" width="4.5703125" style="7" customWidth="1"/>
    <col min="5890" max="5890" width="3.140625" style="7" customWidth="1"/>
    <col min="5891" max="5891" width="59.42578125" style="7" customWidth="1"/>
    <col min="5892" max="5892" width="9.85546875" style="7" customWidth="1"/>
    <col min="5893" max="5893" width="8.85546875" style="7" customWidth="1"/>
    <col min="5894" max="5894" width="13.140625" style="7" customWidth="1"/>
    <col min="5895" max="5895" width="10.5703125" style="7" customWidth="1"/>
    <col min="5896" max="5898" width="9.140625" style="7" customWidth="1"/>
    <col min="5899" max="6144" width="9.140625" style="7"/>
    <col min="6145" max="6145" width="4.5703125" style="7" customWidth="1"/>
    <col min="6146" max="6146" width="3.140625" style="7" customWidth="1"/>
    <col min="6147" max="6147" width="59.42578125" style="7" customWidth="1"/>
    <col min="6148" max="6148" width="9.85546875" style="7" customWidth="1"/>
    <col min="6149" max="6149" width="8.85546875" style="7" customWidth="1"/>
    <col min="6150" max="6150" width="13.140625" style="7" customWidth="1"/>
    <col min="6151" max="6151" width="10.5703125" style="7" customWidth="1"/>
    <col min="6152" max="6154" width="9.140625" style="7" customWidth="1"/>
    <col min="6155" max="6400" width="9.140625" style="7"/>
    <col min="6401" max="6401" width="4.5703125" style="7" customWidth="1"/>
    <col min="6402" max="6402" width="3.140625" style="7" customWidth="1"/>
    <col min="6403" max="6403" width="59.42578125" style="7" customWidth="1"/>
    <col min="6404" max="6404" width="9.85546875" style="7" customWidth="1"/>
    <col min="6405" max="6405" width="8.85546875" style="7" customWidth="1"/>
    <col min="6406" max="6406" width="13.140625" style="7" customWidth="1"/>
    <col min="6407" max="6407" width="10.5703125" style="7" customWidth="1"/>
    <col min="6408" max="6410" width="9.140625" style="7" customWidth="1"/>
    <col min="6411" max="6656" width="9.140625" style="7"/>
    <col min="6657" max="6657" width="4.5703125" style="7" customWidth="1"/>
    <col min="6658" max="6658" width="3.140625" style="7" customWidth="1"/>
    <col min="6659" max="6659" width="59.42578125" style="7" customWidth="1"/>
    <col min="6660" max="6660" width="9.85546875" style="7" customWidth="1"/>
    <col min="6661" max="6661" width="8.85546875" style="7" customWidth="1"/>
    <col min="6662" max="6662" width="13.140625" style="7" customWidth="1"/>
    <col min="6663" max="6663" width="10.5703125" style="7" customWidth="1"/>
    <col min="6664" max="6666" width="9.140625" style="7" customWidth="1"/>
    <col min="6667" max="6912" width="9.140625" style="7"/>
    <col min="6913" max="6913" width="4.5703125" style="7" customWidth="1"/>
    <col min="6914" max="6914" width="3.140625" style="7" customWidth="1"/>
    <col min="6915" max="6915" width="59.42578125" style="7" customWidth="1"/>
    <col min="6916" max="6916" width="9.85546875" style="7" customWidth="1"/>
    <col min="6917" max="6917" width="8.85546875" style="7" customWidth="1"/>
    <col min="6918" max="6918" width="13.140625" style="7" customWidth="1"/>
    <col min="6919" max="6919" width="10.5703125" style="7" customWidth="1"/>
    <col min="6920" max="6922" width="9.140625" style="7" customWidth="1"/>
    <col min="6923" max="7168" width="9.140625" style="7"/>
    <col min="7169" max="7169" width="4.5703125" style="7" customWidth="1"/>
    <col min="7170" max="7170" width="3.140625" style="7" customWidth="1"/>
    <col min="7171" max="7171" width="59.42578125" style="7" customWidth="1"/>
    <col min="7172" max="7172" width="9.85546875" style="7" customWidth="1"/>
    <col min="7173" max="7173" width="8.85546875" style="7" customWidth="1"/>
    <col min="7174" max="7174" width="13.140625" style="7" customWidth="1"/>
    <col min="7175" max="7175" width="10.5703125" style="7" customWidth="1"/>
    <col min="7176" max="7178" width="9.140625" style="7" customWidth="1"/>
    <col min="7179" max="7424" width="9.140625" style="7"/>
    <col min="7425" max="7425" width="4.5703125" style="7" customWidth="1"/>
    <col min="7426" max="7426" width="3.140625" style="7" customWidth="1"/>
    <col min="7427" max="7427" width="59.42578125" style="7" customWidth="1"/>
    <col min="7428" max="7428" width="9.85546875" style="7" customWidth="1"/>
    <col min="7429" max="7429" width="8.85546875" style="7" customWidth="1"/>
    <col min="7430" max="7430" width="13.140625" style="7" customWidth="1"/>
    <col min="7431" max="7431" width="10.5703125" style="7" customWidth="1"/>
    <col min="7432" max="7434" width="9.140625" style="7" customWidth="1"/>
    <col min="7435" max="7680" width="9.140625" style="7"/>
    <col min="7681" max="7681" width="4.5703125" style="7" customWidth="1"/>
    <col min="7682" max="7682" width="3.140625" style="7" customWidth="1"/>
    <col min="7683" max="7683" width="59.42578125" style="7" customWidth="1"/>
    <col min="7684" max="7684" width="9.85546875" style="7" customWidth="1"/>
    <col min="7685" max="7685" width="8.85546875" style="7" customWidth="1"/>
    <col min="7686" max="7686" width="13.140625" style="7" customWidth="1"/>
    <col min="7687" max="7687" width="10.5703125" style="7" customWidth="1"/>
    <col min="7688" max="7690" width="9.140625" style="7" customWidth="1"/>
    <col min="7691" max="7936" width="9.140625" style="7"/>
    <col min="7937" max="7937" width="4.5703125" style="7" customWidth="1"/>
    <col min="7938" max="7938" width="3.140625" style="7" customWidth="1"/>
    <col min="7939" max="7939" width="59.42578125" style="7" customWidth="1"/>
    <col min="7940" max="7940" width="9.85546875" style="7" customWidth="1"/>
    <col min="7941" max="7941" width="8.85546875" style="7" customWidth="1"/>
    <col min="7942" max="7942" width="13.140625" style="7" customWidth="1"/>
    <col min="7943" max="7943" width="10.5703125" style="7" customWidth="1"/>
    <col min="7944" max="7946" width="9.140625" style="7" customWidth="1"/>
    <col min="7947" max="8192" width="9.140625" style="7"/>
    <col min="8193" max="8193" width="4.5703125" style="7" customWidth="1"/>
    <col min="8194" max="8194" width="3.140625" style="7" customWidth="1"/>
    <col min="8195" max="8195" width="59.42578125" style="7" customWidth="1"/>
    <col min="8196" max="8196" width="9.85546875" style="7" customWidth="1"/>
    <col min="8197" max="8197" width="8.85546875" style="7" customWidth="1"/>
    <col min="8198" max="8198" width="13.140625" style="7" customWidth="1"/>
    <col min="8199" max="8199" width="10.5703125" style="7" customWidth="1"/>
    <col min="8200" max="8202" width="9.140625" style="7" customWidth="1"/>
    <col min="8203" max="8448" width="9.140625" style="7"/>
    <col min="8449" max="8449" width="4.5703125" style="7" customWidth="1"/>
    <col min="8450" max="8450" width="3.140625" style="7" customWidth="1"/>
    <col min="8451" max="8451" width="59.42578125" style="7" customWidth="1"/>
    <col min="8452" max="8452" width="9.85546875" style="7" customWidth="1"/>
    <col min="8453" max="8453" width="8.85546875" style="7" customWidth="1"/>
    <col min="8454" max="8454" width="13.140625" style="7" customWidth="1"/>
    <col min="8455" max="8455" width="10.5703125" style="7" customWidth="1"/>
    <col min="8456" max="8458" width="9.140625" style="7" customWidth="1"/>
    <col min="8459" max="8704" width="9.140625" style="7"/>
    <col min="8705" max="8705" width="4.5703125" style="7" customWidth="1"/>
    <col min="8706" max="8706" width="3.140625" style="7" customWidth="1"/>
    <col min="8707" max="8707" width="59.42578125" style="7" customWidth="1"/>
    <col min="8708" max="8708" width="9.85546875" style="7" customWidth="1"/>
    <col min="8709" max="8709" width="8.85546875" style="7" customWidth="1"/>
    <col min="8710" max="8710" width="13.140625" style="7" customWidth="1"/>
    <col min="8711" max="8711" width="10.5703125" style="7" customWidth="1"/>
    <col min="8712" max="8714" width="9.140625" style="7" customWidth="1"/>
    <col min="8715" max="8960" width="9.140625" style="7"/>
    <col min="8961" max="8961" width="4.5703125" style="7" customWidth="1"/>
    <col min="8962" max="8962" width="3.140625" style="7" customWidth="1"/>
    <col min="8963" max="8963" width="59.42578125" style="7" customWidth="1"/>
    <col min="8964" max="8964" width="9.85546875" style="7" customWidth="1"/>
    <col min="8965" max="8965" width="8.85546875" style="7" customWidth="1"/>
    <col min="8966" max="8966" width="13.140625" style="7" customWidth="1"/>
    <col min="8967" max="8967" width="10.5703125" style="7" customWidth="1"/>
    <col min="8968" max="8970" width="9.140625" style="7" customWidth="1"/>
    <col min="8971" max="9216" width="9.140625" style="7"/>
    <col min="9217" max="9217" width="4.5703125" style="7" customWidth="1"/>
    <col min="9218" max="9218" width="3.140625" style="7" customWidth="1"/>
    <col min="9219" max="9219" width="59.42578125" style="7" customWidth="1"/>
    <col min="9220" max="9220" width="9.85546875" style="7" customWidth="1"/>
    <col min="9221" max="9221" width="8.85546875" style="7" customWidth="1"/>
    <col min="9222" max="9222" width="13.140625" style="7" customWidth="1"/>
    <col min="9223" max="9223" width="10.5703125" style="7" customWidth="1"/>
    <col min="9224" max="9226" width="9.140625" style="7" customWidth="1"/>
    <col min="9227" max="9472" width="9.140625" style="7"/>
    <col min="9473" max="9473" width="4.5703125" style="7" customWidth="1"/>
    <col min="9474" max="9474" width="3.140625" style="7" customWidth="1"/>
    <col min="9475" max="9475" width="59.42578125" style="7" customWidth="1"/>
    <col min="9476" max="9476" width="9.85546875" style="7" customWidth="1"/>
    <col min="9477" max="9477" width="8.85546875" style="7" customWidth="1"/>
    <col min="9478" max="9478" width="13.140625" style="7" customWidth="1"/>
    <col min="9479" max="9479" width="10.5703125" style="7" customWidth="1"/>
    <col min="9480" max="9482" width="9.140625" style="7" customWidth="1"/>
    <col min="9483" max="9728" width="9.140625" style="7"/>
    <col min="9729" max="9729" width="4.5703125" style="7" customWidth="1"/>
    <col min="9730" max="9730" width="3.140625" style="7" customWidth="1"/>
    <col min="9731" max="9731" width="59.42578125" style="7" customWidth="1"/>
    <col min="9732" max="9732" width="9.85546875" style="7" customWidth="1"/>
    <col min="9733" max="9733" width="8.85546875" style="7" customWidth="1"/>
    <col min="9734" max="9734" width="13.140625" style="7" customWidth="1"/>
    <col min="9735" max="9735" width="10.5703125" style="7" customWidth="1"/>
    <col min="9736" max="9738" width="9.140625" style="7" customWidth="1"/>
    <col min="9739" max="9984" width="9.140625" style="7"/>
    <col min="9985" max="9985" width="4.5703125" style="7" customWidth="1"/>
    <col min="9986" max="9986" width="3.140625" style="7" customWidth="1"/>
    <col min="9987" max="9987" width="59.42578125" style="7" customWidth="1"/>
    <col min="9988" max="9988" width="9.85546875" style="7" customWidth="1"/>
    <col min="9989" max="9989" width="8.85546875" style="7" customWidth="1"/>
    <col min="9990" max="9990" width="13.140625" style="7" customWidth="1"/>
    <col min="9991" max="9991" width="10.5703125" style="7" customWidth="1"/>
    <col min="9992" max="9994" width="9.140625" style="7" customWidth="1"/>
    <col min="9995" max="10240" width="9.140625" style="7"/>
    <col min="10241" max="10241" width="4.5703125" style="7" customWidth="1"/>
    <col min="10242" max="10242" width="3.140625" style="7" customWidth="1"/>
    <col min="10243" max="10243" width="59.42578125" style="7" customWidth="1"/>
    <col min="10244" max="10244" width="9.85546875" style="7" customWidth="1"/>
    <col min="10245" max="10245" width="8.85546875" style="7" customWidth="1"/>
    <col min="10246" max="10246" width="13.140625" style="7" customWidth="1"/>
    <col min="10247" max="10247" width="10.5703125" style="7" customWidth="1"/>
    <col min="10248" max="10250" width="9.140625" style="7" customWidth="1"/>
    <col min="10251" max="10496" width="9.140625" style="7"/>
    <col min="10497" max="10497" width="4.5703125" style="7" customWidth="1"/>
    <col min="10498" max="10498" width="3.140625" style="7" customWidth="1"/>
    <col min="10499" max="10499" width="59.42578125" style="7" customWidth="1"/>
    <col min="10500" max="10500" width="9.85546875" style="7" customWidth="1"/>
    <col min="10501" max="10501" width="8.85546875" style="7" customWidth="1"/>
    <col min="10502" max="10502" width="13.140625" style="7" customWidth="1"/>
    <col min="10503" max="10503" width="10.5703125" style="7" customWidth="1"/>
    <col min="10504" max="10506" width="9.140625" style="7" customWidth="1"/>
    <col min="10507" max="10752" width="9.140625" style="7"/>
    <col min="10753" max="10753" width="4.5703125" style="7" customWidth="1"/>
    <col min="10754" max="10754" width="3.140625" style="7" customWidth="1"/>
    <col min="10755" max="10755" width="59.42578125" style="7" customWidth="1"/>
    <col min="10756" max="10756" width="9.85546875" style="7" customWidth="1"/>
    <col min="10757" max="10757" width="8.85546875" style="7" customWidth="1"/>
    <col min="10758" max="10758" width="13.140625" style="7" customWidth="1"/>
    <col min="10759" max="10759" width="10.5703125" style="7" customWidth="1"/>
    <col min="10760" max="10762" width="9.140625" style="7" customWidth="1"/>
    <col min="10763" max="11008" width="9.140625" style="7"/>
    <col min="11009" max="11009" width="4.5703125" style="7" customWidth="1"/>
    <col min="11010" max="11010" width="3.140625" style="7" customWidth="1"/>
    <col min="11011" max="11011" width="59.42578125" style="7" customWidth="1"/>
    <col min="11012" max="11012" width="9.85546875" style="7" customWidth="1"/>
    <col min="11013" max="11013" width="8.85546875" style="7" customWidth="1"/>
    <col min="11014" max="11014" width="13.140625" style="7" customWidth="1"/>
    <col min="11015" max="11015" width="10.5703125" style="7" customWidth="1"/>
    <col min="11016" max="11018" width="9.140625" style="7" customWidth="1"/>
    <col min="11019" max="11264" width="9.140625" style="7"/>
    <col min="11265" max="11265" width="4.5703125" style="7" customWidth="1"/>
    <col min="11266" max="11266" width="3.140625" style="7" customWidth="1"/>
    <col min="11267" max="11267" width="59.42578125" style="7" customWidth="1"/>
    <col min="11268" max="11268" width="9.85546875" style="7" customWidth="1"/>
    <col min="11269" max="11269" width="8.85546875" style="7" customWidth="1"/>
    <col min="11270" max="11270" width="13.140625" style="7" customWidth="1"/>
    <col min="11271" max="11271" width="10.5703125" style="7" customWidth="1"/>
    <col min="11272" max="11274" width="9.140625" style="7" customWidth="1"/>
    <col min="11275" max="11520" width="9.140625" style="7"/>
    <col min="11521" max="11521" width="4.5703125" style="7" customWidth="1"/>
    <col min="11522" max="11522" width="3.140625" style="7" customWidth="1"/>
    <col min="11523" max="11523" width="59.42578125" style="7" customWidth="1"/>
    <col min="11524" max="11524" width="9.85546875" style="7" customWidth="1"/>
    <col min="11525" max="11525" width="8.85546875" style="7" customWidth="1"/>
    <col min="11526" max="11526" width="13.140625" style="7" customWidth="1"/>
    <col min="11527" max="11527" width="10.5703125" style="7" customWidth="1"/>
    <col min="11528" max="11530" width="9.140625" style="7" customWidth="1"/>
    <col min="11531" max="11776" width="9.140625" style="7"/>
    <col min="11777" max="11777" width="4.5703125" style="7" customWidth="1"/>
    <col min="11778" max="11778" width="3.140625" style="7" customWidth="1"/>
    <col min="11779" max="11779" width="59.42578125" style="7" customWidth="1"/>
    <col min="11780" max="11780" width="9.85546875" style="7" customWidth="1"/>
    <col min="11781" max="11781" width="8.85546875" style="7" customWidth="1"/>
    <col min="11782" max="11782" width="13.140625" style="7" customWidth="1"/>
    <col min="11783" max="11783" width="10.5703125" style="7" customWidth="1"/>
    <col min="11784" max="11786" width="9.140625" style="7" customWidth="1"/>
    <col min="11787" max="12032" width="9.140625" style="7"/>
    <col min="12033" max="12033" width="4.5703125" style="7" customWidth="1"/>
    <col min="12034" max="12034" width="3.140625" style="7" customWidth="1"/>
    <col min="12035" max="12035" width="59.42578125" style="7" customWidth="1"/>
    <col min="12036" max="12036" width="9.85546875" style="7" customWidth="1"/>
    <col min="12037" max="12037" width="8.85546875" style="7" customWidth="1"/>
    <col min="12038" max="12038" width="13.140625" style="7" customWidth="1"/>
    <col min="12039" max="12039" width="10.5703125" style="7" customWidth="1"/>
    <col min="12040" max="12042" width="9.140625" style="7" customWidth="1"/>
    <col min="12043" max="12288" width="9.140625" style="7"/>
    <col min="12289" max="12289" width="4.5703125" style="7" customWidth="1"/>
    <col min="12290" max="12290" width="3.140625" style="7" customWidth="1"/>
    <col min="12291" max="12291" width="59.42578125" style="7" customWidth="1"/>
    <col min="12292" max="12292" width="9.85546875" style="7" customWidth="1"/>
    <col min="12293" max="12293" width="8.85546875" style="7" customWidth="1"/>
    <col min="12294" max="12294" width="13.140625" style="7" customWidth="1"/>
    <col min="12295" max="12295" width="10.5703125" style="7" customWidth="1"/>
    <col min="12296" max="12298" width="9.140625" style="7" customWidth="1"/>
    <col min="12299" max="12544" width="9.140625" style="7"/>
    <col min="12545" max="12545" width="4.5703125" style="7" customWidth="1"/>
    <col min="12546" max="12546" width="3.140625" style="7" customWidth="1"/>
    <col min="12547" max="12547" width="59.42578125" style="7" customWidth="1"/>
    <col min="12548" max="12548" width="9.85546875" style="7" customWidth="1"/>
    <col min="12549" max="12549" width="8.85546875" style="7" customWidth="1"/>
    <col min="12550" max="12550" width="13.140625" style="7" customWidth="1"/>
    <col min="12551" max="12551" width="10.5703125" style="7" customWidth="1"/>
    <col min="12552" max="12554" width="9.140625" style="7" customWidth="1"/>
    <col min="12555" max="12800" width="9.140625" style="7"/>
    <col min="12801" max="12801" width="4.5703125" style="7" customWidth="1"/>
    <col min="12802" max="12802" width="3.140625" style="7" customWidth="1"/>
    <col min="12803" max="12803" width="59.42578125" style="7" customWidth="1"/>
    <col min="12804" max="12804" width="9.85546875" style="7" customWidth="1"/>
    <col min="12805" max="12805" width="8.85546875" style="7" customWidth="1"/>
    <col min="12806" max="12806" width="13.140625" style="7" customWidth="1"/>
    <col min="12807" max="12807" width="10.5703125" style="7" customWidth="1"/>
    <col min="12808" max="12810" width="9.140625" style="7" customWidth="1"/>
    <col min="12811" max="13056" width="9.140625" style="7"/>
    <col min="13057" max="13057" width="4.5703125" style="7" customWidth="1"/>
    <col min="13058" max="13058" width="3.140625" style="7" customWidth="1"/>
    <col min="13059" max="13059" width="59.42578125" style="7" customWidth="1"/>
    <col min="13060" max="13060" width="9.85546875" style="7" customWidth="1"/>
    <col min="13061" max="13061" width="8.85546875" style="7" customWidth="1"/>
    <col min="13062" max="13062" width="13.140625" style="7" customWidth="1"/>
    <col min="13063" max="13063" width="10.5703125" style="7" customWidth="1"/>
    <col min="13064" max="13066" width="9.140625" style="7" customWidth="1"/>
    <col min="13067" max="13312" width="9.140625" style="7"/>
    <col min="13313" max="13313" width="4.5703125" style="7" customWidth="1"/>
    <col min="13314" max="13314" width="3.140625" style="7" customWidth="1"/>
    <col min="13315" max="13315" width="59.42578125" style="7" customWidth="1"/>
    <col min="13316" max="13316" width="9.85546875" style="7" customWidth="1"/>
    <col min="13317" max="13317" width="8.85546875" style="7" customWidth="1"/>
    <col min="13318" max="13318" width="13.140625" style="7" customWidth="1"/>
    <col min="13319" max="13319" width="10.5703125" style="7" customWidth="1"/>
    <col min="13320" max="13322" width="9.140625" style="7" customWidth="1"/>
    <col min="13323" max="13568" width="9.140625" style="7"/>
    <col min="13569" max="13569" width="4.5703125" style="7" customWidth="1"/>
    <col min="13570" max="13570" width="3.140625" style="7" customWidth="1"/>
    <col min="13571" max="13571" width="59.42578125" style="7" customWidth="1"/>
    <col min="13572" max="13572" width="9.85546875" style="7" customWidth="1"/>
    <col min="13573" max="13573" width="8.85546875" style="7" customWidth="1"/>
    <col min="13574" max="13574" width="13.140625" style="7" customWidth="1"/>
    <col min="13575" max="13575" width="10.5703125" style="7" customWidth="1"/>
    <col min="13576" max="13578" width="9.140625" style="7" customWidth="1"/>
    <col min="13579" max="13824" width="9.140625" style="7"/>
    <col min="13825" max="13825" width="4.5703125" style="7" customWidth="1"/>
    <col min="13826" max="13826" width="3.140625" style="7" customWidth="1"/>
    <col min="13827" max="13827" width="59.42578125" style="7" customWidth="1"/>
    <col min="13828" max="13828" width="9.85546875" style="7" customWidth="1"/>
    <col min="13829" max="13829" width="8.85546875" style="7" customWidth="1"/>
    <col min="13830" max="13830" width="13.140625" style="7" customWidth="1"/>
    <col min="13831" max="13831" width="10.5703125" style="7" customWidth="1"/>
    <col min="13832" max="13834" width="9.140625" style="7" customWidth="1"/>
    <col min="13835" max="14080" width="9.140625" style="7"/>
    <col min="14081" max="14081" width="4.5703125" style="7" customWidth="1"/>
    <col min="14082" max="14082" width="3.140625" style="7" customWidth="1"/>
    <col min="14083" max="14083" width="59.42578125" style="7" customWidth="1"/>
    <col min="14084" max="14084" width="9.85546875" style="7" customWidth="1"/>
    <col min="14085" max="14085" width="8.85546875" style="7" customWidth="1"/>
    <col min="14086" max="14086" width="13.140625" style="7" customWidth="1"/>
    <col min="14087" max="14087" width="10.5703125" style="7" customWidth="1"/>
    <col min="14088" max="14090" width="9.140625" style="7" customWidth="1"/>
    <col min="14091" max="14336" width="9.140625" style="7"/>
    <col min="14337" max="14337" width="4.5703125" style="7" customWidth="1"/>
    <col min="14338" max="14338" width="3.140625" style="7" customWidth="1"/>
    <col min="14339" max="14339" width="59.42578125" style="7" customWidth="1"/>
    <col min="14340" max="14340" width="9.85546875" style="7" customWidth="1"/>
    <col min="14341" max="14341" width="8.85546875" style="7" customWidth="1"/>
    <col min="14342" max="14342" width="13.140625" style="7" customWidth="1"/>
    <col min="14343" max="14343" width="10.5703125" style="7" customWidth="1"/>
    <col min="14344" max="14346" width="9.140625" style="7" customWidth="1"/>
    <col min="14347" max="14592" width="9.140625" style="7"/>
    <col min="14593" max="14593" width="4.5703125" style="7" customWidth="1"/>
    <col min="14594" max="14594" width="3.140625" style="7" customWidth="1"/>
    <col min="14595" max="14595" width="59.42578125" style="7" customWidth="1"/>
    <col min="14596" max="14596" width="9.85546875" style="7" customWidth="1"/>
    <col min="14597" max="14597" width="8.85546875" style="7" customWidth="1"/>
    <col min="14598" max="14598" width="13.140625" style="7" customWidth="1"/>
    <col min="14599" max="14599" width="10.5703125" style="7" customWidth="1"/>
    <col min="14600" max="14602" width="9.140625" style="7" customWidth="1"/>
    <col min="14603" max="14848" width="9.140625" style="7"/>
    <col min="14849" max="14849" width="4.5703125" style="7" customWidth="1"/>
    <col min="14850" max="14850" width="3.140625" style="7" customWidth="1"/>
    <col min="14851" max="14851" width="59.42578125" style="7" customWidth="1"/>
    <col min="14852" max="14852" width="9.85546875" style="7" customWidth="1"/>
    <col min="14853" max="14853" width="8.85546875" style="7" customWidth="1"/>
    <col min="14854" max="14854" width="13.140625" style="7" customWidth="1"/>
    <col min="14855" max="14855" width="10.5703125" style="7" customWidth="1"/>
    <col min="14856" max="14858" width="9.140625" style="7" customWidth="1"/>
    <col min="14859" max="15104" width="9.140625" style="7"/>
    <col min="15105" max="15105" width="4.5703125" style="7" customWidth="1"/>
    <col min="15106" max="15106" width="3.140625" style="7" customWidth="1"/>
    <col min="15107" max="15107" width="59.42578125" style="7" customWidth="1"/>
    <col min="15108" max="15108" width="9.85546875" style="7" customWidth="1"/>
    <col min="15109" max="15109" width="8.85546875" style="7" customWidth="1"/>
    <col min="15110" max="15110" width="13.140625" style="7" customWidth="1"/>
    <col min="15111" max="15111" width="10.5703125" style="7" customWidth="1"/>
    <col min="15112" max="15114" width="9.140625" style="7" customWidth="1"/>
    <col min="15115" max="15360" width="9.140625" style="7"/>
    <col min="15361" max="15361" width="4.5703125" style="7" customWidth="1"/>
    <col min="15362" max="15362" width="3.140625" style="7" customWidth="1"/>
    <col min="15363" max="15363" width="59.42578125" style="7" customWidth="1"/>
    <col min="15364" max="15364" width="9.85546875" style="7" customWidth="1"/>
    <col min="15365" max="15365" width="8.85546875" style="7" customWidth="1"/>
    <col min="15366" max="15366" width="13.140625" style="7" customWidth="1"/>
    <col min="15367" max="15367" width="10.5703125" style="7" customWidth="1"/>
    <col min="15368" max="15370" width="9.140625" style="7" customWidth="1"/>
    <col min="15371" max="15616" width="9.140625" style="7"/>
    <col min="15617" max="15617" width="4.5703125" style="7" customWidth="1"/>
    <col min="15618" max="15618" width="3.140625" style="7" customWidth="1"/>
    <col min="15619" max="15619" width="59.42578125" style="7" customWidth="1"/>
    <col min="15620" max="15620" width="9.85546875" style="7" customWidth="1"/>
    <col min="15621" max="15621" width="8.85546875" style="7" customWidth="1"/>
    <col min="15622" max="15622" width="13.140625" style="7" customWidth="1"/>
    <col min="15623" max="15623" width="10.5703125" style="7" customWidth="1"/>
    <col min="15624" max="15626" width="9.140625" style="7" customWidth="1"/>
    <col min="15627" max="15872" width="9.140625" style="7"/>
    <col min="15873" max="15873" width="4.5703125" style="7" customWidth="1"/>
    <col min="15874" max="15874" width="3.140625" style="7" customWidth="1"/>
    <col min="15875" max="15875" width="59.42578125" style="7" customWidth="1"/>
    <col min="15876" max="15876" width="9.85546875" style="7" customWidth="1"/>
    <col min="15877" max="15877" width="8.85546875" style="7" customWidth="1"/>
    <col min="15878" max="15878" width="13.140625" style="7" customWidth="1"/>
    <col min="15879" max="15879" width="10.5703125" style="7" customWidth="1"/>
    <col min="15880" max="15882" width="9.140625" style="7" customWidth="1"/>
    <col min="15883" max="16128" width="9.140625" style="7"/>
    <col min="16129" max="16129" width="4.5703125" style="7" customWidth="1"/>
    <col min="16130" max="16130" width="3.140625" style="7" customWidth="1"/>
    <col min="16131" max="16131" width="59.42578125" style="7" customWidth="1"/>
    <col min="16132" max="16132" width="9.85546875" style="7" customWidth="1"/>
    <col min="16133" max="16133" width="8.85546875" style="7" customWidth="1"/>
    <col min="16134" max="16134" width="13.140625" style="7" customWidth="1"/>
    <col min="16135" max="16135" width="10.5703125" style="7" customWidth="1"/>
    <col min="16136" max="16138" width="9.140625" style="7" customWidth="1"/>
    <col min="16139" max="16384" width="9.140625" style="7"/>
  </cols>
  <sheetData>
    <row r="1" spans="1:12">
      <c r="B1" s="174" t="s">
        <v>74</v>
      </c>
      <c r="C1" s="174"/>
      <c r="D1" s="174"/>
      <c r="E1" s="139"/>
      <c r="F1" s="139"/>
      <c r="G1" s="139"/>
      <c r="H1" s="139"/>
      <c r="I1" s="115"/>
    </row>
    <row r="2" spans="1:12">
      <c r="B2" s="82"/>
      <c r="C2" s="82"/>
    </row>
    <row r="3" spans="1:12">
      <c r="B3" s="131" t="s">
        <v>145</v>
      </c>
      <c r="C3" s="131"/>
      <c r="D3" s="131"/>
      <c r="E3" s="131"/>
      <c r="F3" s="131"/>
      <c r="G3" s="131"/>
      <c r="H3" s="131"/>
    </row>
    <row r="4" spans="1:12">
      <c r="B4" s="131" t="s">
        <v>136</v>
      </c>
      <c r="C4" s="131"/>
      <c r="D4" s="131"/>
      <c r="E4" s="131"/>
      <c r="F4" s="131"/>
      <c r="G4" s="131"/>
      <c r="H4" s="131"/>
      <c r="I4" s="131"/>
      <c r="J4" s="15"/>
      <c r="K4" s="15"/>
      <c r="L4" s="15"/>
    </row>
    <row r="5" spans="1:12">
      <c r="B5" s="216" t="s">
        <v>137</v>
      </c>
      <c r="C5" s="216"/>
      <c r="D5" s="216"/>
      <c r="E5" s="216"/>
      <c r="F5" s="216"/>
      <c r="G5" s="216"/>
      <c r="H5" s="216"/>
    </row>
    <row r="6" spans="1:12">
      <c r="B6" s="150" t="s">
        <v>138</v>
      </c>
      <c r="C6" s="150"/>
      <c r="D6" s="150"/>
      <c r="E6" s="150"/>
      <c r="F6" s="150"/>
      <c r="G6" s="150"/>
      <c r="H6" s="150"/>
    </row>
    <row r="7" spans="1:12">
      <c r="B7" s="150" t="s">
        <v>139</v>
      </c>
      <c r="C7" s="150"/>
      <c r="D7" s="150"/>
      <c r="E7" s="150"/>
      <c r="F7" s="150"/>
      <c r="G7" s="150"/>
      <c r="H7" s="150"/>
    </row>
    <row r="8" spans="1:12">
      <c r="B8" s="157" t="s">
        <v>146</v>
      </c>
      <c r="C8" s="157"/>
      <c r="D8" s="157"/>
      <c r="E8" s="157"/>
      <c r="F8" s="148"/>
      <c r="G8" s="148"/>
      <c r="H8" s="148"/>
    </row>
    <row r="9" spans="1:12">
      <c r="B9" s="107" t="s">
        <v>140</v>
      </c>
      <c r="C9" s="148"/>
      <c r="D9" s="148"/>
      <c r="E9" s="148"/>
      <c r="F9" s="148"/>
      <c r="G9" s="148"/>
      <c r="H9" s="148"/>
    </row>
    <row r="10" spans="1:12">
      <c r="B10" s="157" t="s">
        <v>141</v>
      </c>
      <c r="C10" s="217"/>
      <c r="D10" s="217"/>
      <c r="E10" s="217"/>
      <c r="F10" s="217"/>
      <c r="G10" s="217"/>
      <c r="H10" s="217"/>
    </row>
    <row r="11" spans="1:12">
      <c r="B11" s="148" t="s">
        <v>142</v>
      </c>
      <c r="C11" s="149"/>
      <c r="D11" s="149"/>
      <c r="E11" s="149"/>
      <c r="F11" s="149"/>
      <c r="G11" s="149"/>
      <c r="H11" s="149"/>
    </row>
    <row r="12" spans="1:12">
      <c r="B12" s="148" t="s">
        <v>143</v>
      </c>
      <c r="C12" s="149"/>
      <c r="D12" s="149"/>
      <c r="E12" s="149"/>
      <c r="F12" s="149"/>
      <c r="G12" s="149"/>
      <c r="H12" s="149"/>
    </row>
    <row r="13" spans="1:12">
      <c r="B13" s="7" t="s">
        <v>144</v>
      </c>
    </row>
    <row r="14" spans="1:12">
      <c r="B14" s="82"/>
      <c r="C14" s="82"/>
    </row>
    <row r="15" spans="1:12">
      <c r="A15" s="50" t="s">
        <v>147</v>
      </c>
      <c r="B15" s="152"/>
      <c r="C15" s="152"/>
      <c r="D15" s="152"/>
    </row>
    <row r="16" spans="1:12">
      <c r="B16" s="114" t="s">
        <v>28</v>
      </c>
      <c r="C16" s="114" t="s">
        <v>16</v>
      </c>
      <c r="D16" s="130" t="s">
        <v>29</v>
      </c>
    </row>
    <row r="17" spans="2:4">
      <c r="B17" s="212">
        <v>1</v>
      </c>
      <c r="C17" s="70" t="s">
        <v>83</v>
      </c>
      <c r="D17" s="214">
        <v>1</v>
      </c>
    </row>
    <row r="18" spans="2:4">
      <c r="B18" s="213"/>
      <c r="C18" s="71" t="s">
        <v>84</v>
      </c>
      <c r="D18" s="215"/>
    </row>
    <row r="19" spans="2:4">
      <c r="B19" s="146">
        <v>2</v>
      </c>
      <c r="C19" s="63" t="s">
        <v>85</v>
      </c>
      <c r="D19" s="147">
        <v>1</v>
      </c>
    </row>
    <row r="20" spans="2:4">
      <c r="B20" s="210" t="s">
        <v>10</v>
      </c>
      <c r="C20" s="211"/>
      <c r="D20" s="69">
        <f>SUM(D17:D19)</f>
        <v>2</v>
      </c>
    </row>
    <row r="21" spans="2:4">
      <c r="B21" s="82"/>
      <c r="C21" s="82"/>
    </row>
    <row r="22" spans="2:4">
      <c r="B22" s="82"/>
      <c r="C22" s="82"/>
    </row>
    <row r="23" spans="2:4">
      <c r="B23" s="82"/>
      <c r="C23" s="82"/>
    </row>
    <row r="24" spans="2:4">
      <c r="B24" s="82"/>
      <c r="C24" s="82"/>
    </row>
    <row r="25" spans="2:4">
      <c r="B25" s="82"/>
      <c r="C25" s="82"/>
    </row>
    <row r="26" spans="2:4">
      <c r="B26" s="82"/>
      <c r="C26" s="82"/>
    </row>
    <row r="27" spans="2:4">
      <c r="B27" s="82"/>
      <c r="C27" s="82"/>
    </row>
    <row r="28" spans="2:4">
      <c r="B28" s="82"/>
      <c r="C28" s="82"/>
    </row>
    <row r="29" spans="2:4">
      <c r="B29" s="82"/>
      <c r="C29" s="82"/>
    </row>
    <row r="30" spans="2:4">
      <c r="B30" s="82"/>
      <c r="C30" s="82"/>
    </row>
    <row r="31" spans="2:4">
      <c r="B31" s="82"/>
      <c r="C31" s="82"/>
    </row>
    <row r="32" spans="2:4">
      <c r="B32" s="82"/>
      <c r="C32" s="82"/>
    </row>
    <row r="33" spans="2:3">
      <c r="B33" s="82"/>
      <c r="C33" s="82"/>
    </row>
    <row r="34" spans="2:3">
      <c r="B34" s="82"/>
      <c r="C34" s="82"/>
    </row>
    <row r="35" spans="2:3">
      <c r="B35" s="82"/>
      <c r="C35" s="82"/>
    </row>
    <row r="36" spans="2:3">
      <c r="B36" s="82"/>
      <c r="C36" s="82"/>
    </row>
    <row r="37" spans="2:3">
      <c r="B37" s="82"/>
      <c r="C37" s="82"/>
    </row>
    <row r="38" spans="2:3">
      <c r="B38" s="82"/>
      <c r="C38" s="82"/>
    </row>
    <row r="39" spans="2:3">
      <c r="B39" s="82"/>
      <c r="C39" s="82"/>
    </row>
  </sheetData>
  <mergeCells count="7">
    <mergeCell ref="B1:D1"/>
    <mergeCell ref="B8:E8"/>
    <mergeCell ref="B20:C20"/>
    <mergeCell ref="B17:B18"/>
    <mergeCell ref="D17:D18"/>
    <mergeCell ref="B5:H5"/>
    <mergeCell ref="B10:H10"/>
  </mergeCells>
  <pageMargins left="0.7" right="0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บทสรุป</vt:lpstr>
      <vt:lpstr>สรุปตาราง1-2</vt:lpstr>
      <vt:lpstr>ก่อน-หลัง</vt:lpstr>
      <vt:lpstr>ตาราง 4</vt:lpstr>
      <vt:lpstr>สรุป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2019-10-08T04:25:51Z</cp:lastPrinted>
  <dcterms:created xsi:type="dcterms:W3CDTF">2014-10-15T08:34:52Z</dcterms:created>
  <dcterms:modified xsi:type="dcterms:W3CDTF">2019-10-08T06:13:52Z</dcterms:modified>
</cp:coreProperties>
</file>