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ฯ\ผลประเมินโครงการ ประจำปี 2561\แบบสำรวจความต้องการในการใช้แอพพลิเคชั่นของบัณฑิตวิทยาลัย 2561\"/>
    </mc:Choice>
  </mc:AlternateContent>
  <bookViews>
    <workbookView xWindow="0" yWindow="0" windowWidth="20490" windowHeight="7755" activeTab="1"/>
  </bookViews>
  <sheets>
    <sheet name="DATA" sheetId="1" r:id="rId1"/>
    <sheet name="บทสรุป" sheetId="9" r:id="rId2"/>
    <sheet name="สรุปตาราง1-2" sheetId="2" r:id="rId3"/>
    <sheet name="ตาราง3-4" sheetId="10" r:id="rId4"/>
    <sheet name="เสนอแนะ" sheetId="3" r:id="rId5"/>
  </sheets>
  <definedNames>
    <definedName name="_xlnm._FilterDatabase" localSheetId="0" hidden="1">DATA!$D$1:$D$143</definedName>
  </definedNames>
  <calcPr calcId="152511"/>
</workbook>
</file>

<file path=xl/calcChain.xml><?xml version="1.0" encoding="utf-8"?>
<calcChain xmlns="http://schemas.openxmlformats.org/spreadsheetml/2006/main">
  <c r="D18" i="3" l="1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38" i="10" l="1"/>
  <c r="E37" i="10"/>
  <c r="E36" i="10"/>
  <c r="D38" i="10"/>
  <c r="D37" i="10"/>
  <c r="D36" i="10"/>
  <c r="E15" i="10"/>
  <c r="E14" i="10"/>
  <c r="E13" i="10"/>
  <c r="E12" i="10"/>
  <c r="E11" i="10"/>
  <c r="E10" i="10"/>
  <c r="E9" i="10"/>
  <c r="E8" i="10"/>
  <c r="E7" i="10"/>
  <c r="E6" i="10"/>
  <c r="E5" i="10"/>
  <c r="F26" i="1" l="1"/>
  <c r="G26" i="1"/>
  <c r="F25" i="1"/>
  <c r="G25" i="1"/>
  <c r="E26" i="1"/>
  <c r="E25" i="1"/>
  <c r="D35" i="1" l="1"/>
  <c r="D32" i="1"/>
  <c r="D37" i="1"/>
  <c r="D42" i="1"/>
  <c r="D41" i="1"/>
  <c r="D40" i="1"/>
  <c r="D39" i="1"/>
  <c r="D38" i="1"/>
  <c r="D34" i="1"/>
  <c r="D33" i="1"/>
  <c r="E5" i="3" l="1"/>
  <c r="G28" i="1" l="1"/>
  <c r="G27" i="1"/>
  <c r="D46" i="1" l="1"/>
  <c r="F13" i="2" s="1"/>
  <c r="D45" i="1"/>
  <c r="F12" i="2" s="1"/>
  <c r="F14" i="2" l="1"/>
  <c r="H26" i="1"/>
  <c r="H25" i="1"/>
  <c r="E16" i="10"/>
  <c r="E17" i="10" s="1"/>
  <c r="D31" i="1"/>
  <c r="G13" i="2" l="1"/>
  <c r="G12" i="2"/>
  <c r="F12" i="10" l="1"/>
  <c r="F5" i="10"/>
  <c r="F6" i="10"/>
  <c r="F8" i="10"/>
  <c r="F10" i="10"/>
  <c r="F7" i="10"/>
  <c r="F9" i="10"/>
  <c r="F15" i="10"/>
  <c r="F14" i="10"/>
  <c r="F11" i="10"/>
  <c r="F16" i="10"/>
  <c r="F17" i="10"/>
  <c r="F13" i="10"/>
  <c r="D27" i="1"/>
  <c r="D28" i="1" l="1"/>
  <c r="D36" i="1" l="1"/>
  <c r="D29" i="1"/>
  <c r="F23" i="2"/>
  <c r="D43" i="1" l="1"/>
  <c r="D47" i="1"/>
  <c r="F22" i="2"/>
  <c r="F24" i="2" s="1"/>
  <c r="G14" i="2" l="1"/>
  <c r="G22" i="2"/>
  <c r="G23" i="2" l="1"/>
  <c r="G24" i="2" s="1"/>
</calcChain>
</file>

<file path=xl/sharedStrings.xml><?xml version="1.0" encoding="utf-8"?>
<sst xmlns="http://schemas.openxmlformats.org/spreadsheetml/2006/main" count="213" uniqueCount="97">
  <si>
    <t>คณะ</t>
  </si>
  <si>
    <t>สาขา</t>
  </si>
  <si>
    <t>นิสิตระดับปริญญาโท</t>
  </si>
  <si>
    <t>- 1 -</t>
  </si>
  <si>
    <t>สถานภาพ</t>
  </si>
  <si>
    <t>จำนวน</t>
  </si>
  <si>
    <t>ร้อยละ</t>
  </si>
  <si>
    <t>รวม</t>
  </si>
  <si>
    <t>รายการ</t>
  </si>
  <si>
    <t>ที่</t>
  </si>
  <si>
    <t>ความถี่</t>
  </si>
  <si>
    <t>บทสรุปสำหรับผู้บริหาร</t>
  </si>
  <si>
    <t>นิสิตระดับปริญญาเอก</t>
  </si>
  <si>
    <t>ไม่ระบุ</t>
  </si>
  <si>
    <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</si>
  <si>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t>วิทยาศาสตร์</t>
  </si>
  <si>
    <t>เกษตรศาสตร์ ทรัพยากรธรรมชาติและสิ่งแวดล้อม</t>
  </si>
  <si>
    <t>สาธารณสุขศาสตร์</t>
  </si>
  <si>
    <t>สถาปัตยกรรมศาสตร์</t>
  </si>
  <si>
    <t>เพศ</t>
  </si>
  <si>
    <t>ลำดับ</t>
  </si>
  <si>
    <t>หญิง</t>
  </si>
  <si>
    <t>ชาย</t>
  </si>
  <si>
    <t>บริหารธุรกิจ เศรษฐศาสตร์และการสื่อสาร</t>
  </si>
  <si>
    <t>ผลสำรวจความต้องการในการใช้แอพพลิเคชั่นของบัณฑิตวิทยาลัย มหาวิทยาลัยนเรศวร</t>
  </si>
  <si>
    <r>
      <rPr>
        <b/>
        <i/>
        <sz val="16"/>
        <rFont val="TH SarabunPSK"/>
        <family val="2"/>
      </rPr>
      <t>ตาราง 1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แสดงจำนวนและร้อยละของผู้ตอบแบบสอบถาม จำแนกตามเพศ</t>
    </r>
  </si>
  <si>
    <t>คณะเกษตรศาสตร์ ทรัพยากรธรรมชาติและสิ่งแวดล้อม</t>
  </si>
  <si>
    <t>คณะวิทยาศาสตร์</t>
  </si>
  <si>
    <t>คณะสาธารณสุขศาสตร์</t>
  </si>
  <si>
    <t>คณะบริหารธุรกิจ เศรษฐศาสตร์และการสื่อสาร</t>
  </si>
  <si>
    <r>
      <rPr>
        <b/>
        <i/>
        <sz val="15"/>
        <rFont val="TH SarabunPSK"/>
        <family val="2"/>
      </rPr>
      <t xml:space="preserve">            ตาราง 3  </t>
    </r>
    <r>
      <rPr>
        <sz val="15"/>
        <rFont val="TH SarabunPSK"/>
        <family val="2"/>
      </rPr>
      <t>แสดงจำนวนและร้อยละของผู้ตอบแบบสอบถาม จำแนกตามคณะ</t>
    </r>
  </si>
  <si>
    <t xml:space="preserve">           จากตาราง 1 แสดงจำนวนร้อยละของผู้ตอบแบบสอบถาม จำแนกตามเพศ พบว่า</t>
  </si>
  <si>
    <r>
      <rPr>
        <b/>
        <i/>
        <sz val="16"/>
        <rFont val="TH SarabunPSK"/>
        <family val="2"/>
      </rPr>
      <t xml:space="preserve">ตาราง 2 </t>
    </r>
    <r>
      <rPr>
        <i/>
        <sz val="16"/>
        <rFont val="TH SarabunPSK"/>
        <family val="2"/>
      </rPr>
      <t xml:space="preserve"> </t>
    </r>
    <r>
      <rPr>
        <sz val="16"/>
        <rFont val="TH SarabunPSK"/>
        <family val="2"/>
      </rPr>
      <t>แสดงจำนวนและร้อยละของผู้ตอบแบบสอบถาม จำแนกตามสถานภาพ</t>
    </r>
  </si>
  <si>
    <t>คณะสถาปัตยกรรมศาสตร์</t>
  </si>
  <si>
    <t>ความต้องการ</t>
  </si>
  <si>
    <t>ลำดับที่</t>
  </si>
  <si>
    <t>- 2 -</t>
  </si>
  <si>
    <t>4.1  ความต้องการให้บัณฑิตวิทยาลัยจัดทำแอพพลิเคชั่น</t>
  </si>
  <si>
    <t>4.2  ยินดีดาวน์โหลดแอพพลิเคชั่นของบัณฑิตวิทยาลัย</t>
  </si>
  <si>
    <t>4.3  แอพพลิเคชั่นจะช่วยให้เข้าถึงข้อมูลของบัณฑิตวิทยาลัย</t>
  </si>
  <si>
    <t xml:space="preserve">- 3 - </t>
  </si>
  <si>
    <t xml:space="preserve">     จากตาราง 3 พบว่า ผู้ตอบแบบสอบถามส่วนใหญ่สังกัดคณะเกษตรศาสตร์ ทรัพยากรธรรมชาติ</t>
  </si>
  <si>
    <r>
      <rPr>
        <b/>
        <i/>
        <sz val="15"/>
        <rFont val="TH SarabunPSK"/>
        <family val="2"/>
      </rPr>
      <t xml:space="preserve">            ตาราง 4 </t>
    </r>
    <r>
      <rPr>
        <i/>
        <sz val="15"/>
        <rFont val="TH SarabunPSK"/>
        <family val="2"/>
      </rPr>
      <t xml:space="preserve"> </t>
    </r>
    <r>
      <rPr>
        <sz val="15"/>
        <rFont val="TH SarabunPSK"/>
        <family val="2"/>
      </rPr>
      <t>แสดงความต้องการในการใช้แอพพลิเคชั่นของบัณฑิตวิทยาลัย</t>
    </r>
  </si>
  <si>
    <r>
      <t>ตอนที่ 3</t>
    </r>
    <r>
      <rPr>
        <b/>
        <sz val="16"/>
        <rFont val="TH SarabunPSK"/>
        <family val="2"/>
      </rPr>
      <t xml:space="preserve"> ข้อมูลที่ควรแสดงไว้ในแอพพลิเคชั่นบัณฑิตวิทยาลัย</t>
    </r>
  </si>
  <si>
    <t xml:space="preserve">     นอกจากนี้ในส่วนของความต้องการแสดงข้อมูลในแอพพลิเคชั่น พบว่า ส่วนใหญ่ต้องการให้แสดงข้อมูล</t>
  </si>
  <si>
    <t xml:space="preserve">          จากการสำรวจความต้องการในการใช้แอพพลิเคชั่นของบัณฑิตวิทยาลัย มหาวิทยาลัยนเรศวร</t>
  </si>
  <si>
    <t>ความต้องการในการใช้แอพพลิเคชั่นของบัณฑิตวิทยาลัย</t>
  </si>
  <si>
    <t xml:space="preserve">           จากตาราง 4 พบว่า จากการสำรวจความต้องการของนิสิตระดับบัณฑิตศึกษา ผู้ตอบแบบสอบถาม</t>
  </si>
  <si>
    <t>ณ ห้องสัมมนาเอกาทศรถ 209 อาคารเอกาทศรถ มหาวิทยาลัยนเรศวร</t>
  </si>
  <si>
    <t xml:space="preserve">          ในวันอังคารที่ 30 เมษายน 2561 ณ ห้องสัมมนาเอกาทศรถ 209 อาคารเอกาทศรถ มหาวิทยาลัยนเรศวร</t>
  </si>
  <si>
    <t>วันจันทร์ที่ 30 เมษายน 2561</t>
  </si>
  <si>
    <t>Proceeding ต่างๆ</t>
  </si>
  <si>
    <t>วิทยาศาสตร์การแพทย์</t>
  </si>
  <si>
    <t>สหเวชศาสตร์</t>
  </si>
  <si>
    <t>การจัดอบรมต่างๆ</t>
  </si>
  <si>
    <t>ประชาสัมพันธ์ทุนการศึกษา</t>
  </si>
  <si>
    <t>ปฏิทินการดำเนินงานของบัณฑิตศึกษา</t>
  </si>
  <si>
    <t>เกณฑ์และระเบียบการทำวิทยานิพนธ์</t>
  </si>
  <si>
    <t>ระบบการยื่นคำร้องออนไลน์และการติดตามเอกสารที่ได้ดำเนินการไป</t>
  </si>
  <si>
    <t>การเข้าถึงสิทธิประโยชน์ บริการ</t>
  </si>
  <si>
    <t>แนวทางการดำเนินงานเพื่อให้บรรลุผลการศึกษา</t>
  </si>
  <si>
    <t>มีเนื้อหาให้เหมือนในเว็บไซต์บัณฑิตวิทยาลัย</t>
  </si>
  <si>
    <t>ศึกษาศาสตร์</t>
  </si>
  <si>
    <t>สังคมศาสตร์</t>
  </si>
  <si>
    <t>ข่าวประกาศประชาสัมพันธ์ กิจกรรมต่างๆ</t>
  </si>
  <si>
    <t>ช่องทางการดาวน์โหลดแบบฟอร์มต่างๆ ในกรณีที่มีความจำเป็นต้องใช้ในบางกิจกรรม</t>
  </si>
  <si>
    <t>ควรมีช่องทางสำหรับ message สอบถาม ติดต่อเพื่อง่ายต่อการหาข้อมูล</t>
  </si>
  <si>
    <t>มีเว็บไซต์ของแหล่งเผยแพร่ที่มาตราฐาน</t>
  </si>
  <si>
    <t>เภสัชศาสตร์</t>
  </si>
  <si>
    <t xml:space="preserve">จากตาราง 2 พบว่า ส่วนใหญ่ผู้ตอบแบบสอบถามเป็นนิสิตระดับปริญญาโท ร้อยละ 56.52 </t>
  </si>
  <si>
    <t>และนิสิตระดับปริญญาเอก ร้อยละ 43.48</t>
  </si>
  <si>
    <t xml:space="preserve">          และสิ่งแวดล้อมมากที่สุด ร้อยละ 34.78 รองลงมาได้แก่ คณะบริหารธุรกิจ เศรษฐศาสตร์และการสื่อสาร </t>
  </si>
  <si>
    <t>N = 23</t>
  </si>
  <si>
    <t xml:space="preserve">                และมีความคิดเห็นว่าแอพพลิเคชั่นจะช่วยให้เข้าถึงข้อมูลของบัณฑิตวิทยาลัยได้โดยสะดวก ร้อยละ 83.33</t>
  </si>
  <si>
    <t xml:space="preserve">- 4 - </t>
  </si>
  <si>
    <t>คณะวิทยาศาสตร์การแพทย์</t>
  </si>
  <si>
    <t>คณะสหเวชศาสตร์</t>
  </si>
  <si>
    <t>คณะศึกษาศาสตร์</t>
  </si>
  <si>
    <t>คณะสังคมศาสตร์</t>
  </si>
  <si>
    <t>คณะเภสัชศาสตร์</t>
  </si>
  <si>
    <t xml:space="preserve">          มีผู้ตอบแบบสอบถาม จำนวน 23 คน เป็นนิสิตปริญญาโท ร้อยละ 56.52 และนิสิตปริญญาเอก ร้อยละ 43.48</t>
  </si>
  <si>
    <t xml:space="preserve">          ส่วนใหญ่สังกัดคณะเกษตรศาสตร์ ทรัพยากรธรรมชาติ และสิ่งแวดล้อมมากที่สุด ร้อยละ 34.78 รองลงมาได้แก่</t>
  </si>
  <si>
    <t xml:space="preserve">         ของบัณฑิตวิทยาลัย และมีความคิดเห็นว่าแอพพลิเคชั่นจะช่วยให้เข้าถึงข้อมูลของบัณฑิตวิทยาลัยได้โดยสะดวก </t>
  </si>
  <si>
    <t xml:space="preserve">         ข่าวประกาศประชาสัมพันธ์ กิจกรรมต่างๆมากที่สุด ร้อยละ 16.67 รองลงมาได้แก่ การจัดอบรมต่างๆ </t>
  </si>
  <si>
    <t xml:space="preserve">         ประชาสัมพันธ์ทุนการศึกษา และเกณฑ์และระเบียบการทำวิทยานิพนธ์ ร้อยละ 11.11 ระบบการยื่นคำร้องออนไลน์</t>
  </si>
  <si>
    <t xml:space="preserve">         และการติดตามเอกสารที่ได้ดำเนินการไป การเข้าถึงสิทธิประโยชน์ บริการ แนวทางการดำเนินงานเพื่อให้บรรลุผล</t>
  </si>
  <si>
    <t xml:space="preserve">         การศึกษา มีเนื้อหาให้เหมือนในเว็บไซต์บัณฑิตวิทยาลัย ช่องทางการดาวน์โหลดแบบฟอร์มต่างๆ </t>
  </si>
  <si>
    <t xml:space="preserve">         ในกรณีที่มีความจำเป็นต้องใช้ในบางกิจกรรม ควรมีช่องทางสำหรับ message สอบถาม ติดต่อเพื่อง่าย</t>
  </si>
  <si>
    <t xml:space="preserve">         ต่อการหาข้อมูล มีเว็บไซต์ของแหล่งเผยแพร่ที่มาตราฐาน ปฏิทินการดำเนินงานของบัณฑิตศึกษา </t>
  </si>
  <si>
    <t xml:space="preserve">         และProceeding ต่างๆ ร้อยละ 5.56</t>
  </si>
  <si>
    <t>ผู้ตอบแบบประเมินเป็นเพศหญิง ร้อยละ 73.91 เพศชาย ร้อยละ 26.09</t>
  </si>
  <si>
    <t xml:space="preserve">          คณะวิทยาศาสตร์การแพทย์ และคณะสถาปัตยกรรมศาสตร์ ร้อยละ 8.70</t>
  </si>
  <si>
    <t xml:space="preserve">          คณะบริหารธุรกิจ เศรษฐศาสตร์และการสื่อสาร คณะวิทยาศาสตร์การแพทย์ และคณะสถาปัตยกรรมศาสตร์ </t>
  </si>
  <si>
    <t xml:space="preserve">         ร้อยละ 83.33</t>
  </si>
  <si>
    <t xml:space="preserve">          ร้อยละ 8.70</t>
  </si>
  <si>
    <t xml:space="preserve">     ผู้ตอบแบบสอบถามมีความยินดีดาวน์โหลดแอพพลิเคชั่น ร้อยละ 87.50 มีความต้องการใช้แอพพลิเคชั่น</t>
  </si>
  <si>
    <t xml:space="preserve">ยินดีดาวน์โหลดแอพพลิเคชั่น ร้อยละ 87.50 มีความต้องการใช้แอพพลิเคชั่นของบัณฑิตวิทยาลัย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</si>
</sst>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i/>
      <sz val="15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  <font>
      <sz val="18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sz val="18"/>
      <name val="Calibri"/>
      <family val="2"/>
      <charset val="222"/>
      <scheme val="minor"/>
    </font>
    <font>
      <sz val="11"/>
      <name val="Calibri"/>
      <family val="2"/>
      <charset val="222"/>
      <scheme val="minor"/>
    </font>
    <font>
      <sz val="16"/>
      <name val="Calibri"/>
      <family val="2"/>
      <charset val="222"/>
      <scheme val="minor"/>
    </font>
    <font>
      <b/>
      <u/>
      <sz val="16"/>
      <color rgb="FF000000"/>
      <name val="TH SarabunPSK"/>
      <family val="2"/>
    </font>
    <font>
      <b/>
      <sz val="18"/>
      <color rgb="FF000000"/>
      <name val="TH SarabunPSK"/>
      <family val="2"/>
    </font>
    <font>
      <sz val="16"/>
      <color theme="1"/>
      <name val="TH SarabunPSK"/>
      <family val="2"/>
    </font>
    <font>
      <b/>
      <i/>
      <sz val="15"/>
      <name val="TH SarabunPSK"/>
      <family val="2"/>
    </font>
    <font>
      <sz val="14"/>
      <name val="Cordia New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21" fillId="0" borderId="0"/>
  </cellStyleXfs>
  <cellXfs count="143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/>
    <xf numFmtId="0" fontId="6" fillId="0" borderId="0" xfId="0" applyFont="1"/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/>
    <xf numFmtId="0" fontId="9" fillId="0" borderId="0" xfId="0" applyFont="1" applyAlignment="1">
      <alignment wrapText="1"/>
    </xf>
    <xf numFmtId="2" fontId="9" fillId="0" borderId="0" xfId="0" applyNumberFormat="1" applyFont="1" applyAlignment="1">
      <alignment wrapText="1"/>
    </xf>
    <xf numFmtId="0" fontId="10" fillId="0" borderId="0" xfId="0" applyFont="1"/>
    <xf numFmtId="0" fontId="3" fillId="0" borderId="0" xfId="0" applyFont="1" applyAlignment="1"/>
    <xf numFmtId="0" fontId="11" fillId="0" borderId="0" xfId="0" applyFont="1"/>
    <xf numFmtId="0" fontId="1" fillId="0" borderId="0" xfId="0" applyFont="1" applyAlignment="1">
      <alignment horizontal="center"/>
    </xf>
    <xf numFmtId="0" fontId="12" fillId="0" borderId="0" xfId="0" applyFont="1"/>
    <xf numFmtId="0" fontId="1" fillId="0" borderId="5" xfId="0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 vertical="top"/>
    </xf>
    <xf numFmtId="0" fontId="1" fillId="0" borderId="5" xfId="0" applyFont="1" applyBorder="1"/>
    <xf numFmtId="0" fontId="14" fillId="0" borderId="0" xfId="0" applyFont="1"/>
    <xf numFmtId="0" fontId="15" fillId="0" borderId="0" xfId="0" applyFont="1"/>
    <xf numFmtId="0" fontId="1" fillId="0" borderId="0" xfId="0" applyFont="1" applyAlignment="1">
      <alignment horizontal="left" indent="5"/>
    </xf>
    <xf numFmtId="0" fontId="16" fillId="0" borderId="0" xfId="0" applyFont="1"/>
    <xf numFmtId="2" fontId="1" fillId="0" borderId="6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9" fillId="0" borderId="5" xfId="0" applyFont="1" applyBorder="1" applyAlignment="1">
      <alignment wrapText="1"/>
    </xf>
    <xf numFmtId="2" fontId="8" fillId="0" borderId="0" xfId="0" applyNumberFormat="1" applyFont="1" applyAlignment="1">
      <alignment wrapText="1"/>
    </xf>
    <xf numFmtId="0" fontId="9" fillId="2" borderId="5" xfId="0" applyFont="1" applyFill="1" applyBorder="1" applyAlignment="1">
      <alignment wrapText="1"/>
    </xf>
    <xf numFmtId="2" fontId="8" fillId="2" borderId="5" xfId="0" applyNumberFormat="1" applyFont="1" applyFill="1" applyBorder="1" applyAlignment="1">
      <alignment wrapText="1"/>
    </xf>
    <xf numFmtId="0" fontId="9" fillId="2" borderId="0" xfId="0" applyFont="1" applyFill="1" applyAlignment="1">
      <alignment wrapText="1"/>
    </xf>
    <xf numFmtId="2" fontId="7" fillId="2" borderId="5" xfId="0" applyNumberFormat="1" applyFont="1" applyFill="1" applyBorder="1" applyAlignment="1">
      <alignment wrapText="1"/>
    </xf>
    <xf numFmtId="0" fontId="18" fillId="0" borderId="5" xfId="0" applyFont="1" applyBorder="1" applyAlignment="1">
      <alignment horizontal="center" wrapText="1"/>
    </xf>
    <xf numFmtId="0" fontId="18" fillId="2" borderId="5" xfId="0" applyFont="1" applyFill="1" applyBorder="1" applyAlignment="1">
      <alignment horizontal="center" wrapText="1"/>
    </xf>
    <xf numFmtId="0" fontId="1" fillId="0" borderId="2" xfId="0" applyFont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 vertical="center"/>
    </xf>
    <xf numFmtId="49" fontId="2" fillId="0" borderId="0" xfId="0" applyNumberFormat="1" applyFont="1" applyAlignment="1"/>
    <xf numFmtId="0" fontId="9" fillId="3" borderId="5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7" fillId="3" borderId="5" xfId="0" applyFont="1" applyFill="1" applyBorder="1" applyAlignment="1">
      <alignment wrapText="1"/>
    </xf>
    <xf numFmtId="0" fontId="9" fillId="4" borderId="5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3" borderId="5" xfId="0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17" fillId="4" borderId="5" xfId="0" applyFont="1" applyFill="1" applyBorder="1" applyAlignment="1">
      <alignment wrapText="1"/>
    </xf>
    <xf numFmtId="0" fontId="7" fillId="0" borderId="5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6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/>
    <xf numFmtId="0" fontId="19" fillId="0" borderId="0" xfId="0" applyFont="1"/>
    <xf numFmtId="49" fontId="2" fillId="0" borderId="0" xfId="0" applyNumberFormat="1" applyFont="1" applyAlignment="1">
      <alignment horizontal="right"/>
    </xf>
    <xf numFmtId="1" fontId="4" fillId="0" borderId="7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 vertical="top"/>
    </xf>
    <xf numFmtId="2" fontId="2" fillId="0" borderId="6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2" fontId="1" fillId="0" borderId="5" xfId="0" applyNumberFormat="1" applyFont="1" applyBorder="1" applyAlignment="1">
      <alignment horizontal="center" vertical="top"/>
    </xf>
    <xf numFmtId="0" fontId="7" fillId="0" borderId="5" xfId="0" applyFont="1" applyBorder="1"/>
    <xf numFmtId="2" fontId="7" fillId="0" borderId="6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7" xfId="0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49" fontId="1" fillId="0" borderId="0" xfId="0" applyNumberFormat="1" applyFont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7" fillId="0" borderId="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99"/>
      <color rgb="FFEDAD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482600</xdr:colOff>
      <xdr:row>34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482600" y="448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762000</xdr:colOff>
      <xdr:row>34</xdr:row>
      <xdr:rowOff>0</xdr:rowOff>
    </xdr:from>
    <xdr:ext cx="65" cy="172227"/>
    <xdr:sp macro="" textlink="">
      <xdr:nvSpPr>
        <xdr:cNvPr id="11" name="TextBox 10"/>
        <xdr:cNvSpPr txBox="1"/>
      </xdr:nvSpPr>
      <xdr:spPr>
        <a:xfrm>
          <a:off x="3810000" y="468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450850</xdr:colOff>
      <xdr:row>34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1060450" y="703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144065</xdr:colOff>
      <xdr:row>34</xdr:row>
      <xdr:rowOff>0</xdr:rowOff>
    </xdr:from>
    <xdr:ext cx="65" cy="172227"/>
    <xdr:sp macro="" textlink="">
      <xdr:nvSpPr>
        <xdr:cNvPr id="3" name="TextBox 2"/>
        <xdr:cNvSpPr txBox="1"/>
      </xdr:nvSpPr>
      <xdr:spPr>
        <a:xfrm>
          <a:off x="1965721" y="444103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1340644</xdr:colOff>
      <xdr:row>34</xdr:row>
      <xdr:rowOff>0</xdr:rowOff>
    </xdr:from>
    <xdr:ext cx="65" cy="172227"/>
    <xdr:sp macro="" textlink="">
      <xdr:nvSpPr>
        <xdr:cNvPr id="15" name="TextBox 14"/>
        <xdr:cNvSpPr txBox="1"/>
      </xdr:nvSpPr>
      <xdr:spPr>
        <a:xfrm>
          <a:off x="4376738" y="444103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536973</xdr:colOff>
      <xdr:row>34</xdr:row>
      <xdr:rowOff>0</xdr:rowOff>
    </xdr:from>
    <xdr:ext cx="65" cy="172227"/>
    <xdr:sp macro="" textlink="">
      <xdr:nvSpPr>
        <xdr:cNvPr id="16" name="TextBox 15"/>
        <xdr:cNvSpPr txBox="1"/>
      </xdr:nvSpPr>
      <xdr:spPr>
        <a:xfrm>
          <a:off x="2358629" y="444103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334565</xdr:colOff>
      <xdr:row>34</xdr:row>
      <xdr:rowOff>0</xdr:rowOff>
    </xdr:from>
    <xdr:ext cx="123187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TextBox 16"/>
            <xdr:cNvSpPr txBox="1"/>
          </xdr:nvSpPr>
          <xdr:spPr>
            <a:xfrm>
              <a:off x="1549003" y="4441031"/>
              <a:ext cx="123187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a:fld id="{2291E364-C857-48A8-9D43-382382DCF6AD}" type="mathplaceholder">
                      <a:rPr lang="en-US" sz="1100" i="1">
                        <a:latin typeface="Cambria Math" panose="02040503050406030204" pitchFamily="18" charset="0"/>
                      </a:rPr>
                      <a:t>Type equation here.</a:t>
                    </a:fl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7" name="TextBox 16"/>
            <xdr:cNvSpPr txBox="1"/>
          </xdr:nvSpPr>
          <xdr:spPr>
            <a:xfrm>
              <a:off x="1549003" y="4441031"/>
              <a:ext cx="123187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</a:rPr>
                <a:t>"Type equation here."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513161</xdr:colOff>
      <xdr:row>34</xdr:row>
      <xdr:rowOff>0</xdr:rowOff>
    </xdr:from>
    <xdr:ext cx="13266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TextBox 17"/>
            <xdr:cNvSpPr txBox="1"/>
          </xdr:nvSpPr>
          <xdr:spPr>
            <a:xfrm>
              <a:off x="513161" y="4441031"/>
              <a:ext cx="13266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8" name="TextBox 17"/>
            <xdr:cNvSpPr txBox="1"/>
          </xdr:nvSpPr>
          <xdr:spPr>
            <a:xfrm>
              <a:off x="513161" y="4441031"/>
              <a:ext cx="13266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</xdr:col>
      <xdr:colOff>495299</xdr:colOff>
      <xdr:row>34</xdr:row>
      <xdr:rowOff>0</xdr:rowOff>
    </xdr:from>
    <xdr:ext cx="65" cy="172227"/>
    <xdr:sp macro="" textlink="">
      <xdr:nvSpPr>
        <xdr:cNvPr id="19" name="TextBox 18"/>
        <xdr:cNvSpPr txBox="1"/>
      </xdr:nvSpPr>
      <xdr:spPr>
        <a:xfrm>
          <a:off x="1102518" y="444103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941784</xdr:colOff>
      <xdr:row>34</xdr:row>
      <xdr:rowOff>0</xdr:rowOff>
    </xdr:from>
    <xdr:ext cx="65" cy="172227"/>
    <xdr:sp macro="" textlink="">
      <xdr:nvSpPr>
        <xdr:cNvPr id="20" name="TextBox 19"/>
        <xdr:cNvSpPr txBox="1"/>
      </xdr:nvSpPr>
      <xdr:spPr>
        <a:xfrm>
          <a:off x="3977878" y="444103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1876424</xdr:colOff>
      <xdr:row>34</xdr:row>
      <xdr:rowOff>0</xdr:rowOff>
    </xdr:from>
    <xdr:ext cx="65" cy="172227"/>
    <xdr:sp macro="" textlink="">
      <xdr:nvSpPr>
        <xdr:cNvPr id="21" name="TextBox 20"/>
        <xdr:cNvSpPr txBox="1"/>
      </xdr:nvSpPr>
      <xdr:spPr>
        <a:xfrm>
          <a:off x="4912518" y="444103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1168003</xdr:colOff>
      <xdr:row>34</xdr:row>
      <xdr:rowOff>0</xdr:rowOff>
    </xdr:from>
    <xdr:ext cx="65" cy="172227"/>
    <xdr:sp macro="" textlink="">
      <xdr:nvSpPr>
        <xdr:cNvPr id="22" name="TextBox 21"/>
        <xdr:cNvSpPr txBox="1"/>
      </xdr:nvSpPr>
      <xdr:spPr>
        <a:xfrm>
          <a:off x="4204097" y="444103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34</xdr:row>
      <xdr:rowOff>0</xdr:rowOff>
    </xdr:from>
    <xdr:ext cx="65" cy="172227"/>
    <xdr:sp macro="" textlink="">
      <xdr:nvSpPr>
        <xdr:cNvPr id="23" name="TextBox 22"/>
        <xdr:cNvSpPr txBox="1"/>
      </xdr:nvSpPr>
      <xdr:spPr>
        <a:xfrm>
          <a:off x="7085409" y="91541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34</xdr:row>
      <xdr:rowOff>0</xdr:rowOff>
    </xdr:from>
    <xdr:ext cx="65" cy="172227"/>
    <xdr:sp macro="" textlink="">
      <xdr:nvSpPr>
        <xdr:cNvPr id="24" name="TextBox 23"/>
        <xdr:cNvSpPr txBox="1"/>
      </xdr:nvSpPr>
      <xdr:spPr>
        <a:xfrm>
          <a:off x="6984206" y="936247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34</xdr:row>
      <xdr:rowOff>0</xdr:rowOff>
    </xdr:from>
    <xdr:ext cx="65" cy="172227"/>
    <xdr:sp macro="" textlink="">
      <xdr:nvSpPr>
        <xdr:cNvPr id="25" name="TextBox 24"/>
        <xdr:cNvSpPr txBox="1"/>
      </xdr:nvSpPr>
      <xdr:spPr>
        <a:xfrm>
          <a:off x="6984206" y="966608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33</xdr:row>
      <xdr:rowOff>19050</xdr:rowOff>
    </xdr:from>
    <xdr:to>
      <xdr:col>3</xdr:col>
      <xdr:colOff>352425</xdr:colOff>
      <xdr:row>33</xdr:row>
      <xdr:rowOff>190500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8193"/>
            </a:ext>
          </a:extLst>
        </xdr:cNvPr>
        <xdr:cNvSpPr/>
      </xdr:nvSpPr>
      <xdr:spPr bwMode="auto">
        <a:xfrm>
          <a:off x="4124325" y="933450"/>
          <a:ext cx="1047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247650</xdr:colOff>
      <xdr:row>33</xdr:row>
      <xdr:rowOff>19050</xdr:rowOff>
    </xdr:from>
    <xdr:to>
      <xdr:col>4</xdr:col>
      <xdr:colOff>352425</xdr:colOff>
      <xdr:row>33</xdr:row>
      <xdr:rowOff>190500</xdr:rowOff>
    </xdr:to>
    <xdr:sp macro="" textlink="">
      <xdr:nvSpPr>
        <xdr:cNvPr id="3" name="Object 1" hidden="1">
          <a:extLst>
            <a:ext uri="{63B3BB69-23CF-44E3-9099-C40C66FF867C}">
              <a14:compatExt xmlns:a14="http://schemas.microsoft.com/office/drawing/2010/main" spid="_x0000_s8193"/>
            </a:ext>
          </a:extLst>
        </xdr:cNvPr>
        <xdr:cNvSpPr/>
      </xdr:nvSpPr>
      <xdr:spPr bwMode="auto">
        <a:xfrm>
          <a:off x="4676775" y="933450"/>
          <a:ext cx="1047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topLeftCell="A21" zoomScale="150" zoomScaleNormal="150" workbookViewId="0">
      <selection activeCell="C36" sqref="C36:C42"/>
    </sheetView>
  </sheetViews>
  <sheetFormatPr defaultColWidth="15" defaultRowHeight="24"/>
  <cols>
    <col min="1" max="1" width="6.5703125" style="65" bestFit="1" customWidth="1"/>
    <col min="2" max="2" width="4.7109375" style="13" bestFit="1" customWidth="1"/>
    <col min="3" max="3" width="40.5703125" style="13" bestFit="1" customWidth="1"/>
    <col min="4" max="4" width="31" style="13" bestFit="1" customWidth="1"/>
    <col min="5" max="5" width="7.28515625" style="37" bestFit="1" customWidth="1"/>
    <col min="6" max="7" width="6.140625" style="37" bestFit="1" customWidth="1"/>
    <col min="8" max="8" width="6.42578125" style="13" bestFit="1" customWidth="1"/>
    <col min="9" max="9" width="15.140625" style="13" bestFit="1" customWidth="1"/>
    <col min="10" max="16384" width="15" style="13"/>
  </cols>
  <sheetData>
    <row r="1" spans="1:7" s="39" customFormat="1" ht="55.5">
      <c r="A1" s="39" t="s">
        <v>20</v>
      </c>
      <c r="B1" s="39" t="s">
        <v>19</v>
      </c>
      <c r="C1" s="39" t="s">
        <v>0</v>
      </c>
      <c r="D1" s="39" t="s">
        <v>1</v>
      </c>
      <c r="E1" s="40">
        <v>1.1000000000000001</v>
      </c>
      <c r="F1" s="40">
        <v>1.2</v>
      </c>
      <c r="G1" s="40">
        <v>1.3</v>
      </c>
    </row>
    <row r="2" spans="1:7" s="33" customFormat="1">
      <c r="A2" s="64">
        <v>1</v>
      </c>
      <c r="B2" s="33" t="s">
        <v>21</v>
      </c>
      <c r="C2" s="33" t="s">
        <v>2</v>
      </c>
      <c r="D2" s="33" t="s">
        <v>53</v>
      </c>
      <c r="E2" s="35">
        <v>1</v>
      </c>
      <c r="F2" s="35">
        <v>1</v>
      </c>
      <c r="G2" s="35">
        <v>1</v>
      </c>
    </row>
    <row r="3" spans="1:7" s="33" customFormat="1">
      <c r="A3" s="64">
        <v>2</v>
      </c>
      <c r="B3" s="33" t="s">
        <v>21</v>
      </c>
      <c r="C3" s="33" t="s">
        <v>12</v>
      </c>
      <c r="D3" s="33" t="s">
        <v>52</v>
      </c>
      <c r="E3" s="35">
        <v>1</v>
      </c>
      <c r="F3" s="35">
        <v>1</v>
      </c>
      <c r="G3" s="35">
        <v>1</v>
      </c>
    </row>
    <row r="4" spans="1:7" s="33" customFormat="1">
      <c r="A4" s="64">
        <v>3</v>
      </c>
      <c r="B4" s="33" t="s">
        <v>22</v>
      </c>
      <c r="C4" s="33" t="s">
        <v>2</v>
      </c>
      <c r="D4" s="33" t="s">
        <v>53</v>
      </c>
      <c r="E4" s="35">
        <v>1</v>
      </c>
      <c r="F4" s="35">
        <v>1</v>
      </c>
      <c r="G4" s="35">
        <v>1</v>
      </c>
    </row>
    <row r="5" spans="1:7" s="33" customFormat="1">
      <c r="A5" s="64">
        <v>4</v>
      </c>
      <c r="B5" s="33" t="s">
        <v>21</v>
      </c>
      <c r="C5" s="33" t="s">
        <v>12</v>
      </c>
      <c r="D5" s="33" t="s">
        <v>17</v>
      </c>
      <c r="E5" s="35">
        <v>1</v>
      </c>
      <c r="F5" s="35">
        <v>1</v>
      </c>
      <c r="G5" s="35">
        <v>1</v>
      </c>
    </row>
    <row r="6" spans="1:7" s="33" customFormat="1">
      <c r="A6" s="64">
        <v>5</v>
      </c>
      <c r="B6" s="33" t="s">
        <v>21</v>
      </c>
      <c r="C6" s="33" t="s">
        <v>2</v>
      </c>
      <c r="D6" s="33" t="s">
        <v>68</v>
      </c>
      <c r="E6" s="35">
        <v>1</v>
      </c>
      <c r="F6" s="35">
        <v>1</v>
      </c>
      <c r="G6" s="35">
        <v>1</v>
      </c>
    </row>
    <row r="7" spans="1:7" s="33" customFormat="1" ht="48">
      <c r="A7" s="64">
        <v>6</v>
      </c>
      <c r="B7" s="33" t="s">
        <v>22</v>
      </c>
      <c r="C7" s="33" t="s">
        <v>12</v>
      </c>
      <c r="D7" s="33" t="s">
        <v>16</v>
      </c>
      <c r="E7" s="35">
        <v>1</v>
      </c>
      <c r="F7" s="35">
        <v>1</v>
      </c>
      <c r="G7" s="35">
        <v>1</v>
      </c>
    </row>
    <row r="8" spans="1:7" s="33" customFormat="1">
      <c r="A8" s="64">
        <v>7</v>
      </c>
      <c r="B8" s="33" t="s">
        <v>21</v>
      </c>
      <c r="C8" s="33" t="s">
        <v>2</v>
      </c>
      <c r="D8" s="33" t="s">
        <v>13</v>
      </c>
      <c r="E8" s="35">
        <v>1</v>
      </c>
      <c r="F8" s="35">
        <v>1</v>
      </c>
      <c r="G8" s="35">
        <v>1</v>
      </c>
    </row>
    <row r="9" spans="1:7" s="33" customFormat="1">
      <c r="A9" s="64">
        <v>8</v>
      </c>
      <c r="B9" s="33" t="s">
        <v>22</v>
      </c>
      <c r="C9" s="33" t="s">
        <v>12</v>
      </c>
      <c r="D9" s="33" t="s">
        <v>62</v>
      </c>
      <c r="E9" s="35">
        <v>0</v>
      </c>
      <c r="F9" s="35">
        <v>0</v>
      </c>
      <c r="G9" s="35">
        <v>0</v>
      </c>
    </row>
    <row r="10" spans="1:7" s="33" customFormat="1">
      <c r="A10" s="64">
        <v>9</v>
      </c>
      <c r="B10" s="33" t="s">
        <v>22</v>
      </c>
      <c r="C10" s="33" t="s">
        <v>2</v>
      </c>
      <c r="D10" s="33" t="s">
        <v>63</v>
      </c>
      <c r="E10" s="35">
        <v>1</v>
      </c>
      <c r="F10" s="35">
        <v>1</v>
      </c>
      <c r="G10" s="35">
        <v>1</v>
      </c>
    </row>
    <row r="11" spans="1:7" s="33" customFormat="1" ht="48">
      <c r="A11" s="64">
        <v>10</v>
      </c>
      <c r="B11" s="33" t="s">
        <v>21</v>
      </c>
      <c r="C11" s="33" t="s">
        <v>2</v>
      </c>
      <c r="D11" s="33" t="s">
        <v>16</v>
      </c>
      <c r="E11" s="35">
        <v>1</v>
      </c>
      <c r="F11" s="35">
        <v>1</v>
      </c>
      <c r="G11" s="35">
        <v>1</v>
      </c>
    </row>
    <row r="12" spans="1:7" s="33" customFormat="1">
      <c r="A12" s="64">
        <v>11</v>
      </c>
      <c r="B12" s="33" t="s">
        <v>21</v>
      </c>
      <c r="C12" s="33" t="s">
        <v>2</v>
      </c>
      <c r="D12" s="33" t="s">
        <v>13</v>
      </c>
      <c r="E12" s="35">
        <v>1</v>
      </c>
      <c r="F12" s="35">
        <v>1</v>
      </c>
      <c r="G12" s="35">
        <v>1</v>
      </c>
    </row>
    <row r="13" spans="1:7" s="33" customFormat="1" ht="48">
      <c r="A13" s="64">
        <v>12</v>
      </c>
      <c r="B13" s="33" t="s">
        <v>21</v>
      </c>
      <c r="C13" s="33" t="s">
        <v>12</v>
      </c>
      <c r="D13" s="33" t="s">
        <v>16</v>
      </c>
      <c r="E13" s="35">
        <v>1</v>
      </c>
      <c r="F13" s="35">
        <v>1</v>
      </c>
      <c r="G13" s="35">
        <v>1</v>
      </c>
    </row>
    <row r="14" spans="1:7" s="33" customFormat="1" ht="48">
      <c r="A14" s="64">
        <v>13</v>
      </c>
      <c r="B14" s="33" t="s">
        <v>21</v>
      </c>
      <c r="C14" s="33" t="s">
        <v>2</v>
      </c>
      <c r="D14" s="33" t="s">
        <v>16</v>
      </c>
      <c r="E14" s="35">
        <v>1</v>
      </c>
      <c r="F14" s="35">
        <v>1</v>
      </c>
      <c r="G14" s="35">
        <v>1</v>
      </c>
    </row>
    <row r="15" spans="1:7" s="33" customFormat="1" ht="48">
      <c r="A15" s="64">
        <v>14</v>
      </c>
      <c r="B15" s="33" t="s">
        <v>21</v>
      </c>
      <c r="C15" s="33" t="s">
        <v>12</v>
      </c>
      <c r="D15" s="33" t="s">
        <v>16</v>
      </c>
      <c r="E15" s="35">
        <v>1</v>
      </c>
      <c r="F15" s="35">
        <v>1</v>
      </c>
      <c r="G15" s="35">
        <v>0</v>
      </c>
    </row>
    <row r="16" spans="1:7" s="33" customFormat="1" ht="48">
      <c r="A16" s="64">
        <v>15</v>
      </c>
      <c r="B16" s="33" t="s">
        <v>21</v>
      </c>
      <c r="C16" s="33" t="s">
        <v>2</v>
      </c>
      <c r="D16" s="33" t="s">
        <v>16</v>
      </c>
      <c r="E16" s="35">
        <v>1</v>
      </c>
      <c r="F16" s="35">
        <v>1</v>
      </c>
      <c r="G16" s="35">
        <v>1</v>
      </c>
    </row>
    <row r="17" spans="1:9" s="33" customFormat="1" ht="48">
      <c r="A17" s="64">
        <v>16</v>
      </c>
      <c r="B17" s="33" t="s">
        <v>21</v>
      </c>
      <c r="C17" s="33" t="s">
        <v>12</v>
      </c>
      <c r="D17" s="33" t="s">
        <v>23</v>
      </c>
      <c r="E17" s="35">
        <v>1</v>
      </c>
      <c r="F17" s="35">
        <v>1</v>
      </c>
      <c r="G17" s="35">
        <v>1</v>
      </c>
    </row>
    <row r="18" spans="1:9" s="33" customFormat="1" ht="48">
      <c r="A18" s="64">
        <v>17</v>
      </c>
      <c r="B18" s="33" t="s">
        <v>22</v>
      </c>
      <c r="C18" s="33" t="s">
        <v>12</v>
      </c>
      <c r="D18" s="33" t="s">
        <v>23</v>
      </c>
      <c r="E18" s="35">
        <v>0</v>
      </c>
      <c r="F18" s="35">
        <v>0</v>
      </c>
      <c r="G18" s="35">
        <v>0</v>
      </c>
    </row>
    <row r="19" spans="1:9" s="33" customFormat="1">
      <c r="A19" s="64">
        <v>18</v>
      </c>
      <c r="B19" s="33" t="s">
        <v>22</v>
      </c>
      <c r="C19" s="33" t="s">
        <v>2</v>
      </c>
      <c r="D19" s="33" t="s">
        <v>18</v>
      </c>
      <c r="E19" s="35">
        <v>0</v>
      </c>
      <c r="F19" s="35">
        <v>1</v>
      </c>
      <c r="G19" s="35">
        <v>1</v>
      </c>
    </row>
    <row r="20" spans="1:9" s="33" customFormat="1">
      <c r="A20" s="64">
        <v>19</v>
      </c>
      <c r="B20" s="33" t="s">
        <v>21</v>
      </c>
      <c r="C20" s="33" t="s">
        <v>2</v>
      </c>
      <c r="D20" s="33" t="s">
        <v>15</v>
      </c>
      <c r="E20" s="35">
        <v>1</v>
      </c>
      <c r="F20" s="35">
        <v>1</v>
      </c>
      <c r="G20" s="35">
        <v>1</v>
      </c>
    </row>
    <row r="21" spans="1:9" s="33" customFormat="1" ht="48">
      <c r="A21" s="64">
        <v>20</v>
      </c>
      <c r="B21" s="33" t="s">
        <v>21</v>
      </c>
      <c r="C21" s="33" t="s">
        <v>2</v>
      </c>
      <c r="D21" s="33" t="s">
        <v>16</v>
      </c>
      <c r="E21" s="35">
        <v>1</v>
      </c>
      <c r="F21" s="35">
        <v>1</v>
      </c>
      <c r="G21" s="35">
        <v>1</v>
      </c>
    </row>
    <row r="22" spans="1:9" s="33" customFormat="1" ht="48">
      <c r="A22" s="64">
        <v>21</v>
      </c>
      <c r="B22" s="33" t="s">
        <v>21</v>
      </c>
      <c r="C22" s="33" t="s">
        <v>2</v>
      </c>
      <c r="D22" s="33" t="s">
        <v>16</v>
      </c>
      <c r="E22" s="35">
        <v>1</v>
      </c>
      <c r="F22" s="35">
        <v>1</v>
      </c>
      <c r="G22" s="35">
        <v>1</v>
      </c>
    </row>
    <row r="23" spans="1:9" s="33" customFormat="1">
      <c r="A23" s="64">
        <v>22</v>
      </c>
      <c r="B23" s="33" t="s">
        <v>21</v>
      </c>
      <c r="C23" s="33" t="s">
        <v>12</v>
      </c>
      <c r="D23" s="33" t="s">
        <v>18</v>
      </c>
      <c r="E23" s="35">
        <v>1</v>
      </c>
      <c r="F23" s="35">
        <v>1</v>
      </c>
      <c r="G23" s="35">
        <v>1</v>
      </c>
    </row>
    <row r="24" spans="1:9" s="33" customFormat="1">
      <c r="A24" s="64">
        <v>23</v>
      </c>
      <c r="B24" s="33" t="s">
        <v>21</v>
      </c>
      <c r="C24" s="33" t="s">
        <v>12</v>
      </c>
      <c r="D24" s="33" t="s">
        <v>52</v>
      </c>
      <c r="E24" s="35">
        <v>1</v>
      </c>
      <c r="F24" s="35">
        <v>1</v>
      </c>
      <c r="G24" s="35">
        <v>1</v>
      </c>
    </row>
    <row r="25" spans="1:9">
      <c r="E25" s="36">
        <f>COUNTIF(E2:E24,1)</f>
        <v>20</v>
      </c>
      <c r="F25" s="36">
        <f t="shared" ref="F25:G25" si="0">COUNTIF(F2:F24,1)</f>
        <v>21</v>
      </c>
      <c r="G25" s="36">
        <f t="shared" si="0"/>
        <v>20</v>
      </c>
      <c r="H25" s="36">
        <f>AVERAGE(E2:G24)</f>
        <v>0.88405797101449279</v>
      </c>
      <c r="I25" s="34"/>
    </row>
    <row r="26" spans="1:9">
      <c r="E26" s="36">
        <f>E25*100/24</f>
        <v>83.333333333333329</v>
      </c>
      <c r="F26" s="36">
        <f t="shared" ref="F26:G26" si="1">F25*100/24</f>
        <v>87.5</v>
      </c>
      <c r="G26" s="36">
        <f t="shared" si="1"/>
        <v>83.333333333333329</v>
      </c>
      <c r="H26" s="36">
        <f>STDEVA(E2:G24)</f>
        <v>0.322500883904761</v>
      </c>
      <c r="I26" s="14"/>
    </row>
    <row r="27" spans="1:9">
      <c r="C27" s="48" t="s">
        <v>2</v>
      </c>
      <c r="D27" s="48">
        <f>COUNTIF(C2:C24,"นิสิตระดับปริญญาโท")</f>
        <v>13</v>
      </c>
      <c r="E27" s="13"/>
      <c r="F27" s="13"/>
      <c r="G27" s="36">
        <f>STDEV(E2:G24)</f>
        <v>0.322500883904761</v>
      </c>
    </row>
    <row r="28" spans="1:9">
      <c r="C28" s="48" t="s">
        <v>12</v>
      </c>
      <c r="D28" s="48">
        <f>COUNTIF(C2:C24,"นิสิตระดับปริญญาเอก")</f>
        <v>10</v>
      </c>
      <c r="E28" s="13"/>
      <c r="F28" s="13"/>
      <c r="G28" s="38">
        <f>AVERAGE(E2:G24)</f>
        <v>0.88405797101449279</v>
      </c>
    </row>
    <row r="29" spans="1:9">
      <c r="D29" s="60">
        <f>SUM(D27:D28)</f>
        <v>23</v>
      </c>
      <c r="E29" s="13"/>
      <c r="F29" s="13"/>
      <c r="G29" s="13"/>
    </row>
    <row r="30" spans="1:9">
      <c r="E30" s="13"/>
      <c r="F30" s="13"/>
      <c r="G30" s="13"/>
    </row>
    <row r="31" spans="1:9" s="59" customFormat="1">
      <c r="A31" s="66"/>
      <c r="C31" s="46" t="s">
        <v>16</v>
      </c>
      <c r="D31" s="46">
        <f>COUNTIF(D2:D24,"เกษตรศาสตร์ ทรัพยากรธรรมชาติและสิ่งแวดล้อม")</f>
        <v>8</v>
      </c>
      <c r="E31" s="13"/>
      <c r="F31" s="13"/>
      <c r="G31" s="13"/>
    </row>
    <row r="32" spans="1:9" s="59" customFormat="1">
      <c r="A32" s="66"/>
      <c r="C32" s="58" t="s">
        <v>23</v>
      </c>
      <c r="D32" s="45">
        <f>COUNTIF(D4:D26,"บริหารธุรกิจ เศรษฐศาสตร์และการสื่อสาร")</f>
        <v>2</v>
      </c>
      <c r="E32" s="13"/>
      <c r="F32" s="13"/>
      <c r="G32" s="13"/>
    </row>
    <row r="33" spans="1:7" s="59" customFormat="1">
      <c r="A33" s="66"/>
      <c r="C33" s="46" t="s">
        <v>52</v>
      </c>
      <c r="D33" s="46">
        <f>COUNTIF(D2:D24,"วิทยาศาสตร์การแพทย์")</f>
        <v>2</v>
      </c>
      <c r="E33" s="13"/>
      <c r="F33" s="13"/>
      <c r="G33" s="13"/>
    </row>
    <row r="34" spans="1:7" s="59" customFormat="1">
      <c r="A34" s="66"/>
      <c r="C34" s="46" t="s">
        <v>18</v>
      </c>
      <c r="D34" s="46">
        <f>COUNTIF(D2:D24,"สถาปัตยกรรมศาสตร์")</f>
        <v>2</v>
      </c>
      <c r="E34" s="13"/>
      <c r="F34" s="13"/>
      <c r="G34" s="13"/>
    </row>
    <row r="35" spans="1:7" s="59" customFormat="1">
      <c r="A35" s="66"/>
      <c r="C35" s="58" t="s">
        <v>17</v>
      </c>
      <c r="D35" s="45">
        <f>COUNTIF(D2:D30,"สาธารณสุขศาสตร์")</f>
        <v>1</v>
      </c>
      <c r="E35" s="13"/>
      <c r="F35" s="13"/>
      <c r="G35" s="13"/>
    </row>
    <row r="36" spans="1:7" s="59" customFormat="1">
      <c r="A36" s="66"/>
      <c r="C36" s="58" t="s">
        <v>15</v>
      </c>
      <c r="D36" s="45">
        <f>COUNTIF(D8:D30,"วิทยาศาสตร์")</f>
        <v>1</v>
      </c>
      <c r="E36" s="13"/>
      <c r="F36" s="13"/>
      <c r="G36" s="13"/>
    </row>
    <row r="37" spans="1:7" s="59" customFormat="1">
      <c r="A37" s="66"/>
      <c r="C37" s="46" t="s">
        <v>53</v>
      </c>
      <c r="D37" s="46">
        <f>COUNTIF(D3:D25,"สหเวชศาสตร์")</f>
        <v>1</v>
      </c>
      <c r="E37" s="13"/>
      <c r="F37" s="13"/>
      <c r="G37" s="13"/>
    </row>
    <row r="38" spans="1:7" s="59" customFormat="1">
      <c r="A38" s="66"/>
      <c r="C38" s="46" t="s">
        <v>62</v>
      </c>
      <c r="D38" s="46">
        <f>COUNTIF(D2:D24,"ศึกษาศาสตร์")</f>
        <v>1</v>
      </c>
      <c r="E38" s="13"/>
      <c r="F38" s="13"/>
      <c r="G38" s="13"/>
    </row>
    <row r="39" spans="1:7" s="59" customFormat="1">
      <c r="A39" s="66"/>
      <c r="C39" s="46" t="s">
        <v>15</v>
      </c>
      <c r="D39" s="46">
        <f>COUNTIF(D2:D24,"วิทยาศาสตร์")</f>
        <v>1</v>
      </c>
      <c r="E39" s="13"/>
      <c r="F39" s="13"/>
      <c r="G39" s="13"/>
    </row>
    <row r="40" spans="1:7" s="59" customFormat="1">
      <c r="A40" s="66"/>
      <c r="C40" s="46" t="s">
        <v>63</v>
      </c>
      <c r="D40" s="46">
        <f>COUNTIF(D2:D24,"วิทยาศาสตร์")</f>
        <v>1</v>
      </c>
      <c r="E40" s="13"/>
      <c r="F40" s="13"/>
      <c r="G40" s="13"/>
    </row>
    <row r="41" spans="1:7" s="59" customFormat="1">
      <c r="A41" s="66"/>
      <c r="C41" s="46" t="s">
        <v>68</v>
      </c>
      <c r="D41" s="46">
        <f>COUNTIF(D2:D24,"วิทยาศาสตร์")</f>
        <v>1</v>
      </c>
      <c r="E41" s="13"/>
      <c r="F41" s="13"/>
      <c r="G41" s="13"/>
    </row>
    <row r="42" spans="1:7" s="59" customFormat="1">
      <c r="A42" s="66"/>
      <c r="C42" s="46" t="s">
        <v>13</v>
      </c>
      <c r="D42" s="46">
        <f>COUNTIF(D2:D24,"ไม่ระบุ")</f>
        <v>2</v>
      </c>
      <c r="E42" s="13"/>
      <c r="F42" s="13"/>
      <c r="G42" s="13"/>
    </row>
    <row r="43" spans="1:7">
      <c r="D43" s="47">
        <f>SUM(D31:D42)</f>
        <v>23</v>
      </c>
      <c r="E43" s="13"/>
      <c r="F43" s="13"/>
      <c r="G43" s="13"/>
    </row>
    <row r="44" spans="1:7">
      <c r="E44" s="13"/>
      <c r="F44" s="13"/>
      <c r="G44" s="13"/>
    </row>
    <row r="45" spans="1:7">
      <c r="C45" s="58" t="s">
        <v>22</v>
      </c>
      <c r="D45" s="45">
        <f>COUNTIF(B2:B24,"ชาย")</f>
        <v>6</v>
      </c>
      <c r="E45" s="13"/>
      <c r="F45" s="13"/>
      <c r="G45" s="13"/>
    </row>
    <row r="46" spans="1:7">
      <c r="C46" s="58" t="s">
        <v>21</v>
      </c>
      <c r="D46" s="45">
        <f>COUNTIF(B2:B24,"หญิง")</f>
        <v>17</v>
      </c>
      <c r="E46" s="13"/>
      <c r="F46" s="13"/>
      <c r="G46" s="13"/>
    </row>
    <row r="47" spans="1:7">
      <c r="D47" s="47">
        <f>SUM(D45:D46)</f>
        <v>23</v>
      </c>
      <c r="E47" s="13"/>
      <c r="F47" s="13"/>
      <c r="G47" s="13"/>
    </row>
    <row r="48" spans="1:7">
      <c r="E48" s="13"/>
      <c r="F48" s="13"/>
      <c r="G48" s="13"/>
    </row>
    <row r="49" spans="5:7">
      <c r="E49" s="13"/>
      <c r="F49" s="13"/>
      <c r="G49" s="13"/>
    </row>
    <row r="50" spans="5:7">
      <c r="E50" s="13"/>
      <c r="F50" s="13"/>
      <c r="G50" s="13"/>
    </row>
    <row r="51" spans="5:7">
      <c r="E51" s="13"/>
      <c r="F51" s="13"/>
      <c r="G51" s="13"/>
    </row>
    <row r="52" spans="5:7">
      <c r="E52" s="13"/>
      <c r="F52" s="13"/>
      <c r="G52" s="13"/>
    </row>
    <row r="53" spans="5:7">
      <c r="E53" s="13"/>
      <c r="F53" s="13"/>
      <c r="G53" s="13"/>
    </row>
    <row r="54" spans="5:7">
      <c r="E54" s="13"/>
      <c r="F54" s="13"/>
      <c r="G54" s="13"/>
    </row>
    <row r="55" spans="5:7">
      <c r="E55" s="13"/>
      <c r="F55" s="13"/>
      <c r="G55" s="13"/>
    </row>
    <row r="56" spans="5:7">
      <c r="E56" s="13"/>
      <c r="F56" s="13"/>
      <c r="G56" s="13"/>
    </row>
    <row r="57" spans="5:7">
      <c r="E57" s="13"/>
      <c r="F57" s="13"/>
      <c r="G57" s="13"/>
    </row>
    <row r="58" spans="5:7">
      <c r="E58" s="13"/>
      <c r="F58" s="13"/>
      <c r="G58" s="13"/>
    </row>
    <row r="59" spans="5:7">
      <c r="E59" s="13"/>
      <c r="F59" s="13"/>
      <c r="G59" s="13"/>
    </row>
    <row r="60" spans="5:7">
      <c r="E60" s="13"/>
      <c r="F60" s="13"/>
      <c r="G60" s="13"/>
    </row>
    <row r="61" spans="5:7">
      <c r="E61" s="13"/>
      <c r="F61" s="13"/>
      <c r="G61" s="13"/>
    </row>
    <row r="62" spans="5:7">
      <c r="E62" s="13"/>
      <c r="F62" s="13"/>
      <c r="G62" s="13"/>
    </row>
    <row r="63" spans="5:7">
      <c r="E63" s="13"/>
      <c r="F63" s="13"/>
      <c r="G63" s="13"/>
    </row>
    <row r="64" spans="5:7">
      <c r="E64" s="13"/>
      <c r="F64" s="13"/>
      <c r="G64" s="13"/>
    </row>
    <row r="65" spans="5:7">
      <c r="E65" s="13"/>
      <c r="F65" s="13"/>
      <c r="G65" s="13"/>
    </row>
    <row r="66" spans="5:7">
      <c r="E66" s="13"/>
      <c r="F66" s="13"/>
      <c r="G66" s="13"/>
    </row>
    <row r="67" spans="5:7">
      <c r="E67" s="13"/>
      <c r="F67" s="13"/>
      <c r="G67" s="13"/>
    </row>
    <row r="68" spans="5:7">
      <c r="E68" s="13"/>
      <c r="F68" s="13"/>
      <c r="G68" s="13"/>
    </row>
    <row r="69" spans="5:7">
      <c r="E69" s="13"/>
      <c r="F69" s="13"/>
      <c r="G69" s="13"/>
    </row>
    <row r="70" spans="5:7">
      <c r="E70" s="13"/>
      <c r="F70" s="13"/>
      <c r="G70" s="13"/>
    </row>
    <row r="71" spans="5:7">
      <c r="E71" s="13"/>
      <c r="F71" s="13"/>
      <c r="G71" s="13"/>
    </row>
    <row r="72" spans="5:7">
      <c r="E72" s="13"/>
      <c r="F72" s="13"/>
      <c r="G72" s="13"/>
    </row>
    <row r="73" spans="5:7">
      <c r="E73" s="13"/>
      <c r="F73" s="13"/>
      <c r="G73" s="13"/>
    </row>
    <row r="74" spans="5:7">
      <c r="E74" s="13"/>
      <c r="F74" s="13"/>
      <c r="G74" s="13"/>
    </row>
    <row r="75" spans="5:7">
      <c r="E75" s="13"/>
      <c r="F75" s="13"/>
      <c r="G75" s="13"/>
    </row>
    <row r="76" spans="5:7">
      <c r="E76" s="13"/>
      <c r="F76" s="13"/>
      <c r="G76" s="13"/>
    </row>
    <row r="77" spans="5:7">
      <c r="E77" s="13"/>
      <c r="F77" s="13"/>
      <c r="G77" s="13"/>
    </row>
    <row r="78" spans="5:7">
      <c r="E78" s="13"/>
      <c r="F78" s="13"/>
      <c r="G78" s="13"/>
    </row>
    <row r="79" spans="5:7">
      <c r="E79" s="13"/>
      <c r="F79" s="13"/>
      <c r="G79" s="13"/>
    </row>
    <row r="80" spans="5:7">
      <c r="E80" s="13"/>
      <c r="F80" s="13"/>
      <c r="G80" s="13"/>
    </row>
    <row r="81" spans="5:7">
      <c r="E81" s="13"/>
      <c r="F81" s="13"/>
      <c r="G81" s="13"/>
    </row>
    <row r="82" spans="5:7">
      <c r="E82" s="13"/>
      <c r="F82" s="13"/>
      <c r="G82" s="13"/>
    </row>
    <row r="83" spans="5:7">
      <c r="E83" s="13"/>
      <c r="F83" s="13"/>
      <c r="G83" s="13"/>
    </row>
    <row r="84" spans="5:7">
      <c r="E84" s="13"/>
      <c r="F84" s="13"/>
      <c r="G84" s="13"/>
    </row>
    <row r="85" spans="5:7">
      <c r="E85" s="13"/>
      <c r="F85" s="13"/>
      <c r="G85" s="13"/>
    </row>
    <row r="86" spans="5:7">
      <c r="E86" s="13"/>
      <c r="F86" s="13"/>
      <c r="G86" s="13"/>
    </row>
    <row r="87" spans="5:7">
      <c r="E87" s="13"/>
      <c r="F87" s="13"/>
      <c r="G87" s="13"/>
    </row>
    <row r="88" spans="5:7">
      <c r="E88" s="13"/>
      <c r="F88" s="13"/>
      <c r="G88" s="13"/>
    </row>
    <row r="89" spans="5:7">
      <c r="E89" s="13"/>
      <c r="F89" s="13"/>
      <c r="G89" s="13"/>
    </row>
    <row r="90" spans="5:7">
      <c r="E90" s="13"/>
      <c r="F90" s="13"/>
      <c r="G90" s="13"/>
    </row>
    <row r="91" spans="5:7">
      <c r="E91" s="13"/>
      <c r="F91" s="13"/>
      <c r="G91" s="13"/>
    </row>
    <row r="92" spans="5:7">
      <c r="E92" s="13"/>
      <c r="F92" s="13"/>
      <c r="G92" s="13"/>
    </row>
    <row r="93" spans="5:7">
      <c r="E93" s="13"/>
      <c r="F93" s="13"/>
      <c r="G93" s="13"/>
    </row>
    <row r="94" spans="5:7">
      <c r="E94" s="13"/>
      <c r="F94" s="13"/>
      <c r="G94" s="13"/>
    </row>
    <row r="95" spans="5:7">
      <c r="E95" s="13"/>
      <c r="F95" s="13"/>
      <c r="G95" s="13"/>
    </row>
    <row r="96" spans="5:7">
      <c r="E96" s="13"/>
      <c r="F96" s="13"/>
      <c r="G96" s="13"/>
    </row>
    <row r="97" spans="5:7">
      <c r="E97" s="13"/>
      <c r="F97" s="13"/>
      <c r="G97" s="13"/>
    </row>
    <row r="98" spans="5:7">
      <c r="E98" s="13"/>
      <c r="F98" s="13"/>
      <c r="G98" s="13"/>
    </row>
    <row r="99" spans="5:7">
      <c r="E99" s="13"/>
      <c r="F99" s="13"/>
      <c r="G99" s="13"/>
    </row>
    <row r="100" spans="5:7">
      <c r="E100" s="13"/>
      <c r="F100" s="13"/>
      <c r="G100" s="13"/>
    </row>
    <row r="101" spans="5:7">
      <c r="E101" s="13"/>
      <c r="F101" s="13"/>
      <c r="G101" s="13"/>
    </row>
    <row r="102" spans="5:7">
      <c r="E102" s="13"/>
      <c r="F102" s="13"/>
      <c r="G102" s="13"/>
    </row>
    <row r="103" spans="5:7">
      <c r="E103" s="13"/>
      <c r="F103" s="13"/>
      <c r="G103" s="13"/>
    </row>
    <row r="104" spans="5:7">
      <c r="E104" s="13"/>
      <c r="F104" s="13"/>
      <c r="G104" s="13"/>
    </row>
    <row r="105" spans="5:7">
      <c r="E105" s="13"/>
      <c r="F105" s="13"/>
      <c r="G105" s="13"/>
    </row>
    <row r="106" spans="5:7">
      <c r="E106" s="13"/>
      <c r="F106" s="13"/>
      <c r="G106" s="13"/>
    </row>
    <row r="107" spans="5:7">
      <c r="E107" s="13"/>
      <c r="F107" s="13"/>
      <c r="G107" s="13"/>
    </row>
    <row r="108" spans="5:7">
      <c r="E108" s="13"/>
      <c r="F108" s="13"/>
      <c r="G108" s="13"/>
    </row>
    <row r="109" spans="5:7">
      <c r="E109" s="13"/>
      <c r="F109" s="13"/>
      <c r="G109" s="13"/>
    </row>
    <row r="110" spans="5:7">
      <c r="E110" s="13"/>
      <c r="F110" s="13"/>
      <c r="G110" s="13"/>
    </row>
    <row r="111" spans="5:7">
      <c r="E111" s="13"/>
      <c r="F111" s="13"/>
      <c r="G111" s="13"/>
    </row>
    <row r="112" spans="5:7">
      <c r="E112" s="13"/>
      <c r="F112" s="13"/>
      <c r="G112" s="13"/>
    </row>
    <row r="113" spans="5:7">
      <c r="E113" s="13"/>
      <c r="F113" s="13"/>
      <c r="G113" s="13"/>
    </row>
    <row r="114" spans="5:7">
      <c r="E114" s="13"/>
      <c r="F114" s="13"/>
      <c r="G114" s="13"/>
    </row>
    <row r="115" spans="5:7">
      <c r="E115" s="13"/>
      <c r="F115" s="13"/>
      <c r="G115" s="13"/>
    </row>
    <row r="116" spans="5:7">
      <c r="E116" s="13"/>
      <c r="F116" s="13"/>
      <c r="G116" s="13"/>
    </row>
    <row r="117" spans="5:7">
      <c r="E117" s="13"/>
      <c r="F117" s="13"/>
      <c r="G117" s="13"/>
    </row>
    <row r="118" spans="5:7">
      <c r="E118" s="13"/>
      <c r="F118" s="13"/>
      <c r="G118" s="13"/>
    </row>
    <row r="119" spans="5:7">
      <c r="E119" s="13"/>
      <c r="F119" s="13"/>
      <c r="G119" s="13"/>
    </row>
    <row r="120" spans="5:7">
      <c r="E120" s="13"/>
      <c r="F120" s="13"/>
      <c r="G120" s="13"/>
    </row>
    <row r="121" spans="5:7">
      <c r="E121" s="13"/>
      <c r="F121" s="13"/>
      <c r="G121" s="13"/>
    </row>
    <row r="122" spans="5:7">
      <c r="E122" s="13"/>
      <c r="F122" s="13"/>
      <c r="G122" s="13"/>
    </row>
    <row r="123" spans="5:7">
      <c r="E123" s="13"/>
      <c r="F123" s="13"/>
      <c r="G123" s="13"/>
    </row>
    <row r="124" spans="5:7">
      <c r="E124" s="13"/>
      <c r="F124" s="13"/>
      <c r="G124" s="13"/>
    </row>
    <row r="125" spans="5:7">
      <c r="E125" s="13"/>
      <c r="F125" s="13"/>
      <c r="G125" s="13"/>
    </row>
    <row r="126" spans="5:7">
      <c r="E126" s="13"/>
      <c r="F126" s="13"/>
      <c r="G126" s="13"/>
    </row>
    <row r="127" spans="5:7">
      <c r="E127" s="13"/>
      <c r="F127" s="13"/>
      <c r="G127" s="13"/>
    </row>
    <row r="128" spans="5:7">
      <c r="E128" s="13"/>
      <c r="F128" s="13"/>
      <c r="G128" s="13"/>
    </row>
    <row r="129" spans="5:7">
      <c r="E129" s="13"/>
      <c r="F129" s="13"/>
      <c r="G129" s="13"/>
    </row>
    <row r="130" spans="5:7">
      <c r="E130" s="13"/>
      <c r="F130" s="13"/>
      <c r="G130" s="13"/>
    </row>
    <row r="131" spans="5:7">
      <c r="E131" s="13"/>
      <c r="F131" s="13"/>
      <c r="G131" s="13"/>
    </row>
    <row r="132" spans="5:7">
      <c r="E132" s="13"/>
      <c r="F132" s="13"/>
      <c r="G132" s="13"/>
    </row>
    <row r="133" spans="5:7">
      <c r="E133" s="13"/>
      <c r="F133" s="13"/>
      <c r="G133" s="13"/>
    </row>
    <row r="134" spans="5:7">
      <c r="E134" s="13"/>
      <c r="F134" s="13"/>
      <c r="G134" s="13"/>
    </row>
    <row r="135" spans="5:7">
      <c r="E135" s="13"/>
      <c r="F135" s="13"/>
      <c r="G135" s="13"/>
    </row>
    <row r="136" spans="5:7">
      <c r="E136" s="13"/>
      <c r="F136" s="13"/>
      <c r="G136" s="13"/>
    </row>
    <row r="137" spans="5:7">
      <c r="E137" s="13"/>
      <c r="F137" s="13"/>
      <c r="G137" s="13"/>
    </row>
    <row r="138" spans="5:7">
      <c r="E138" s="13"/>
      <c r="F138" s="13"/>
      <c r="G138" s="13"/>
    </row>
    <row r="139" spans="5:7">
      <c r="E139" s="13"/>
      <c r="F139" s="13"/>
      <c r="G139" s="13"/>
    </row>
    <row r="140" spans="5:7">
      <c r="E140" s="13"/>
      <c r="F140" s="13"/>
      <c r="G140" s="13"/>
    </row>
  </sheetData>
  <autoFilter ref="D1:D143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zoomScale="160" zoomScaleNormal="160" workbookViewId="0">
      <selection activeCell="F6" sqref="F6"/>
    </sheetView>
  </sheetViews>
  <sheetFormatPr defaultRowHeight="15"/>
  <cols>
    <col min="1" max="1" width="9.140625" style="28" customWidth="1"/>
    <col min="2" max="2" width="9.140625" style="28"/>
    <col min="3" max="3" width="9.140625" style="28" customWidth="1"/>
    <col min="4" max="4" width="9.140625" style="28"/>
    <col min="5" max="5" width="9.140625" style="28" customWidth="1"/>
    <col min="6" max="6" width="49.7109375" style="28" customWidth="1"/>
    <col min="7" max="16384" width="9.140625" style="28"/>
  </cols>
  <sheetData>
    <row r="1" spans="1:6" s="27" customFormat="1" ht="27.75">
      <c r="A1" s="111" t="s">
        <v>11</v>
      </c>
      <c r="B1" s="111"/>
      <c r="C1" s="111"/>
      <c r="D1" s="111"/>
      <c r="E1" s="111"/>
      <c r="F1" s="111"/>
    </row>
    <row r="2" spans="1:6" s="27" customFormat="1" ht="27.75">
      <c r="A2" s="111" t="s">
        <v>24</v>
      </c>
      <c r="B2" s="111"/>
      <c r="C2" s="111"/>
      <c r="D2" s="111"/>
      <c r="E2" s="111"/>
      <c r="F2" s="111"/>
    </row>
    <row r="3" spans="1:6" s="27" customFormat="1" ht="27.75">
      <c r="A3" s="111" t="s">
        <v>50</v>
      </c>
      <c r="B3" s="111"/>
      <c r="C3" s="111"/>
      <c r="D3" s="111"/>
      <c r="E3" s="111"/>
      <c r="F3" s="111"/>
    </row>
    <row r="4" spans="1:6" s="27" customFormat="1" ht="27.75">
      <c r="A4" s="111" t="s">
        <v>48</v>
      </c>
      <c r="B4" s="111"/>
      <c r="C4" s="111"/>
      <c r="D4" s="111"/>
      <c r="E4" s="111"/>
      <c r="F4" s="111"/>
    </row>
    <row r="5" spans="1:6" ht="24">
      <c r="A5" s="112"/>
      <c r="B5" s="112"/>
      <c r="C5" s="112"/>
      <c r="D5" s="112"/>
      <c r="E5" s="112"/>
      <c r="F5" s="112"/>
    </row>
    <row r="6" spans="1:6" s="30" customFormat="1" ht="24">
      <c r="A6" s="29" t="s">
        <v>45</v>
      </c>
      <c r="B6" s="29"/>
      <c r="C6" s="29"/>
      <c r="D6" s="29"/>
      <c r="E6" s="29"/>
      <c r="F6" s="29"/>
    </row>
    <row r="7" spans="1:6" s="30" customFormat="1" ht="24">
      <c r="A7" s="109" t="s">
        <v>49</v>
      </c>
      <c r="B7" s="109"/>
      <c r="C7" s="109"/>
      <c r="D7" s="109"/>
      <c r="E7" s="109"/>
      <c r="F7" s="109"/>
    </row>
    <row r="8" spans="1:6" s="30" customFormat="1" ht="24">
      <c r="A8" s="110" t="s">
        <v>80</v>
      </c>
      <c r="B8" s="110"/>
      <c r="C8" s="110"/>
      <c r="D8" s="110"/>
      <c r="E8" s="110"/>
      <c r="F8" s="110"/>
    </row>
    <row r="9" spans="1:6" s="7" customFormat="1" ht="24">
      <c r="A9" s="32" t="s">
        <v>81</v>
      </c>
      <c r="B9" s="32"/>
      <c r="C9" s="32"/>
      <c r="D9" s="32"/>
      <c r="E9" s="32"/>
      <c r="F9" s="32"/>
    </row>
    <row r="10" spans="1:6" s="7" customFormat="1" ht="24">
      <c r="A10" s="49" t="s">
        <v>92</v>
      </c>
      <c r="B10" s="49"/>
      <c r="C10" s="49"/>
      <c r="D10" s="49"/>
      <c r="E10" s="49"/>
      <c r="F10" s="49"/>
    </row>
    <row r="11" spans="1:6" s="7" customFormat="1" ht="24">
      <c r="A11" s="106" t="s">
        <v>94</v>
      </c>
      <c r="B11" s="106"/>
      <c r="C11" s="106"/>
      <c r="D11" s="106"/>
      <c r="E11" s="106"/>
      <c r="F11" s="106"/>
    </row>
    <row r="12" spans="1:6" s="7" customFormat="1" ht="24">
      <c r="A12" s="69"/>
      <c r="B12" s="69" t="s">
        <v>95</v>
      </c>
      <c r="C12" s="69"/>
      <c r="D12" s="69"/>
      <c r="E12" s="69"/>
      <c r="F12" s="69"/>
    </row>
    <row r="13" spans="1:6" s="7" customFormat="1" ht="24">
      <c r="A13" s="69" t="s">
        <v>82</v>
      </c>
      <c r="B13" s="69"/>
      <c r="C13" s="69"/>
      <c r="D13" s="69"/>
      <c r="E13" s="69"/>
      <c r="F13" s="69"/>
    </row>
    <row r="14" spans="1:6" s="7" customFormat="1" ht="24">
      <c r="A14" s="106" t="s">
        <v>93</v>
      </c>
      <c r="B14" s="106"/>
      <c r="C14" s="106"/>
      <c r="D14" s="106"/>
      <c r="E14" s="106"/>
      <c r="F14" s="106"/>
    </row>
    <row r="15" spans="1:6" s="7" customFormat="1" ht="24">
      <c r="A15" s="69"/>
      <c r="B15" s="69" t="s">
        <v>44</v>
      </c>
      <c r="C15" s="69"/>
      <c r="D15" s="69"/>
      <c r="E15" s="69"/>
      <c r="F15" s="69"/>
    </row>
    <row r="16" spans="1:6" s="7" customFormat="1" ht="24">
      <c r="A16" s="69" t="s">
        <v>83</v>
      </c>
      <c r="B16" s="69"/>
      <c r="C16" s="69"/>
      <c r="D16" s="69"/>
      <c r="E16" s="69"/>
      <c r="F16" s="69"/>
    </row>
    <row r="17" spans="1:6" s="7" customFormat="1" ht="24">
      <c r="A17" s="106" t="s">
        <v>84</v>
      </c>
      <c r="B17" s="106"/>
      <c r="C17" s="106"/>
      <c r="D17" s="106"/>
      <c r="E17" s="106"/>
      <c r="F17" s="106"/>
    </row>
    <row r="18" spans="1:6" s="7" customFormat="1" ht="24">
      <c r="A18" s="106" t="s">
        <v>85</v>
      </c>
      <c r="B18" s="106"/>
      <c r="C18" s="106"/>
      <c r="D18" s="106"/>
      <c r="E18" s="106"/>
      <c r="F18" s="106"/>
    </row>
    <row r="19" spans="1:6" s="7" customFormat="1" ht="24">
      <c r="A19" s="106" t="s">
        <v>86</v>
      </c>
      <c r="B19" s="106"/>
      <c r="C19" s="106"/>
      <c r="D19" s="106"/>
      <c r="E19" s="106"/>
      <c r="F19" s="106"/>
    </row>
    <row r="20" spans="1:6" s="7" customFormat="1" ht="24">
      <c r="A20" s="106" t="s">
        <v>87</v>
      </c>
      <c r="B20" s="106"/>
      <c r="C20" s="106"/>
      <c r="D20" s="106"/>
      <c r="E20" s="106"/>
      <c r="F20" s="106"/>
    </row>
    <row r="21" spans="1:6" s="7" customFormat="1" ht="24">
      <c r="A21" s="106" t="s">
        <v>88</v>
      </c>
      <c r="B21" s="106"/>
      <c r="C21" s="106"/>
      <c r="D21" s="106"/>
      <c r="E21" s="106"/>
      <c r="F21" s="106"/>
    </row>
    <row r="22" spans="1:6" s="7" customFormat="1" ht="24">
      <c r="A22" s="106" t="s">
        <v>89</v>
      </c>
      <c r="B22" s="106"/>
      <c r="C22" s="106"/>
      <c r="D22" s="106"/>
      <c r="E22" s="106"/>
      <c r="F22" s="106"/>
    </row>
    <row r="23" spans="1:6" s="7" customFormat="1" ht="24">
      <c r="A23" s="69"/>
      <c r="B23" s="69"/>
      <c r="C23" s="69"/>
      <c r="D23" s="69"/>
      <c r="E23" s="69"/>
      <c r="F23" s="69"/>
    </row>
    <row r="24" spans="1:6" s="7" customFormat="1" ht="24">
      <c r="A24" s="69"/>
      <c r="B24" s="69"/>
      <c r="C24" s="69"/>
      <c r="D24" s="69"/>
      <c r="E24" s="69"/>
      <c r="F24" s="69"/>
    </row>
    <row r="25" spans="1:6" s="7" customFormat="1" ht="24">
      <c r="A25" s="69"/>
      <c r="B25" s="69"/>
      <c r="C25" s="69"/>
      <c r="D25" s="69"/>
      <c r="E25" s="69"/>
      <c r="F25" s="69"/>
    </row>
    <row r="26" spans="1:6" s="7" customFormat="1" ht="24">
      <c r="A26" s="102"/>
      <c r="B26" s="102"/>
      <c r="C26" s="102"/>
      <c r="D26" s="102"/>
      <c r="E26" s="102"/>
      <c r="F26" s="102"/>
    </row>
    <row r="27" spans="1:6" s="7" customFormat="1" ht="24">
      <c r="A27" s="102"/>
      <c r="B27" s="102"/>
      <c r="C27" s="102"/>
      <c r="D27" s="102"/>
      <c r="E27" s="102"/>
      <c r="F27" s="102"/>
    </row>
    <row r="28" spans="1:6" s="7" customFormat="1" ht="24">
      <c r="A28" s="102"/>
      <c r="B28" s="102"/>
      <c r="C28" s="102"/>
      <c r="D28" s="102"/>
      <c r="E28" s="102"/>
      <c r="F28" s="102"/>
    </row>
    <row r="29" spans="1:6" s="7" customFormat="1" ht="24">
      <c r="A29" s="102"/>
      <c r="B29" s="102"/>
      <c r="C29" s="102"/>
      <c r="D29" s="102"/>
      <c r="E29" s="102"/>
      <c r="F29" s="102"/>
    </row>
    <row r="30" spans="1:6" s="7" customFormat="1" ht="24">
      <c r="A30" s="102"/>
      <c r="B30" s="102"/>
      <c r="C30" s="102"/>
      <c r="D30" s="102"/>
      <c r="E30" s="102"/>
      <c r="F30" s="102"/>
    </row>
    <row r="31" spans="1:6" s="7" customFormat="1" ht="24">
      <c r="A31" s="102"/>
      <c r="B31" s="102"/>
      <c r="C31" s="102"/>
      <c r="D31" s="102"/>
      <c r="E31" s="102"/>
      <c r="F31" s="102"/>
    </row>
    <row r="32" spans="1:6" s="7" customFormat="1" ht="24">
      <c r="A32" s="69"/>
      <c r="B32" s="69"/>
      <c r="C32" s="69"/>
      <c r="D32" s="69"/>
      <c r="E32" s="69"/>
      <c r="F32" s="69"/>
    </row>
    <row r="33" spans="1:6" s="7" customFormat="1" ht="24">
      <c r="A33" s="69"/>
      <c r="B33" s="69"/>
      <c r="C33" s="69"/>
      <c r="D33" s="69"/>
      <c r="E33" s="69"/>
      <c r="F33" s="69"/>
    </row>
    <row r="34" spans="1:6" s="7" customFormat="1" ht="24">
      <c r="A34" s="69"/>
      <c r="B34" s="69"/>
      <c r="C34" s="69"/>
      <c r="D34" s="69"/>
      <c r="E34" s="69"/>
      <c r="F34" s="69"/>
    </row>
    <row r="35" spans="1:6" ht="24">
      <c r="A35" s="7"/>
      <c r="B35" s="7"/>
      <c r="C35" s="7"/>
      <c r="D35" s="7"/>
      <c r="E35" s="7"/>
      <c r="F35" s="7"/>
    </row>
    <row r="36" spans="1:6" ht="24">
      <c r="A36" s="7"/>
      <c r="B36" s="7"/>
      <c r="C36" s="7"/>
      <c r="D36" s="7"/>
      <c r="E36" s="7"/>
      <c r="F36" s="7"/>
    </row>
    <row r="37" spans="1:6" ht="24">
      <c r="A37" s="7"/>
      <c r="B37" s="7"/>
      <c r="C37" s="7"/>
      <c r="D37" s="7"/>
      <c r="E37" s="7"/>
      <c r="F37" s="7"/>
    </row>
    <row r="38" spans="1:6" ht="24">
      <c r="A38" s="7"/>
      <c r="B38" s="7"/>
      <c r="C38" s="7"/>
      <c r="D38" s="7"/>
      <c r="E38" s="7"/>
      <c r="F38" s="7"/>
    </row>
    <row r="39" spans="1:6" ht="24">
      <c r="A39" s="7"/>
      <c r="B39" s="7"/>
      <c r="C39" s="7"/>
      <c r="D39" s="7"/>
      <c r="E39" s="7"/>
      <c r="F39" s="7"/>
    </row>
    <row r="40" spans="1:6" ht="24">
      <c r="A40" s="7"/>
      <c r="B40" s="7"/>
      <c r="C40" s="7"/>
      <c r="D40" s="7"/>
      <c r="E40" s="7"/>
      <c r="F40" s="7"/>
    </row>
    <row r="41" spans="1:6" ht="24">
      <c r="A41" s="7"/>
      <c r="B41" s="7"/>
      <c r="C41" s="7"/>
      <c r="D41" s="7"/>
      <c r="E41" s="7"/>
      <c r="F41" s="7"/>
    </row>
    <row r="42" spans="1:6" ht="24">
      <c r="A42" s="7"/>
      <c r="B42" s="7"/>
      <c r="C42" s="7"/>
      <c r="D42" s="7"/>
      <c r="E42" s="7"/>
      <c r="F42" s="7"/>
    </row>
  </sheetData>
  <mergeCells count="7">
    <mergeCell ref="A7:F7"/>
    <mergeCell ref="A8:F8"/>
    <mergeCell ref="A1:F1"/>
    <mergeCell ref="A2:F2"/>
    <mergeCell ref="A3:F3"/>
    <mergeCell ref="A4:F4"/>
    <mergeCell ref="A5:F5"/>
  </mergeCells>
  <pageMargins left="0.5" right="0.25" top="0.75" bottom="0.2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9"/>
  <sheetViews>
    <sheetView zoomScale="120" zoomScaleNormal="120" workbookViewId="0">
      <selection activeCell="F18" sqref="F18"/>
    </sheetView>
  </sheetViews>
  <sheetFormatPr defaultRowHeight="23.25"/>
  <cols>
    <col min="1" max="1" width="8.140625" style="1" customWidth="1"/>
    <col min="2" max="2" width="7.7109375" style="1" customWidth="1"/>
    <col min="3" max="3" width="9" style="1"/>
    <col min="4" max="4" width="15.42578125" style="1" customWidth="1"/>
    <col min="5" max="5" width="16" style="1" customWidth="1"/>
    <col min="6" max="6" width="12.7109375" style="3" customWidth="1"/>
    <col min="7" max="7" width="17.42578125" style="3" customWidth="1"/>
    <col min="8" max="8" width="20" style="3" customWidth="1"/>
    <col min="9" max="257" width="9" style="1"/>
    <col min="258" max="258" width="10.85546875" style="1" customWidth="1"/>
    <col min="259" max="259" width="9" style="1"/>
    <col min="260" max="260" width="15.42578125" style="1" customWidth="1"/>
    <col min="261" max="261" width="30.85546875" style="1" customWidth="1"/>
    <col min="262" max="262" width="6.85546875" style="1" customWidth="1"/>
    <col min="263" max="263" width="7" style="1" customWidth="1"/>
    <col min="264" max="264" width="13.7109375" style="1" customWidth="1"/>
    <col min="265" max="513" width="9" style="1"/>
    <col min="514" max="514" width="10.85546875" style="1" customWidth="1"/>
    <col min="515" max="515" width="9" style="1"/>
    <col min="516" max="516" width="15.42578125" style="1" customWidth="1"/>
    <col min="517" max="517" width="30.85546875" style="1" customWidth="1"/>
    <col min="518" max="518" width="6.85546875" style="1" customWidth="1"/>
    <col min="519" max="519" width="7" style="1" customWidth="1"/>
    <col min="520" max="520" width="13.7109375" style="1" customWidth="1"/>
    <col min="521" max="769" width="9" style="1"/>
    <col min="770" max="770" width="10.85546875" style="1" customWidth="1"/>
    <col min="771" max="771" width="9" style="1"/>
    <col min="772" max="772" width="15.42578125" style="1" customWidth="1"/>
    <col min="773" max="773" width="30.85546875" style="1" customWidth="1"/>
    <col min="774" max="774" width="6.85546875" style="1" customWidth="1"/>
    <col min="775" max="775" width="7" style="1" customWidth="1"/>
    <col min="776" max="776" width="13.7109375" style="1" customWidth="1"/>
    <col min="777" max="1025" width="9" style="1"/>
    <col min="1026" max="1026" width="10.85546875" style="1" customWidth="1"/>
    <col min="1027" max="1027" width="9" style="1"/>
    <col min="1028" max="1028" width="15.42578125" style="1" customWidth="1"/>
    <col min="1029" max="1029" width="30.85546875" style="1" customWidth="1"/>
    <col min="1030" max="1030" width="6.85546875" style="1" customWidth="1"/>
    <col min="1031" max="1031" width="7" style="1" customWidth="1"/>
    <col min="1032" max="1032" width="13.7109375" style="1" customWidth="1"/>
    <col min="1033" max="1281" width="9" style="1"/>
    <col min="1282" max="1282" width="10.85546875" style="1" customWidth="1"/>
    <col min="1283" max="1283" width="9" style="1"/>
    <col min="1284" max="1284" width="15.42578125" style="1" customWidth="1"/>
    <col min="1285" max="1285" width="30.85546875" style="1" customWidth="1"/>
    <col min="1286" max="1286" width="6.85546875" style="1" customWidth="1"/>
    <col min="1287" max="1287" width="7" style="1" customWidth="1"/>
    <col min="1288" max="1288" width="13.7109375" style="1" customWidth="1"/>
    <col min="1289" max="1537" width="9" style="1"/>
    <col min="1538" max="1538" width="10.85546875" style="1" customWidth="1"/>
    <col min="1539" max="1539" width="9" style="1"/>
    <col min="1540" max="1540" width="15.42578125" style="1" customWidth="1"/>
    <col min="1541" max="1541" width="30.85546875" style="1" customWidth="1"/>
    <col min="1542" max="1542" width="6.85546875" style="1" customWidth="1"/>
    <col min="1543" max="1543" width="7" style="1" customWidth="1"/>
    <col min="1544" max="1544" width="13.7109375" style="1" customWidth="1"/>
    <col min="1545" max="1793" width="9" style="1"/>
    <col min="1794" max="1794" width="10.85546875" style="1" customWidth="1"/>
    <col min="1795" max="1795" width="9" style="1"/>
    <col min="1796" max="1796" width="15.42578125" style="1" customWidth="1"/>
    <col min="1797" max="1797" width="30.85546875" style="1" customWidth="1"/>
    <col min="1798" max="1798" width="6.85546875" style="1" customWidth="1"/>
    <col min="1799" max="1799" width="7" style="1" customWidth="1"/>
    <col min="1800" max="1800" width="13.7109375" style="1" customWidth="1"/>
    <col min="1801" max="2049" width="9" style="1"/>
    <col min="2050" max="2050" width="10.85546875" style="1" customWidth="1"/>
    <col min="2051" max="2051" width="9" style="1"/>
    <col min="2052" max="2052" width="15.42578125" style="1" customWidth="1"/>
    <col min="2053" max="2053" width="30.85546875" style="1" customWidth="1"/>
    <col min="2054" max="2054" width="6.85546875" style="1" customWidth="1"/>
    <col min="2055" max="2055" width="7" style="1" customWidth="1"/>
    <col min="2056" max="2056" width="13.7109375" style="1" customWidth="1"/>
    <col min="2057" max="2305" width="9" style="1"/>
    <col min="2306" max="2306" width="10.85546875" style="1" customWidth="1"/>
    <col min="2307" max="2307" width="9" style="1"/>
    <col min="2308" max="2308" width="15.42578125" style="1" customWidth="1"/>
    <col min="2309" max="2309" width="30.85546875" style="1" customWidth="1"/>
    <col min="2310" max="2310" width="6.85546875" style="1" customWidth="1"/>
    <col min="2311" max="2311" width="7" style="1" customWidth="1"/>
    <col min="2312" max="2312" width="13.7109375" style="1" customWidth="1"/>
    <col min="2313" max="2561" width="9" style="1"/>
    <col min="2562" max="2562" width="10.85546875" style="1" customWidth="1"/>
    <col min="2563" max="2563" width="9" style="1"/>
    <col min="2564" max="2564" width="15.42578125" style="1" customWidth="1"/>
    <col min="2565" max="2565" width="30.85546875" style="1" customWidth="1"/>
    <col min="2566" max="2566" width="6.85546875" style="1" customWidth="1"/>
    <col min="2567" max="2567" width="7" style="1" customWidth="1"/>
    <col min="2568" max="2568" width="13.7109375" style="1" customWidth="1"/>
    <col min="2569" max="2817" width="9" style="1"/>
    <col min="2818" max="2818" width="10.85546875" style="1" customWidth="1"/>
    <col min="2819" max="2819" width="9" style="1"/>
    <col min="2820" max="2820" width="15.42578125" style="1" customWidth="1"/>
    <col min="2821" max="2821" width="30.85546875" style="1" customWidth="1"/>
    <col min="2822" max="2822" width="6.85546875" style="1" customWidth="1"/>
    <col min="2823" max="2823" width="7" style="1" customWidth="1"/>
    <col min="2824" max="2824" width="13.7109375" style="1" customWidth="1"/>
    <col min="2825" max="3073" width="9" style="1"/>
    <col min="3074" max="3074" width="10.85546875" style="1" customWidth="1"/>
    <col min="3075" max="3075" width="9" style="1"/>
    <col min="3076" max="3076" width="15.42578125" style="1" customWidth="1"/>
    <col min="3077" max="3077" width="30.85546875" style="1" customWidth="1"/>
    <col min="3078" max="3078" width="6.85546875" style="1" customWidth="1"/>
    <col min="3079" max="3079" width="7" style="1" customWidth="1"/>
    <col min="3080" max="3080" width="13.7109375" style="1" customWidth="1"/>
    <col min="3081" max="3329" width="9" style="1"/>
    <col min="3330" max="3330" width="10.85546875" style="1" customWidth="1"/>
    <col min="3331" max="3331" width="9" style="1"/>
    <col min="3332" max="3332" width="15.42578125" style="1" customWidth="1"/>
    <col min="3333" max="3333" width="30.85546875" style="1" customWidth="1"/>
    <col min="3334" max="3334" width="6.85546875" style="1" customWidth="1"/>
    <col min="3335" max="3335" width="7" style="1" customWidth="1"/>
    <col min="3336" max="3336" width="13.7109375" style="1" customWidth="1"/>
    <col min="3337" max="3585" width="9" style="1"/>
    <col min="3586" max="3586" width="10.85546875" style="1" customWidth="1"/>
    <col min="3587" max="3587" width="9" style="1"/>
    <col min="3588" max="3588" width="15.42578125" style="1" customWidth="1"/>
    <col min="3589" max="3589" width="30.85546875" style="1" customWidth="1"/>
    <col min="3590" max="3590" width="6.85546875" style="1" customWidth="1"/>
    <col min="3591" max="3591" width="7" style="1" customWidth="1"/>
    <col min="3592" max="3592" width="13.7109375" style="1" customWidth="1"/>
    <col min="3593" max="3841" width="9" style="1"/>
    <col min="3842" max="3842" width="10.85546875" style="1" customWidth="1"/>
    <col min="3843" max="3843" width="9" style="1"/>
    <col min="3844" max="3844" width="15.42578125" style="1" customWidth="1"/>
    <col min="3845" max="3845" width="30.85546875" style="1" customWidth="1"/>
    <col min="3846" max="3846" width="6.85546875" style="1" customWidth="1"/>
    <col min="3847" max="3847" width="7" style="1" customWidth="1"/>
    <col min="3848" max="3848" width="13.7109375" style="1" customWidth="1"/>
    <col min="3849" max="4097" width="9" style="1"/>
    <col min="4098" max="4098" width="10.85546875" style="1" customWidth="1"/>
    <col min="4099" max="4099" width="9" style="1"/>
    <col min="4100" max="4100" width="15.42578125" style="1" customWidth="1"/>
    <col min="4101" max="4101" width="30.85546875" style="1" customWidth="1"/>
    <col min="4102" max="4102" width="6.85546875" style="1" customWidth="1"/>
    <col min="4103" max="4103" width="7" style="1" customWidth="1"/>
    <col min="4104" max="4104" width="13.7109375" style="1" customWidth="1"/>
    <col min="4105" max="4353" width="9" style="1"/>
    <col min="4354" max="4354" width="10.85546875" style="1" customWidth="1"/>
    <col min="4355" max="4355" width="9" style="1"/>
    <col min="4356" max="4356" width="15.42578125" style="1" customWidth="1"/>
    <col min="4357" max="4357" width="30.85546875" style="1" customWidth="1"/>
    <col min="4358" max="4358" width="6.85546875" style="1" customWidth="1"/>
    <col min="4359" max="4359" width="7" style="1" customWidth="1"/>
    <col min="4360" max="4360" width="13.7109375" style="1" customWidth="1"/>
    <col min="4361" max="4609" width="9" style="1"/>
    <col min="4610" max="4610" width="10.85546875" style="1" customWidth="1"/>
    <col min="4611" max="4611" width="9" style="1"/>
    <col min="4612" max="4612" width="15.42578125" style="1" customWidth="1"/>
    <col min="4613" max="4613" width="30.85546875" style="1" customWidth="1"/>
    <col min="4614" max="4614" width="6.85546875" style="1" customWidth="1"/>
    <col min="4615" max="4615" width="7" style="1" customWidth="1"/>
    <col min="4616" max="4616" width="13.7109375" style="1" customWidth="1"/>
    <col min="4617" max="4865" width="9" style="1"/>
    <col min="4866" max="4866" width="10.85546875" style="1" customWidth="1"/>
    <col min="4867" max="4867" width="9" style="1"/>
    <col min="4868" max="4868" width="15.42578125" style="1" customWidth="1"/>
    <col min="4869" max="4869" width="30.85546875" style="1" customWidth="1"/>
    <col min="4870" max="4870" width="6.85546875" style="1" customWidth="1"/>
    <col min="4871" max="4871" width="7" style="1" customWidth="1"/>
    <col min="4872" max="4872" width="13.7109375" style="1" customWidth="1"/>
    <col min="4873" max="5121" width="9" style="1"/>
    <col min="5122" max="5122" width="10.85546875" style="1" customWidth="1"/>
    <col min="5123" max="5123" width="9" style="1"/>
    <col min="5124" max="5124" width="15.42578125" style="1" customWidth="1"/>
    <col min="5125" max="5125" width="30.85546875" style="1" customWidth="1"/>
    <col min="5126" max="5126" width="6.85546875" style="1" customWidth="1"/>
    <col min="5127" max="5127" width="7" style="1" customWidth="1"/>
    <col min="5128" max="5128" width="13.7109375" style="1" customWidth="1"/>
    <col min="5129" max="5377" width="9" style="1"/>
    <col min="5378" max="5378" width="10.85546875" style="1" customWidth="1"/>
    <col min="5379" max="5379" width="9" style="1"/>
    <col min="5380" max="5380" width="15.42578125" style="1" customWidth="1"/>
    <col min="5381" max="5381" width="30.85546875" style="1" customWidth="1"/>
    <col min="5382" max="5382" width="6.85546875" style="1" customWidth="1"/>
    <col min="5383" max="5383" width="7" style="1" customWidth="1"/>
    <col min="5384" max="5384" width="13.7109375" style="1" customWidth="1"/>
    <col min="5385" max="5633" width="9" style="1"/>
    <col min="5634" max="5634" width="10.85546875" style="1" customWidth="1"/>
    <col min="5635" max="5635" width="9" style="1"/>
    <col min="5636" max="5636" width="15.42578125" style="1" customWidth="1"/>
    <col min="5637" max="5637" width="30.85546875" style="1" customWidth="1"/>
    <col min="5638" max="5638" width="6.85546875" style="1" customWidth="1"/>
    <col min="5639" max="5639" width="7" style="1" customWidth="1"/>
    <col min="5640" max="5640" width="13.7109375" style="1" customWidth="1"/>
    <col min="5641" max="5889" width="9" style="1"/>
    <col min="5890" max="5890" width="10.85546875" style="1" customWidth="1"/>
    <col min="5891" max="5891" width="9" style="1"/>
    <col min="5892" max="5892" width="15.42578125" style="1" customWidth="1"/>
    <col min="5893" max="5893" width="30.85546875" style="1" customWidth="1"/>
    <col min="5894" max="5894" width="6.85546875" style="1" customWidth="1"/>
    <col min="5895" max="5895" width="7" style="1" customWidth="1"/>
    <col min="5896" max="5896" width="13.7109375" style="1" customWidth="1"/>
    <col min="5897" max="6145" width="9" style="1"/>
    <col min="6146" max="6146" width="10.85546875" style="1" customWidth="1"/>
    <col min="6147" max="6147" width="9" style="1"/>
    <col min="6148" max="6148" width="15.42578125" style="1" customWidth="1"/>
    <col min="6149" max="6149" width="30.85546875" style="1" customWidth="1"/>
    <col min="6150" max="6150" width="6.85546875" style="1" customWidth="1"/>
    <col min="6151" max="6151" width="7" style="1" customWidth="1"/>
    <col min="6152" max="6152" width="13.7109375" style="1" customWidth="1"/>
    <col min="6153" max="6401" width="9" style="1"/>
    <col min="6402" max="6402" width="10.85546875" style="1" customWidth="1"/>
    <col min="6403" max="6403" width="9" style="1"/>
    <col min="6404" max="6404" width="15.42578125" style="1" customWidth="1"/>
    <col min="6405" max="6405" width="30.85546875" style="1" customWidth="1"/>
    <col min="6406" max="6406" width="6.85546875" style="1" customWidth="1"/>
    <col min="6407" max="6407" width="7" style="1" customWidth="1"/>
    <col min="6408" max="6408" width="13.7109375" style="1" customWidth="1"/>
    <col min="6409" max="6657" width="9" style="1"/>
    <col min="6658" max="6658" width="10.85546875" style="1" customWidth="1"/>
    <col min="6659" max="6659" width="9" style="1"/>
    <col min="6660" max="6660" width="15.42578125" style="1" customWidth="1"/>
    <col min="6661" max="6661" width="30.85546875" style="1" customWidth="1"/>
    <col min="6662" max="6662" width="6.85546875" style="1" customWidth="1"/>
    <col min="6663" max="6663" width="7" style="1" customWidth="1"/>
    <col min="6664" max="6664" width="13.7109375" style="1" customWidth="1"/>
    <col min="6665" max="6913" width="9" style="1"/>
    <col min="6914" max="6914" width="10.85546875" style="1" customWidth="1"/>
    <col min="6915" max="6915" width="9" style="1"/>
    <col min="6916" max="6916" width="15.42578125" style="1" customWidth="1"/>
    <col min="6917" max="6917" width="30.85546875" style="1" customWidth="1"/>
    <col min="6918" max="6918" width="6.85546875" style="1" customWidth="1"/>
    <col min="6919" max="6919" width="7" style="1" customWidth="1"/>
    <col min="6920" max="6920" width="13.7109375" style="1" customWidth="1"/>
    <col min="6921" max="7169" width="9" style="1"/>
    <col min="7170" max="7170" width="10.85546875" style="1" customWidth="1"/>
    <col min="7171" max="7171" width="9" style="1"/>
    <col min="7172" max="7172" width="15.42578125" style="1" customWidth="1"/>
    <col min="7173" max="7173" width="30.85546875" style="1" customWidth="1"/>
    <col min="7174" max="7174" width="6.85546875" style="1" customWidth="1"/>
    <col min="7175" max="7175" width="7" style="1" customWidth="1"/>
    <col min="7176" max="7176" width="13.7109375" style="1" customWidth="1"/>
    <col min="7177" max="7425" width="9" style="1"/>
    <col min="7426" max="7426" width="10.85546875" style="1" customWidth="1"/>
    <col min="7427" max="7427" width="9" style="1"/>
    <col min="7428" max="7428" width="15.42578125" style="1" customWidth="1"/>
    <col min="7429" max="7429" width="30.85546875" style="1" customWidth="1"/>
    <col min="7430" max="7430" width="6.85546875" style="1" customWidth="1"/>
    <col min="7431" max="7431" width="7" style="1" customWidth="1"/>
    <col min="7432" max="7432" width="13.7109375" style="1" customWidth="1"/>
    <col min="7433" max="7681" width="9" style="1"/>
    <col min="7682" max="7682" width="10.85546875" style="1" customWidth="1"/>
    <col min="7683" max="7683" width="9" style="1"/>
    <col min="7684" max="7684" width="15.42578125" style="1" customWidth="1"/>
    <col min="7685" max="7685" width="30.85546875" style="1" customWidth="1"/>
    <col min="7686" max="7686" width="6.85546875" style="1" customWidth="1"/>
    <col min="7687" max="7687" width="7" style="1" customWidth="1"/>
    <col min="7688" max="7688" width="13.7109375" style="1" customWidth="1"/>
    <col min="7689" max="7937" width="9" style="1"/>
    <col min="7938" max="7938" width="10.85546875" style="1" customWidth="1"/>
    <col min="7939" max="7939" width="9" style="1"/>
    <col min="7940" max="7940" width="15.42578125" style="1" customWidth="1"/>
    <col min="7941" max="7941" width="30.85546875" style="1" customWidth="1"/>
    <col min="7942" max="7942" width="6.85546875" style="1" customWidth="1"/>
    <col min="7943" max="7943" width="7" style="1" customWidth="1"/>
    <col min="7944" max="7944" width="13.7109375" style="1" customWidth="1"/>
    <col min="7945" max="8193" width="9" style="1"/>
    <col min="8194" max="8194" width="10.85546875" style="1" customWidth="1"/>
    <col min="8195" max="8195" width="9" style="1"/>
    <col min="8196" max="8196" width="15.42578125" style="1" customWidth="1"/>
    <col min="8197" max="8197" width="30.85546875" style="1" customWidth="1"/>
    <col min="8198" max="8198" width="6.85546875" style="1" customWidth="1"/>
    <col min="8199" max="8199" width="7" style="1" customWidth="1"/>
    <col min="8200" max="8200" width="13.7109375" style="1" customWidth="1"/>
    <col min="8201" max="8449" width="9" style="1"/>
    <col min="8450" max="8450" width="10.85546875" style="1" customWidth="1"/>
    <col min="8451" max="8451" width="9" style="1"/>
    <col min="8452" max="8452" width="15.42578125" style="1" customWidth="1"/>
    <col min="8453" max="8453" width="30.85546875" style="1" customWidth="1"/>
    <col min="8454" max="8454" width="6.85546875" style="1" customWidth="1"/>
    <col min="8455" max="8455" width="7" style="1" customWidth="1"/>
    <col min="8456" max="8456" width="13.7109375" style="1" customWidth="1"/>
    <col min="8457" max="8705" width="9" style="1"/>
    <col min="8706" max="8706" width="10.85546875" style="1" customWidth="1"/>
    <col min="8707" max="8707" width="9" style="1"/>
    <col min="8708" max="8708" width="15.42578125" style="1" customWidth="1"/>
    <col min="8709" max="8709" width="30.85546875" style="1" customWidth="1"/>
    <col min="8710" max="8710" width="6.85546875" style="1" customWidth="1"/>
    <col min="8711" max="8711" width="7" style="1" customWidth="1"/>
    <col min="8712" max="8712" width="13.7109375" style="1" customWidth="1"/>
    <col min="8713" max="8961" width="9" style="1"/>
    <col min="8962" max="8962" width="10.85546875" style="1" customWidth="1"/>
    <col min="8963" max="8963" width="9" style="1"/>
    <col min="8964" max="8964" width="15.42578125" style="1" customWidth="1"/>
    <col min="8965" max="8965" width="30.85546875" style="1" customWidth="1"/>
    <col min="8966" max="8966" width="6.85546875" style="1" customWidth="1"/>
    <col min="8967" max="8967" width="7" style="1" customWidth="1"/>
    <col min="8968" max="8968" width="13.7109375" style="1" customWidth="1"/>
    <col min="8969" max="9217" width="9" style="1"/>
    <col min="9218" max="9218" width="10.85546875" style="1" customWidth="1"/>
    <col min="9219" max="9219" width="9" style="1"/>
    <col min="9220" max="9220" width="15.42578125" style="1" customWidth="1"/>
    <col min="9221" max="9221" width="30.85546875" style="1" customWidth="1"/>
    <col min="9222" max="9222" width="6.85546875" style="1" customWidth="1"/>
    <col min="9223" max="9223" width="7" style="1" customWidth="1"/>
    <col min="9224" max="9224" width="13.7109375" style="1" customWidth="1"/>
    <col min="9225" max="9473" width="9" style="1"/>
    <col min="9474" max="9474" width="10.85546875" style="1" customWidth="1"/>
    <col min="9475" max="9475" width="9" style="1"/>
    <col min="9476" max="9476" width="15.42578125" style="1" customWidth="1"/>
    <col min="9477" max="9477" width="30.85546875" style="1" customWidth="1"/>
    <col min="9478" max="9478" width="6.85546875" style="1" customWidth="1"/>
    <col min="9479" max="9479" width="7" style="1" customWidth="1"/>
    <col min="9480" max="9480" width="13.7109375" style="1" customWidth="1"/>
    <col min="9481" max="9729" width="9" style="1"/>
    <col min="9730" max="9730" width="10.85546875" style="1" customWidth="1"/>
    <col min="9731" max="9731" width="9" style="1"/>
    <col min="9732" max="9732" width="15.42578125" style="1" customWidth="1"/>
    <col min="9733" max="9733" width="30.85546875" style="1" customWidth="1"/>
    <col min="9734" max="9734" width="6.85546875" style="1" customWidth="1"/>
    <col min="9735" max="9735" width="7" style="1" customWidth="1"/>
    <col min="9736" max="9736" width="13.7109375" style="1" customWidth="1"/>
    <col min="9737" max="9985" width="9" style="1"/>
    <col min="9986" max="9986" width="10.85546875" style="1" customWidth="1"/>
    <col min="9987" max="9987" width="9" style="1"/>
    <col min="9988" max="9988" width="15.42578125" style="1" customWidth="1"/>
    <col min="9989" max="9989" width="30.85546875" style="1" customWidth="1"/>
    <col min="9990" max="9990" width="6.85546875" style="1" customWidth="1"/>
    <col min="9991" max="9991" width="7" style="1" customWidth="1"/>
    <col min="9992" max="9992" width="13.7109375" style="1" customWidth="1"/>
    <col min="9993" max="10241" width="9" style="1"/>
    <col min="10242" max="10242" width="10.85546875" style="1" customWidth="1"/>
    <col min="10243" max="10243" width="9" style="1"/>
    <col min="10244" max="10244" width="15.42578125" style="1" customWidth="1"/>
    <col min="10245" max="10245" width="30.85546875" style="1" customWidth="1"/>
    <col min="10246" max="10246" width="6.85546875" style="1" customWidth="1"/>
    <col min="10247" max="10247" width="7" style="1" customWidth="1"/>
    <col min="10248" max="10248" width="13.7109375" style="1" customWidth="1"/>
    <col min="10249" max="10497" width="9" style="1"/>
    <col min="10498" max="10498" width="10.85546875" style="1" customWidth="1"/>
    <col min="10499" max="10499" width="9" style="1"/>
    <col min="10500" max="10500" width="15.42578125" style="1" customWidth="1"/>
    <col min="10501" max="10501" width="30.85546875" style="1" customWidth="1"/>
    <col min="10502" max="10502" width="6.85546875" style="1" customWidth="1"/>
    <col min="10503" max="10503" width="7" style="1" customWidth="1"/>
    <col min="10504" max="10504" width="13.7109375" style="1" customWidth="1"/>
    <col min="10505" max="10753" width="9" style="1"/>
    <col min="10754" max="10754" width="10.85546875" style="1" customWidth="1"/>
    <col min="10755" max="10755" width="9" style="1"/>
    <col min="10756" max="10756" width="15.42578125" style="1" customWidth="1"/>
    <col min="10757" max="10757" width="30.85546875" style="1" customWidth="1"/>
    <col min="10758" max="10758" width="6.85546875" style="1" customWidth="1"/>
    <col min="10759" max="10759" width="7" style="1" customWidth="1"/>
    <col min="10760" max="10760" width="13.7109375" style="1" customWidth="1"/>
    <col min="10761" max="11009" width="9" style="1"/>
    <col min="11010" max="11010" width="10.85546875" style="1" customWidth="1"/>
    <col min="11011" max="11011" width="9" style="1"/>
    <col min="11012" max="11012" width="15.42578125" style="1" customWidth="1"/>
    <col min="11013" max="11013" width="30.85546875" style="1" customWidth="1"/>
    <col min="11014" max="11014" width="6.85546875" style="1" customWidth="1"/>
    <col min="11015" max="11015" width="7" style="1" customWidth="1"/>
    <col min="11016" max="11016" width="13.7109375" style="1" customWidth="1"/>
    <col min="11017" max="11265" width="9" style="1"/>
    <col min="11266" max="11266" width="10.85546875" style="1" customWidth="1"/>
    <col min="11267" max="11267" width="9" style="1"/>
    <col min="11268" max="11268" width="15.42578125" style="1" customWidth="1"/>
    <col min="11269" max="11269" width="30.85546875" style="1" customWidth="1"/>
    <col min="11270" max="11270" width="6.85546875" style="1" customWidth="1"/>
    <col min="11271" max="11271" width="7" style="1" customWidth="1"/>
    <col min="11272" max="11272" width="13.7109375" style="1" customWidth="1"/>
    <col min="11273" max="11521" width="9" style="1"/>
    <col min="11522" max="11522" width="10.85546875" style="1" customWidth="1"/>
    <col min="11523" max="11523" width="9" style="1"/>
    <col min="11524" max="11524" width="15.42578125" style="1" customWidth="1"/>
    <col min="11525" max="11525" width="30.85546875" style="1" customWidth="1"/>
    <col min="11526" max="11526" width="6.85546875" style="1" customWidth="1"/>
    <col min="11527" max="11527" width="7" style="1" customWidth="1"/>
    <col min="11528" max="11528" width="13.7109375" style="1" customWidth="1"/>
    <col min="11529" max="11777" width="9" style="1"/>
    <col min="11778" max="11778" width="10.85546875" style="1" customWidth="1"/>
    <col min="11779" max="11779" width="9" style="1"/>
    <col min="11780" max="11780" width="15.42578125" style="1" customWidth="1"/>
    <col min="11781" max="11781" width="30.85546875" style="1" customWidth="1"/>
    <col min="11782" max="11782" width="6.85546875" style="1" customWidth="1"/>
    <col min="11783" max="11783" width="7" style="1" customWidth="1"/>
    <col min="11784" max="11784" width="13.7109375" style="1" customWidth="1"/>
    <col min="11785" max="12033" width="9" style="1"/>
    <col min="12034" max="12034" width="10.85546875" style="1" customWidth="1"/>
    <col min="12035" max="12035" width="9" style="1"/>
    <col min="12036" max="12036" width="15.42578125" style="1" customWidth="1"/>
    <col min="12037" max="12037" width="30.85546875" style="1" customWidth="1"/>
    <col min="12038" max="12038" width="6.85546875" style="1" customWidth="1"/>
    <col min="12039" max="12039" width="7" style="1" customWidth="1"/>
    <col min="12040" max="12040" width="13.7109375" style="1" customWidth="1"/>
    <col min="12041" max="12289" width="9" style="1"/>
    <col min="12290" max="12290" width="10.85546875" style="1" customWidth="1"/>
    <col min="12291" max="12291" width="9" style="1"/>
    <col min="12292" max="12292" width="15.42578125" style="1" customWidth="1"/>
    <col min="12293" max="12293" width="30.85546875" style="1" customWidth="1"/>
    <col min="12294" max="12294" width="6.85546875" style="1" customWidth="1"/>
    <col min="12295" max="12295" width="7" style="1" customWidth="1"/>
    <col min="12296" max="12296" width="13.7109375" style="1" customWidth="1"/>
    <col min="12297" max="12545" width="9" style="1"/>
    <col min="12546" max="12546" width="10.85546875" style="1" customWidth="1"/>
    <col min="12547" max="12547" width="9" style="1"/>
    <col min="12548" max="12548" width="15.42578125" style="1" customWidth="1"/>
    <col min="12549" max="12549" width="30.85546875" style="1" customWidth="1"/>
    <col min="12550" max="12550" width="6.85546875" style="1" customWidth="1"/>
    <col min="12551" max="12551" width="7" style="1" customWidth="1"/>
    <col min="12552" max="12552" width="13.7109375" style="1" customWidth="1"/>
    <col min="12553" max="12801" width="9" style="1"/>
    <col min="12802" max="12802" width="10.85546875" style="1" customWidth="1"/>
    <col min="12803" max="12803" width="9" style="1"/>
    <col min="12804" max="12804" width="15.42578125" style="1" customWidth="1"/>
    <col min="12805" max="12805" width="30.85546875" style="1" customWidth="1"/>
    <col min="12806" max="12806" width="6.85546875" style="1" customWidth="1"/>
    <col min="12807" max="12807" width="7" style="1" customWidth="1"/>
    <col min="12808" max="12808" width="13.7109375" style="1" customWidth="1"/>
    <col min="12809" max="13057" width="9" style="1"/>
    <col min="13058" max="13058" width="10.85546875" style="1" customWidth="1"/>
    <col min="13059" max="13059" width="9" style="1"/>
    <col min="13060" max="13060" width="15.42578125" style="1" customWidth="1"/>
    <col min="13061" max="13061" width="30.85546875" style="1" customWidth="1"/>
    <col min="13062" max="13062" width="6.85546875" style="1" customWidth="1"/>
    <col min="13063" max="13063" width="7" style="1" customWidth="1"/>
    <col min="13064" max="13064" width="13.7109375" style="1" customWidth="1"/>
    <col min="13065" max="13313" width="9" style="1"/>
    <col min="13314" max="13314" width="10.85546875" style="1" customWidth="1"/>
    <col min="13315" max="13315" width="9" style="1"/>
    <col min="13316" max="13316" width="15.42578125" style="1" customWidth="1"/>
    <col min="13317" max="13317" width="30.85546875" style="1" customWidth="1"/>
    <col min="13318" max="13318" width="6.85546875" style="1" customWidth="1"/>
    <col min="13319" max="13319" width="7" style="1" customWidth="1"/>
    <col min="13320" max="13320" width="13.7109375" style="1" customWidth="1"/>
    <col min="13321" max="13569" width="9" style="1"/>
    <col min="13570" max="13570" width="10.85546875" style="1" customWidth="1"/>
    <col min="13571" max="13571" width="9" style="1"/>
    <col min="13572" max="13572" width="15.42578125" style="1" customWidth="1"/>
    <col min="13573" max="13573" width="30.85546875" style="1" customWidth="1"/>
    <col min="13574" max="13574" width="6.85546875" style="1" customWidth="1"/>
    <col min="13575" max="13575" width="7" style="1" customWidth="1"/>
    <col min="13576" max="13576" width="13.7109375" style="1" customWidth="1"/>
    <col min="13577" max="13825" width="9" style="1"/>
    <col min="13826" max="13826" width="10.85546875" style="1" customWidth="1"/>
    <col min="13827" max="13827" width="9" style="1"/>
    <col min="13828" max="13828" width="15.42578125" style="1" customWidth="1"/>
    <col min="13829" max="13829" width="30.85546875" style="1" customWidth="1"/>
    <col min="13830" max="13830" width="6.85546875" style="1" customWidth="1"/>
    <col min="13831" max="13831" width="7" style="1" customWidth="1"/>
    <col min="13832" max="13832" width="13.7109375" style="1" customWidth="1"/>
    <col min="13833" max="14081" width="9" style="1"/>
    <col min="14082" max="14082" width="10.85546875" style="1" customWidth="1"/>
    <col min="14083" max="14083" width="9" style="1"/>
    <col min="14084" max="14084" width="15.42578125" style="1" customWidth="1"/>
    <col min="14085" max="14085" width="30.85546875" style="1" customWidth="1"/>
    <col min="14086" max="14086" width="6.85546875" style="1" customWidth="1"/>
    <col min="14087" max="14087" width="7" style="1" customWidth="1"/>
    <col min="14088" max="14088" width="13.7109375" style="1" customWidth="1"/>
    <col min="14089" max="14337" width="9" style="1"/>
    <col min="14338" max="14338" width="10.85546875" style="1" customWidth="1"/>
    <col min="14339" max="14339" width="9" style="1"/>
    <col min="14340" max="14340" width="15.42578125" style="1" customWidth="1"/>
    <col min="14341" max="14341" width="30.85546875" style="1" customWidth="1"/>
    <col min="14342" max="14342" width="6.85546875" style="1" customWidth="1"/>
    <col min="14343" max="14343" width="7" style="1" customWidth="1"/>
    <col min="14344" max="14344" width="13.7109375" style="1" customWidth="1"/>
    <col min="14345" max="14593" width="9" style="1"/>
    <col min="14594" max="14594" width="10.85546875" style="1" customWidth="1"/>
    <col min="14595" max="14595" width="9" style="1"/>
    <col min="14596" max="14596" width="15.42578125" style="1" customWidth="1"/>
    <col min="14597" max="14597" width="30.85546875" style="1" customWidth="1"/>
    <col min="14598" max="14598" width="6.85546875" style="1" customWidth="1"/>
    <col min="14599" max="14599" width="7" style="1" customWidth="1"/>
    <col min="14600" max="14600" width="13.7109375" style="1" customWidth="1"/>
    <col min="14601" max="14849" width="9" style="1"/>
    <col min="14850" max="14850" width="10.85546875" style="1" customWidth="1"/>
    <col min="14851" max="14851" width="9" style="1"/>
    <col min="14852" max="14852" width="15.42578125" style="1" customWidth="1"/>
    <col min="14853" max="14853" width="30.85546875" style="1" customWidth="1"/>
    <col min="14854" max="14854" width="6.85546875" style="1" customWidth="1"/>
    <col min="14855" max="14855" width="7" style="1" customWidth="1"/>
    <col min="14856" max="14856" width="13.7109375" style="1" customWidth="1"/>
    <col min="14857" max="15105" width="9" style="1"/>
    <col min="15106" max="15106" width="10.85546875" style="1" customWidth="1"/>
    <col min="15107" max="15107" width="9" style="1"/>
    <col min="15108" max="15108" width="15.42578125" style="1" customWidth="1"/>
    <col min="15109" max="15109" width="30.85546875" style="1" customWidth="1"/>
    <col min="15110" max="15110" width="6.85546875" style="1" customWidth="1"/>
    <col min="15111" max="15111" width="7" style="1" customWidth="1"/>
    <col min="15112" max="15112" width="13.7109375" style="1" customWidth="1"/>
    <col min="15113" max="15361" width="9" style="1"/>
    <col min="15362" max="15362" width="10.85546875" style="1" customWidth="1"/>
    <col min="15363" max="15363" width="9" style="1"/>
    <col min="15364" max="15364" width="15.42578125" style="1" customWidth="1"/>
    <col min="15365" max="15365" width="30.85546875" style="1" customWidth="1"/>
    <col min="15366" max="15366" width="6.85546875" style="1" customWidth="1"/>
    <col min="15367" max="15367" width="7" style="1" customWidth="1"/>
    <col min="15368" max="15368" width="13.7109375" style="1" customWidth="1"/>
    <col min="15369" max="15617" width="9" style="1"/>
    <col min="15618" max="15618" width="10.85546875" style="1" customWidth="1"/>
    <col min="15619" max="15619" width="9" style="1"/>
    <col min="15620" max="15620" width="15.42578125" style="1" customWidth="1"/>
    <col min="15621" max="15621" width="30.85546875" style="1" customWidth="1"/>
    <col min="15622" max="15622" width="6.85546875" style="1" customWidth="1"/>
    <col min="15623" max="15623" width="7" style="1" customWidth="1"/>
    <col min="15624" max="15624" width="13.7109375" style="1" customWidth="1"/>
    <col min="15625" max="15873" width="9" style="1"/>
    <col min="15874" max="15874" width="10.85546875" style="1" customWidth="1"/>
    <col min="15875" max="15875" width="9" style="1"/>
    <col min="15876" max="15876" width="15.42578125" style="1" customWidth="1"/>
    <col min="15877" max="15877" width="30.85546875" style="1" customWidth="1"/>
    <col min="15878" max="15878" width="6.85546875" style="1" customWidth="1"/>
    <col min="15879" max="15879" width="7" style="1" customWidth="1"/>
    <col min="15880" max="15880" width="13.7109375" style="1" customWidth="1"/>
    <col min="15881" max="16129" width="9" style="1"/>
    <col min="16130" max="16130" width="10.85546875" style="1" customWidth="1"/>
    <col min="16131" max="16131" width="9" style="1"/>
    <col min="16132" max="16132" width="15.42578125" style="1" customWidth="1"/>
    <col min="16133" max="16133" width="30.85546875" style="1" customWidth="1"/>
    <col min="16134" max="16134" width="6.85546875" style="1" customWidth="1"/>
    <col min="16135" max="16135" width="7" style="1" customWidth="1"/>
    <col min="16136" max="16136" width="13.7109375" style="1" customWidth="1"/>
    <col min="16137" max="16384" width="9" style="1"/>
  </cols>
  <sheetData>
    <row r="2" spans="2:9">
      <c r="B2" s="114" t="s">
        <v>3</v>
      </c>
      <c r="C2" s="114"/>
      <c r="D2" s="114"/>
      <c r="E2" s="114"/>
      <c r="F2" s="114"/>
      <c r="G2" s="114"/>
      <c r="H2" s="44"/>
    </row>
    <row r="3" spans="2:9">
      <c r="B3" s="2"/>
      <c r="C3" s="2"/>
      <c r="D3" s="2"/>
      <c r="E3" s="2"/>
      <c r="F3" s="2"/>
      <c r="G3" s="2"/>
      <c r="H3" s="2"/>
    </row>
    <row r="4" spans="2:9" s="17" customFormat="1" ht="27.75">
      <c r="B4" s="16" t="s">
        <v>24</v>
      </c>
      <c r="C4" s="16"/>
      <c r="D4" s="16"/>
      <c r="E4" s="16"/>
      <c r="F4" s="16"/>
      <c r="G4" s="16"/>
      <c r="H4" s="16"/>
      <c r="I4" s="16"/>
    </row>
    <row r="5" spans="2:9" s="17" customFormat="1" ht="27.75">
      <c r="B5" s="111" t="s">
        <v>50</v>
      </c>
      <c r="C5" s="111"/>
      <c r="D5" s="111"/>
      <c r="E5" s="111"/>
      <c r="F5" s="111"/>
      <c r="G5" s="111"/>
      <c r="H5" s="16"/>
      <c r="I5" s="16"/>
    </row>
    <row r="6" spans="2:9" s="17" customFormat="1" ht="27.75">
      <c r="B6" s="111" t="s">
        <v>48</v>
      </c>
      <c r="C6" s="111"/>
      <c r="D6" s="111"/>
      <c r="E6" s="111"/>
      <c r="F6" s="111"/>
      <c r="G6" s="111"/>
      <c r="H6" s="16"/>
      <c r="I6" s="16"/>
    </row>
    <row r="7" spans="2:9">
      <c r="B7" s="115"/>
      <c r="C7" s="115"/>
      <c r="D7" s="115"/>
      <c r="E7" s="115"/>
      <c r="F7" s="115"/>
      <c r="G7" s="115"/>
      <c r="H7" s="115"/>
    </row>
    <row r="8" spans="2:9" s="7" customFormat="1" ht="24">
      <c r="B8" s="8" t="s">
        <v>14</v>
      </c>
      <c r="F8" s="18"/>
      <c r="G8" s="18"/>
      <c r="H8" s="18"/>
    </row>
    <row r="9" spans="2:9" s="7" customFormat="1" ht="24">
      <c r="B9" s="19" t="s">
        <v>25</v>
      </c>
      <c r="F9" s="62"/>
      <c r="G9" s="62"/>
      <c r="H9" s="62"/>
    </row>
    <row r="10" spans="2:9" ht="24" thickBot="1">
      <c r="B10" s="4"/>
      <c r="C10" s="52"/>
      <c r="D10" s="52"/>
      <c r="E10" s="52"/>
      <c r="F10" s="53"/>
      <c r="G10" s="53"/>
    </row>
    <row r="11" spans="2:9" s="7" customFormat="1" ht="25.5" thickTop="1" thickBot="1">
      <c r="B11" s="19"/>
      <c r="C11" s="113" t="s">
        <v>19</v>
      </c>
      <c r="D11" s="113"/>
      <c r="E11" s="113"/>
      <c r="F11" s="63" t="s">
        <v>5</v>
      </c>
      <c r="G11" s="63" t="s">
        <v>6</v>
      </c>
      <c r="H11" s="62"/>
    </row>
    <row r="12" spans="2:9" s="7" customFormat="1" ht="24.75" thickTop="1">
      <c r="B12" s="19"/>
      <c r="C12" s="116" t="s">
        <v>22</v>
      </c>
      <c r="D12" s="117"/>
      <c r="E12" s="118"/>
      <c r="F12" s="50">
        <f>DATA!D45</f>
        <v>6</v>
      </c>
      <c r="G12" s="31">
        <f>F12*100/F$14</f>
        <v>26.086956521739129</v>
      </c>
      <c r="H12" s="62"/>
    </row>
    <row r="13" spans="2:9" s="7" customFormat="1" ht="24">
      <c r="B13" s="19"/>
      <c r="C13" s="119" t="s">
        <v>21</v>
      </c>
      <c r="D13" s="120"/>
      <c r="E13" s="121"/>
      <c r="F13" s="20">
        <f>DATA!D46</f>
        <v>17</v>
      </c>
      <c r="G13" s="21">
        <f>F13*100/F$14</f>
        <v>73.913043478260875</v>
      </c>
      <c r="H13" s="62"/>
    </row>
    <row r="14" spans="2:9" s="7" customFormat="1" ht="24.75" thickBot="1">
      <c r="B14" s="19"/>
      <c r="C14" s="113" t="s">
        <v>7</v>
      </c>
      <c r="D14" s="113"/>
      <c r="E14" s="113"/>
      <c r="F14" s="54">
        <f>SUM(F12:F13)</f>
        <v>23</v>
      </c>
      <c r="G14" s="55">
        <f>SUM(G12:G13)</f>
        <v>100</v>
      </c>
    </row>
    <row r="15" spans="2:9" s="7" customFormat="1" ht="24.75" thickTop="1">
      <c r="B15" s="19"/>
      <c r="C15" s="22"/>
      <c r="D15" s="22"/>
      <c r="E15" s="22"/>
      <c r="F15" s="23"/>
      <c r="G15" s="24"/>
    </row>
    <row r="16" spans="2:9" s="7" customFormat="1" ht="24">
      <c r="B16" s="7" t="s">
        <v>31</v>
      </c>
      <c r="C16" s="70"/>
      <c r="D16" s="70"/>
    </row>
    <row r="17" spans="2:8" s="7" customFormat="1" ht="24">
      <c r="B17" s="7" t="s">
        <v>90</v>
      </c>
      <c r="C17" s="70"/>
      <c r="D17" s="70"/>
    </row>
    <row r="18" spans="2:8" s="7" customFormat="1" ht="24">
      <c r="F18" s="62"/>
      <c r="G18" s="62"/>
    </row>
    <row r="19" spans="2:8" s="7" customFormat="1" ht="24">
      <c r="B19" s="19" t="s">
        <v>32</v>
      </c>
      <c r="F19" s="18"/>
      <c r="G19" s="18"/>
      <c r="H19" s="18"/>
    </row>
    <row r="20" spans="2:8" ht="24" thickBot="1">
      <c r="B20" s="4"/>
      <c r="C20" s="52"/>
      <c r="D20" s="52"/>
      <c r="E20" s="52"/>
      <c r="F20" s="53"/>
      <c r="G20" s="53"/>
    </row>
    <row r="21" spans="2:8" s="7" customFormat="1" ht="25.5" thickTop="1" thickBot="1">
      <c r="B21" s="19"/>
      <c r="C21" s="113" t="s">
        <v>4</v>
      </c>
      <c r="D21" s="113"/>
      <c r="E21" s="113"/>
      <c r="F21" s="51" t="s">
        <v>5</v>
      </c>
      <c r="G21" s="51" t="s">
        <v>6</v>
      </c>
      <c r="H21" s="18"/>
    </row>
    <row r="22" spans="2:8" s="7" customFormat="1" ht="24.75" thickTop="1">
      <c r="B22" s="19"/>
      <c r="C22" s="116" t="s">
        <v>2</v>
      </c>
      <c r="D22" s="117"/>
      <c r="E22" s="118"/>
      <c r="F22" s="50">
        <f>DATA!D27</f>
        <v>13</v>
      </c>
      <c r="G22" s="31">
        <f>F22*100/F$24</f>
        <v>56.521739130434781</v>
      </c>
      <c r="H22" s="18"/>
    </row>
    <row r="23" spans="2:8" s="7" customFormat="1" ht="24">
      <c r="B23" s="19"/>
      <c r="C23" s="119" t="s">
        <v>12</v>
      </c>
      <c r="D23" s="120"/>
      <c r="E23" s="121"/>
      <c r="F23" s="20">
        <f>DATA!D28</f>
        <v>10</v>
      </c>
      <c r="G23" s="21">
        <f>F23*100/F$24</f>
        <v>43.478260869565219</v>
      </c>
      <c r="H23" s="18"/>
    </row>
    <row r="24" spans="2:8" s="7" customFormat="1" ht="24.75" thickBot="1">
      <c r="B24" s="19"/>
      <c r="C24" s="113" t="s">
        <v>7</v>
      </c>
      <c r="D24" s="113"/>
      <c r="E24" s="113"/>
      <c r="F24" s="54">
        <f>SUM(F22:F23)</f>
        <v>23</v>
      </c>
      <c r="G24" s="55">
        <f>SUM(G22:G23)</f>
        <v>100</v>
      </c>
    </row>
    <row r="25" spans="2:8" s="7" customFormat="1" ht="24.75" thickTop="1">
      <c r="B25" s="19"/>
      <c r="C25" s="22"/>
      <c r="D25" s="22"/>
      <c r="E25" s="22"/>
      <c r="F25" s="23"/>
      <c r="G25" s="24"/>
    </row>
    <row r="26" spans="2:8" s="7" customFormat="1" ht="24">
      <c r="B26" s="19"/>
      <c r="C26" s="7" t="s">
        <v>69</v>
      </c>
      <c r="F26" s="18"/>
      <c r="G26" s="18"/>
    </row>
    <row r="27" spans="2:8" s="7" customFormat="1" ht="24">
      <c r="B27" s="7" t="s">
        <v>70</v>
      </c>
      <c r="F27" s="18"/>
      <c r="G27" s="18"/>
    </row>
    <row r="29" spans="2:8">
      <c r="D29" s="5"/>
      <c r="E29" s="5"/>
      <c r="F29" s="6"/>
      <c r="H29" s="1"/>
    </row>
  </sheetData>
  <mergeCells count="12">
    <mergeCell ref="C24:E24"/>
    <mergeCell ref="B2:G2"/>
    <mergeCell ref="B7:H7"/>
    <mergeCell ref="C22:E22"/>
    <mergeCell ref="C23:E23"/>
    <mergeCell ref="C21:E21"/>
    <mergeCell ref="B5:G5"/>
    <mergeCell ref="B6:G6"/>
    <mergeCell ref="C11:E11"/>
    <mergeCell ref="C12:E12"/>
    <mergeCell ref="C13:E13"/>
    <mergeCell ref="C14:E14"/>
  </mergeCells>
  <pageMargins left="0.25" right="0" top="0.5" bottom="0.25" header="0.31496062992126" footer="0.31496062992126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opLeftCell="A34" zoomScale="130" zoomScaleNormal="130" workbookViewId="0">
      <selection activeCell="D41" sqref="D41"/>
    </sheetView>
  </sheetViews>
  <sheetFormatPr defaultRowHeight="23.25"/>
  <cols>
    <col min="1" max="1" width="10.140625" style="1" customWidth="1"/>
    <col min="2" max="2" width="4.5703125" style="1" customWidth="1"/>
    <col min="3" max="3" width="47.5703125" style="1" customWidth="1"/>
    <col min="4" max="4" width="10.7109375" style="1" customWidth="1"/>
    <col min="5" max="5" width="8.140625" style="3" customWidth="1"/>
    <col min="6" max="6" width="12" style="3" customWidth="1"/>
    <col min="7" max="7" width="16.42578125" style="3" customWidth="1"/>
    <col min="8" max="256" width="9.140625" style="1"/>
    <col min="257" max="257" width="12.42578125" style="1" customWidth="1"/>
    <col min="258" max="258" width="9.140625" style="1"/>
    <col min="259" max="259" width="17.7109375" style="1" customWidth="1"/>
    <col min="260" max="260" width="23.7109375" style="1" customWidth="1"/>
    <col min="261" max="261" width="8.140625" style="1" customWidth="1"/>
    <col min="262" max="262" width="12" style="1" customWidth="1"/>
    <col min="263" max="263" width="16.42578125" style="1" customWidth="1"/>
    <col min="264" max="512" width="9.140625" style="1"/>
    <col min="513" max="513" width="12.42578125" style="1" customWidth="1"/>
    <col min="514" max="514" width="9.140625" style="1"/>
    <col min="515" max="515" width="17.7109375" style="1" customWidth="1"/>
    <col min="516" max="516" width="23.7109375" style="1" customWidth="1"/>
    <col min="517" max="517" width="8.140625" style="1" customWidth="1"/>
    <col min="518" max="518" width="12" style="1" customWidth="1"/>
    <col min="519" max="519" width="16.42578125" style="1" customWidth="1"/>
    <col min="520" max="768" width="9.140625" style="1"/>
    <col min="769" max="769" width="12.42578125" style="1" customWidth="1"/>
    <col min="770" max="770" width="9.140625" style="1"/>
    <col min="771" max="771" width="17.7109375" style="1" customWidth="1"/>
    <col min="772" max="772" width="23.7109375" style="1" customWidth="1"/>
    <col min="773" max="773" width="8.140625" style="1" customWidth="1"/>
    <col min="774" max="774" width="12" style="1" customWidth="1"/>
    <col min="775" max="775" width="16.42578125" style="1" customWidth="1"/>
    <col min="776" max="1024" width="9.140625" style="1"/>
    <col min="1025" max="1025" width="12.42578125" style="1" customWidth="1"/>
    <col min="1026" max="1026" width="9.140625" style="1"/>
    <col min="1027" max="1027" width="17.7109375" style="1" customWidth="1"/>
    <col min="1028" max="1028" width="23.7109375" style="1" customWidth="1"/>
    <col min="1029" max="1029" width="8.140625" style="1" customWidth="1"/>
    <col min="1030" max="1030" width="12" style="1" customWidth="1"/>
    <col min="1031" max="1031" width="16.42578125" style="1" customWidth="1"/>
    <col min="1032" max="1280" width="9.140625" style="1"/>
    <col min="1281" max="1281" width="12.42578125" style="1" customWidth="1"/>
    <col min="1282" max="1282" width="9.140625" style="1"/>
    <col min="1283" max="1283" width="17.7109375" style="1" customWidth="1"/>
    <col min="1284" max="1284" width="23.7109375" style="1" customWidth="1"/>
    <col min="1285" max="1285" width="8.140625" style="1" customWidth="1"/>
    <col min="1286" max="1286" width="12" style="1" customWidth="1"/>
    <col min="1287" max="1287" width="16.42578125" style="1" customWidth="1"/>
    <col min="1288" max="1536" width="9.140625" style="1"/>
    <col min="1537" max="1537" width="12.42578125" style="1" customWidth="1"/>
    <col min="1538" max="1538" width="9.140625" style="1"/>
    <col min="1539" max="1539" width="17.7109375" style="1" customWidth="1"/>
    <col min="1540" max="1540" width="23.7109375" style="1" customWidth="1"/>
    <col min="1541" max="1541" width="8.140625" style="1" customWidth="1"/>
    <col min="1542" max="1542" width="12" style="1" customWidth="1"/>
    <col min="1543" max="1543" width="16.42578125" style="1" customWidth="1"/>
    <col min="1544" max="1792" width="9.140625" style="1"/>
    <col min="1793" max="1793" width="12.42578125" style="1" customWidth="1"/>
    <col min="1794" max="1794" width="9.140625" style="1"/>
    <col min="1795" max="1795" width="17.7109375" style="1" customWidth="1"/>
    <col min="1796" max="1796" width="23.7109375" style="1" customWidth="1"/>
    <col min="1797" max="1797" width="8.140625" style="1" customWidth="1"/>
    <col min="1798" max="1798" width="12" style="1" customWidth="1"/>
    <col min="1799" max="1799" width="16.42578125" style="1" customWidth="1"/>
    <col min="1800" max="2048" width="9.140625" style="1"/>
    <col min="2049" max="2049" width="12.42578125" style="1" customWidth="1"/>
    <col min="2050" max="2050" width="9.140625" style="1"/>
    <col min="2051" max="2051" width="17.7109375" style="1" customWidth="1"/>
    <col min="2052" max="2052" width="23.7109375" style="1" customWidth="1"/>
    <col min="2053" max="2053" width="8.140625" style="1" customWidth="1"/>
    <col min="2054" max="2054" width="12" style="1" customWidth="1"/>
    <col min="2055" max="2055" width="16.42578125" style="1" customWidth="1"/>
    <col min="2056" max="2304" width="9.140625" style="1"/>
    <col min="2305" max="2305" width="12.42578125" style="1" customWidth="1"/>
    <col min="2306" max="2306" width="9.140625" style="1"/>
    <col min="2307" max="2307" width="17.7109375" style="1" customWidth="1"/>
    <col min="2308" max="2308" width="23.7109375" style="1" customWidth="1"/>
    <col min="2309" max="2309" width="8.140625" style="1" customWidth="1"/>
    <col min="2310" max="2310" width="12" style="1" customWidth="1"/>
    <col min="2311" max="2311" width="16.42578125" style="1" customWidth="1"/>
    <col min="2312" max="2560" width="9.140625" style="1"/>
    <col min="2561" max="2561" width="12.42578125" style="1" customWidth="1"/>
    <col min="2562" max="2562" width="9.140625" style="1"/>
    <col min="2563" max="2563" width="17.7109375" style="1" customWidth="1"/>
    <col min="2564" max="2564" width="23.7109375" style="1" customWidth="1"/>
    <col min="2565" max="2565" width="8.140625" style="1" customWidth="1"/>
    <col min="2566" max="2566" width="12" style="1" customWidth="1"/>
    <col min="2567" max="2567" width="16.42578125" style="1" customWidth="1"/>
    <col min="2568" max="2816" width="9.140625" style="1"/>
    <col min="2817" max="2817" width="12.42578125" style="1" customWidth="1"/>
    <col min="2818" max="2818" width="9.140625" style="1"/>
    <col min="2819" max="2819" width="17.7109375" style="1" customWidth="1"/>
    <col min="2820" max="2820" width="23.7109375" style="1" customWidth="1"/>
    <col min="2821" max="2821" width="8.140625" style="1" customWidth="1"/>
    <col min="2822" max="2822" width="12" style="1" customWidth="1"/>
    <col min="2823" max="2823" width="16.42578125" style="1" customWidth="1"/>
    <col min="2824" max="3072" width="9.140625" style="1"/>
    <col min="3073" max="3073" width="12.42578125" style="1" customWidth="1"/>
    <col min="3074" max="3074" width="9.140625" style="1"/>
    <col min="3075" max="3075" width="17.7109375" style="1" customWidth="1"/>
    <col min="3076" max="3076" width="23.7109375" style="1" customWidth="1"/>
    <col min="3077" max="3077" width="8.140625" style="1" customWidth="1"/>
    <col min="3078" max="3078" width="12" style="1" customWidth="1"/>
    <col min="3079" max="3079" width="16.42578125" style="1" customWidth="1"/>
    <col min="3080" max="3328" width="9.140625" style="1"/>
    <col min="3329" max="3329" width="12.42578125" style="1" customWidth="1"/>
    <col min="3330" max="3330" width="9.140625" style="1"/>
    <col min="3331" max="3331" width="17.7109375" style="1" customWidth="1"/>
    <col min="3332" max="3332" width="23.7109375" style="1" customWidth="1"/>
    <col min="3333" max="3333" width="8.140625" style="1" customWidth="1"/>
    <col min="3334" max="3334" width="12" style="1" customWidth="1"/>
    <col min="3335" max="3335" width="16.42578125" style="1" customWidth="1"/>
    <col min="3336" max="3584" width="9.140625" style="1"/>
    <col min="3585" max="3585" width="12.42578125" style="1" customWidth="1"/>
    <col min="3586" max="3586" width="9.140625" style="1"/>
    <col min="3587" max="3587" width="17.7109375" style="1" customWidth="1"/>
    <col min="3588" max="3588" width="23.7109375" style="1" customWidth="1"/>
    <col min="3589" max="3589" width="8.140625" style="1" customWidth="1"/>
    <col min="3590" max="3590" width="12" style="1" customWidth="1"/>
    <col min="3591" max="3591" width="16.42578125" style="1" customWidth="1"/>
    <col min="3592" max="3840" width="9.140625" style="1"/>
    <col min="3841" max="3841" width="12.42578125" style="1" customWidth="1"/>
    <col min="3842" max="3842" width="9.140625" style="1"/>
    <col min="3843" max="3843" width="17.7109375" style="1" customWidth="1"/>
    <col min="3844" max="3844" width="23.7109375" style="1" customWidth="1"/>
    <col min="3845" max="3845" width="8.140625" style="1" customWidth="1"/>
    <col min="3846" max="3846" width="12" style="1" customWidth="1"/>
    <col min="3847" max="3847" width="16.42578125" style="1" customWidth="1"/>
    <col min="3848" max="4096" width="9.140625" style="1"/>
    <col min="4097" max="4097" width="12.42578125" style="1" customWidth="1"/>
    <col min="4098" max="4098" width="9.140625" style="1"/>
    <col min="4099" max="4099" width="17.7109375" style="1" customWidth="1"/>
    <col min="4100" max="4100" width="23.7109375" style="1" customWidth="1"/>
    <col min="4101" max="4101" width="8.140625" style="1" customWidth="1"/>
    <col min="4102" max="4102" width="12" style="1" customWidth="1"/>
    <col min="4103" max="4103" width="16.42578125" style="1" customWidth="1"/>
    <col min="4104" max="4352" width="9.140625" style="1"/>
    <col min="4353" max="4353" width="12.42578125" style="1" customWidth="1"/>
    <col min="4354" max="4354" width="9.140625" style="1"/>
    <col min="4355" max="4355" width="17.7109375" style="1" customWidth="1"/>
    <col min="4356" max="4356" width="23.7109375" style="1" customWidth="1"/>
    <col min="4357" max="4357" width="8.140625" style="1" customWidth="1"/>
    <col min="4358" max="4358" width="12" style="1" customWidth="1"/>
    <col min="4359" max="4359" width="16.42578125" style="1" customWidth="1"/>
    <col min="4360" max="4608" width="9.140625" style="1"/>
    <col min="4609" max="4609" width="12.42578125" style="1" customWidth="1"/>
    <col min="4610" max="4610" width="9.140625" style="1"/>
    <col min="4611" max="4611" width="17.7109375" style="1" customWidth="1"/>
    <col min="4612" max="4612" width="23.7109375" style="1" customWidth="1"/>
    <col min="4613" max="4613" width="8.140625" style="1" customWidth="1"/>
    <col min="4614" max="4614" width="12" style="1" customWidth="1"/>
    <col min="4615" max="4615" width="16.42578125" style="1" customWidth="1"/>
    <col min="4616" max="4864" width="9.140625" style="1"/>
    <col min="4865" max="4865" width="12.42578125" style="1" customWidth="1"/>
    <col min="4866" max="4866" width="9.140625" style="1"/>
    <col min="4867" max="4867" width="17.7109375" style="1" customWidth="1"/>
    <col min="4868" max="4868" width="23.7109375" style="1" customWidth="1"/>
    <col min="4869" max="4869" width="8.140625" style="1" customWidth="1"/>
    <col min="4870" max="4870" width="12" style="1" customWidth="1"/>
    <col min="4871" max="4871" width="16.42578125" style="1" customWidth="1"/>
    <col min="4872" max="5120" width="9.140625" style="1"/>
    <col min="5121" max="5121" width="12.42578125" style="1" customWidth="1"/>
    <col min="5122" max="5122" width="9.140625" style="1"/>
    <col min="5123" max="5123" width="17.7109375" style="1" customWidth="1"/>
    <col min="5124" max="5124" width="23.7109375" style="1" customWidth="1"/>
    <col min="5125" max="5125" width="8.140625" style="1" customWidth="1"/>
    <col min="5126" max="5126" width="12" style="1" customWidth="1"/>
    <col min="5127" max="5127" width="16.42578125" style="1" customWidth="1"/>
    <col min="5128" max="5376" width="9.140625" style="1"/>
    <col min="5377" max="5377" width="12.42578125" style="1" customWidth="1"/>
    <col min="5378" max="5378" width="9.140625" style="1"/>
    <col min="5379" max="5379" width="17.7109375" style="1" customWidth="1"/>
    <col min="5380" max="5380" width="23.7109375" style="1" customWidth="1"/>
    <col min="5381" max="5381" width="8.140625" style="1" customWidth="1"/>
    <col min="5382" max="5382" width="12" style="1" customWidth="1"/>
    <col min="5383" max="5383" width="16.42578125" style="1" customWidth="1"/>
    <col min="5384" max="5632" width="9.140625" style="1"/>
    <col min="5633" max="5633" width="12.42578125" style="1" customWidth="1"/>
    <col min="5634" max="5634" width="9.140625" style="1"/>
    <col min="5635" max="5635" width="17.7109375" style="1" customWidth="1"/>
    <col min="5636" max="5636" width="23.7109375" style="1" customWidth="1"/>
    <col min="5637" max="5637" width="8.140625" style="1" customWidth="1"/>
    <col min="5638" max="5638" width="12" style="1" customWidth="1"/>
    <col min="5639" max="5639" width="16.42578125" style="1" customWidth="1"/>
    <col min="5640" max="5888" width="9.140625" style="1"/>
    <col min="5889" max="5889" width="12.42578125" style="1" customWidth="1"/>
    <col min="5890" max="5890" width="9.140625" style="1"/>
    <col min="5891" max="5891" width="17.7109375" style="1" customWidth="1"/>
    <col min="5892" max="5892" width="23.7109375" style="1" customWidth="1"/>
    <col min="5893" max="5893" width="8.140625" style="1" customWidth="1"/>
    <col min="5894" max="5894" width="12" style="1" customWidth="1"/>
    <col min="5895" max="5895" width="16.42578125" style="1" customWidth="1"/>
    <col min="5896" max="6144" width="9.140625" style="1"/>
    <col min="6145" max="6145" width="12.42578125" style="1" customWidth="1"/>
    <col min="6146" max="6146" width="9.140625" style="1"/>
    <col min="6147" max="6147" width="17.7109375" style="1" customWidth="1"/>
    <col min="6148" max="6148" width="23.7109375" style="1" customWidth="1"/>
    <col min="6149" max="6149" width="8.140625" style="1" customWidth="1"/>
    <col min="6150" max="6150" width="12" style="1" customWidth="1"/>
    <col min="6151" max="6151" width="16.42578125" style="1" customWidth="1"/>
    <col min="6152" max="6400" width="9.140625" style="1"/>
    <col min="6401" max="6401" width="12.42578125" style="1" customWidth="1"/>
    <col min="6402" max="6402" width="9.140625" style="1"/>
    <col min="6403" max="6403" width="17.7109375" style="1" customWidth="1"/>
    <col min="6404" max="6404" width="23.7109375" style="1" customWidth="1"/>
    <col min="6405" max="6405" width="8.140625" style="1" customWidth="1"/>
    <col min="6406" max="6406" width="12" style="1" customWidth="1"/>
    <col min="6407" max="6407" width="16.42578125" style="1" customWidth="1"/>
    <col min="6408" max="6656" width="9.140625" style="1"/>
    <col min="6657" max="6657" width="12.42578125" style="1" customWidth="1"/>
    <col min="6658" max="6658" width="9.140625" style="1"/>
    <col min="6659" max="6659" width="17.7109375" style="1" customWidth="1"/>
    <col min="6660" max="6660" width="23.7109375" style="1" customWidth="1"/>
    <col min="6661" max="6661" width="8.140625" style="1" customWidth="1"/>
    <col min="6662" max="6662" width="12" style="1" customWidth="1"/>
    <col min="6663" max="6663" width="16.42578125" style="1" customWidth="1"/>
    <col min="6664" max="6912" width="9.140625" style="1"/>
    <col min="6913" max="6913" width="12.42578125" style="1" customWidth="1"/>
    <col min="6914" max="6914" width="9.140625" style="1"/>
    <col min="6915" max="6915" width="17.7109375" style="1" customWidth="1"/>
    <col min="6916" max="6916" width="23.7109375" style="1" customWidth="1"/>
    <col min="6917" max="6917" width="8.140625" style="1" customWidth="1"/>
    <col min="6918" max="6918" width="12" style="1" customWidth="1"/>
    <col min="6919" max="6919" width="16.42578125" style="1" customWidth="1"/>
    <col min="6920" max="7168" width="9.140625" style="1"/>
    <col min="7169" max="7169" width="12.42578125" style="1" customWidth="1"/>
    <col min="7170" max="7170" width="9.140625" style="1"/>
    <col min="7171" max="7171" width="17.7109375" style="1" customWidth="1"/>
    <col min="7172" max="7172" width="23.7109375" style="1" customWidth="1"/>
    <col min="7173" max="7173" width="8.140625" style="1" customWidth="1"/>
    <col min="7174" max="7174" width="12" style="1" customWidth="1"/>
    <col min="7175" max="7175" width="16.42578125" style="1" customWidth="1"/>
    <col min="7176" max="7424" width="9.140625" style="1"/>
    <col min="7425" max="7425" width="12.42578125" style="1" customWidth="1"/>
    <col min="7426" max="7426" width="9.140625" style="1"/>
    <col min="7427" max="7427" width="17.7109375" style="1" customWidth="1"/>
    <col min="7428" max="7428" width="23.7109375" style="1" customWidth="1"/>
    <col min="7429" max="7429" width="8.140625" style="1" customWidth="1"/>
    <col min="7430" max="7430" width="12" style="1" customWidth="1"/>
    <col min="7431" max="7431" width="16.42578125" style="1" customWidth="1"/>
    <col min="7432" max="7680" width="9.140625" style="1"/>
    <col min="7681" max="7681" width="12.42578125" style="1" customWidth="1"/>
    <col min="7682" max="7682" width="9.140625" style="1"/>
    <col min="7683" max="7683" width="17.7109375" style="1" customWidth="1"/>
    <col min="7684" max="7684" width="23.7109375" style="1" customWidth="1"/>
    <col min="7685" max="7685" width="8.140625" style="1" customWidth="1"/>
    <col min="7686" max="7686" width="12" style="1" customWidth="1"/>
    <col min="7687" max="7687" width="16.42578125" style="1" customWidth="1"/>
    <col min="7688" max="7936" width="9.140625" style="1"/>
    <col min="7937" max="7937" width="12.42578125" style="1" customWidth="1"/>
    <col min="7938" max="7938" width="9.140625" style="1"/>
    <col min="7939" max="7939" width="17.7109375" style="1" customWidth="1"/>
    <col min="7940" max="7940" width="23.7109375" style="1" customWidth="1"/>
    <col min="7941" max="7941" width="8.140625" style="1" customWidth="1"/>
    <col min="7942" max="7942" width="12" style="1" customWidth="1"/>
    <col min="7943" max="7943" width="16.42578125" style="1" customWidth="1"/>
    <col min="7944" max="8192" width="9.140625" style="1"/>
    <col min="8193" max="8193" width="12.42578125" style="1" customWidth="1"/>
    <col min="8194" max="8194" width="9.140625" style="1"/>
    <col min="8195" max="8195" width="17.7109375" style="1" customWidth="1"/>
    <col min="8196" max="8196" width="23.7109375" style="1" customWidth="1"/>
    <col min="8197" max="8197" width="8.140625" style="1" customWidth="1"/>
    <col min="8198" max="8198" width="12" style="1" customWidth="1"/>
    <col min="8199" max="8199" width="16.42578125" style="1" customWidth="1"/>
    <col min="8200" max="8448" width="9.140625" style="1"/>
    <col min="8449" max="8449" width="12.42578125" style="1" customWidth="1"/>
    <col min="8450" max="8450" width="9.140625" style="1"/>
    <col min="8451" max="8451" width="17.7109375" style="1" customWidth="1"/>
    <col min="8452" max="8452" width="23.7109375" style="1" customWidth="1"/>
    <col min="8453" max="8453" width="8.140625" style="1" customWidth="1"/>
    <col min="8454" max="8454" width="12" style="1" customWidth="1"/>
    <col min="8455" max="8455" width="16.42578125" style="1" customWidth="1"/>
    <col min="8456" max="8704" width="9.140625" style="1"/>
    <col min="8705" max="8705" width="12.42578125" style="1" customWidth="1"/>
    <col min="8706" max="8706" width="9.140625" style="1"/>
    <col min="8707" max="8707" width="17.7109375" style="1" customWidth="1"/>
    <col min="8708" max="8708" width="23.7109375" style="1" customWidth="1"/>
    <col min="8709" max="8709" width="8.140625" style="1" customWidth="1"/>
    <col min="8710" max="8710" width="12" style="1" customWidth="1"/>
    <col min="8711" max="8711" width="16.42578125" style="1" customWidth="1"/>
    <col min="8712" max="8960" width="9.140625" style="1"/>
    <col min="8961" max="8961" width="12.42578125" style="1" customWidth="1"/>
    <col min="8962" max="8962" width="9.140625" style="1"/>
    <col min="8963" max="8963" width="17.7109375" style="1" customWidth="1"/>
    <col min="8964" max="8964" width="23.7109375" style="1" customWidth="1"/>
    <col min="8965" max="8965" width="8.140625" style="1" customWidth="1"/>
    <col min="8966" max="8966" width="12" style="1" customWidth="1"/>
    <col min="8967" max="8967" width="16.42578125" style="1" customWidth="1"/>
    <col min="8968" max="9216" width="9.140625" style="1"/>
    <col min="9217" max="9217" width="12.42578125" style="1" customWidth="1"/>
    <col min="9218" max="9218" width="9.140625" style="1"/>
    <col min="9219" max="9219" width="17.7109375" style="1" customWidth="1"/>
    <col min="9220" max="9220" width="23.7109375" style="1" customWidth="1"/>
    <col min="9221" max="9221" width="8.140625" style="1" customWidth="1"/>
    <col min="9222" max="9222" width="12" style="1" customWidth="1"/>
    <col min="9223" max="9223" width="16.42578125" style="1" customWidth="1"/>
    <col min="9224" max="9472" width="9.140625" style="1"/>
    <col min="9473" max="9473" width="12.42578125" style="1" customWidth="1"/>
    <col min="9474" max="9474" width="9.140625" style="1"/>
    <col min="9475" max="9475" width="17.7109375" style="1" customWidth="1"/>
    <col min="9476" max="9476" width="23.7109375" style="1" customWidth="1"/>
    <col min="9477" max="9477" width="8.140625" style="1" customWidth="1"/>
    <col min="9478" max="9478" width="12" style="1" customWidth="1"/>
    <col min="9479" max="9479" width="16.42578125" style="1" customWidth="1"/>
    <col min="9480" max="9728" width="9.140625" style="1"/>
    <col min="9729" max="9729" width="12.42578125" style="1" customWidth="1"/>
    <col min="9730" max="9730" width="9.140625" style="1"/>
    <col min="9731" max="9731" width="17.7109375" style="1" customWidth="1"/>
    <col min="9732" max="9732" width="23.7109375" style="1" customWidth="1"/>
    <col min="9733" max="9733" width="8.140625" style="1" customWidth="1"/>
    <col min="9734" max="9734" width="12" style="1" customWidth="1"/>
    <col min="9735" max="9735" width="16.42578125" style="1" customWidth="1"/>
    <col min="9736" max="9984" width="9.140625" style="1"/>
    <col min="9985" max="9985" width="12.42578125" style="1" customWidth="1"/>
    <col min="9986" max="9986" width="9.140625" style="1"/>
    <col min="9987" max="9987" width="17.7109375" style="1" customWidth="1"/>
    <col min="9988" max="9988" width="23.7109375" style="1" customWidth="1"/>
    <col min="9989" max="9989" width="8.140625" style="1" customWidth="1"/>
    <col min="9990" max="9990" width="12" style="1" customWidth="1"/>
    <col min="9991" max="9991" width="16.42578125" style="1" customWidth="1"/>
    <col min="9992" max="10240" width="9.140625" style="1"/>
    <col min="10241" max="10241" width="12.42578125" style="1" customWidth="1"/>
    <col min="10242" max="10242" width="9.140625" style="1"/>
    <col min="10243" max="10243" width="17.7109375" style="1" customWidth="1"/>
    <col min="10244" max="10244" width="23.7109375" style="1" customWidth="1"/>
    <col min="10245" max="10245" width="8.140625" style="1" customWidth="1"/>
    <col min="10246" max="10246" width="12" style="1" customWidth="1"/>
    <col min="10247" max="10247" width="16.42578125" style="1" customWidth="1"/>
    <col min="10248" max="10496" width="9.140625" style="1"/>
    <col min="10497" max="10497" width="12.42578125" style="1" customWidth="1"/>
    <col min="10498" max="10498" width="9.140625" style="1"/>
    <col min="10499" max="10499" width="17.7109375" style="1" customWidth="1"/>
    <col min="10500" max="10500" width="23.7109375" style="1" customWidth="1"/>
    <col min="10501" max="10501" width="8.140625" style="1" customWidth="1"/>
    <col min="10502" max="10502" width="12" style="1" customWidth="1"/>
    <col min="10503" max="10503" width="16.42578125" style="1" customWidth="1"/>
    <col min="10504" max="10752" width="9.140625" style="1"/>
    <col min="10753" max="10753" width="12.42578125" style="1" customWidth="1"/>
    <col min="10754" max="10754" width="9.140625" style="1"/>
    <col min="10755" max="10755" width="17.7109375" style="1" customWidth="1"/>
    <col min="10756" max="10756" width="23.7109375" style="1" customWidth="1"/>
    <col min="10757" max="10757" width="8.140625" style="1" customWidth="1"/>
    <col min="10758" max="10758" width="12" style="1" customWidth="1"/>
    <col min="10759" max="10759" width="16.42578125" style="1" customWidth="1"/>
    <col min="10760" max="11008" width="9.140625" style="1"/>
    <col min="11009" max="11009" width="12.42578125" style="1" customWidth="1"/>
    <col min="11010" max="11010" width="9.140625" style="1"/>
    <col min="11011" max="11011" width="17.7109375" style="1" customWidth="1"/>
    <col min="11012" max="11012" width="23.7109375" style="1" customWidth="1"/>
    <col min="11013" max="11013" width="8.140625" style="1" customWidth="1"/>
    <col min="11014" max="11014" width="12" style="1" customWidth="1"/>
    <col min="11015" max="11015" width="16.42578125" style="1" customWidth="1"/>
    <col min="11016" max="11264" width="9.140625" style="1"/>
    <col min="11265" max="11265" width="12.42578125" style="1" customWidth="1"/>
    <col min="11266" max="11266" width="9.140625" style="1"/>
    <col min="11267" max="11267" width="17.7109375" style="1" customWidth="1"/>
    <col min="11268" max="11268" width="23.7109375" style="1" customWidth="1"/>
    <col min="11269" max="11269" width="8.140625" style="1" customWidth="1"/>
    <col min="11270" max="11270" width="12" style="1" customWidth="1"/>
    <col min="11271" max="11271" width="16.42578125" style="1" customWidth="1"/>
    <col min="11272" max="11520" width="9.140625" style="1"/>
    <col min="11521" max="11521" width="12.42578125" style="1" customWidth="1"/>
    <col min="11522" max="11522" width="9.140625" style="1"/>
    <col min="11523" max="11523" width="17.7109375" style="1" customWidth="1"/>
    <col min="11524" max="11524" width="23.7109375" style="1" customWidth="1"/>
    <col min="11525" max="11525" width="8.140625" style="1" customWidth="1"/>
    <col min="11526" max="11526" width="12" style="1" customWidth="1"/>
    <col min="11527" max="11527" width="16.42578125" style="1" customWidth="1"/>
    <col min="11528" max="11776" width="9.140625" style="1"/>
    <col min="11777" max="11777" width="12.42578125" style="1" customWidth="1"/>
    <col min="11778" max="11778" width="9.140625" style="1"/>
    <col min="11779" max="11779" width="17.7109375" style="1" customWidth="1"/>
    <col min="11780" max="11780" width="23.7109375" style="1" customWidth="1"/>
    <col min="11781" max="11781" width="8.140625" style="1" customWidth="1"/>
    <col min="11782" max="11782" width="12" style="1" customWidth="1"/>
    <col min="11783" max="11783" width="16.42578125" style="1" customWidth="1"/>
    <col min="11784" max="12032" width="9.140625" style="1"/>
    <col min="12033" max="12033" width="12.42578125" style="1" customWidth="1"/>
    <col min="12034" max="12034" width="9.140625" style="1"/>
    <col min="12035" max="12035" width="17.7109375" style="1" customWidth="1"/>
    <col min="12036" max="12036" width="23.7109375" style="1" customWidth="1"/>
    <col min="12037" max="12037" width="8.140625" style="1" customWidth="1"/>
    <col min="12038" max="12038" width="12" style="1" customWidth="1"/>
    <col min="12039" max="12039" width="16.42578125" style="1" customWidth="1"/>
    <col min="12040" max="12288" width="9.140625" style="1"/>
    <col min="12289" max="12289" width="12.42578125" style="1" customWidth="1"/>
    <col min="12290" max="12290" width="9.140625" style="1"/>
    <col min="12291" max="12291" width="17.7109375" style="1" customWidth="1"/>
    <col min="12292" max="12292" width="23.7109375" style="1" customWidth="1"/>
    <col min="12293" max="12293" width="8.140625" style="1" customWidth="1"/>
    <col min="12294" max="12294" width="12" style="1" customWidth="1"/>
    <col min="12295" max="12295" width="16.42578125" style="1" customWidth="1"/>
    <col min="12296" max="12544" width="9.140625" style="1"/>
    <col min="12545" max="12545" width="12.42578125" style="1" customWidth="1"/>
    <col min="12546" max="12546" width="9.140625" style="1"/>
    <col min="12547" max="12547" width="17.7109375" style="1" customWidth="1"/>
    <col min="12548" max="12548" width="23.7109375" style="1" customWidth="1"/>
    <col min="12549" max="12549" width="8.140625" style="1" customWidth="1"/>
    <col min="12550" max="12550" width="12" style="1" customWidth="1"/>
    <col min="12551" max="12551" width="16.42578125" style="1" customWidth="1"/>
    <col min="12552" max="12800" width="9.140625" style="1"/>
    <col min="12801" max="12801" width="12.42578125" style="1" customWidth="1"/>
    <col min="12802" max="12802" width="9.140625" style="1"/>
    <col min="12803" max="12803" width="17.7109375" style="1" customWidth="1"/>
    <col min="12804" max="12804" width="23.7109375" style="1" customWidth="1"/>
    <col min="12805" max="12805" width="8.140625" style="1" customWidth="1"/>
    <col min="12806" max="12806" width="12" style="1" customWidth="1"/>
    <col min="12807" max="12807" width="16.42578125" style="1" customWidth="1"/>
    <col min="12808" max="13056" width="9.140625" style="1"/>
    <col min="13057" max="13057" width="12.42578125" style="1" customWidth="1"/>
    <col min="13058" max="13058" width="9.140625" style="1"/>
    <col min="13059" max="13059" width="17.7109375" style="1" customWidth="1"/>
    <col min="13060" max="13060" width="23.7109375" style="1" customWidth="1"/>
    <col min="13061" max="13061" width="8.140625" style="1" customWidth="1"/>
    <col min="13062" max="13062" width="12" style="1" customWidth="1"/>
    <col min="13063" max="13063" width="16.42578125" style="1" customWidth="1"/>
    <col min="13064" max="13312" width="9.140625" style="1"/>
    <col min="13313" max="13313" width="12.42578125" style="1" customWidth="1"/>
    <col min="13314" max="13314" width="9.140625" style="1"/>
    <col min="13315" max="13315" width="17.7109375" style="1" customWidth="1"/>
    <col min="13316" max="13316" width="23.7109375" style="1" customWidth="1"/>
    <col min="13317" max="13317" width="8.140625" style="1" customWidth="1"/>
    <col min="13318" max="13318" width="12" style="1" customWidth="1"/>
    <col min="13319" max="13319" width="16.42578125" style="1" customWidth="1"/>
    <col min="13320" max="13568" width="9.140625" style="1"/>
    <col min="13569" max="13569" width="12.42578125" style="1" customWidth="1"/>
    <col min="13570" max="13570" width="9.140625" style="1"/>
    <col min="13571" max="13571" width="17.7109375" style="1" customWidth="1"/>
    <col min="13572" max="13572" width="23.7109375" style="1" customWidth="1"/>
    <col min="13573" max="13573" width="8.140625" style="1" customWidth="1"/>
    <col min="13574" max="13574" width="12" style="1" customWidth="1"/>
    <col min="13575" max="13575" width="16.42578125" style="1" customWidth="1"/>
    <col min="13576" max="13824" width="9.140625" style="1"/>
    <col min="13825" max="13825" width="12.42578125" style="1" customWidth="1"/>
    <col min="13826" max="13826" width="9.140625" style="1"/>
    <col min="13827" max="13827" width="17.7109375" style="1" customWidth="1"/>
    <col min="13828" max="13828" width="23.7109375" style="1" customWidth="1"/>
    <col min="13829" max="13829" width="8.140625" style="1" customWidth="1"/>
    <col min="13830" max="13830" width="12" style="1" customWidth="1"/>
    <col min="13831" max="13831" width="16.42578125" style="1" customWidth="1"/>
    <col min="13832" max="14080" width="9.140625" style="1"/>
    <col min="14081" max="14081" width="12.42578125" style="1" customWidth="1"/>
    <col min="14082" max="14082" width="9.140625" style="1"/>
    <col min="14083" max="14083" width="17.7109375" style="1" customWidth="1"/>
    <col min="14084" max="14084" width="23.7109375" style="1" customWidth="1"/>
    <col min="14085" max="14085" width="8.140625" style="1" customWidth="1"/>
    <col min="14086" max="14086" width="12" style="1" customWidth="1"/>
    <col min="14087" max="14087" width="16.42578125" style="1" customWidth="1"/>
    <col min="14088" max="14336" width="9.140625" style="1"/>
    <col min="14337" max="14337" width="12.42578125" style="1" customWidth="1"/>
    <col min="14338" max="14338" width="9.140625" style="1"/>
    <col min="14339" max="14339" width="17.7109375" style="1" customWidth="1"/>
    <col min="14340" max="14340" width="23.7109375" style="1" customWidth="1"/>
    <col min="14341" max="14341" width="8.140625" style="1" customWidth="1"/>
    <col min="14342" max="14342" width="12" style="1" customWidth="1"/>
    <col min="14343" max="14343" width="16.42578125" style="1" customWidth="1"/>
    <col min="14344" max="14592" width="9.140625" style="1"/>
    <col min="14593" max="14593" width="12.42578125" style="1" customWidth="1"/>
    <col min="14594" max="14594" width="9.140625" style="1"/>
    <col min="14595" max="14595" width="17.7109375" style="1" customWidth="1"/>
    <col min="14596" max="14596" width="23.7109375" style="1" customWidth="1"/>
    <col min="14597" max="14597" width="8.140625" style="1" customWidth="1"/>
    <col min="14598" max="14598" width="12" style="1" customWidth="1"/>
    <col min="14599" max="14599" width="16.42578125" style="1" customWidth="1"/>
    <col min="14600" max="14848" width="9.140625" style="1"/>
    <col min="14849" max="14849" width="12.42578125" style="1" customWidth="1"/>
    <col min="14850" max="14850" width="9.140625" style="1"/>
    <col min="14851" max="14851" width="17.7109375" style="1" customWidth="1"/>
    <col min="14852" max="14852" width="23.7109375" style="1" customWidth="1"/>
    <col min="14853" max="14853" width="8.140625" style="1" customWidth="1"/>
    <col min="14854" max="14854" width="12" style="1" customWidth="1"/>
    <col min="14855" max="14855" width="16.42578125" style="1" customWidth="1"/>
    <col min="14856" max="15104" width="9.140625" style="1"/>
    <col min="15105" max="15105" width="12.42578125" style="1" customWidth="1"/>
    <col min="15106" max="15106" width="9.140625" style="1"/>
    <col min="15107" max="15107" width="17.7109375" style="1" customWidth="1"/>
    <col min="15108" max="15108" width="23.7109375" style="1" customWidth="1"/>
    <col min="15109" max="15109" width="8.140625" style="1" customWidth="1"/>
    <col min="15110" max="15110" width="12" style="1" customWidth="1"/>
    <col min="15111" max="15111" width="16.42578125" style="1" customWidth="1"/>
    <col min="15112" max="15360" width="9.140625" style="1"/>
    <col min="15361" max="15361" width="12.42578125" style="1" customWidth="1"/>
    <col min="15362" max="15362" width="9.140625" style="1"/>
    <col min="15363" max="15363" width="17.7109375" style="1" customWidth="1"/>
    <col min="15364" max="15364" width="23.7109375" style="1" customWidth="1"/>
    <col min="15365" max="15365" width="8.140625" style="1" customWidth="1"/>
    <col min="15366" max="15366" width="12" style="1" customWidth="1"/>
    <col min="15367" max="15367" width="16.42578125" style="1" customWidth="1"/>
    <col min="15368" max="15616" width="9.140625" style="1"/>
    <col min="15617" max="15617" width="12.42578125" style="1" customWidth="1"/>
    <col min="15618" max="15618" width="9.140625" style="1"/>
    <col min="15619" max="15619" width="17.7109375" style="1" customWidth="1"/>
    <col min="15620" max="15620" width="23.7109375" style="1" customWidth="1"/>
    <col min="15621" max="15621" width="8.140625" style="1" customWidth="1"/>
    <col min="15622" max="15622" width="12" style="1" customWidth="1"/>
    <col min="15623" max="15623" width="16.42578125" style="1" customWidth="1"/>
    <col min="15624" max="15872" width="9.140625" style="1"/>
    <col min="15873" max="15873" width="12.42578125" style="1" customWidth="1"/>
    <col min="15874" max="15874" width="9.140625" style="1"/>
    <col min="15875" max="15875" width="17.7109375" style="1" customWidth="1"/>
    <col min="15876" max="15876" width="23.7109375" style="1" customWidth="1"/>
    <col min="15877" max="15877" width="8.140625" style="1" customWidth="1"/>
    <col min="15878" max="15878" width="12" style="1" customWidth="1"/>
    <col min="15879" max="15879" width="16.42578125" style="1" customWidth="1"/>
    <col min="15880" max="16128" width="9.140625" style="1"/>
    <col min="16129" max="16129" width="12.42578125" style="1" customWidth="1"/>
    <col min="16130" max="16130" width="9.140625" style="1"/>
    <col min="16131" max="16131" width="17.7109375" style="1" customWidth="1"/>
    <col min="16132" max="16132" width="23.7109375" style="1" customWidth="1"/>
    <col min="16133" max="16133" width="8.140625" style="1" customWidth="1"/>
    <col min="16134" max="16134" width="12" style="1" customWidth="1"/>
    <col min="16135" max="16135" width="16.42578125" style="1" customWidth="1"/>
    <col min="16136" max="16384" width="9.140625" style="1"/>
  </cols>
  <sheetData>
    <row r="1" spans="1:8" s="72" customFormat="1" ht="24">
      <c r="A1" s="125" t="s">
        <v>36</v>
      </c>
      <c r="B1" s="125"/>
      <c r="C1" s="125"/>
      <c r="D1" s="125"/>
      <c r="E1" s="125"/>
      <c r="F1" s="125"/>
      <c r="G1" s="71"/>
      <c r="H1" s="71"/>
    </row>
    <row r="2" spans="1:8">
      <c r="A2" s="44"/>
      <c r="B2" s="44"/>
      <c r="C2" s="44"/>
      <c r="D2" s="44"/>
      <c r="E2" s="44"/>
      <c r="F2" s="44"/>
      <c r="G2" s="73"/>
      <c r="H2" s="73"/>
    </row>
    <row r="3" spans="1:8">
      <c r="A3" s="4" t="s">
        <v>30</v>
      </c>
    </row>
    <row r="4" spans="1:8">
      <c r="A4" s="4"/>
      <c r="B4" s="129" t="s">
        <v>0</v>
      </c>
      <c r="C4" s="130"/>
      <c r="D4" s="130"/>
      <c r="E4" s="108" t="s">
        <v>5</v>
      </c>
      <c r="F4" s="108" t="s">
        <v>6</v>
      </c>
    </row>
    <row r="5" spans="1:8">
      <c r="A5" s="4"/>
      <c r="B5" s="122" t="s">
        <v>26</v>
      </c>
      <c r="C5" s="123" t="s">
        <v>16</v>
      </c>
      <c r="D5" s="124" t="s">
        <v>16</v>
      </c>
      <c r="E5" s="83">
        <f>DATA!D31</f>
        <v>8</v>
      </c>
      <c r="F5" s="96">
        <f t="shared" ref="F5:F17" si="0">E5*100/$E$17</f>
        <v>34.782608695652172</v>
      </c>
    </row>
    <row r="6" spans="1:8">
      <c r="A6" s="4"/>
      <c r="B6" s="122" t="s">
        <v>29</v>
      </c>
      <c r="C6" s="123" t="s">
        <v>23</v>
      </c>
      <c r="D6" s="124" t="s">
        <v>23</v>
      </c>
      <c r="E6" s="83">
        <f>DATA!D32</f>
        <v>2</v>
      </c>
      <c r="F6" s="96">
        <f t="shared" si="0"/>
        <v>8.695652173913043</v>
      </c>
    </row>
    <row r="7" spans="1:8">
      <c r="A7" s="4"/>
      <c r="B7" s="122" t="s">
        <v>75</v>
      </c>
      <c r="C7" s="123" t="s">
        <v>52</v>
      </c>
      <c r="D7" s="124" t="s">
        <v>52</v>
      </c>
      <c r="E7" s="83">
        <f>DATA!D33</f>
        <v>2</v>
      </c>
      <c r="F7" s="96">
        <f t="shared" si="0"/>
        <v>8.695652173913043</v>
      </c>
    </row>
    <row r="8" spans="1:8">
      <c r="A8" s="4"/>
      <c r="B8" s="122" t="s">
        <v>33</v>
      </c>
      <c r="C8" s="123" t="s">
        <v>18</v>
      </c>
      <c r="D8" s="124" t="s">
        <v>18</v>
      </c>
      <c r="E8" s="83">
        <f>DATA!D34</f>
        <v>2</v>
      </c>
      <c r="F8" s="96">
        <f t="shared" si="0"/>
        <v>8.695652173913043</v>
      </c>
    </row>
    <row r="9" spans="1:8">
      <c r="A9" s="4"/>
      <c r="B9" s="122" t="s">
        <v>28</v>
      </c>
      <c r="C9" s="123" t="s">
        <v>17</v>
      </c>
      <c r="D9" s="124" t="s">
        <v>17</v>
      </c>
      <c r="E9" s="83">
        <f>DATA!D35</f>
        <v>1</v>
      </c>
      <c r="F9" s="96">
        <f t="shared" si="0"/>
        <v>4.3478260869565215</v>
      </c>
    </row>
    <row r="10" spans="1:8">
      <c r="A10" s="4"/>
      <c r="B10" s="122" t="s">
        <v>27</v>
      </c>
      <c r="C10" s="123" t="s">
        <v>15</v>
      </c>
      <c r="D10" s="124" t="s">
        <v>15</v>
      </c>
      <c r="E10" s="83">
        <f>DATA!D36</f>
        <v>1</v>
      </c>
      <c r="F10" s="96">
        <f t="shared" si="0"/>
        <v>4.3478260869565215</v>
      </c>
    </row>
    <row r="11" spans="1:8">
      <c r="A11" s="4"/>
      <c r="B11" s="122" t="s">
        <v>76</v>
      </c>
      <c r="C11" s="123" t="s">
        <v>53</v>
      </c>
      <c r="D11" s="124" t="s">
        <v>53</v>
      </c>
      <c r="E11" s="83">
        <f>DATA!D37</f>
        <v>1</v>
      </c>
      <c r="F11" s="96">
        <f t="shared" si="0"/>
        <v>4.3478260869565215</v>
      </c>
    </row>
    <row r="12" spans="1:8">
      <c r="A12" s="4"/>
      <c r="B12" s="122" t="s">
        <v>77</v>
      </c>
      <c r="C12" s="123" t="s">
        <v>62</v>
      </c>
      <c r="D12" s="124" t="s">
        <v>62</v>
      </c>
      <c r="E12" s="97">
        <f>DATA!D38</f>
        <v>1</v>
      </c>
      <c r="F12" s="98">
        <f t="shared" si="0"/>
        <v>4.3478260869565215</v>
      </c>
    </row>
    <row r="13" spans="1:8">
      <c r="A13" s="4"/>
      <c r="B13" s="122" t="s">
        <v>27</v>
      </c>
      <c r="C13" s="123" t="s">
        <v>15</v>
      </c>
      <c r="D13" s="124" t="s">
        <v>15</v>
      </c>
      <c r="E13" s="97">
        <f>DATA!D36</f>
        <v>1</v>
      </c>
      <c r="F13" s="98">
        <f t="shared" si="0"/>
        <v>4.3478260869565215</v>
      </c>
    </row>
    <row r="14" spans="1:8">
      <c r="A14" s="4"/>
      <c r="B14" s="122" t="s">
        <v>78</v>
      </c>
      <c r="C14" s="123" t="s">
        <v>63</v>
      </c>
      <c r="D14" s="124" t="s">
        <v>63</v>
      </c>
      <c r="E14" s="97">
        <f>DATA!D40</f>
        <v>1</v>
      </c>
      <c r="F14" s="98">
        <f t="shared" si="0"/>
        <v>4.3478260869565215</v>
      </c>
    </row>
    <row r="15" spans="1:8">
      <c r="A15" s="4"/>
      <c r="B15" s="122" t="s">
        <v>79</v>
      </c>
      <c r="C15" s="123" t="s">
        <v>68</v>
      </c>
      <c r="D15" s="124" t="s">
        <v>68</v>
      </c>
      <c r="E15" s="97">
        <f>DATA!D41</f>
        <v>1</v>
      </c>
      <c r="F15" s="98">
        <f t="shared" si="0"/>
        <v>4.3478260869565215</v>
      </c>
    </row>
    <row r="16" spans="1:8">
      <c r="A16" s="4"/>
      <c r="B16" s="122" t="s">
        <v>13</v>
      </c>
      <c r="C16" s="123" t="s">
        <v>13</v>
      </c>
      <c r="D16" s="124" t="s">
        <v>13</v>
      </c>
      <c r="E16" s="97">
        <f>DATA!D33</f>
        <v>2</v>
      </c>
      <c r="F16" s="98">
        <f t="shared" si="0"/>
        <v>8.695652173913043</v>
      </c>
    </row>
    <row r="17" spans="1:7" ht="24" thickBot="1">
      <c r="A17" s="4"/>
      <c r="B17" s="126" t="s">
        <v>7</v>
      </c>
      <c r="C17" s="127"/>
      <c r="D17" s="128"/>
      <c r="E17" s="74">
        <f>SUM(E5:E16)</f>
        <v>23</v>
      </c>
      <c r="F17" s="75">
        <f t="shared" si="0"/>
        <v>100</v>
      </c>
    </row>
    <row r="18" spans="1:7" ht="24" thickTop="1">
      <c r="A18" s="4"/>
      <c r="B18" s="76"/>
      <c r="C18" s="76"/>
      <c r="D18" s="76"/>
      <c r="E18" s="77"/>
      <c r="F18" s="78"/>
    </row>
    <row r="19" spans="1:7" s="7" customFormat="1" ht="24">
      <c r="B19" s="79" t="s">
        <v>41</v>
      </c>
      <c r="C19" s="80"/>
      <c r="D19" s="80"/>
      <c r="E19" s="81"/>
      <c r="F19" s="82"/>
      <c r="G19" s="68"/>
    </row>
    <row r="20" spans="1:7" s="7" customFormat="1" ht="24">
      <c r="A20" s="7" t="s">
        <v>71</v>
      </c>
      <c r="B20" s="80"/>
      <c r="C20" s="80"/>
      <c r="D20" s="80"/>
      <c r="E20" s="81"/>
      <c r="F20" s="82"/>
      <c r="G20" s="68"/>
    </row>
    <row r="21" spans="1:7" s="7" customFormat="1" ht="24">
      <c r="A21" s="7" t="s">
        <v>91</v>
      </c>
      <c r="E21" s="68"/>
      <c r="F21" s="68"/>
      <c r="G21" s="68"/>
    </row>
    <row r="22" spans="1:7" s="7" customFormat="1" ht="24">
      <c r="E22" s="70"/>
      <c r="F22" s="70"/>
      <c r="G22" s="70"/>
    </row>
    <row r="23" spans="1:7" s="7" customFormat="1" ht="24">
      <c r="E23" s="107"/>
      <c r="F23" s="107"/>
      <c r="G23" s="107"/>
    </row>
    <row r="24" spans="1:7" s="7" customFormat="1" ht="24">
      <c r="E24" s="107"/>
      <c r="F24" s="107"/>
      <c r="G24" s="107"/>
    </row>
    <row r="25" spans="1:7" s="7" customFormat="1" ht="24">
      <c r="E25" s="107"/>
      <c r="F25" s="107"/>
      <c r="G25" s="107"/>
    </row>
    <row r="26" spans="1:7" s="7" customFormat="1" ht="24">
      <c r="E26" s="107"/>
      <c r="F26" s="107"/>
      <c r="G26" s="107"/>
    </row>
    <row r="27" spans="1:7" s="7" customFormat="1" ht="24">
      <c r="E27" s="107"/>
      <c r="F27" s="107"/>
      <c r="G27" s="107"/>
    </row>
    <row r="28" spans="1:7" s="7" customFormat="1" ht="24">
      <c r="E28" s="107"/>
      <c r="F28" s="107"/>
      <c r="G28" s="107"/>
    </row>
    <row r="29" spans="1:7" s="7" customFormat="1" ht="24">
      <c r="E29" s="107"/>
      <c r="F29" s="107"/>
      <c r="G29" s="107"/>
    </row>
    <row r="30" spans="1:7" s="7" customFormat="1" ht="24">
      <c r="A30" s="125" t="s">
        <v>40</v>
      </c>
      <c r="B30" s="125"/>
      <c r="C30" s="125"/>
      <c r="D30" s="125"/>
      <c r="E30" s="125"/>
      <c r="F30" s="125"/>
      <c r="G30" s="107"/>
    </row>
    <row r="31" spans="1:7" s="7" customFormat="1" ht="24">
      <c r="E31" s="107"/>
      <c r="F31" s="107"/>
      <c r="G31" s="107"/>
    </row>
    <row r="32" spans="1:7">
      <c r="A32" s="4" t="s">
        <v>42</v>
      </c>
    </row>
    <row r="33" spans="1:11" s="7" customFormat="1" ht="24">
      <c r="B33" s="131" t="s">
        <v>8</v>
      </c>
      <c r="C33" s="132"/>
      <c r="D33" s="133" t="s">
        <v>72</v>
      </c>
      <c r="E33" s="133"/>
      <c r="F33" s="84" t="s">
        <v>34</v>
      </c>
    </row>
    <row r="34" spans="1:11" s="7" customFormat="1" ht="24">
      <c r="B34" s="85"/>
      <c r="C34" s="86"/>
      <c r="D34" s="87" t="s">
        <v>5</v>
      </c>
      <c r="E34" s="87" t="s">
        <v>6</v>
      </c>
      <c r="F34" s="88" t="s">
        <v>35</v>
      </c>
    </row>
    <row r="35" spans="1:11" s="7" customFormat="1" ht="24">
      <c r="B35" s="134" t="s">
        <v>46</v>
      </c>
      <c r="C35" s="135"/>
      <c r="D35" s="135"/>
      <c r="E35" s="135"/>
      <c r="F35" s="136"/>
    </row>
    <row r="36" spans="1:11" s="7" customFormat="1" ht="24">
      <c r="B36" s="137" t="s">
        <v>37</v>
      </c>
      <c r="C36" s="138"/>
      <c r="D36" s="89">
        <f>DATA!E25</f>
        <v>20</v>
      </c>
      <c r="E36" s="90">
        <f>DATA!E26</f>
        <v>83.333333333333329</v>
      </c>
      <c r="F36" s="11">
        <v>2</v>
      </c>
    </row>
    <row r="37" spans="1:11" s="7" customFormat="1" ht="24">
      <c r="B37" s="139" t="s">
        <v>38</v>
      </c>
      <c r="C37" s="140"/>
      <c r="D37" s="95">
        <f>DATA!F25</f>
        <v>21</v>
      </c>
      <c r="E37" s="103">
        <f>DATA!F26</f>
        <v>87.5</v>
      </c>
      <c r="F37" s="100">
        <v>1</v>
      </c>
    </row>
    <row r="38" spans="1:11" s="7" customFormat="1" ht="22.5" customHeight="1">
      <c r="B38" s="139" t="s">
        <v>39</v>
      </c>
      <c r="C38" s="140"/>
      <c r="D38" s="89">
        <f>DATA!G25</f>
        <v>20</v>
      </c>
      <c r="E38" s="103">
        <f>DATA!G26</f>
        <v>83.333333333333329</v>
      </c>
      <c r="F38" s="11">
        <v>2</v>
      </c>
    </row>
    <row r="39" spans="1:11" s="7" customFormat="1" ht="24">
      <c r="B39" s="91"/>
      <c r="C39" s="92"/>
      <c r="D39" s="93"/>
      <c r="E39" s="93"/>
      <c r="F39" s="94"/>
    </row>
    <row r="40" spans="1:11" s="7" customFormat="1" ht="24">
      <c r="B40" s="109" t="s">
        <v>47</v>
      </c>
      <c r="C40" s="109"/>
      <c r="D40" s="109"/>
      <c r="E40" s="109"/>
      <c r="F40" s="109"/>
      <c r="G40" s="109"/>
      <c r="H40" s="109"/>
      <c r="I40" s="109"/>
      <c r="J40" s="109"/>
      <c r="K40" s="109"/>
    </row>
    <row r="41" spans="1:11" s="7" customFormat="1" ht="24">
      <c r="A41" s="102"/>
      <c r="B41" s="102" t="s">
        <v>96</v>
      </c>
      <c r="C41" s="102"/>
      <c r="D41" s="102"/>
      <c r="E41" s="102"/>
      <c r="F41" s="102"/>
    </row>
    <row r="42" spans="1:11" s="7" customFormat="1" ht="24">
      <c r="A42" s="102" t="s">
        <v>73</v>
      </c>
      <c r="B42" s="102"/>
      <c r="C42" s="102"/>
      <c r="D42" s="102"/>
      <c r="E42" s="102"/>
      <c r="F42" s="102"/>
    </row>
  </sheetData>
  <mergeCells count="23">
    <mergeCell ref="B40:K40"/>
    <mergeCell ref="B17:D17"/>
    <mergeCell ref="A1:F1"/>
    <mergeCell ref="B4:D4"/>
    <mergeCell ref="B33:C33"/>
    <mergeCell ref="D33:E33"/>
    <mergeCell ref="B35:F35"/>
    <mergeCell ref="B36:C36"/>
    <mergeCell ref="B37:C37"/>
    <mergeCell ref="B38:C38"/>
    <mergeCell ref="B5:D5"/>
    <mergeCell ref="B6:D6"/>
    <mergeCell ref="B7:D7"/>
    <mergeCell ref="B8:D8"/>
    <mergeCell ref="B9:D9"/>
    <mergeCell ref="B10:D10"/>
    <mergeCell ref="B16:D16"/>
    <mergeCell ref="A30:F30"/>
    <mergeCell ref="B11:D11"/>
    <mergeCell ref="B12:D12"/>
    <mergeCell ref="B13:D13"/>
    <mergeCell ref="B14:D14"/>
    <mergeCell ref="B15:D15"/>
  </mergeCells>
  <pageMargins left="0.45" right="0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13" zoomScale="140" zoomScaleNormal="140" workbookViewId="0">
      <selection activeCell="C17" sqref="C17"/>
    </sheetView>
  </sheetViews>
  <sheetFormatPr defaultRowHeight="24"/>
  <cols>
    <col min="1" max="1" width="4" style="7" customWidth="1"/>
    <col min="2" max="2" width="3.140625" style="7" customWidth="1"/>
    <col min="3" max="3" width="65.28515625" style="7" customWidth="1"/>
    <col min="4" max="4" width="6.42578125" style="7" customWidth="1"/>
    <col min="5" max="5" width="7.140625" style="7" bestFit="1" customWidth="1"/>
    <col min="6" max="255" width="9" style="7"/>
    <col min="256" max="256" width="5.85546875" style="7" customWidth="1"/>
    <col min="257" max="257" width="5.5703125" style="7" customWidth="1"/>
    <col min="258" max="258" width="69.28515625" style="7" customWidth="1"/>
    <col min="259" max="259" width="7.42578125" style="7" customWidth="1"/>
    <col min="260" max="511" width="9" style="7"/>
    <col min="512" max="512" width="5.85546875" style="7" customWidth="1"/>
    <col min="513" max="513" width="5.5703125" style="7" customWidth="1"/>
    <col min="514" max="514" width="69.28515625" style="7" customWidth="1"/>
    <col min="515" max="515" width="7.42578125" style="7" customWidth="1"/>
    <col min="516" max="767" width="9" style="7"/>
    <col min="768" max="768" width="5.85546875" style="7" customWidth="1"/>
    <col min="769" max="769" width="5.5703125" style="7" customWidth="1"/>
    <col min="770" max="770" width="69.28515625" style="7" customWidth="1"/>
    <col min="771" max="771" width="7.42578125" style="7" customWidth="1"/>
    <col min="772" max="1023" width="9" style="7"/>
    <col min="1024" max="1024" width="5.85546875" style="7" customWidth="1"/>
    <col min="1025" max="1025" width="5.5703125" style="7" customWidth="1"/>
    <col min="1026" max="1026" width="69.28515625" style="7" customWidth="1"/>
    <col min="1027" max="1027" width="7.42578125" style="7" customWidth="1"/>
    <col min="1028" max="1279" width="9" style="7"/>
    <col min="1280" max="1280" width="5.85546875" style="7" customWidth="1"/>
    <col min="1281" max="1281" width="5.5703125" style="7" customWidth="1"/>
    <col min="1282" max="1282" width="69.28515625" style="7" customWidth="1"/>
    <col min="1283" max="1283" width="7.42578125" style="7" customWidth="1"/>
    <col min="1284" max="1535" width="9" style="7"/>
    <col min="1536" max="1536" width="5.85546875" style="7" customWidth="1"/>
    <col min="1537" max="1537" width="5.5703125" style="7" customWidth="1"/>
    <col min="1538" max="1538" width="69.28515625" style="7" customWidth="1"/>
    <col min="1539" max="1539" width="7.42578125" style="7" customWidth="1"/>
    <col min="1540" max="1791" width="9" style="7"/>
    <col min="1792" max="1792" width="5.85546875" style="7" customWidth="1"/>
    <col min="1793" max="1793" width="5.5703125" style="7" customWidth="1"/>
    <col min="1794" max="1794" width="69.28515625" style="7" customWidth="1"/>
    <col min="1795" max="1795" width="7.42578125" style="7" customWidth="1"/>
    <col min="1796" max="2047" width="9" style="7"/>
    <col min="2048" max="2048" width="5.85546875" style="7" customWidth="1"/>
    <col min="2049" max="2049" width="5.5703125" style="7" customWidth="1"/>
    <col min="2050" max="2050" width="69.28515625" style="7" customWidth="1"/>
    <col min="2051" max="2051" width="7.42578125" style="7" customWidth="1"/>
    <col min="2052" max="2303" width="9" style="7"/>
    <col min="2304" max="2304" width="5.85546875" style="7" customWidth="1"/>
    <col min="2305" max="2305" width="5.5703125" style="7" customWidth="1"/>
    <col min="2306" max="2306" width="69.28515625" style="7" customWidth="1"/>
    <col min="2307" max="2307" width="7.42578125" style="7" customWidth="1"/>
    <col min="2308" max="2559" width="9" style="7"/>
    <col min="2560" max="2560" width="5.85546875" style="7" customWidth="1"/>
    <col min="2561" max="2561" width="5.5703125" style="7" customWidth="1"/>
    <col min="2562" max="2562" width="69.28515625" style="7" customWidth="1"/>
    <col min="2563" max="2563" width="7.42578125" style="7" customWidth="1"/>
    <col min="2564" max="2815" width="9" style="7"/>
    <col min="2816" max="2816" width="5.85546875" style="7" customWidth="1"/>
    <col min="2817" max="2817" width="5.5703125" style="7" customWidth="1"/>
    <col min="2818" max="2818" width="69.28515625" style="7" customWidth="1"/>
    <col min="2819" max="2819" width="7.42578125" style="7" customWidth="1"/>
    <col min="2820" max="3071" width="9" style="7"/>
    <col min="3072" max="3072" width="5.85546875" style="7" customWidth="1"/>
    <col min="3073" max="3073" width="5.5703125" style="7" customWidth="1"/>
    <col min="3074" max="3074" width="69.28515625" style="7" customWidth="1"/>
    <col min="3075" max="3075" width="7.42578125" style="7" customWidth="1"/>
    <col min="3076" max="3327" width="9" style="7"/>
    <col min="3328" max="3328" width="5.85546875" style="7" customWidth="1"/>
    <col min="3329" max="3329" width="5.5703125" style="7" customWidth="1"/>
    <col min="3330" max="3330" width="69.28515625" style="7" customWidth="1"/>
    <col min="3331" max="3331" width="7.42578125" style="7" customWidth="1"/>
    <col min="3332" max="3583" width="9" style="7"/>
    <col min="3584" max="3584" width="5.85546875" style="7" customWidth="1"/>
    <col min="3585" max="3585" width="5.5703125" style="7" customWidth="1"/>
    <col min="3586" max="3586" width="69.28515625" style="7" customWidth="1"/>
    <col min="3587" max="3587" width="7.42578125" style="7" customWidth="1"/>
    <col min="3588" max="3839" width="9" style="7"/>
    <col min="3840" max="3840" width="5.85546875" style="7" customWidth="1"/>
    <col min="3841" max="3841" width="5.5703125" style="7" customWidth="1"/>
    <col min="3842" max="3842" width="69.28515625" style="7" customWidth="1"/>
    <col min="3843" max="3843" width="7.42578125" style="7" customWidth="1"/>
    <col min="3844" max="4095" width="9" style="7"/>
    <col min="4096" max="4096" width="5.85546875" style="7" customWidth="1"/>
    <col min="4097" max="4097" width="5.5703125" style="7" customWidth="1"/>
    <col min="4098" max="4098" width="69.28515625" style="7" customWidth="1"/>
    <col min="4099" max="4099" width="7.42578125" style="7" customWidth="1"/>
    <col min="4100" max="4351" width="9" style="7"/>
    <col min="4352" max="4352" width="5.85546875" style="7" customWidth="1"/>
    <col min="4353" max="4353" width="5.5703125" style="7" customWidth="1"/>
    <col min="4354" max="4354" width="69.28515625" style="7" customWidth="1"/>
    <col min="4355" max="4355" width="7.42578125" style="7" customWidth="1"/>
    <col min="4356" max="4607" width="9" style="7"/>
    <col min="4608" max="4608" width="5.85546875" style="7" customWidth="1"/>
    <col min="4609" max="4609" width="5.5703125" style="7" customWidth="1"/>
    <col min="4610" max="4610" width="69.28515625" style="7" customWidth="1"/>
    <col min="4611" max="4611" width="7.42578125" style="7" customWidth="1"/>
    <col min="4612" max="4863" width="9" style="7"/>
    <col min="4864" max="4864" width="5.85546875" style="7" customWidth="1"/>
    <col min="4865" max="4865" width="5.5703125" style="7" customWidth="1"/>
    <col min="4866" max="4866" width="69.28515625" style="7" customWidth="1"/>
    <col min="4867" max="4867" width="7.42578125" style="7" customWidth="1"/>
    <col min="4868" max="5119" width="9" style="7"/>
    <col min="5120" max="5120" width="5.85546875" style="7" customWidth="1"/>
    <col min="5121" max="5121" width="5.5703125" style="7" customWidth="1"/>
    <col min="5122" max="5122" width="69.28515625" style="7" customWidth="1"/>
    <col min="5123" max="5123" width="7.42578125" style="7" customWidth="1"/>
    <col min="5124" max="5375" width="9" style="7"/>
    <col min="5376" max="5376" width="5.85546875" style="7" customWidth="1"/>
    <col min="5377" max="5377" width="5.5703125" style="7" customWidth="1"/>
    <col min="5378" max="5378" width="69.28515625" style="7" customWidth="1"/>
    <col min="5379" max="5379" width="7.42578125" style="7" customWidth="1"/>
    <col min="5380" max="5631" width="9" style="7"/>
    <col min="5632" max="5632" width="5.85546875" style="7" customWidth="1"/>
    <col min="5633" max="5633" width="5.5703125" style="7" customWidth="1"/>
    <col min="5634" max="5634" width="69.28515625" style="7" customWidth="1"/>
    <col min="5635" max="5635" width="7.42578125" style="7" customWidth="1"/>
    <col min="5636" max="5887" width="9" style="7"/>
    <col min="5888" max="5888" width="5.85546875" style="7" customWidth="1"/>
    <col min="5889" max="5889" width="5.5703125" style="7" customWidth="1"/>
    <col min="5890" max="5890" width="69.28515625" style="7" customWidth="1"/>
    <col min="5891" max="5891" width="7.42578125" style="7" customWidth="1"/>
    <col min="5892" max="6143" width="9" style="7"/>
    <col min="6144" max="6144" width="5.85546875" style="7" customWidth="1"/>
    <col min="6145" max="6145" width="5.5703125" style="7" customWidth="1"/>
    <col min="6146" max="6146" width="69.28515625" style="7" customWidth="1"/>
    <col min="6147" max="6147" width="7.42578125" style="7" customWidth="1"/>
    <col min="6148" max="6399" width="9" style="7"/>
    <col min="6400" max="6400" width="5.85546875" style="7" customWidth="1"/>
    <col min="6401" max="6401" width="5.5703125" style="7" customWidth="1"/>
    <col min="6402" max="6402" width="69.28515625" style="7" customWidth="1"/>
    <col min="6403" max="6403" width="7.42578125" style="7" customWidth="1"/>
    <col min="6404" max="6655" width="9" style="7"/>
    <col min="6656" max="6656" width="5.85546875" style="7" customWidth="1"/>
    <col min="6657" max="6657" width="5.5703125" style="7" customWidth="1"/>
    <col min="6658" max="6658" width="69.28515625" style="7" customWidth="1"/>
    <col min="6659" max="6659" width="7.42578125" style="7" customWidth="1"/>
    <col min="6660" max="6911" width="9" style="7"/>
    <col min="6912" max="6912" width="5.85546875" style="7" customWidth="1"/>
    <col min="6913" max="6913" width="5.5703125" style="7" customWidth="1"/>
    <col min="6914" max="6914" width="69.28515625" style="7" customWidth="1"/>
    <col min="6915" max="6915" width="7.42578125" style="7" customWidth="1"/>
    <col min="6916" max="7167" width="9" style="7"/>
    <col min="7168" max="7168" width="5.85546875" style="7" customWidth="1"/>
    <col min="7169" max="7169" width="5.5703125" style="7" customWidth="1"/>
    <col min="7170" max="7170" width="69.28515625" style="7" customWidth="1"/>
    <col min="7171" max="7171" width="7.42578125" style="7" customWidth="1"/>
    <col min="7172" max="7423" width="9" style="7"/>
    <col min="7424" max="7424" width="5.85546875" style="7" customWidth="1"/>
    <col min="7425" max="7425" width="5.5703125" style="7" customWidth="1"/>
    <col min="7426" max="7426" width="69.28515625" style="7" customWidth="1"/>
    <col min="7427" max="7427" width="7.42578125" style="7" customWidth="1"/>
    <col min="7428" max="7679" width="9" style="7"/>
    <col min="7680" max="7680" width="5.85546875" style="7" customWidth="1"/>
    <col min="7681" max="7681" width="5.5703125" style="7" customWidth="1"/>
    <col min="7682" max="7682" width="69.28515625" style="7" customWidth="1"/>
    <col min="7683" max="7683" width="7.42578125" style="7" customWidth="1"/>
    <col min="7684" max="7935" width="9" style="7"/>
    <col min="7936" max="7936" width="5.85546875" style="7" customWidth="1"/>
    <col min="7937" max="7937" width="5.5703125" style="7" customWidth="1"/>
    <col min="7938" max="7938" width="69.28515625" style="7" customWidth="1"/>
    <col min="7939" max="7939" width="7.42578125" style="7" customWidth="1"/>
    <col min="7940" max="8191" width="9" style="7"/>
    <col min="8192" max="8192" width="5.85546875" style="7" customWidth="1"/>
    <col min="8193" max="8193" width="5.5703125" style="7" customWidth="1"/>
    <col min="8194" max="8194" width="69.28515625" style="7" customWidth="1"/>
    <col min="8195" max="8195" width="7.42578125" style="7" customWidth="1"/>
    <col min="8196" max="8447" width="9" style="7"/>
    <col min="8448" max="8448" width="5.85546875" style="7" customWidth="1"/>
    <col min="8449" max="8449" width="5.5703125" style="7" customWidth="1"/>
    <col min="8450" max="8450" width="69.28515625" style="7" customWidth="1"/>
    <col min="8451" max="8451" width="7.42578125" style="7" customWidth="1"/>
    <col min="8452" max="8703" width="9" style="7"/>
    <col min="8704" max="8704" width="5.85546875" style="7" customWidth="1"/>
    <col min="8705" max="8705" width="5.5703125" style="7" customWidth="1"/>
    <col min="8706" max="8706" width="69.28515625" style="7" customWidth="1"/>
    <col min="8707" max="8707" width="7.42578125" style="7" customWidth="1"/>
    <col min="8708" max="8959" width="9" style="7"/>
    <col min="8960" max="8960" width="5.85546875" style="7" customWidth="1"/>
    <col min="8961" max="8961" width="5.5703125" style="7" customWidth="1"/>
    <col min="8962" max="8962" width="69.28515625" style="7" customWidth="1"/>
    <col min="8963" max="8963" width="7.42578125" style="7" customWidth="1"/>
    <col min="8964" max="9215" width="9" style="7"/>
    <col min="9216" max="9216" width="5.85546875" style="7" customWidth="1"/>
    <col min="9217" max="9217" width="5.5703125" style="7" customWidth="1"/>
    <col min="9218" max="9218" width="69.28515625" style="7" customWidth="1"/>
    <col min="9219" max="9219" width="7.42578125" style="7" customWidth="1"/>
    <col min="9220" max="9471" width="9" style="7"/>
    <col min="9472" max="9472" width="5.85546875" style="7" customWidth="1"/>
    <col min="9473" max="9473" width="5.5703125" style="7" customWidth="1"/>
    <col min="9474" max="9474" width="69.28515625" style="7" customWidth="1"/>
    <col min="9475" max="9475" width="7.42578125" style="7" customWidth="1"/>
    <col min="9476" max="9727" width="9" style="7"/>
    <col min="9728" max="9728" width="5.85546875" style="7" customWidth="1"/>
    <col min="9729" max="9729" width="5.5703125" style="7" customWidth="1"/>
    <col min="9730" max="9730" width="69.28515625" style="7" customWidth="1"/>
    <col min="9731" max="9731" width="7.42578125" style="7" customWidth="1"/>
    <col min="9732" max="9983" width="9" style="7"/>
    <col min="9984" max="9984" width="5.85546875" style="7" customWidth="1"/>
    <col min="9985" max="9985" width="5.5703125" style="7" customWidth="1"/>
    <col min="9986" max="9986" width="69.28515625" style="7" customWidth="1"/>
    <col min="9987" max="9987" width="7.42578125" style="7" customWidth="1"/>
    <col min="9988" max="10239" width="9" style="7"/>
    <col min="10240" max="10240" width="5.85546875" style="7" customWidth="1"/>
    <col min="10241" max="10241" width="5.5703125" style="7" customWidth="1"/>
    <col min="10242" max="10242" width="69.28515625" style="7" customWidth="1"/>
    <col min="10243" max="10243" width="7.42578125" style="7" customWidth="1"/>
    <col min="10244" max="10495" width="9" style="7"/>
    <col min="10496" max="10496" width="5.85546875" style="7" customWidth="1"/>
    <col min="10497" max="10497" width="5.5703125" style="7" customWidth="1"/>
    <col min="10498" max="10498" width="69.28515625" style="7" customWidth="1"/>
    <col min="10499" max="10499" width="7.42578125" style="7" customWidth="1"/>
    <col min="10500" max="10751" width="9" style="7"/>
    <col min="10752" max="10752" width="5.85546875" style="7" customWidth="1"/>
    <col min="10753" max="10753" width="5.5703125" style="7" customWidth="1"/>
    <col min="10754" max="10754" width="69.28515625" style="7" customWidth="1"/>
    <col min="10755" max="10755" width="7.42578125" style="7" customWidth="1"/>
    <col min="10756" max="11007" width="9" style="7"/>
    <col min="11008" max="11008" width="5.85546875" style="7" customWidth="1"/>
    <col min="11009" max="11009" width="5.5703125" style="7" customWidth="1"/>
    <col min="11010" max="11010" width="69.28515625" style="7" customWidth="1"/>
    <col min="11011" max="11011" width="7.42578125" style="7" customWidth="1"/>
    <col min="11012" max="11263" width="9" style="7"/>
    <col min="11264" max="11264" width="5.85546875" style="7" customWidth="1"/>
    <col min="11265" max="11265" width="5.5703125" style="7" customWidth="1"/>
    <col min="11266" max="11266" width="69.28515625" style="7" customWidth="1"/>
    <col min="11267" max="11267" width="7.42578125" style="7" customWidth="1"/>
    <col min="11268" max="11519" width="9" style="7"/>
    <col min="11520" max="11520" width="5.85546875" style="7" customWidth="1"/>
    <col min="11521" max="11521" width="5.5703125" style="7" customWidth="1"/>
    <col min="11522" max="11522" width="69.28515625" style="7" customWidth="1"/>
    <col min="11523" max="11523" width="7.42578125" style="7" customWidth="1"/>
    <col min="11524" max="11775" width="9" style="7"/>
    <col min="11776" max="11776" width="5.85546875" style="7" customWidth="1"/>
    <col min="11777" max="11777" width="5.5703125" style="7" customWidth="1"/>
    <col min="11778" max="11778" width="69.28515625" style="7" customWidth="1"/>
    <col min="11779" max="11779" width="7.42578125" style="7" customWidth="1"/>
    <col min="11780" max="12031" width="9" style="7"/>
    <col min="12032" max="12032" width="5.85546875" style="7" customWidth="1"/>
    <col min="12033" max="12033" width="5.5703125" style="7" customWidth="1"/>
    <col min="12034" max="12034" width="69.28515625" style="7" customWidth="1"/>
    <col min="12035" max="12035" width="7.42578125" style="7" customWidth="1"/>
    <col min="12036" max="12287" width="9" style="7"/>
    <col min="12288" max="12288" width="5.85546875" style="7" customWidth="1"/>
    <col min="12289" max="12289" width="5.5703125" style="7" customWidth="1"/>
    <col min="12290" max="12290" width="69.28515625" style="7" customWidth="1"/>
    <col min="12291" max="12291" width="7.42578125" style="7" customWidth="1"/>
    <col min="12292" max="12543" width="9" style="7"/>
    <col min="12544" max="12544" width="5.85546875" style="7" customWidth="1"/>
    <col min="12545" max="12545" width="5.5703125" style="7" customWidth="1"/>
    <col min="12546" max="12546" width="69.28515625" style="7" customWidth="1"/>
    <col min="12547" max="12547" width="7.42578125" style="7" customWidth="1"/>
    <col min="12548" max="12799" width="9" style="7"/>
    <col min="12800" max="12800" width="5.85546875" style="7" customWidth="1"/>
    <col min="12801" max="12801" width="5.5703125" style="7" customWidth="1"/>
    <col min="12802" max="12802" width="69.28515625" style="7" customWidth="1"/>
    <col min="12803" max="12803" width="7.42578125" style="7" customWidth="1"/>
    <col min="12804" max="13055" width="9" style="7"/>
    <col min="13056" max="13056" width="5.85546875" style="7" customWidth="1"/>
    <col min="13057" max="13057" width="5.5703125" style="7" customWidth="1"/>
    <col min="13058" max="13058" width="69.28515625" style="7" customWidth="1"/>
    <col min="13059" max="13059" width="7.42578125" style="7" customWidth="1"/>
    <col min="13060" max="13311" width="9" style="7"/>
    <col min="13312" max="13312" width="5.85546875" style="7" customWidth="1"/>
    <col min="13313" max="13313" width="5.5703125" style="7" customWidth="1"/>
    <col min="13314" max="13314" width="69.28515625" style="7" customWidth="1"/>
    <col min="13315" max="13315" width="7.42578125" style="7" customWidth="1"/>
    <col min="13316" max="13567" width="9" style="7"/>
    <col min="13568" max="13568" width="5.85546875" style="7" customWidth="1"/>
    <col min="13569" max="13569" width="5.5703125" style="7" customWidth="1"/>
    <col min="13570" max="13570" width="69.28515625" style="7" customWidth="1"/>
    <col min="13571" max="13571" width="7.42578125" style="7" customWidth="1"/>
    <col min="13572" max="13823" width="9" style="7"/>
    <col min="13824" max="13824" width="5.85546875" style="7" customWidth="1"/>
    <col min="13825" max="13825" width="5.5703125" style="7" customWidth="1"/>
    <col min="13826" max="13826" width="69.28515625" style="7" customWidth="1"/>
    <col min="13827" max="13827" width="7.42578125" style="7" customWidth="1"/>
    <col min="13828" max="14079" width="9" style="7"/>
    <col min="14080" max="14080" width="5.85546875" style="7" customWidth="1"/>
    <col min="14081" max="14081" width="5.5703125" style="7" customWidth="1"/>
    <col min="14082" max="14082" width="69.28515625" style="7" customWidth="1"/>
    <col min="14083" max="14083" width="7.42578125" style="7" customWidth="1"/>
    <col min="14084" max="14335" width="9" style="7"/>
    <col min="14336" max="14336" width="5.85546875" style="7" customWidth="1"/>
    <col min="14337" max="14337" width="5.5703125" style="7" customWidth="1"/>
    <col min="14338" max="14338" width="69.28515625" style="7" customWidth="1"/>
    <col min="14339" max="14339" width="7.42578125" style="7" customWidth="1"/>
    <col min="14340" max="14591" width="9" style="7"/>
    <col min="14592" max="14592" width="5.85546875" style="7" customWidth="1"/>
    <col min="14593" max="14593" width="5.5703125" style="7" customWidth="1"/>
    <col min="14594" max="14594" width="69.28515625" style="7" customWidth="1"/>
    <col min="14595" max="14595" width="7.42578125" style="7" customWidth="1"/>
    <col min="14596" max="14847" width="9" style="7"/>
    <col min="14848" max="14848" width="5.85546875" style="7" customWidth="1"/>
    <col min="14849" max="14849" width="5.5703125" style="7" customWidth="1"/>
    <col min="14850" max="14850" width="69.28515625" style="7" customWidth="1"/>
    <col min="14851" max="14851" width="7.42578125" style="7" customWidth="1"/>
    <col min="14852" max="15103" width="9" style="7"/>
    <col min="15104" max="15104" width="5.85546875" style="7" customWidth="1"/>
    <col min="15105" max="15105" width="5.5703125" style="7" customWidth="1"/>
    <col min="15106" max="15106" width="69.28515625" style="7" customWidth="1"/>
    <col min="15107" max="15107" width="7.42578125" style="7" customWidth="1"/>
    <col min="15108" max="15359" width="9" style="7"/>
    <col min="15360" max="15360" width="5.85546875" style="7" customWidth="1"/>
    <col min="15361" max="15361" width="5.5703125" style="7" customWidth="1"/>
    <col min="15362" max="15362" width="69.28515625" style="7" customWidth="1"/>
    <col min="15363" max="15363" width="7.42578125" style="7" customWidth="1"/>
    <col min="15364" max="15615" width="9" style="7"/>
    <col min="15616" max="15616" width="5.85546875" style="7" customWidth="1"/>
    <col min="15617" max="15617" width="5.5703125" style="7" customWidth="1"/>
    <col min="15618" max="15618" width="69.28515625" style="7" customWidth="1"/>
    <col min="15619" max="15619" width="7.42578125" style="7" customWidth="1"/>
    <col min="15620" max="15871" width="9" style="7"/>
    <col min="15872" max="15872" width="5.85546875" style="7" customWidth="1"/>
    <col min="15873" max="15873" width="5.5703125" style="7" customWidth="1"/>
    <col min="15874" max="15874" width="69.28515625" style="7" customWidth="1"/>
    <col min="15875" max="15875" width="7.42578125" style="7" customWidth="1"/>
    <col min="15876" max="16127" width="9" style="7"/>
    <col min="16128" max="16128" width="5.85546875" style="7" customWidth="1"/>
    <col min="16129" max="16129" width="5.5703125" style="7" customWidth="1"/>
    <col min="16130" max="16130" width="69.28515625" style="7" customWidth="1"/>
    <col min="16131" max="16131" width="7.42578125" style="7" customWidth="1"/>
    <col min="16132" max="16383" width="9" style="7"/>
    <col min="16384" max="16384" width="9" style="7" customWidth="1"/>
  </cols>
  <sheetData>
    <row r="1" spans="1:5" ht="21" customHeight="1">
      <c r="A1" s="125" t="s">
        <v>74</v>
      </c>
      <c r="B1" s="125"/>
      <c r="C1" s="125"/>
      <c r="D1" s="125"/>
      <c r="E1" s="125"/>
    </row>
    <row r="2" spans="1:5">
      <c r="A2" s="8" t="s">
        <v>43</v>
      </c>
    </row>
    <row r="3" spans="1:5">
      <c r="A3" s="8"/>
    </row>
    <row r="4" spans="1:5">
      <c r="B4" s="9" t="s">
        <v>9</v>
      </c>
      <c r="C4" s="9" t="s">
        <v>8</v>
      </c>
      <c r="D4" s="10" t="s">
        <v>10</v>
      </c>
      <c r="E4" s="104" t="s">
        <v>6</v>
      </c>
    </row>
    <row r="5" spans="1:5">
      <c r="B5" s="101">
        <v>1</v>
      </c>
      <c r="C5" s="12" t="s">
        <v>64</v>
      </c>
      <c r="D5" s="11">
        <v>3</v>
      </c>
      <c r="E5" s="31">
        <f>D5*100/D$18</f>
        <v>16.666666666666668</v>
      </c>
    </row>
    <row r="6" spans="1:5">
      <c r="B6" s="43">
        <v>2</v>
      </c>
      <c r="C6" s="67" t="s">
        <v>54</v>
      </c>
      <c r="D6" s="11">
        <v>2</v>
      </c>
      <c r="E6" s="31">
        <f t="shared" ref="E6:E18" si="0">D6*100/D$18</f>
        <v>11.111111111111111</v>
      </c>
    </row>
    <row r="7" spans="1:5">
      <c r="B7" s="101">
        <v>3</v>
      </c>
      <c r="C7" s="12" t="s">
        <v>55</v>
      </c>
      <c r="D7" s="11">
        <v>2</v>
      </c>
      <c r="E7" s="31">
        <f t="shared" si="0"/>
        <v>11.111111111111111</v>
      </c>
    </row>
    <row r="8" spans="1:5">
      <c r="B8" s="43">
        <v>4</v>
      </c>
      <c r="C8" s="42" t="s">
        <v>57</v>
      </c>
      <c r="D8" s="11">
        <v>2</v>
      </c>
      <c r="E8" s="31">
        <f t="shared" si="0"/>
        <v>11.111111111111111</v>
      </c>
    </row>
    <row r="9" spans="1:5">
      <c r="B9" s="101">
        <v>5</v>
      </c>
      <c r="C9" s="26" t="s">
        <v>58</v>
      </c>
      <c r="D9" s="11">
        <v>1</v>
      </c>
      <c r="E9" s="31">
        <f t="shared" si="0"/>
        <v>5.5555555555555554</v>
      </c>
    </row>
    <row r="10" spans="1:5">
      <c r="B10" s="43">
        <v>6</v>
      </c>
      <c r="C10" s="26" t="s">
        <v>59</v>
      </c>
      <c r="D10" s="25">
        <v>1</v>
      </c>
      <c r="E10" s="31">
        <f t="shared" si="0"/>
        <v>5.5555555555555554</v>
      </c>
    </row>
    <row r="11" spans="1:5">
      <c r="B11" s="101">
        <v>7</v>
      </c>
      <c r="C11" s="12" t="s">
        <v>60</v>
      </c>
      <c r="D11" s="11">
        <v>1</v>
      </c>
      <c r="E11" s="31">
        <f t="shared" si="0"/>
        <v>5.5555555555555554</v>
      </c>
    </row>
    <row r="12" spans="1:5">
      <c r="B12" s="43">
        <v>8</v>
      </c>
      <c r="C12" s="26" t="s">
        <v>61</v>
      </c>
      <c r="D12" s="25">
        <v>1</v>
      </c>
      <c r="E12" s="31">
        <f t="shared" si="0"/>
        <v>5.5555555555555554</v>
      </c>
    </row>
    <row r="13" spans="1:5">
      <c r="B13" s="101">
        <v>9</v>
      </c>
      <c r="C13" s="42" t="s">
        <v>65</v>
      </c>
      <c r="D13" s="56">
        <v>1</v>
      </c>
      <c r="E13" s="31">
        <f t="shared" si="0"/>
        <v>5.5555555555555554</v>
      </c>
    </row>
    <row r="14" spans="1:5">
      <c r="B14" s="43">
        <v>10</v>
      </c>
      <c r="C14" s="41" t="s">
        <v>66</v>
      </c>
      <c r="D14" s="57">
        <v>1</v>
      </c>
      <c r="E14" s="31">
        <f t="shared" si="0"/>
        <v>5.5555555555555554</v>
      </c>
    </row>
    <row r="15" spans="1:5">
      <c r="B15" s="101">
        <v>11</v>
      </c>
      <c r="C15" s="12" t="s">
        <v>67</v>
      </c>
      <c r="D15" s="11">
        <v>1</v>
      </c>
      <c r="E15" s="31">
        <f t="shared" si="0"/>
        <v>5.5555555555555554</v>
      </c>
    </row>
    <row r="16" spans="1:5">
      <c r="B16" s="43">
        <v>12</v>
      </c>
      <c r="C16" s="26" t="s">
        <v>56</v>
      </c>
      <c r="D16" s="99">
        <v>1</v>
      </c>
      <c r="E16" s="31">
        <f t="shared" si="0"/>
        <v>5.5555555555555554</v>
      </c>
    </row>
    <row r="17" spans="2:5">
      <c r="B17" s="101">
        <v>13</v>
      </c>
      <c r="C17" s="26" t="s">
        <v>51</v>
      </c>
      <c r="D17" s="11">
        <v>1</v>
      </c>
      <c r="E17" s="31">
        <f t="shared" si="0"/>
        <v>5.5555555555555554</v>
      </c>
    </row>
    <row r="18" spans="2:5">
      <c r="B18" s="141" t="s">
        <v>7</v>
      </c>
      <c r="C18" s="142"/>
      <c r="D18" s="61">
        <f>SUM(D5:D17)</f>
        <v>18</v>
      </c>
      <c r="E18" s="105">
        <f t="shared" si="0"/>
        <v>100</v>
      </c>
    </row>
    <row r="19" spans="2:5">
      <c r="B19" s="15"/>
      <c r="C19" s="15"/>
      <c r="D19" s="15"/>
    </row>
  </sheetData>
  <mergeCells count="2">
    <mergeCell ref="B18:C18"/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</vt:lpstr>
      <vt:lpstr>บทสรุป</vt:lpstr>
      <vt:lpstr>สรุปตาราง1-2</vt:lpstr>
      <vt:lpstr>ตาราง3-4</vt:lpstr>
      <vt:lpstr>เสนอแนะ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2018-05-02T08:53:24Z</cp:lastPrinted>
  <dcterms:created xsi:type="dcterms:W3CDTF">2014-10-15T08:34:52Z</dcterms:created>
  <dcterms:modified xsi:type="dcterms:W3CDTF">2018-05-07T03:29:53Z</dcterms:modified>
</cp:coreProperties>
</file>