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 กิจกรรม\ผลประเมินโครงการ ประจำปีงบประมาณ 2566\"/>
    </mc:Choice>
  </mc:AlternateContent>
  <xr:revisionPtr revIDLastSave="0" documentId="13_ncr:1_{E22E4384-A185-4B7D-A4B5-BAC7A49E8D72}" xr6:coauthVersionLast="36" xr6:coauthVersionMax="36" xr10:uidLastSave="{00000000-0000-0000-0000-000000000000}"/>
  <bookViews>
    <workbookView xWindow="0" yWindow="0" windowWidth="20490" windowHeight="7755" activeTab="3" xr2:uid="{00000000-000D-0000-FFFF-FFFF00000000}"/>
  </bookViews>
  <sheets>
    <sheet name="Sheet1" sheetId="21" r:id="rId1"/>
    <sheet name="DATA" sheetId="22" r:id="rId2"/>
    <sheet name="สรุป" sheetId="15" r:id="rId3"/>
    <sheet name="คณะ" sheetId="17" r:id="rId4"/>
    <sheet name="ก่อน-หลัง" sheetId="19" r:id="rId5"/>
    <sheet name="ตอนที่2" sheetId="18" r:id="rId6"/>
    <sheet name="ตอนที่3" sheetId="20" r:id="rId7"/>
  </sheets>
  <definedNames>
    <definedName name="_xlnm._FilterDatabase" localSheetId="1" hidden="1">DATA!$B$1:$B$1048332</definedName>
  </definedNames>
  <calcPr calcId="191029"/>
</workbook>
</file>

<file path=xl/calcChain.xml><?xml version="1.0" encoding="utf-8"?>
<calcChain xmlns="http://schemas.openxmlformats.org/spreadsheetml/2006/main">
  <c r="G17" i="18" l="1"/>
  <c r="F17" i="18"/>
  <c r="H17" i="18" s="1"/>
  <c r="G16" i="18"/>
  <c r="G15" i="18"/>
  <c r="G14" i="18"/>
  <c r="G13" i="18"/>
  <c r="F16" i="18"/>
  <c r="H16" i="18" s="1"/>
  <c r="F15" i="18"/>
  <c r="H15" i="18" s="1"/>
  <c r="F14" i="18"/>
  <c r="H14" i="18" s="1"/>
  <c r="F13" i="18"/>
  <c r="H13" i="18" s="1"/>
  <c r="G11" i="18"/>
  <c r="G10" i="18"/>
  <c r="G9" i="18"/>
  <c r="G8" i="18"/>
  <c r="F10" i="18"/>
  <c r="H10" i="18" s="1"/>
  <c r="F9" i="18"/>
  <c r="F11" i="18" s="1"/>
  <c r="H11" i="18" s="1"/>
  <c r="F8" i="18"/>
  <c r="H8" i="18" s="1"/>
  <c r="H9" i="18"/>
  <c r="D10" i="19" l="1"/>
  <c r="D12" i="19"/>
  <c r="C12" i="19"/>
  <c r="D9" i="19"/>
  <c r="C9" i="19"/>
  <c r="F23" i="17"/>
  <c r="F22" i="17"/>
  <c r="F21" i="17"/>
  <c r="F20" i="17"/>
  <c r="F19" i="17"/>
  <c r="F18" i="17"/>
  <c r="F17" i="17"/>
  <c r="F16" i="17"/>
  <c r="F15" i="17"/>
  <c r="F14" i="17"/>
  <c r="F13" i="17"/>
  <c r="F12" i="17"/>
  <c r="E24" i="17"/>
  <c r="L33" i="22"/>
  <c r="G35" i="22"/>
  <c r="F35" i="22"/>
  <c r="F33" i="22"/>
  <c r="B1048333" i="22" l="1"/>
  <c r="K36" i="22"/>
  <c r="H36" i="22"/>
  <c r="G36" i="22"/>
  <c r="F36" i="22"/>
  <c r="K35" i="22"/>
  <c r="H35" i="22"/>
  <c r="L34" i="22"/>
  <c r="K34" i="22"/>
  <c r="J34" i="22"/>
  <c r="I34" i="22"/>
  <c r="H34" i="22"/>
  <c r="G34" i="22"/>
  <c r="F34" i="22"/>
  <c r="E34" i="22"/>
  <c r="D34" i="22"/>
  <c r="K33" i="22"/>
  <c r="J33" i="22"/>
  <c r="I33" i="22"/>
  <c r="H33" i="22"/>
  <c r="G33" i="22"/>
  <c r="E33" i="22"/>
  <c r="D33" i="22"/>
  <c r="C33" i="22"/>
  <c r="C34" i="22" s="1"/>
  <c r="F11" i="17" l="1"/>
  <c r="D8" i="20"/>
  <c r="F24" i="17" l="1"/>
  <c r="E7" i="20"/>
  <c r="E6" i="20"/>
  <c r="E5" i="20" l="1"/>
  <c r="E8" i="20" s="1"/>
  <c r="E9" i="19" l="1"/>
  <c r="C10" i="19"/>
  <c r="E10" i="19" s="1"/>
  <c r="C13" i="19"/>
  <c r="E13" i="19" s="1"/>
  <c r="E12" i="19"/>
  <c r="D13" i="19" l="1"/>
</calcChain>
</file>

<file path=xl/sharedStrings.xml><?xml version="1.0" encoding="utf-8"?>
<sst xmlns="http://schemas.openxmlformats.org/spreadsheetml/2006/main" count="465" uniqueCount="127">
  <si>
    <t>คณะ</t>
  </si>
  <si>
    <t>- 1 -</t>
  </si>
  <si>
    <t>จำนวน</t>
  </si>
  <si>
    <t>ร้อยละ</t>
  </si>
  <si>
    <t>รวม</t>
  </si>
  <si>
    <t>รายการ</t>
  </si>
  <si>
    <t>SD</t>
  </si>
  <si>
    <t>1. ด้านกระบวนการขั้นตอนการให้บริการ</t>
  </si>
  <si>
    <t xml:space="preserve">   1.1  ความสะดวกในการลงทะเบียน</t>
  </si>
  <si>
    <t>เฉลี่ยรวมด้านกระบวนการและขั้นตอนการให้บริการ</t>
  </si>
  <si>
    <t>รวมเฉลี่ยทุกด้าน</t>
  </si>
  <si>
    <t>ความรู้ก่อนการอบรม</t>
  </si>
  <si>
    <t>เฉลี่ยรวม</t>
  </si>
  <si>
    <t>ความรู้หลังเข้ารับการอบรม</t>
  </si>
  <si>
    <t>บทสรุปสำหรับผู้บริหาร</t>
  </si>
  <si>
    <t>สาธารณสุขศาสตร์</t>
  </si>
  <si>
    <t>ระดับ
ความคิดเห็น</t>
  </si>
  <si>
    <t xml:space="preserve">            เฉลี่ยรวมด้านคุณภาพการให้บริการ</t>
  </si>
  <si>
    <t>อบรม</t>
  </si>
  <si>
    <t>ศึกษาศาสตร์</t>
  </si>
  <si>
    <t>ความถี่</t>
  </si>
  <si>
    <t>ลำดับ</t>
  </si>
  <si>
    <t>4.2 ความรู้ความเข้าใจเรื่องการใช้โปรแกรม Turnitin</t>
  </si>
  <si>
    <t xml:space="preserve">ร้อยละ </t>
  </si>
  <si>
    <t>ผลการประเมินโครงการอบรมเชิงปฏิบัติการการใช้โปรแกรมตรวจสอบการคัดลอกผลงานวิจัย</t>
  </si>
  <si>
    <t>คณะเกษตรศาสตร์ ทรัพยากรธรรมชาติและสิ่งแวดล้อม</t>
  </si>
  <si>
    <t>คณะศึกษาศาสตร์</t>
  </si>
  <si>
    <t>- 3 -</t>
  </si>
  <si>
    <t xml:space="preserve"> - 2 -</t>
  </si>
  <si>
    <t xml:space="preserve">          จากตาราง 2 ก่อนเข้ารับการอบรมผู้เข้าร่วมโครงการมีความรู้ความเข้าใจเกี่ยวกับกิจกรรม</t>
  </si>
  <si>
    <t xml:space="preserve">   การเข้ารับการอบรมทำให้นิสิตมีความรู้ ความเข้าใจในการใช้งานโปรแกรมตรวจสอบการคัดลอกผลงานวิจัย</t>
  </si>
  <si>
    <t xml:space="preserve">         ผลการประเมินตามวัตถุประสงค์โครงการ  พบว่า การจัดโครงการบรรลุตามวัตถุประสงค์ของโครงการเนื่องจาก</t>
  </si>
  <si>
    <t xml:space="preserve">   ผลการประเมินโครงการอบรมการใช้โปรแกรมตรวจสอบการคัดลอกผลงานวิจัย</t>
  </si>
  <si>
    <r>
      <t>ตอนที่ 1</t>
    </r>
    <r>
      <rPr>
        <b/>
        <sz val="16"/>
        <rFont val="TH SarabunPSK"/>
        <family val="2"/>
      </rPr>
      <t xml:space="preserve">   ข้อมูลทั่วไป และการประชาสัมพันธ์โครงการฯ</t>
    </r>
  </si>
  <si>
    <r>
      <rPr>
        <b/>
        <i/>
        <sz val="16"/>
        <rFont val="TH SarabunPSK"/>
        <family val="2"/>
      </rPr>
      <t>ตาราง 1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แสดงจำนวนและร้อยละของผู้ตอบแบบสอบถาม จำแนกตามคณะที่สังกัด</t>
    </r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</si>
  <si>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</si>
  <si>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r>
      <rPr>
        <b/>
        <i/>
        <sz val="16"/>
        <rFont val="TH SarabunPSK"/>
        <family val="2"/>
      </rPr>
      <t>ตาราง  2</t>
    </r>
    <r>
      <rPr>
        <sz val="16"/>
        <rFont val="TH SarabunPSK"/>
        <family val="2"/>
      </rPr>
      <t xml:space="preserve">  สอบถามความคิดเห็นเกี่ยวกับการจัดโครงการฯ (ความรู้ก่อน-หลัง เข้ารับการอบรม)</t>
    </r>
  </si>
  <si>
    <t>คณะสาธารณสุขศาสตร์</t>
  </si>
  <si>
    <t xml:space="preserve">ระดับความคิดเห็น
</t>
  </si>
  <si>
    <t xml:space="preserve">          ตามที่งานแผนและสารสนเทศ บัณฑิตวิทยาลัย ได้จัดโครงการอบรมเชิงปฏิบัติการการใช้โปรแกรม </t>
  </si>
  <si>
    <t>คณะบริหารธุรกิจ เศรษฐศาสตร์และการสื่อสาร</t>
  </si>
  <si>
    <t>ตอนที่ 3 ข้อเสนอแนะอื่นๆ</t>
  </si>
  <si>
    <t xml:space="preserve">- 4 - </t>
  </si>
  <si>
    <t xml:space="preserve">4.1 ความรู้ความเข้าใจเรื่องการใช้โปรแกรม Turnitin </t>
  </si>
  <si>
    <t>แบบออนไลน์</t>
  </si>
  <si>
    <t>Timestamp</t>
  </si>
  <si>
    <t>1. สถานภาพ</t>
  </si>
  <si>
    <t>2. สังกัดคณะ</t>
  </si>
  <si>
    <t>1. ท่านได้รับความสะดวกในการสมัครเข้ารับการอบรม</t>
  </si>
  <si>
    <t>3. ความเหมาะสมของระยะเวลาในการจัดการอบรม (09.00 - 12.00 น.)</t>
  </si>
  <si>
    <t xml:space="preserve">4. โปรแกรมที่ใช้ในการอบรมเชิงปฏิบัติการฯ มีความเสถียร </t>
  </si>
  <si>
    <t>5. ก่อนเข้ารับการอบรมท่านมีความรู้ความเข้าใจในภาพรวมของระบบการตรวจสอบการคัดลอกผลงาน (Turnitin) อยู่ในระดับใด</t>
  </si>
  <si>
    <t>6. ภายหลังเข้ารับการอบรมท่านมีความรู้ความเข้าใจในภาพรวมของระบบการตรวจสอบการคัดลอกผลงาน (Turnitin) อยู่ในระดับใด</t>
  </si>
  <si>
    <t>7. ความรู้ และความสามารถในการถ่ายทอดความรู้ของวิทยากรในความคิดเห็นของท่านอยู่ในระดับใด</t>
  </si>
  <si>
    <t>การอบรมเชิงปฏิบัติการในครั้งนี้ท่านไม่พึงพอใจในเรื่องใด และมีข้อเสนอแนะให้ผู้ดำเนินการปรับปรุงอย่างไร</t>
  </si>
  <si>
    <t>ข้อเสนอแนะอื่นๆ</t>
  </si>
  <si>
    <t>มาก</t>
  </si>
  <si>
    <t>มากที่สุด</t>
  </si>
  <si>
    <t>สังคมศาสตร์</t>
  </si>
  <si>
    <t>มนุษยศาสตร์</t>
  </si>
  <si>
    <t>น้อย</t>
  </si>
  <si>
    <t>ปานกลาง</t>
  </si>
  <si>
    <t>-</t>
  </si>
  <si>
    <t>น้อยที่สุด</t>
  </si>
  <si>
    <t>วิทยาศาสตร์</t>
  </si>
  <si>
    <t>วิทยาศาสตร์การแพทย์</t>
  </si>
  <si>
    <t>ไม่มี</t>
  </si>
  <si>
    <t>วิทยาศาสตร์การเเพทย์</t>
  </si>
  <si>
    <t>2. ความเหมาะสมของวันที่จัดอบรม (วันอังคารที่ 20 ธันวาคม 2565)</t>
  </si>
  <si>
    <t>8. การเข้ารับการอบรมฯ ในครั้งนี้เป็นประโยชน์ต่อท่านในการทำวิทยานิพนธ์อยู่ในระดับใด</t>
  </si>
  <si>
    <t>คณาจารย์</t>
  </si>
  <si>
    <t>สหเวชศาสตร์</t>
  </si>
  <si>
    <t>อยากให้ประชาสัมพันธ์ล่วงหน้ามากกว่านี้</t>
  </si>
  <si>
    <t>โลจิสติกส์และดิจิทัลซัพพลายเขน</t>
  </si>
  <si>
    <t>น่าจะเปิดแอคเค้าให้เลย</t>
  </si>
  <si>
    <t>ควรส่งเมลการเปิดแอคเค้าให้หลังจบการอบรมเพื่อให้สามารถลองใช้งายได้</t>
  </si>
  <si>
    <t>เจ้าหน้าที่</t>
  </si>
  <si>
    <t>นิติศาสตร์</t>
  </si>
  <si>
    <t>ต้องการอบรมเช่น amos, pls, atlas, nvivo</t>
  </si>
  <si>
    <t xml:space="preserve">อยากจะเข้าร่วมอบรมอีกครั้งกับนิสิตได้ไหมคะ </t>
  </si>
  <si>
    <t xml:space="preserve">วิทยาศาสตร์การแพทย์ </t>
  </si>
  <si>
    <t>ระบบอินเตอร์เนตในมหาวิทยาลัยยังไม่เสถียร   ทำให้พลาดเนื้อหาบางช่วงบางตอน</t>
  </si>
  <si>
    <t>วิทยาลัยพลังงานทดแทนและสมาร์ตกริดเทคโนโลยี</t>
  </si>
  <si>
    <t>หากเป็นไปได้ ควรจัดอบรมในวันเสาร์ อาทิตย์ หรือช่วงสอบ เนื่องจากอาจารย์ส่วนใหญ่ติดภาระกิจการสอน</t>
  </si>
  <si>
    <t>วิทยาลัยนานาชาติ</t>
  </si>
  <si>
    <t>เกษตรศาสตร์ ทรัพยากรธรรมชาติ และสิ่งแวดล้อม</t>
  </si>
  <si>
    <t>บริหารธุรกิจ เศรษฐศาสตร์และการสื่อสาร </t>
  </si>
  <si>
    <t xml:space="preserve">ระบบอินเตอร์เนตในมหาวิทยาลัยยังไม่เสถียร   </t>
  </si>
  <si>
    <t xml:space="preserve">      วันที่ 30 มกราคม 2566</t>
  </si>
  <si>
    <t>วันที่ 30 มกราคม 2566</t>
  </si>
  <si>
    <t>คณะนิติศาสตร์</t>
  </si>
  <si>
    <t>คณะมนุษยศาสตร์</t>
  </si>
  <si>
    <t xml:space="preserve">คณะโลจิสติกส์และดิจิทัลซัพพลายเชน </t>
  </si>
  <si>
    <t>คณะวิทยาศาสตร์</t>
  </si>
  <si>
    <t>คณะวิทยาศาสตร์การแพทย์</t>
  </si>
  <si>
    <t>คณะสหเวชศาสตร์</t>
  </si>
  <si>
    <t>คณะสังคมศาสตร์</t>
  </si>
  <si>
    <t xml:space="preserve">จากการประเมินโครงการฯ พบว่า  มีผู้เข้าร่วมโครงการจำนวน 31 คน ผู้ตอบแบบสอบถาม จำนวน 31 คน </t>
  </si>
  <si>
    <t>จากตาราง 1  พบว่า ผู้ตอบแบบสอบถามส่วนใหญ่สังกัดคณะวิทยาศาสตร์การแพทย์ คิดเป็นร้อยละ</t>
  </si>
  <si>
    <t>22.58 รองลงมาคือ คณะวิทยาศาสตร์ คิดเป็นร้อยละ 19.35 และคณะสังคมศาสตร์ คณะสาธารณสุขศาสตร์</t>
  </si>
  <si>
    <t>คิดเป็นร้อยละ 9.68</t>
  </si>
  <si>
    <t>N = 31</t>
  </si>
  <si>
    <t xml:space="preserve">          ที่จัดในโครงการฯภาพรวม อยู่ในระดับปานกลาง (ค่าเฉลี่ย = 2.68) และหลังเข้ารับการอบรมค่าเฉลี่ยความรู้ </t>
  </si>
  <si>
    <t xml:space="preserve">          ความเข้าใจสูงขึ้น อยู่ในระดับมาก (ค่าเฉลี่ย = 4.35) </t>
  </si>
  <si>
    <r>
      <rPr>
        <b/>
        <i/>
        <sz val="16"/>
        <color theme="1"/>
        <rFont val="TH SarabunPSK"/>
        <family val="2"/>
      </rPr>
      <t>ตาราง 3</t>
    </r>
    <r>
      <rPr>
        <sz val="16"/>
        <color theme="1"/>
        <rFont val="TH SarabunPSK"/>
        <family val="2"/>
      </rPr>
      <t xml:space="preserve">  แสดงค่าเฉลี่ย ค่าเบี่ยงเบนมาตรฐาน และระดับความรู้ ความเข้าใจเกี่ยวกับการจัดโครงการฯ (N = 31)</t>
    </r>
  </si>
  <si>
    <t xml:space="preserve">   1.2  ความเหมาะสมของวันจัดโครงการ (วันที่ 30 มกราคม 2566)</t>
  </si>
  <si>
    <t xml:space="preserve">   1.3  ความเหมาะสมของระยะเวลาในการจัดโครงการ (09.00 - 12.00 น.)</t>
  </si>
  <si>
    <t>2. ด้านคุณภาพการให้บริการ (โครงการอบรมโปรแกรม Turnitin)</t>
  </si>
  <si>
    <t xml:space="preserve">   2.1 โปรแกรมที่ใช้ในการอบรมเชิงปฏิบัติการฯ มีความเสถียร 
</t>
  </si>
  <si>
    <t xml:space="preserve">   2.2 ความรู้ และความสามารถในการถ่ายทอดความรู้ของวิทยากร
</t>
  </si>
  <si>
    <t xml:space="preserve">   2.3 การเข้ารับการอบรมฯ ในครั้งนี้เป็นประโยชน์ต่อท่านอยู่ในระดับใด </t>
  </si>
  <si>
    <t xml:space="preserve">จากตาราง 3 พบว่าผู้ตอบแบบสอบถามมีความคิดเห็นเกี่ยวกับการจัดโครงการอบรมการใช้โปรแกรม Turnitin </t>
  </si>
  <si>
    <t xml:space="preserve">ในภาพรวมอยู่ในระดับมาก (ค่าเฉลี่ย = 4.41) </t>
  </si>
  <si>
    <t>เมื่อพิจารณารายด้านแล้วพบว่า ด้านที่มีค่าเฉลี่ยสูงที่สุด คือ ด้านกระบวนการและขั้นตอนการให้บริการ (ค่าเฉลี่ย = 4.56)</t>
  </si>
  <si>
    <t xml:space="preserve">รองลงมาคือ ด้านคุณภาพการให้บริการ (ค่าเฉลี่ย = 4.27) เมื่อพิจารณาเป็นรายข้อ พบว่า ข้อที่มีค่าเฉลี่ยสูงที่สุดคือ  </t>
  </si>
  <si>
    <t xml:space="preserve">ความสะดวกในการลงทะเบียน (ค่าเฉลี่ย = 4.74) รองลงมาคือ ความรู้ และความสามารถในการถ่ายทอดความรู้ของวิทยากร </t>
  </si>
  <si>
    <t xml:space="preserve">(ค่าเฉลี่ย = 4.58) </t>
  </si>
  <si>
    <t>22.58 รองลงมาคือ คณะวิทยาศาสตร์ คิดเป็นร้อยละ 19.35 และคณะสังคมศาสตร์ คณะสาธารณสุขศาสตร์ คิดเป็นร้อยละ 9.68</t>
  </si>
  <si>
    <t xml:space="preserve">ก่อนเข้ารับการอบรมผู้ตอบแบบสอบถามมีความรู้ความเข้าใจในเรื่องการใช้โปรแกรม Turnitin อยู่ในระดับปานกลาง </t>
  </si>
  <si>
    <t xml:space="preserve">    ตรวจสอบการคัดลอกผลงานวิจัย (Turnitin) เมื่อวันที่ 30 มกราคม 2566 โดยมีวัตถุประสงค์</t>
  </si>
  <si>
    <t xml:space="preserve">    เพื่อให้นิสิตบัณฑิตศึกษามีความรู้ ความเข้าใจในการใช้งานโปรแกรมดังกล่าว</t>
  </si>
  <si>
    <t xml:space="preserve">    คิดเป็นร้อยละ 100.00 ของผู้เข้าร่วมโครงการ โดยผู้เข้าร่วมโครงการส่วนใหญ่สังกัดณะวิทยาศาสตร์การแพทย์ คิดเป็นร้อยละ</t>
  </si>
  <si>
    <t xml:space="preserve">    (ค่าเฉลี่ย = 2.68) และหลังเข้ารับการอบรมค่าเฉลี่ยความรู้ความเข้าใจสูงขึ้น อยู่ในระดับมาก (ค่าเฉลี่ย = 4.35) </t>
  </si>
  <si>
    <t xml:space="preserve">   (Turnitin) ในระดับมาก (ค่าเฉลี่ย = 4.41) </t>
  </si>
  <si>
    <r>
      <t xml:space="preserve">   </t>
    </r>
    <r>
      <rPr>
        <b/>
        <sz val="16"/>
        <rFont val="TH SarabunPSK"/>
        <family val="2"/>
      </rPr>
      <t>ข้อเสนอแนะอื่น ๆ</t>
    </r>
    <r>
      <rPr>
        <sz val="16"/>
        <rFont val="TH SarabunPSK"/>
        <family val="2"/>
      </rPr>
      <t xml:space="preserve"> ได้แก่  อยากให้ประชาสัมพันธ์ล่วงหน้ามากกว่านี้ ระบบอินเตอร์เนตในมหาวิทยาลัยยังไม่เสถียร   </t>
    </r>
  </si>
  <si>
    <t>(Turnitin) สำหรับอาจารย์</t>
  </si>
  <si>
    <t xml:space="preserve">        (Turnitin) สำหรับอาจารย์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</si>
</sst>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m/d/yyyy\ h:mm:ss"/>
  </numFmts>
  <fonts count="29" x14ac:knownFonts="1">
    <font>
      <sz val="11"/>
      <color theme="1"/>
      <name val="Tahoma"/>
      <family val="2"/>
      <charset val="222"/>
      <scheme val="minor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sz val="15"/>
      <color indexed="8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5"/>
      <color rgb="FFFF0000"/>
      <name val="TH SarabunPSK"/>
      <family val="2"/>
    </font>
    <font>
      <sz val="18"/>
      <name val="TH SarabunPSK"/>
      <family val="2"/>
    </font>
    <font>
      <b/>
      <sz val="16"/>
      <color rgb="FF000000"/>
      <name val="TH SarabunPSK"/>
      <family val="2"/>
    </font>
    <font>
      <b/>
      <sz val="14"/>
      <name val="TH SarabunPSK"/>
      <family val="2"/>
    </font>
    <font>
      <i/>
      <sz val="16"/>
      <color theme="1"/>
      <name val="TH SarabunPSK"/>
      <family val="2"/>
    </font>
    <font>
      <sz val="14"/>
      <name val="Cordia New"/>
      <family val="2"/>
    </font>
    <font>
      <b/>
      <sz val="17"/>
      <name val="TH SarabunPSK"/>
      <family val="2"/>
    </font>
    <font>
      <sz val="18"/>
      <color theme="1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sz val="16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0"/>
      <color theme="1"/>
      <name val="Tahoma"/>
      <scheme val="minor"/>
    </font>
    <font>
      <sz val="10"/>
      <color theme="1"/>
      <name val="Tahoma"/>
      <family val="2"/>
      <scheme val="minor"/>
    </font>
    <font>
      <sz val="10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6" fillId="0" borderId="0"/>
  </cellStyleXfs>
  <cellXfs count="169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/>
    <xf numFmtId="0" fontId="7" fillId="0" borderId="0" xfId="0" applyFont="1" applyAlignment="1"/>
    <xf numFmtId="0" fontId="3" fillId="0" borderId="0" xfId="0" applyFont="1"/>
    <xf numFmtId="0" fontId="8" fillId="0" borderId="0" xfId="0" applyFont="1"/>
    <xf numFmtId="0" fontId="10" fillId="0" borderId="0" xfId="0" applyFont="1"/>
    <xf numFmtId="0" fontId="10" fillId="0" borderId="0" xfId="0" applyFont="1" applyAlignment="1"/>
    <xf numFmtId="0" fontId="3" fillId="0" borderId="14" xfId="0" applyFont="1" applyBorder="1" applyAlignment="1">
      <alignment horizontal="center"/>
    </xf>
    <xf numFmtId="0" fontId="11" fillId="0" borderId="0" xfId="0" applyFont="1"/>
    <xf numFmtId="49" fontId="11" fillId="0" borderId="0" xfId="0" applyNumberFormat="1" applyFont="1" applyAlignment="1">
      <alignment horizontal="center"/>
    </xf>
    <xf numFmtId="49" fontId="4" fillId="0" borderId="0" xfId="0" applyNumberFormat="1" applyFont="1" applyAlignment="1"/>
    <xf numFmtId="0" fontId="10" fillId="0" borderId="0" xfId="0" applyFont="1" applyAlignment="1">
      <alignment horizontal="left" indent="5"/>
    </xf>
    <xf numFmtId="0" fontId="9" fillId="0" borderId="14" xfId="0" applyFont="1" applyBorder="1" applyAlignment="1">
      <alignment horizontal="center"/>
    </xf>
    <xf numFmtId="0" fontId="5" fillId="0" borderId="0" xfId="0" applyFont="1" applyAlignment="1"/>
    <xf numFmtId="0" fontId="3" fillId="0" borderId="0" xfId="0" applyFont="1" applyAlignment="1"/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horizontal="left" indent="5"/>
    </xf>
    <xf numFmtId="0" fontId="9" fillId="0" borderId="0" xfId="0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wrapText="1"/>
    </xf>
    <xf numFmtId="0" fontId="12" fillId="0" borderId="0" xfId="0" applyFont="1"/>
    <xf numFmtId="2" fontId="9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wrapText="1"/>
    </xf>
    <xf numFmtId="0" fontId="13" fillId="0" borderId="14" xfId="0" applyFont="1" applyBorder="1" applyAlignment="1">
      <alignment wrapText="1"/>
    </xf>
    <xf numFmtId="0" fontId="13" fillId="0" borderId="14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9" fillId="2" borderId="14" xfId="0" applyFont="1" applyFill="1" applyBorder="1" applyAlignment="1">
      <alignment horizontal="right"/>
    </xf>
    <xf numFmtId="0" fontId="3" fillId="0" borderId="14" xfId="0" applyFont="1" applyBorder="1"/>
    <xf numFmtId="0" fontId="3" fillId="0" borderId="14" xfId="0" applyFont="1" applyBorder="1" applyAlignment="1">
      <alignment vertical="top" wrapText="1"/>
    </xf>
    <xf numFmtId="0" fontId="9" fillId="0" borderId="14" xfId="0" quotePrefix="1" applyFont="1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Border="1"/>
    <xf numFmtId="0" fontId="18" fillId="0" borderId="0" xfId="0" applyFont="1"/>
    <xf numFmtId="0" fontId="3" fillId="0" borderId="0" xfId="0" applyFont="1" applyAlignment="1">
      <alignment horizontal="center"/>
    </xf>
    <xf numFmtId="0" fontId="19" fillId="0" borderId="0" xfId="0" applyFont="1"/>
    <xf numFmtId="0" fontId="9" fillId="0" borderId="22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1" fillId="0" borderId="0" xfId="0" applyFont="1"/>
    <xf numFmtId="0" fontId="9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top"/>
    </xf>
    <xf numFmtId="0" fontId="9" fillId="0" borderId="7" xfId="0" applyFont="1" applyFill="1" applyBorder="1" applyAlignment="1">
      <alignment horizontal="center" vertical="top" wrapText="1"/>
    </xf>
    <xf numFmtId="0" fontId="21" fillId="0" borderId="0" xfId="0" applyFont="1" applyBorder="1"/>
    <xf numFmtId="0" fontId="9" fillId="0" borderId="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20" fillId="0" borderId="7" xfId="0" applyFont="1" applyBorder="1" applyAlignment="1">
      <alignment horizontal="center"/>
    </xf>
    <xf numFmtId="2" fontId="9" fillId="0" borderId="7" xfId="0" applyNumberFormat="1" applyFont="1" applyBorder="1" applyAlignment="1">
      <alignment horizontal="center"/>
    </xf>
    <xf numFmtId="0" fontId="9" fillId="0" borderId="1" xfId="0" applyFont="1" applyBorder="1"/>
    <xf numFmtId="0" fontId="3" fillId="0" borderId="2" xfId="0" applyFont="1" applyBorder="1"/>
    <xf numFmtId="0" fontId="20" fillId="0" borderId="3" xfId="0" applyFont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2" fontId="20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top"/>
    </xf>
    <xf numFmtId="2" fontId="10" fillId="0" borderId="14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4" xfId="0" applyFont="1" applyBorder="1"/>
    <xf numFmtId="2" fontId="23" fillId="0" borderId="10" xfId="0" applyNumberFormat="1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2" fontId="10" fillId="0" borderId="0" xfId="0" applyNumberFormat="1" applyFont="1"/>
    <xf numFmtId="0" fontId="23" fillId="0" borderId="14" xfId="0" applyFont="1" applyBorder="1" applyAlignment="1">
      <alignment horizontal="center"/>
    </xf>
    <xf numFmtId="2" fontId="23" fillId="0" borderId="14" xfId="0" applyNumberFormat="1" applyFont="1" applyBorder="1" applyAlignment="1">
      <alignment horizontal="center"/>
    </xf>
    <xf numFmtId="2" fontId="23" fillId="0" borderId="17" xfId="0" applyNumberFormat="1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4" fillId="0" borderId="0" xfId="0" applyFont="1"/>
    <xf numFmtId="0" fontId="24" fillId="0" borderId="0" xfId="0" applyFont="1" applyAlignment="1"/>
    <xf numFmtId="0" fontId="24" fillId="0" borderId="0" xfId="0" applyFont="1" applyAlignment="1">
      <alignment horizontal="left"/>
    </xf>
    <xf numFmtId="0" fontId="24" fillId="0" borderId="14" xfId="0" applyFont="1" applyBorder="1"/>
    <xf numFmtId="0" fontId="24" fillId="0" borderId="0" xfId="0" applyFont="1" applyBorder="1"/>
    <xf numFmtId="0" fontId="25" fillId="0" borderId="0" xfId="0" applyFont="1" applyBorder="1" applyAlignment="1">
      <alignment horizontal="center"/>
    </xf>
    <xf numFmtId="2" fontId="25" fillId="0" borderId="0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2" fontId="9" fillId="0" borderId="7" xfId="0" applyNumberFormat="1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top" wrapText="1"/>
    </xf>
    <xf numFmtId="0" fontId="15" fillId="0" borderId="20" xfId="0" applyFont="1" applyBorder="1"/>
    <xf numFmtId="0" fontId="10" fillId="0" borderId="20" xfId="0" applyFont="1" applyBorder="1"/>
    <xf numFmtId="0" fontId="10" fillId="0" borderId="2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1" applyFont="1"/>
    <xf numFmtId="0" fontId="9" fillId="0" borderId="0" xfId="0" applyFont="1"/>
    <xf numFmtId="0" fontId="26" fillId="0" borderId="0" xfId="0" applyFont="1"/>
    <xf numFmtId="0" fontId="0" fillId="0" borderId="0" xfId="0" applyFont="1" applyAlignment="1"/>
    <xf numFmtId="187" fontId="26" fillId="0" borderId="0" xfId="0" applyNumberFormat="1" applyFont="1" applyAlignment="1"/>
    <xf numFmtId="0" fontId="26" fillId="0" borderId="0" xfId="0" applyFont="1" applyAlignment="1"/>
    <xf numFmtId="49" fontId="4" fillId="0" borderId="0" xfId="0" applyNumberFormat="1" applyFont="1" applyAlignment="1">
      <alignment horizontal="center"/>
    </xf>
    <xf numFmtId="0" fontId="27" fillId="0" borderId="0" xfId="0" applyFont="1" applyAlignment="1"/>
    <xf numFmtId="0" fontId="13" fillId="3" borderId="14" xfId="0" applyFont="1" applyFill="1" applyBorder="1" applyAlignment="1">
      <alignment wrapText="1"/>
    </xf>
    <xf numFmtId="0" fontId="13" fillId="4" borderId="14" xfId="0" applyFont="1" applyFill="1" applyBorder="1" applyAlignment="1">
      <alignment wrapText="1"/>
    </xf>
    <xf numFmtId="0" fontId="13" fillId="5" borderId="14" xfId="0" applyFont="1" applyFill="1" applyBorder="1" applyAlignment="1">
      <alignment wrapText="1"/>
    </xf>
    <xf numFmtId="0" fontId="13" fillId="6" borderId="14" xfId="0" applyFont="1" applyFill="1" applyBorder="1" applyAlignment="1">
      <alignment wrapText="1"/>
    </xf>
    <xf numFmtId="0" fontId="28" fillId="0" borderId="14" xfId="0" applyFont="1" applyBorder="1" applyAlignment="1">
      <alignment vertical="center" wrapText="1"/>
    </xf>
    <xf numFmtId="0" fontId="27" fillId="0" borderId="14" xfId="0" applyFont="1" applyBorder="1" applyAlignment="1"/>
    <xf numFmtId="0" fontId="27" fillId="3" borderId="14" xfId="0" applyFont="1" applyFill="1" applyBorder="1" applyAlignment="1"/>
    <xf numFmtId="0" fontId="27" fillId="4" borderId="14" xfId="0" applyFont="1" applyFill="1" applyBorder="1" applyAlignment="1"/>
    <xf numFmtId="0" fontId="27" fillId="5" borderId="14" xfId="0" applyFont="1" applyFill="1" applyBorder="1" applyAlignment="1"/>
    <xf numFmtId="0" fontId="27" fillId="6" borderId="14" xfId="0" applyFont="1" applyFill="1" applyBorder="1" applyAlignment="1"/>
    <xf numFmtId="2" fontId="1" fillId="6" borderId="14" xfId="0" applyNumberFormat="1" applyFont="1" applyFill="1" applyBorder="1" applyAlignment="1">
      <alignment wrapText="1"/>
    </xf>
    <xf numFmtId="2" fontId="1" fillId="6" borderId="0" xfId="0" applyNumberFormat="1" applyFont="1" applyFill="1" applyBorder="1" applyAlignment="1">
      <alignment wrapText="1"/>
    </xf>
    <xf numFmtId="2" fontId="14" fillId="6" borderId="0" xfId="0" applyNumberFormat="1" applyFont="1" applyFill="1" applyBorder="1" applyAlignment="1">
      <alignment wrapText="1"/>
    </xf>
    <xf numFmtId="0" fontId="26" fillId="0" borderId="14" xfId="0" applyFont="1" applyBorder="1" applyAlignment="1"/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19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left"/>
    </xf>
    <xf numFmtId="49" fontId="4" fillId="0" borderId="0" xfId="0" applyNumberFormat="1" applyFont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0" fillId="0" borderId="12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22" fillId="0" borderId="9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3" fillId="0" borderId="12" xfId="0" applyFont="1" applyBorder="1" applyAlignment="1">
      <alignment horizontal="left"/>
    </xf>
    <xf numFmtId="0" fontId="23" fillId="0" borderId="13" xfId="0" applyFont="1" applyBorder="1" applyAlignment="1">
      <alignment horizontal="left"/>
    </xf>
    <xf numFmtId="0" fontId="23" fillId="0" borderId="18" xfId="0" applyFont="1" applyBorder="1" applyAlignment="1">
      <alignment horizontal="left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/>
    </xf>
    <xf numFmtId="0" fontId="10" fillId="0" borderId="18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 wrapText="1"/>
    </xf>
    <xf numFmtId="49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254000</xdr:colOff>
      <xdr:row>6</xdr:row>
      <xdr:rowOff>55563</xdr:rowOff>
    </xdr:from>
    <xdr:ext cx="11202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300-000002000000}"/>
                </a:ext>
              </a:extLst>
            </xdr:cNvPr>
            <xdr:cNvSpPr txBox="1"/>
          </xdr:nvSpPr>
          <xdr:spPr>
            <a:xfrm>
              <a:off x="3937000" y="1825626"/>
              <a:ext cx="11202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3937000" y="1825626"/>
              <a:ext cx="11202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180242</xdr:colOff>
      <xdr:row>5</xdr:row>
      <xdr:rowOff>59347</xdr:rowOff>
    </xdr:from>
    <xdr:ext cx="13266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400-000002000000}"/>
                </a:ext>
              </a:extLst>
            </xdr:cNvPr>
            <xdr:cNvSpPr txBox="1"/>
          </xdr:nvSpPr>
          <xdr:spPr>
            <a:xfrm>
              <a:off x="4217377" y="1751866"/>
              <a:ext cx="13266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4217377" y="1751866"/>
              <a:ext cx="13266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5</xdr:col>
      <xdr:colOff>180242</xdr:colOff>
      <xdr:row>5</xdr:row>
      <xdr:rowOff>59347</xdr:rowOff>
    </xdr:from>
    <xdr:ext cx="132665" cy="1722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96C5BFBD-F5FA-4B25-ACDD-D68C63F0092B}"/>
                </a:ext>
              </a:extLst>
            </xdr:cNvPr>
            <xdr:cNvSpPr txBox="1"/>
          </xdr:nvSpPr>
          <xdr:spPr>
            <a:xfrm>
              <a:off x="5457092" y="1516672"/>
              <a:ext cx="13266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96C5BFBD-F5FA-4B25-ACDD-D68C63F0092B}"/>
                </a:ext>
              </a:extLst>
            </xdr:cNvPr>
            <xdr:cNvSpPr txBox="1"/>
          </xdr:nvSpPr>
          <xdr:spPr>
            <a:xfrm>
              <a:off x="5457092" y="1516672"/>
              <a:ext cx="13266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</a:t>
              </a:r>
              <a:endParaRPr lang="en-US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D7A0D-678B-4841-BCCE-861AE5383902}">
  <dimension ref="A1:M32"/>
  <sheetViews>
    <sheetView topLeftCell="B1" workbookViewId="0">
      <selection activeCell="L7" sqref="L7"/>
    </sheetView>
  </sheetViews>
  <sheetFormatPr defaultColWidth="11" defaultRowHeight="14.25" x14ac:dyDescent="0.2"/>
  <cols>
    <col min="1" max="1" width="16.5" style="100" customWidth="1"/>
    <col min="2" max="2" width="7.75" style="100" customWidth="1"/>
    <col min="3" max="3" width="35" style="100" bestFit="1" customWidth="1"/>
    <col min="4" max="19" width="16.5" style="100" customWidth="1"/>
    <col min="20" max="16384" width="11" style="100"/>
  </cols>
  <sheetData>
    <row r="1" spans="1:13" x14ac:dyDescent="0.2">
      <c r="A1" s="99" t="s">
        <v>45</v>
      </c>
      <c r="B1" s="99" t="s">
        <v>46</v>
      </c>
      <c r="C1" s="99" t="s">
        <v>47</v>
      </c>
      <c r="D1" s="99" t="s">
        <v>48</v>
      </c>
      <c r="E1" s="99" t="s">
        <v>68</v>
      </c>
      <c r="F1" s="99" t="s">
        <v>49</v>
      </c>
      <c r="G1" s="99" t="s">
        <v>50</v>
      </c>
      <c r="H1" s="99" t="s">
        <v>51</v>
      </c>
      <c r="I1" s="99" t="s">
        <v>52</v>
      </c>
      <c r="J1" s="99" t="s">
        <v>53</v>
      </c>
      <c r="K1" s="99" t="s">
        <v>69</v>
      </c>
      <c r="L1" s="99" t="s">
        <v>54</v>
      </c>
      <c r="M1" s="99" t="s">
        <v>55</v>
      </c>
    </row>
    <row r="2" spans="1:13" x14ac:dyDescent="0.2">
      <c r="A2" s="101">
        <v>44915.492379270829</v>
      </c>
      <c r="B2" s="102" t="s">
        <v>70</v>
      </c>
      <c r="C2" s="102" t="s">
        <v>64</v>
      </c>
      <c r="D2" s="102" t="s">
        <v>57</v>
      </c>
      <c r="E2" s="102" t="s">
        <v>57</v>
      </c>
      <c r="F2" s="102" t="s">
        <v>57</v>
      </c>
      <c r="G2" s="102" t="s">
        <v>57</v>
      </c>
      <c r="H2" s="102" t="s">
        <v>61</v>
      </c>
      <c r="I2" s="102" t="s">
        <v>56</v>
      </c>
      <c r="J2" s="102" t="s">
        <v>57</v>
      </c>
      <c r="K2" s="102" t="s">
        <v>57</v>
      </c>
    </row>
    <row r="3" spans="1:13" x14ac:dyDescent="0.2">
      <c r="A3" s="101">
        <v>44915.493611608792</v>
      </c>
      <c r="B3" s="102" t="s">
        <v>70</v>
      </c>
      <c r="C3" s="102" t="s">
        <v>65</v>
      </c>
      <c r="D3" s="102" t="s">
        <v>57</v>
      </c>
      <c r="E3" s="102" t="s">
        <v>57</v>
      </c>
      <c r="F3" s="102" t="s">
        <v>57</v>
      </c>
      <c r="G3" s="102" t="s">
        <v>57</v>
      </c>
      <c r="H3" s="102" t="s">
        <v>56</v>
      </c>
      <c r="I3" s="102" t="s">
        <v>57</v>
      </c>
      <c r="J3" s="102" t="s">
        <v>57</v>
      </c>
      <c r="K3" s="102" t="s">
        <v>57</v>
      </c>
    </row>
    <row r="4" spans="1:13" x14ac:dyDescent="0.2">
      <c r="A4" s="101">
        <v>44915.49368136574</v>
      </c>
      <c r="B4" s="102" t="s">
        <v>70</v>
      </c>
      <c r="C4" s="102" t="s">
        <v>67</v>
      </c>
      <c r="D4" s="102" t="s">
        <v>56</v>
      </c>
      <c r="E4" s="102" t="s">
        <v>56</v>
      </c>
      <c r="F4" s="102" t="s">
        <v>56</v>
      </c>
      <c r="G4" s="102" t="s">
        <v>61</v>
      </c>
      <c r="H4" s="102" t="s">
        <v>60</v>
      </c>
      <c r="I4" s="102" t="s">
        <v>61</v>
      </c>
      <c r="J4" s="102" t="s">
        <v>57</v>
      </c>
      <c r="K4" s="102" t="s">
        <v>56</v>
      </c>
    </row>
    <row r="5" spans="1:13" x14ac:dyDescent="0.2">
      <c r="A5" s="101">
        <v>44915.493729247682</v>
      </c>
      <c r="B5" s="102" t="s">
        <v>70</v>
      </c>
      <c r="C5" s="102" t="s">
        <v>58</v>
      </c>
      <c r="D5" s="102" t="s">
        <v>57</v>
      </c>
      <c r="E5" s="102" t="s">
        <v>57</v>
      </c>
      <c r="F5" s="102" t="s">
        <v>57</v>
      </c>
      <c r="G5" s="102" t="s">
        <v>56</v>
      </c>
      <c r="H5" s="102" t="s">
        <v>60</v>
      </c>
      <c r="I5" s="102" t="s">
        <v>56</v>
      </c>
      <c r="J5" s="102" t="s">
        <v>56</v>
      </c>
      <c r="K5" s="102" t="s">
        <v>56</v>
      </c>
    </row>
    <row r="6" spans="1:13" x14ac:dyDescent="0.2">
      <c r="A6" s="101">
        <v>44915.493731516202</v>
      </c>
      <c r="B6" s="102" t="s">
        <v>70</v>
      </c>
      <c r="C6" s="102" t="s">
        <v>71</v>
      </c>
      <c r="D6" s="102" t="s">
        <v>57</v>
      </c>
      <c r="E6" s="102" t="s">
        <v>56</v>
      </c>
      <c r="F6" s="102" t="s">
        <v>57</v>
      </c>
      <c r="G6" s="102" t="s">
        <v>56</v>
      </c>
      <c r="H6" s="102" t="s">
        <v>61</v>
      </c>
      <c r="I6" s="102" t="s">
        <v>56</v>
      </c>
      <c r="J6" s="102" t="s">
        <v>61</v>
      </c>
      <c r="K6" s="102" t="s">
        <v>56</v>
      </c>
    </row>
    <row r="7" spans="1:13" x14ac:dyDescent="0.2">
      <c r="A7" s="101">
        <v>44915.515841284723</v>
      </c>
      <c r="B7" s="102" t="s">
        <v>70</v>
      </c>
      <c r="C7" s="102" t="s">
        <v>64</v>
      </c>
      <c r="D7" s="102" t="s">
        <v>57</v>
      </c>
      <c r="E7" s="102" t="s">
        <v>57</v>
      </c>
      <c r="F7" s="102" t="s">
        <v>57</v>
      </c>
      <c r="G7" s="102" t="s">
        <v>57</v>
      </c>
      <c r="H7" s="102" t="s">
        <v>63</v>
      </c>
      <c r="I7" s="102" t="s">
        <v>57</v>
      </c>
      <c r="J7" s="102" t="s">
        <v>57</v>
      </c>
      <c r="K7" s="102" t="s">
        <v>57</v>
      </c>
      <c r="L7" s="102" t="s">
        <v>72</v>
      </c>
    </row>
    <row r="8" spans="1:13" x14ac:dyDescent="0.2">
      <c r="A8" s="101">
        <v>44915.764759722224</v>
      </c>
      <c r="B8" s="102" t="s">
        <v>70</v>
      </c>
      <c r="C8" s="102" t="s">
        <v>58</v>
      </c>
      <c r="D8" s="102" t="s">
        <v>56</v>
      </c>
      <c r="E8" s="102" t="s">
        <v>56</v>
      </c>
      <c r="F8" s="102" t="s">
        <v>56</v>
      </c>
      <c r="G8" s="102" t="s">
        <v>61</v>
      </c>
      <c r="H8" s="102" t="s">
        <v>61</v>
      </c>
      <c r="I8" s="102" t="s">
        <v>56</v>
      </c>
      <c r="J8" s="102" t="s">
        <v>56</v>
      </c>
      <c r="K8" s="102" t="s">
        <v>56</v>
      </c>
    </row>
    <row r="9" spans="1:13" x14ac:dyDescent="0.2">
      <c r="A9" s="101">
        <v>44915.765212534723</v>
      </c>
      <c r="B9" s="102" t="s">
        <v>70</v>
      </c>
      <c r="C9" s="102" t="s">
        <v>73</v>
      </c>
      <c r="D9" s="102" t="s">
        <v>56</v>
      </c>
      <c r="E9" s="102" t="s">
        <v>56</v>
      </c>
      <c r="F9" s="102" t="s">
        <v>56</v>
      </c>
      <c r="G9" s="102" t="s">
        <v>56</v>
      </c>
      <c r="H9" s="102" t="s">
        <v>61</v>
      </c>
      <c r="I9" s="102" t="s">
        <v>57</v>
      </c>
      <c r="J9" s="102" t="s">
        <v>57</v>
      </c>
      <c r="K9" s="102" t="s">
        <v>56</v>
      </c>
      <c r="L9" s="102" t="s">
        <v>74</v>
      </c>
      <c r="M9" s="102" t="s">
        <v>75</v>
      </c>
    </row>
    <row r="10" spans="1:13" x14ac:dyDescent="0.2">
      <c r="A10" s="101">
        <v>44915.769408506945</v>
      </c>
      <c r="B10" s="102" t="s">
        <v>70</v>
      </c>
      <c r="C10" s="102" t="s">
        <v>64</v>
      </c>
      <c r="D10" s="102" t="s">
        <v>57</v>
      </c>
      <c r="E10" s="102" t="s">
        <v>57</v>
      </c>
      <c r="F10" s="102" t="s">
        <v>57</v>
      </c>
      <c r="G10" s="102" t="s">
        <v>56</v>
      </c>
      <c r="H10" s="102" t="s">
        <v>61</v>
      </c>
      <c r="I10" s="102" t="s">
        <v>56</v>
      </c>
      <c r="J10" s="102" t="s">
        <v>57</v>
      </c>
      <c r="K10" s="102" t="s">
        <v>56</v>
      </c>
    </row>
    <row r="11" spans="1:13" x14ac:dyDescent="0.2">
      <c r="A11" s="101">
        <v>44915.779346747688</v>
      </c>
      <c r="B11" s="102" t="s">
        <v>70</v>
      </c>
      <c r="C11" s="102" t="s">
        <v>64</v>
      </c>
      <c r="D11" s="102" t="s">
        <v>57</v>
      </c>
      <c r="E11" s="102" t="s">
        <v>56</v>
      </c>
      <c r="F11" s="102" t="s">
        <v>56</v>
      </c>
      <c r="G11" s="102" t="s">
        <v>57</v>
      </c>
      <c r="H11" s="102" t="s">
        <v>63</v>
      </c>
      <c r="I11" s="102" t="s">
        <v>61</v>
      </c>
      <c r="J11" s="102" t="s">
        <v>56</v>
      </c>
      <c r="K11" s="102" t="s">
        <v>61</v>
      </c>
    </row>
    <row r="12" spans="1:13" x14ac:dyDescent="0.2">
      <c r="A12" s="101">
        <v>44915.783784699073</v>
      </c>
      <c r="B12" s="102" t="s">
        <v>70</v>
      </c>
      <c r="C12" s="102" t="s">
        <v>64</v>
      </c>
      <c r="D12" s="102" t="s">
        <v>57</v>
      </c>
      <c r="E12" s="102" t="s">
        <v>57</v>
      </c>
      <c r="F12" s="102" t="s">
        <v>57</v>
      </c>
      <c r="G12" s="102" t="s">
        <v>57</v>
      </c>
      <c r="H12" s="102" t="s">
        <v>61</v>
      </c>
      <c r="I12" s="102" t="s">
        <v>56</v>
      </c>
      <c r="J12" s="102" t="s">
        <v>57</v>
      </c>
      <c r="K12" s="102" t="s">
        <v>56</v>
      </c>
    </row>
    <row r="13" spans="1:13" x14ac:dyDescent="0.2">
      <c r="A13" s="101">
        <v>44915.784267604162</v>
      </c>
      <c r="B13" s="102" t="s">
        <v>70</v>
      </c>
      <c r="C13" s="102" t="s">
        <v>65</v>
      </c>
      <c r="D13" s="102" t="s">
        <v>57</v>
      </c>
      <c r="E13" s="102" t="s">
        <v>56</v>
      </c>
      <c r="F13" s="102" t="s">
        <v>56</v>
      </c>
      <c r="G13" s="102" t="s">
        <v>56</v>
      </c>
      <c r="H13" s="102" t="s">
        <v>60</v>
      </c>
      <c r="I13" s="102" t="s">
        <v>61</v>
      </c>
      <c r="J13" s="102" t="s">
        <v>57</v>
      </c>
      <c r="K13" s="102" t="s">
        <v>57</v>
      </c>
    </row>
    <row r="14" spans="1:13" x14ac:dyDescent="0.2">
      <c r="A14" s="101">
        <v>44915.789661145835</v>
      </c>
      <c r="B14" s="102" t="s">
        <v>76</v>
      </c>
      <c r="C14" s="102" t="s">
        <v>77</v>
      </c>
      <c r="D14" s="102" t="s">
        <v>57</v>
      </c>
      <c r="E14" s="102" t="s">
        <v>57</v>
      </c>
      <c r="F14" s="102" t="s">
        <v>57</v>
      </c>
      <c r="G14" s="102" t="s">
        <v>57</v>
      </c>
      <c r="H14" s="102" t="s">
        <v>61</v>
      </c>
      <c r="I14" s="102" t="s">
        <v>56</v>
      </c>
      <c r="J14" s="102" t="s">
        <v>57</v>
      </c>
      <c r="K14" s="102" t="s">
        <v>57</v>
      </c>
    </row>
    <row r="15" spans="1:13" x14ac:dyDescent="0.2">
      <c r="A15" s="101">
        <v>44915.790368113427</v>
      </c>
      <c r="B15" s="102" t="s">
        <v>70</v>
      </c>
      <c r="C15" s="102" t="s">
        <v>65</v>
      </c>
      <c r="D15" s="102" t="s">
        <v>57</v>
      </c>
      <c r="E15" s="102" t="s">
        <v>56</v>
      </c>
      <c r="F15" s="102" t="s">
        <v>56</v>
      </c>
      <c r="G15" s="102" t="s">
        <v>57</v>
      </c>
      <c r="H15" s="102" t="s">
        <v>61</v>
      </c>
      <c r="I15" s="102" t="s">
        <v>56</v>
      </c>
      <c r="J15" s="102" t="s">
        <v>56</v>
      </c>
      <c r="K15" s="102" t="s">
        <v>61</v>
      </c>
    </row>
    <row r="16" spans="1:13" x14ac:dyDescent="0.2">
      <c r="A16" s="101">
        <v>44915.79693950231</v>
      </c>
      <c r="B16" s="102" t="s">
        <v>70</v>
      </c>
      <c r="C16" s="102" t="s">
        <v>59</v>
      </c>
      <c r="D16" s="102" t="s">
        <v>56</v>
      </c>
      <c r="E16" s="102" t="s">
        <v>56</v>
      </c>
      <c r="F16" s="102" t="s">
        <v>56</v>
      </c>
      <c r="G16" s="102" t="s">
        <v>57</v>
      </c>
      <c r="H16" s="102" t="s">
        <v>60</v>
      </c>
      <c r="I16" s="102" t="s">
        <v>56</v>
      </c>
      <c r="J16" s="102" t="s">
        <v>57</v>
      </c>
      <c r="K16" s="102" t="s">
        <v>56</v>
      </c>
    </row>
    <row r="17" spans="1:13" x14ac:dyDescent="0.2">
      <c r="A17" s="101">
        <v>44915.799315833334</v>
      </c>
      <c r="B17" s="102" t="s">
        <v>70</v>
      </c>
      <c r="C17" s="102" t="s">
        <v>84</v>
      </c>
      <c r="D17" s="102" t="s">
        <v>57</v>
      </c>
      <c r="E17" s="102" t="s">
        <v>57</v>
      </c>
      <c r="F17" s="102" t="s">
        <v>57</v>
      </c>
      <c r="G17" s="102" t="s">
        <v>57</v>
      </c>
      <c r="H17" s="102" t="s">
        <v>57</v>
      </c>
      <c r="I17" s="102" t="s">
        <v>60</v>
      </c>
      <c r="J17" s="102" t="s">
        <v>56</v>
      </c>
      <c r="K17" s="102" t="s">
        <v>56</v>
      </c>
      <c r="L17" s="102" t="s">
        <v>66</v>
      </c>
      <c r="M17" s="102" t="s">
        <v>78</v>
      </c>
    </row>
    <row r="18" spans="1:13" x14ac:dyDescent="0.2">
      <c r="A18" s="101">
        <v>44915.808024178245</v>
      </c>
      <c r="B18" s="102" t="s">
        <v>70</v>
      </c>
      <c r="C18" s="102" t="s">
        <v>59</v>
      </c>
      <c r="D18" s="102" t="s">
        <v>57</v>
      </c>
      <c r="E18" s="102" t="s">
        <v>57</v>
      </c>
      <c r="F18" s="102" t="s">
        <v>57</v>
      </c>
      <c r="G18" s="102" t="s">
        <v>57</v>
      </c>
      <c r="H18" s="102" t="s">
        <v>61</v>
      </c>
      <c r="I18" s="102" t="s">
        <v>56</v>
      </c>
      <c r="J18" s="102" t="s">
        <v>57</v>
      </c>
      <c r="K18" s="102" t="s">
        <v>57</v>
      </c>
    </row>
    <row r="19" spans="1:13" x14ac:dyDescent="0.2">
      <c r="A19" s="101">
        <v>44915.839481863426</v>
      </c>
      <c r="B19" s="102" t="s">
        <v>70</v>
      </c>
      <c r="C19" s="102" t="s">
        <v>64</v>
      </c>
      <c r="D19" s="102" t="s">
        <v>56</v>
      </c>
      <c r="E19" s="102" t="s">
        <v>56</v>
      </c>
      <c r="F19" s="102" t="s">
        <v>56</v>
      </c>
      <c r="G19" s="102" t="s">
        <v>56</v>
      </c>
      <c r="H19" s="102" t="s">
        <v>61</v>
      </c>
      <c r="I19" s="102" t="s">
        <v>56</v>
      </c>
      <c r="J19" s="102" t="s">
        <v>56</v>
      </c>
      <c r="K19" s="102" t="s">
        <v>56</v>
      </c>
    </row>
    <row r="20" spans="1:13" x14ac:dyDescent="0.2">
      <c r="A20" s="101">
        <v>44915.860516724541</v>
      </c>
      <c r="B20" s="102" t="s">
        <v>70</v>
      </c>
      <c r="C20" s="102" t="s">
        <v>58</v>
      </c>
      <c r="D20" s="102" t="s">
        <v>57</v>
      </c>
      <c r="E20" s="102" t="s">
        <v>57</v>
      </c>
      <c r="F20" s="102" t="s">
        <v>57</v>
      </c>
      <c r="G20" s="102" t="s">
        <v>57</v>
      </c>
      <c r="H20" s="102" t="s">
        <v>57</v>
      </c>
      <c r="I20" s="102" t="s">
        <v>57</v>
      </c>
      <c r="J20" s="102" t="s">
        <v>57</v>
      </c>
      <c r="K20" s="102" t="s">
        <v>57</v>
      </c>
      <c r="M20" s="102" t="s">
        <v>79</v>
      </c>
    </row>
    <row r="21" spans="1:13" x14ac:dyDescent="0.2">
      <c r="A21" s="101">
        <v>44915.955208888889</v>
      </c>
      <c r="B21" s="102" t="s">
        <v>70</v>
      </c>
      <c r="C21" s="102" t="s">
        <v>15</v>
      </c>
      <c r="D21" s="102" t="s">
        <v>57</v>
      </c>
      <c r="E21" s="102" t="s">
        <v>57</v>
      </c>
      <c r="F21" s="102" t="s">
        <v>57</v>
      </c>
      <c r="G21" s="102" t="s">
        <v>57</v>
      </c>
      <c r="H21" s="102" t="s">
        <v>61</v>
      </c>
      <c r="I21" s="102" t="s">
        <v>56</v>
      </c>
      <c r="J21" s="102" t="s">
        <v>57</v>
      </c>
      <c r="K21" s="102" t="s">
        <v>57</v>
      </c>
    </row>
    <row r="22" spans="1:13" x14ac:dyDescent="0.2">
      <c r="A22" s="101">
        <v>44916.154295069442</v>
      </c>
      <c r="B22" s="102" t="s">
        <v>70</v>
      </c>
      <c r="C22" s="104" t="s">
        <v>85</v>
      </c>
      <c r="D22" s="102" t="s">
        <v>57</v>
      </c>
      <c r="E22" s="102" t="s">
        <v>61</v>
      </c>
      <c r="F22" s="102" t="s">
        <v>57</v>
      </c>
      <c r="G22" s="102" t="s">
        <v>56</v>
      </c>
      <c r="H22" s="102" t="s">
        <v>63</v>
      </c>
      <c r="I22" s="102" t="s">
        <v>56</v>
      </c>
      <c r="J22" s="102" t="s">
        <v>56</v>
      </c>
      <c r="K22" s="102" t="s">
        <v>56</v>
      </c>
    </row>
    <row r="23" spans="1:13" x14ac:dyDescent="0.2">
      <c r="A23" s="101">
        <v>44916.353621331014</v>
      </c>
      <c r="B23" s="102" t="s">
        <v>70</v>
      </c>
      <c r="C23" s="102" t="s">
        <v>19</v>
      </c>
      <c r="D23" s="102" t="s">
        <v>57</v>
      </c>
      <c r="E23" s="102" t="s">
        <v>57</v>
      </c>
      <c r="F23" s="102" t="s">
        <v>57</v>
      </c>
      <c r="G23" s="102" t="s">
        <v>57</v>
      </c>
      <c r="H23" s="102" t="s">
        <v>60</v>
      </c>
      <c r="I23" s="102" t="s">
        <v>56</v>
      </c>
      <c r="J23" s="102" t="s">
        <v>57</v>
      </c>
      <c r="K23" s="102" t="s">
        <v>57</v>
      </c>
    </row>
    <row r="24" spans="1:13" x14ac:dyDescent="0.2">
      <c r="A24" s="101">
        <v>44916.366246018515</v>
      </c>
      <c r="B24" s="102" t="s">
        <v>70</v>
      </c>
      <c r="C24" s="102" t="s">
        <v>80</v>
      </c>
      <c r="D24" s="102" t="s">
        <v>57</v>
      </c>
      <c r="E24" s="102" t="s">
        <v>56</v>
      </c>
      <c r="F24" s="102" t="s">
        <v>56</v>
      </c>
      <c r="G24" s="102" t="s">
        <v>56</v>
      </c>
      <c r="H24" s="102" t="s">
        <v>60</v>
      </c>
      <c r="I24" s="102" t="s">
        <v>56</v>
      </c>
      <c r="J24" s="102" t="s">
        <v>57</v>
      </c>
      <c r="K24" s="102" t="s">
        <v>56</v>
      </c>
      <c r="L24" s="102" t="s">
        <v>81</v>
      </c>
    </row>
    <row r="25" spans="1:13" x14ac:dyDescent="0.2">
      <c r="A25" s="101">
        <v>44916.367140034723</v>
      </c>
      <c r="B25" s="102" t="s">
        <v>70</v>
      </c>
      <c r="C25" s="102" t="s">
        <v>86</v>
      </c>
      <c r="D25" s="102" t="s">
        <v>57</v>
      </c>
      <c r="E25" s="102" t="s">
        <v>56</v>
      </c>
      <c r="F25" s="102" t="s">
        <v>56</v>
      </c>
      <c r="G25" s="102" t="s">
        <v>61</v>
      </c>
      <c r="H25" s="102" t="s">
        <v>61</v>
      </c>
      <c r="I25" s="102" t="s">
        <v>56</v>
      </c>
      <c r="J25" s="102" t="s">
        <v>56</v>
      </c>
      <c r="K25" s="102" t="s">
        <v>56</v>
      </c>
    </row>
    <row r="26" spans="1:13" x14ac:dyDescent="0.2">
      <c r="A26" s="101">
        <v>44916.403833113422</v>
      </c>
      <c r="B26" s="102" t="s">
        <v>70</v>
      </c>
      <c r="C26" s="102" t="s">
        <v>82</v>
      </c>
      <c r="D26" s="102" t="s">
        <v>56</v>
      </c>
      <c r="E26" s="102" t="s">
        <v>56</v>
      </c>
      <c r="F26" s="102" t="s">
        <v>56</v>
      </c>
      <c r="G26" s="102" t="s">
        <v>56</v>
      </c>
      <c r="H26" s="102" t="s">
        <v>60</v>
      </c>
      <c r="I26" s="102" t="s">
        <v>56</v>
      </c>
      <c r="J26" s="102" t="s">
        <v>57</v>
      </c>
      <c r="K26" s="102" t="s">
        <v>57</v>
      </c>
    </row>
    <row r="27" spans="1:13" x14ac:dyDescent="0.2">
      <c r="A27" s="101">
        <v>44916.407079386576</v>
      </c>
      <c r="B27" s="102" t="s">
        <v>70</v>
      </c>
      <c r="C27" s="102" t="s">
        <v>15</v>
      </c>
      <c r="D27" s="102" t="s">
        <v>56</v>
      </c>
      <c r="E27" s="102" t="s">
        <v>56</v>
      </c>
      <c r="F27" s="102" t="s">
        <v>56</v>
      </c>
      <c r="G27" s="102" t="s">
        <v>56</v>
      </c>
      <c r="H27" s="102" t="s">
        <v>60</v>
      </c>
      <c r="I27" s="102" t="s">
        <v>57</v>
      </c>
      <c r="J27" s="102" t="s">
        <v>57</v>
      </c>
      <c r="K27" s="102" t="s">
        <v>57</v>
      </c>
    </row>
    <row r="28" spans="1:13" x14ac:dyDescent="0.2">
      <c r="A28" s="101">
        <v>44916.422319826394</v>
      </c>
      <c r="B28" s="102" t="s">
        <v>70</v>
      </c>
      <c r="C28" s="104" t="s">
        <v>85</v>
      </c>
      <c r="D28" s="102" t="s">
        <v>57</v>
      </c>
      <c r="E28" s="102" t="s">
        <v>57</v>
      </c>
      <c r="F28" s="102" t="s">
        <v>56</v>
      </c>
      <c r="G28" s="102" t="s">
        <v>57</v>
      </c>
      <c r="H28" s="102" t="s">
        <v>61</v>
      </c>
      <c r="I28" s="102" t="s">
        <v>56</v>
      </c>
      <c r="J28" s="102" t="s">
        <v>61</v>
      </c>
      <c r="K28" s="102" t="s">
        <v>56</v>
      </c>
    </row>
    <row r="29" spans="1:13" x14ac:dyDescent="0.2">
      <c r="A29" s="101">
        <v>44917.45892503472</v>
      </c>
      <c r="B29" s="102" t="s">
        <v>70</v>
      </c>
      <c r="C29" s="102" t="s">
        <v>19</v>
      </c>
      <c r="D29" s="102" t="s">
        <v>57</v>
      </c>
      <c r="E29" s="102" t="s">
        <v>57</v>
      </c>
      <c r="F29" s="102" t="s">
        <v>57</v>
      </c>
      <c r="G29" s="102" t="s">
        <v>57</v>
      </c>
      <c r="H29" s="102" t="s">
        <v>57</v>
      </c>
      <c r="I29" s="102" t="s">
        <v>56</v>
      </c>
      <c r="J29" s="102" t="s">
        <v>57</v>
      </c>
      <c r="K29" s="102" t="s">
        <v>56</v>
      </c>
      <c r="L29" s="102" t="s">
        <v>62</v>
      </c>
      <c r="M29" s="102" t="s">
        <v>62</v>
      </c>
    </row>
    <row r="30" spans="1:13" x14ac:dyDescent="0.2">
      <c r="A30" s="101">
        <v>44917.565408437498</v>
      </c>
      <c r="B30" s="102" t="s">
        <v>70</v>
      </c>
      <c r="C30" s="102" t="s">
        <v>15</v>
      </c>
      <c r="D30" s="102" t="s">
        <v>57</v>
      </c>
      <c r="E30" s="102" t="s">
        <v>57</v>
      </c>
      <c r="F30" s="102" t="s">
        <v>57</v>
      </c>
      <c r="G30" s="102" t="s">
        <v>56</v>
      </c>
      <c r="H30" s="102" t="s">
        <v>60</v>
      </c>
      <c r="I30" s="102" t="s">
        <v>56</v>
      </c>
      <c r="J30" s="102" t="s">
        <v>57</v>
      </c>
      <c r="K30" s="102" t="s">
        <v>57</v>
      </c>
    </row>
    <row r="31" spans="1:13" x14ac:dyDescent="0.2">
      <c r="A31" s="101">
        <v>44918.675597939815</v>
      </c>
      <c r="B31" s="102" t="s">
        <v>70</v>
      </c>
      <c r="C31" s="102" t="s">
        <v>65</v>
      </c>
      <c r="D31" s="102" t="s">
        <v>57</v>
      </c>
      <c r="E31" s="102" t="s">
        <v>56</v>
      </c>
      <c r="F31" s="102" t="s">
        <v>56</v>
      </c>
      <c r="G31" s="102" t="s">
        <v>56</v>
      </c>
      <c r="H31" s="102" t="s">
        <v>60</v>
      </c>
      <c r="I31" s="102" t="s">
        <v>61</v>
      </c>
      <c r="J31" s="102" t="s">
        <v>57</v>
      </c>
      <c r="K31" s="102" t="s">
        <v>56</v>
      </c>
    </row>
    <row r="32" spans="1:13" x14ac:dyDescent="0.2">
      <c r="A32" s="101">
        <v>44921.544049699078</v>
      </c>
      <c r="B32" s="102" t="s">
        <v>70</v>
      </c>
      <c r="C32" s="102" t="s">
        <v>65</v>
      </c>
      <c r="D32" s="102" t="s">
        <v>56</v>
      </c>
      <c r="E32" s="102" t="s">
        <v>61</v>
      </c>
      <c r="F32" s="102" t="s">
        <v>56</v>
      </c>
      <c r="G32" s="102" t="s">
        <v>61</v>
      </c>
      <c r="H32" s="102" t="s">
        <v>60</v>
      </c>
      <c r="I32" s="102" t="s">
        <v>61</v>
      </c>
      <c r="J32" s="102" t="s">
        <v>56</v>
      </c>
      <c r="K32" s="102" t="s">
        <v>61</v>
      </c>
      <c r="L32" s="102" t="s">
        <v>83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88986-1D5C-490A-A2DB-3D49B6820C32}">
  <dimension ref="A1:M1048333"/>
  <sheetViews>
    <sheetView topLeftCell="A19" workbookViewId="0">
      <selection activeCell="B11" sqref="B11"/>
    </sheetView>
  </sheetViews>
  <sheetFormatPr defaultColWidth="15" defaultRowHeight="21.75" x14ac:dyDescent="0.5"/>
  <cols>
    <col min="1" max="1" width="4" style="2" bestFit="1" customWidth="1"/>
    <col min="2" max="2" width="34.5" style="2" bestFit="1" customWidth="1"/>
    <col min="3" max="3" width="0.625" style="2" hidden="1" customWidth="1"/>
    <col min="4" max="4" width="5.125" style="2" customWidth="1"/>
    <col min="5" max="5" width="5.375" style="2" customWidth="1"/>
    <col min="6" max="6" width="5.25" style="2" customWidth="1"/>
    <col min="7" max="7" width="5" style="2" customWidth="1"/>
    <col min="8" max="8" width="5.25" style="2" customWidth="1"/>
    <col min="9" max="9" width="5.375" style="2" customWidth="1"/>
    <col min="10" max="10" width="5" style="2" customWidth="1"/>
    <col min="11" max="11" width="5.25" style="2" customWidth="1"/>
    <col min="12" max="12" width="4.125" style="2" bestFit="1" customWidth="1"/>
    <col min="13" max="16384" width="15" style="2"/>
  </cols>
  <sheetData>
    <row r="1" spans="1:11" s="31" customFormat="1" ht="23.25" customHeight="1" x14ac:dyDescent="0.55000000000000004">
      <c r="A1" s="29"/>
      <c r="B1" s="30" t="s">
        <v>0</v>
      </c>
      <c r="C1" s="30" t="s">
        <v>18</v>
      </c>
      <c r="D1" s="105">
        <v>1.1000000000000001</v>
      </c>
      <c r="E1" s="105">
        <v>1.2</v>
      </c>
      <c r="F1" s="105">
        <v>1.3</v>
      </c>
      <c r="G1" s="106">
        <v>2.1</v>
      </c>
      <c r="H1" s="107">
        <v>2.2000000000000002</v>
      </c>
      <c r="I1" s="108">
        <v>3.1</v>
      </c>
      <c r="J1" s="108">
        <v>3.2</v>
      </c>
      <c r="K1" s="108">
        <v>3.3</v>
      </c>
    </row>
    <row r="2" spans="1:11" x14ac:dyDescent="0.5">
      <c r="A2" s="109">
        <v>1</v>
      </c>
      <c r="B2" s="118" t="s">
        <v>64</v>
      </c>
      <c r="C2" s="28">
        <v>0</v>
      </c>
      <c r="D2" s="111">
        <v>5</v>
      </c>
      <c r="E2" s="111">
        <v>5</v>
      </c>
      <c r="F2" s="111">
        <v>5</v>
      </c>
      <c r="G2" s="112">
        <v>5</v>
      </c>
      <c r="H2" s="113">
        <v>3</v>
      </c>
      <c r="I2" s="114">
        <v>4</v>
      </c>
      <c r="J2" s="114">
        <v>5</v>
      </c>
      <c r="K2" s="114">
        <v>5</v>
      </c>
    </row>
    <row r="3" spans="1:11" x14ac:dyDescent="0.5">
      <c r="A3" s="109">
        <v>2</v>
      </c>
      <c r="B3" s="118" t="s">
        <v>65</v>
      </c>
      <c r="C3" s="28">
        <v>2</v>
      </c>
      <c r="D3" s="111">
        <v>5</v>
      </c>
      <c r="E3" s="111">
        <v>5</v>
      </c>
      <c r="F3" s="111">
        <v>5</v>
      </c>
      <c r="G3" s="112">
        <v>5</v>
      </c>
      <c r="H3" s="113">
        <v>4</v>
      </c>
      <c r="I3" s="114">
        <v>5</v>
      </c>
      <c r="J3" s="114">
        <v>5</v>
      </c>
      <c r="K3" s="114">
        <v>5</v>
      </c>
    </row>
    <row r="4" spans="1:11" x14ac:dyDescent="0.5">
      <c r="A4" s="109">
        <v>3</v>
      </c>
      <c r="B4" s="118" t="s">
        <v>65</v>
      </c>
      <c r="C4" s="28">
        <v>2</v>
      </c>
      <c r="D4" s="111">
        <v>4</v>
      </c>
      <c r="E4" s="111">
        <v>4</v>
      </c>
      <c r="F4" s="111">
        <v>4</v>
      </c>
      <c r="G4" s="112">
        <v>3</v>
      </c>
      <c r="H4" s="113">
        <v>2</v>
      </c>
      <c r="I4" s="114">
        <v>3</v>
      </c>
      <c r="J4" s="114">
        <v>5</v>
      </c>
      <c r="K4" s="114">
        <v>4</v>
      </c>
    </row>
    <row r="5" spans="1:11" x14ac:dyDescent="0.5">
      <c r="A5" s="109">
        <v>4</v>
      </c>
      <c r="B5" s="118" t="s">
        <v>58</v>
      </c>
      <c r="C5" s="28">
        <v>0</v>
      </c>
      <c r="D5" s="111">
        <v>5</v>
      </c>
      <c r="E5" s="111">
        <v>5</v>
      </c>
      <c r="F5" s="111">
        <v>5</v>
      </c>
      <c r="G5" s="112">
        <v>4</v>
      </c>
      <c r="H5" s="113">
        <v>2</v>
      </c>
      <c r="I5" s="114">
        <v>4</v>
      </c>
      <c r="J5" s="114">
        <v>4</v>
      </c>
      <c r="K5" s="114">
        <v>4</v>
      </c>
    </row>
    <row r="6" spans="1:11" x14ac:dyDescent="0.5">
      <c r="A6" s="109">
        <v>5</v>
      </c>
      <c r="B6" s="118" t="s">
        <v>71</v>
      </c>
      <c r="C6" s="28">
        <v>2</v>
      </c>
      <c r="D6" s="111">
        <v>5</v>
      </c>
      <c r="E6" s="111">
        <v>4</v>
      </c>
      <c r="F6" s="111">
        <v>5</v>
      </c>
      <c r="G6" s="112">
        <v>4</v>
      </c>
      <c r="H6" s="113">
        <v>3</v>
      </c>
      <c r="I6" s="114">
        <v>4</v>
      </c>
      <c r="J6" s="114">
        <v>3</v>
      </c>
      <c r="K6" s="114">
        <v>4</v>
      </c>
    </row>
    <row r="7" spans="1:11" x14ac:dyDescent="0.5">
      <c r="A7" s="109">
        <v>6</v>
      </c>
      <c r="B7" s="118" t="s">
        <v>64</v>
      </c>
      <c r="C7" s="28">
        <v>2</v>
      </c>
      <c r="D7" s="111">
        <v>5</v>
      </c>
      <c r="E7" s="111">
        <v>5</v>
      </c>
      <c r="F7" s="111">
        <v>5</v>
      </c>
      <c r="G7" s="112">
        <v>5</v>
      </c>
      <c r="H7" s="113">
        <v>1</v>
      </c>
      <c r="I7" s="114">
        <v>5</v>
      </c>
      <c r="J7" s="114">
        <v>5</v>
      </c>
      <c r="K7" s="114">
        <v>5</v>
      </c>
    </row>
    <row r="8" spans="1:11" x14ac:dyDescent="0.5">
      <c r="A8" s="109">
        <v>7</v>
      </c>
      <c r="B8" s="118" t="s">
        <v>58</v>
      </c>
      <c r="C8" s="28">
        <v>2</v>
      </c>
      <c r="D8" s="111">
        <v>4</v>
      </c>
      <c r="E8" s="111">
        <v>4</v>
      </c>
      <c r="F8" s="111">
        <v>4</v>
      </c>
      <c r="G8" s="112">
        <v>3</v>
      </c>
      <c r="H8" s="113">
        <v>3</v>
      </c>
      <c r="I8" s="114">
        <v>4</v>
      </c>
      <c r="J8" s="114">
        <v>4</v>
      </c>
      <c r="K8" s="114">
        <v>4</v>
      </c>
    </row>
    <row r="9" spans="1:11" x14ac:dyDescent="0.5">
      <c r="A9" s="109">
        <v>8</v>
      </c>
      <c r="B9" s="118" t="s">
        <v>73</v>
      </c>
      <c r="C9" s="28">
        <v>0</v>
      </c>
      <c r="D9" s="111">
        <v>4</v>
      </c>
      <c r="E9" s="111">
        <v>4</v>
      </c>
      <c r="F9" s="111">
        <v>4</v>
      </c>
      <c r="G9" s="112">
        <v>4</v>
      </c>
      <c r="H9" s="113">
        <v>3</v>
      </c>
      <c r="I9" s="114">
        <v>5</v>
      </c>
      <c r="J9" s="114">
        <v>5</v>
      </c>
      <c r="K9" s="114">
        <v>4</v>
      </c>
    </row>
    <row r="10" spans="1:11" x14ac:dyDescent="0.5">
      <c r="A10" s="109">
        <v>9</v>
      </c>
      <c r="B10" s="118" t="s">
        <v>64</v>
      </c>
      <c r="C10" s="28">
        <v>0</v>
      </c>
      <c r="D10" s="111">
        <v>5</v>
      </c>
      <c r="E10" s="111">
        <v>5</v>
      </c>
      <c r="F10" s="111">
        <v>5</v>
      </c>
      <c r="G10" s="112">
        <v>4</v>
      </c>
      <c r="H10" s="113">
        <v>3</v>
      </c>
      <c r="I10" s="114">
        <v>4</v>
      </c>
      <c r="J10" s="114">
        <v>5</v>
      </c>
      <c r="K10" s="114">
        <v>4</v>
      </c>
    </row>
    <row r="11" spans="1:11" x14ac:dyDescent="0.5">
      <c r="A11" s="109">
        <v>10</v>
      </c>
      <c r="B11" s="118" t="s">
        <v>64</v>
      </c>
      <c r="C11" s="28">
        <v>2</v>
      </c>
      <c r="D11" s="111">
        <v>5</v>
      </c>
      <c r="E11" s="111">
        <v>4</v>
      </c>
      <c r="F11" s="111">
        <v>4</v>
      </c>
      <c r="G11" s="112">
        <v>5</v>
      </c>
      <c r="H11" s="113">
        <v>1</v>
      </c>
      <c r="I11" s="114">
        <v>3</v>
      </c>
      <c r="J11" s="114">
        <v>4</v>
      </c>
      <c r="K11" s="114">
        <v>3</v>
      </c>
    </row>
    <row r="12" spans="1:11" x14ac:dyDescent="0.5">
      <c r="A12" s="109">
        <v>11</v>
      </c>
      <c r="B12" s="118" t="s">
        <v>64</v>
      </c>
      <c r="C12" s="28">
        <v>2</v>
      </c>
      <c r="D12" s="111">
        <v>5</v>
      </c>
      <c r="E12" s="111">
        <v>5</v>
      </c>
      <c r="F12" s="111">
        <v>5</v>
      </c>
      <c r="G12" s="112">
        <v>5</v>
      </c>
      <c r="H12" s="113">
        <v>3</v>
      </c>
      <c r="I12" s="114">
        <v>4</v>
      </c>
      <c r="J12" s="114">
        <v>5</v>
      </c>
      <c r="K12" s="114">
        <v>4</v>
      </c>
    </row>
    <row r="13" spans="1:11" x14ac:dyDescent="0.5">
      <c r="A13" s="109">
        <v>12</v>
      </c>
      <c r="B13" s="118" t="s">
        <v>65</v>
      </c>
      <c r="C13" s="28">
        <v>2</v>
      </c>
      <c r="D13" s="111">
        <v>5</v>
      </c>
      <c r="E13" s="111">
        <v>4</v>
      </c>
      <c r="F13" s="111">
        <v>4</v>
      </c>
      <c r="G13" s="112">
        <v>4</v>
      </c>
      <c r="H13" s="113">
        <v>2</v>
      </c>
      <c r="I13" s="114">
        <v>3</v>
      </c>
      <c r="J13" s="114">
        <v>5</v>
      </c>
      <c r="K13" s="114">
        <v>5</v>
      </c>
    </row>
    <row r="14" spans="1:11" x14ac:dyDescent="0.5">
      <c r="A14" s="109">
        <v>13</v>
      </c>
      <c r="B14" s="118" t="s">
        <v>77</v>
      </c>
      <c r="C14" s="28">
        <v>2</v>
      </c>
      <c r="D14" s="111">
        <v>5</v>
      </c>
      <c r="E14" s="111">
        <v>5</v>
      </c>
      <c r="F14" s="111">
        <v>5</v>
      </c>
      <c r="G14" s="112">
        <v>5</v>
      </c>
      <c r="H14" s="113">
        <v>3</v>
      </c>
      <c r="I14" s="114">
        <v>4</v>
      </c>
      <c r="J14" s="114">
        <v>5</v>
      </c>
      <c r="K14" s="114">
        <v>5</v>
      </c>
    </row>
    <row r="15" spans="1:11" x14ac:dyDescent="0.5">
      <c r="A15" s="109">
        <v>14</v>
      </c>
      <c r="B15" s="118" t="s">
        <v>65</v>
      </c>
      <c r="C15" s="28">
        <v>2</v>
      </c>
      <c r="D15" s="111">
        <v>5</v>
      </c>
      <c r="E15" s="111">
        <v>4</v>
      </c>
      <c r="F15" s="111">
        <v>4</v>
      </c>
      <c r="G15" s="112">
        <v>5</v>
      </c>
      <c r="H15" s="113">
        <v>3</v>
      </c>
      <c r="I15" s="114">
        <v>4</v>
      </c>
      <c r="J15" s="114">
        <v>4</v>
      </c>
      <c r="K15" s="114">
        <v>3</v>
      </c>
    </row>
    <row r="16" spans="1:11" x14ac:dyDescent="0.5">
      <c r="A16" s="109">
        <v>15</v>
      </c>
      <c r="B16" s="118" t="s">
        <v>59</v>
      </c>
      <c r="C16" s="28">
        <v>2</v>
      </c>
      <c r="D16" s="111">
        <v>4</v>
      </c>
      <c r="E16" s="111">
        <v>4</v>
      </c>
      <c r="F16" s="111">
        <v>4</v>
      </c>
      <c r="G16" s="112">
        <v>5</v>
      </c>
      <c r="H16" s="113">
        <v>2</v>
      </c>
      <c r="I16" s="114">
        <v>4</v>
      </c>
      <c r="J16" s="114">
        <v>5</v>
      </c>
      <c r="K16" s="114">
        <v>4</v>
      </c>
    </row>
    <row r="17" spans="1:11" x14ac:dyDescent="0.5">
      <c r="A17" s="109">
        <v>16</v>
      </c>
      <c r="B17" s="118" t="s">
        <v>84</v>
      </c>
      <c r="C17" s="28">
        <v>2</v>
      </c>
      <c r="D17" s="111">
        <v>5</v>
      </c>
      <c r="E17" s="111">
        <v>5</v>
      </c>
      <c r="F17" s="111">
        <v>5</v>
      </c>
      <c r="G17" s="112">
        <v>5</v>
      </c>
      <c r="H17" s="113">
        <v>5</v>
      </c>
      <c r="I17" s="114">
        <v>2</v>
      </c>
      <c r="J17" s="114">
        <v>4</v>
      </c>
      <c r="K17" s="114">
        <v>4</v>
      </c>
    </row>
    <row r="18" spans="1:11" s="39" customFormat="1" x14ac:dyDescent="0.2">
      <c r="A18" s="109">
        <v>17</v>
      </c>
      <c r="B18" s="118" t="s">
        <v>59</v>
      </c>
      <c r="C18" s="38">
        <v>2</v>
      </c>
      <c r="D18" s="111">
        <v>5</v>
      </c>
      <c r="E18" s="111">
        <v>5</v>
      </c>
      <c r="F18" s="111">
        <v>5</v>
      </c>
      <c r="G18" s="112">
        <v>5</v>
      </c>
      <c r="H18" s="113">
        <v>3</v>
      </c>
      <c r="I18" s="114">
        <v>4</v>
      </c>
      <c r="J18" s="114">
        <v>5</v>
      </c>
      <c r="K18" s="114">
        <v>5</v>
      </c>
    </row>
    <row r="19" spans="1:11" x14ac:dyDescent="0.5">
      <c r="A19" s="109">
        <v>18</v>
      </c>
      <c r="B19" s="118" t="s">
        <v>64</v>
      </c>
      <c r="C19" s="28">
        <v>2</v>
      </c>
      <c r="D19" s="111">
        <v>4</v>
      </c>
      <c r="E19" s="111">
        <v>4</v>
      </c>
      <c r="F19" s="111">
        <v>4</v>
      </c>
      <c r="G19" s="112">
        <v>4</v>
      </c>
      <c r="H19" s="113">
        <v>3</v>
      </c>
      <c r="I19" s="114">
        <v>4</v>
      </c>
      <c r="J19" s="114">
        <v>4</v>
      </c>
      <c r="K19" s="114">
        <v>4</v>
      </c>
    </row>
    <row r="20" spans="1:11" x14ac:dyDescent="0.5">
      <c r="A20" s="109">
        <v>19</v>
      </c>
      <c r="B20" s="118" t="s">
        <v>58</v>
      </c>
      <c r="C20" s="28">
        <v>2</v>
      </c>
      <c r="D20" s="111">
        <v>5</v>
      </c>
      <c r="E20" s="111">
        <v>5</v>
      </c>
      <c r="F20" s="111">
        <v>5</v>
      </c>
      <c r="G20" s="112">
        <v>5</v>
      </c>
      <c r="H20" s="113">
        <v>5</v>
      </c>
      <c r="I20" s="114">
        <v>5</v>
      </c>
      <c r="J20" s="114">
        <v>5</v>
      </c>
      <c r="K20" s="114">
        <v>5</v>
      </c>
    </row>
    <row r="21" spans="1:11" x14ac:dyDescent="0.5">
      <c r="A21" s="109">
        <v>20</v>
      </c>
      <c r="B21" s="118" t="s">
        <v>15</v>
      </c>
      <c r="C21" s="28">
        <v>2</v>
      </c>
      <c r="D21" s="111">
        <v>5</v>
      </c>
      <c r="E21" s="111">
        <v>5</v>
      </c>
      <c r="F21" s="111">
        <v>5</v>
      </c>
      <c r="G21" s="112">
        <v>5</v>
      </c>
      <c r="H21" s="113">
        <v>3</v>
      </c>
      <c r="I21" s="114">
        <v>4</v>
      </c>
      <c r="J21" s="114">
        <v>5</v>
      </c>
      <c r="K21" s="114">
        <v>5</v>
      </c>
    </row>
    <row r="22" spans="1:11" x14ac:dyDescent="0.5">
      <c r="A22" s="109">
        <v>21</v>
      </c>
      <c r="B22" s="110" t="s">
        <v>85</v>
      </c>
      <c r="C22" s="28">
        <v>2</v>
      </c>
      <c r="D22" s="111">
        <v>5</v>
      </c>
      <c r="E22" s="111">
        <v>3</v>
      </c>
      <c r="F22" s="111">
        <v>5</v>
      </c>
      <c r="G22" s="112">
        <v>4</v>
      </c>
      <c r="H22" s="113">
        <v>1</v>
      </c>
      <c r="I22" s="114">
        <v>4</v>
      </c>
      <c r="J22" s="114">
        <v>4</v>
      </c>
      <c r="K22" s="114">
        <v>4</v>
      </c>
    </row>
    <row r="23" spans="1:11" x14ac:dyDescent="0.5">
      <c r="A23" s="109">
        <v>22</v>
      </c>
      <c r="B23" s="118" t="s">
        <v>19</v>
      </c>
      <c r="C23" s="28">
        <v>2</v>
      </c>
      <c r="D23" s="111">
        <v>5</v>
      </c>
      <c r="E23" s="111">
        <v>5</v>
      </c>
      <c r="F23" s="111">
        <v>5</v>
      </c>
      <c r="G23" s="112">
        <v>5</v>
      </c>
      <c r="H23" s="113">
        <v>2</v>
      </c>
      <c r="I23" s="114">
        <v>4</v>
      </c>
      <c r="J23" s="114">
        <v>5</v>
      </c>
      <c r="K23" s="114">
        <v>5</v>
      </c>
    </row>
    <row r="24" spans="1:11" x14ac:dyDescent="0.5">
      <c r="A24" s="109">
        <v>23</v>
      </c>
      <c r="B24" s="118" t="s">
        <v>65</v>
      </c>
      <c r="C24" s="28">
        <v>2</v>
      </c>
      <c r="D24" s="111">
        <v>5</v>
      </c>
      <c r="E24" s="111">
        <v>4</v>
      </c>
      <c r="F24" s="111">
        <v>4</v>
      </c>
      <c r="G24" s="112">
        <v>4</v>
      </c>
      <c r="H24" s="113">
        <v>2</v>
      </c>
      <c r="I24" s="114">
        <v>4</v>
      </c>
      <c r="J24" s="114">
        <v>5</v>
      </c>
      <c r="K24" s="114">
        <v>4</v>
      </c>
    </row>
    <row r="25" spans="1:11" x14ac:dyDescent="0.5">
      <c r="A25" s="109">
        <v>24</v>
      </c>
      <c r="B25" s="118" t="s">
        <v>86</v>
      </c>
      <c r="C25" s="28">
        <v>1</v>
      </c>
      <c r="D25" s="111">
        <v>5</v>
      </c>
      <c r="E25" s="111">
        <v>4</v>
      </c>
      <c r="F25" s="111">
        <v>4</v>
      </c>
      <c r="G25" s="112">
        <v>3</v>
      </c>
      <c r="H25" s="113">
        <v>3</v>
      </c>
      <c r="I25" s="114">
        <v>4</v>
      </c>
      <c r="J25" s="114">
        <v>4</v>
      </c>
      <c r="K25" s="114">
        <v>4</v>
      </c>
    </row>
    <row r="26" spans="1:11" x14ac:dyDescent="0.5">
      <c r="A26" s="109">
        <v>25</v>
      </c>
      <c r="B26" s="118" t="s">
        <v>82</v>
      </c>
      <c r="C26" s="28">
        <v>1</v>
      </c>
      <c r="D26" s="111">
        <v>4</v>
      </c>
      <c r="E26" s="111">
        <v>4</v>
      </c>
      <c r="F26" s="111">
        <v>4</v>
      </c>
      <c r="G26" s="112">
        <v>4</v>
      </c>
      <c r="H26" s="113">
        <v>2</v>
      </c>
      <c r="I26" s="114">
        <v>4</v>
      </c>
      <c r="J26" s="114">
        <v>5</v>
      </c>
      <c r="K26" s="114">
        <v>5</v>
      </c>
    </row>
    <row r="27" spans="1:11" x14ac:dyDescent="0.5">
      <c r="A27" s="109">
        <v>26</v>
      </c>
      <c r="B27" s="118" t="s">
        <v>15</v>
      </c>
      <c r="C27" s="28">
        <v>1</v>
      </c>
      <c r="D27" s="111">
        <v>4</v>
      </c>
      <c r="E27" s="111">
        <v>4</v>
      </c>
      <c r="F27" s="111">
        <v>4</v>
      </c>
      <c r="G27" s="112">
        <v>4</v>
      </c>
      <c r="H27" s="113">
        <v>2</v>
      </c>
      <c r="I27" s="114">
        <v>5</v>
      </c>
      <c r="J27" s="114">
        <v>5</v>
      </c>
      <c r="K27" s="114">
        <v>5</v>
      </c>
    </row>
    <row r="28" spans="1:11" x14ac:dyDescent="0.5">
      <c r="A28" s="109">
        <v>27</v>
      </c>
      <c r="B28" s="110" t="s">
        <v>85</v>
      </c>
      <c r="C28" s="28">
        <v>1</v>
      </c>
      <c r="D28" s="111">
        <v>5</v>
      </c>
      <c r="E28" s="111">
        <v>5</v>
      </c>
      <c r="F28" s="111">
        <v>4</v>
      </c>
      <c r="G28" s="112">
        <v>5</v>
      </c>
      <c r="H28" s="113">
        <v>3</v>
      </c>
      <c r="I28" s="114">
        <v>4</v>
      </c>
      <c r="J28" s="114">
        <v>3</v>
      </c>
      <c r="K28" s="114">
        <v>4</v>
      </c>
    </row>
    <row r="29" spans="1:11" x14ac:dyDescent="0.5">
      <c r="A29" s="109">
        <v>28</v>
      </c>
      <c r="B29" s="118" t="s">
        <v>19</v>
      </c>
      <c r="C29" s="28">
        <v>1</v>
      </c>
      <c r="D29" s="111">
        <v>5</v>
      </c>
      <c r="E29" s="111">
        <v>5</v>
      </c>
      <c r="F29" s="111">
        <v>5</v>
      </c>
      <c r="G29" s="112">
        <v>5</v>
      </c>
      <c r="H29" s="113">
        <v>5</v>
      </c>
      <c r="I29" s="114">
        <v>4</v>
      </c>
      <c r="J29" s="114">
        <v>5</v>
      </c>
      <c r="K29" s="114">
        <v>4</v>
      </c>
    </row>
    <row r="30" spans="1:11" x14ac:dyDescent="0.5">
      <c r="A30" s="109">
        <v>29</v>
      </c>
      <c r="B30" s="118" t="s">
        <v>15</v>
      </c>
      <c r="C30" s="28">
        <v>1</v>
      </c>
      <c r="D30" s="111">
        <v>5</v>
      </c>
      <c r="E30" s="111">
        <v>5</v>
      </c>
      <c r="F30" s="111">
        <v>5</v>
      </c>
      <c r="G30" s="112">
        <v>4</v>
      </c>
      <c r="H30" s="113">
        <v>2</v>
      </c>
      <c r="I30" s="114">
        <v>4</v>
      </c>
      <c r="J30" s="114">
        <v>5</v>
      </c>
      <c r="K30" s="114">
        <v>5</v>
      </c>
    </row>
    <row r="31" spans="1:11" x14ac:dyDescent="0.5">
      <c r="A31" s="109">
        <v>30</v>
      </c>
      <c r="B31" s="118" t="s">
        <v>65</v>
      </c>
      <c r="C31" s="28">
        <v>1</v>
      </c>
      <c r="D31" s="111">
        <v>5</v>
      </c>
      <c r="E31" s="111">
        <v>4</v>
      </c>
      <c r="F31" s="111">
        <v>4</v>
      </c>
      <c r="G31" s="112">
        <v>4</v>
      </c>
      <c r="H31" s="113">
        <v>2</v>
      </c>
      <c r="I31" s="114">
        <v>3</v>
      </c>
      <c r="J31" s="114">
        <v>5</v>
      </c>
      <c r="K31" s="114">
        <v>4</v>
      </c>
    </row>
    <row r="32" spans="1:11" x14ac:dyDescent="0.5">
      <c r="A32" s="109">
        <v>31</v>
      </c>
      <c r="B32" s="118" t="s">
        <v>65</v>
      </c>
      <c r="C32" s="28">
        <v>1</v>
      </c>
      <c r="D32" s="111">
        <v>4</v>
      </c>
      <c r="E32" s="111">
        <v>3</v>
      </c>
      <c r="F32" s="111">
        <v>4</v>
      </c>
      <c r="G32" s="112">
        <v>3</v>
      </c>
      <c r="H32" s="113">
        <v>2</v>
      </c>
      <c r="I32" s="114">
        <v>3</v>
      </c>
      <c r="J32" s="114">
        <v>4</v>
      </c>
      <c r="K32" s="114">
        <v>3</v>
      </c>
    </row>
    <row r="33" spans="2:13" s="1" customFormat="1" ht="44.25" x14ac:dyDescent="0.55000000000000004">
      <c r="C33" s="32">
        <f>COUNTIF(C2:C32,1)</f>
        <v>8</v>
      </c>
      <c r="D33" s="115">
        <f t="shared" ref="D33:K33" si="0">AVERAGE(D2:D32)</f>
        <v>4.741935483870968</v>
      </c>
      <c r="E33" s="115">
        <f t="shared" si="0"/>
        <v>4.419354838709677</v>
      </c>
      <c r="F33" s="115">
        <f>AVERAGE(F2:F32)</f>
        <v>4.5161290322580649</v>
      </c>
      <c r="G33" s="115">
        <f t="shared" si="0"/>
        <v>4.354838709677419</v>
      </c>
      <c r="H33" s="115">
        <f t="shared" si="0"/>
        <v>2.6774193548387095</v>
      </c>
      <c r="I33" s="115">
        <f t="shared" si="0"/>
        <v>3.935483870967742</v>
      </c>
      <c r="J33" s="115">
        <f t="shared" si="0"/>
        <v>4.580645161290323</v>
      </c>
      <c r="K33" s="115">
        <f t="shared" si="0"/>
        <v>4.290322580645161</v>
      </c>
      <c r="L33" s="25">
        <f>AVERAGE(D2:F32,I2:K32)</f>
        <v>4.413978494623656</v>
      </c>
      <c r="M33" s="25"/>
    </row>
    <row r="34" spans="2:13" s="1" customFormat="1" ht="44.25" x14ac:dyDescent="0.55000000000000004">
      <c r="B34" s="2"/>
      <c r="C34" s="32">
        <f>COUNTIF(C2:C33,2)</f>
        <v>19</v>
      </c>
      <c r="D34" s="115">
        <f t="shared" ref="D34:K34" si="1">STDEV(D2:D32)</f>
        <v>0.4448027229745693</v>
      </c>
      <c r="E34" s="115">
        <f t="shared" si="1"/>
        <v>0.6204403569716741</v>
      </c>
      <c r="F34" s="115">
        <f t="shared" si="1"/>
        <v>0.50800050800076224</v>
      </c>
      <c r="G34" s="115">
        <f t="shared" si="1"/>
        <v>0.70938410360792115</v>
      </c>
      <c r="H34" s="115">
        <f t="shared" si="1"/>
        <v>1.0452143886684542</v>
      </c>
      <c r="I34" s="115">
        <f t="shared" si="1"/>
        <v>0.67997469908655395</v>
      </c>
      <c r="J34" s="115">
        <f t="shared" si="1"/>
        <v>0.6204403569716741</v>
      </c>
      <c r="K34" s="115">
        <f t="shared" si="1"/>
        <v>0.64257546312199876</v>
      </c>
      <c r="L34" s="25">
        <f>STDEVA(D2:K32,I2:K32)</f>
        <v>0.85542843403852398</v>
      </c>
      <c r="M34" s="25"/>
    </row>
    <row r="35" spans="2:13" s="1" customFormat="1" ht="43.5" x14ac:dyDescent="0.5">
      <c r="B35" s="2"/>
      <c r="C35" s="2"/>
      <c r="D35" s="2"/>
      <c r="E35" s="2"/>
      <c r="F35" s="116">
        <f>STDEV(D2:F32)</f>
        <v>0.5409807034933205</v>
      </c>
      <c r="G35" s="116">
        <f>STDEV(G2:G32)</f>
        <v>0.70938410360792115</v>
      </c>
      <c r="H35" s="116">
        <f>STDEVA(G2:H32)</f>
        <v>1.2246369215547577</v>
      </c>
      <c r="I35" s="2"/>
      <c r="J35" s="2"/>
      <c r="K35" s="116">
        <f>STDEVA(I2:K32)</f>
        <v>0.69375764698075415</v>
      </c>
    </row>
    <row r="36" spans="2:13" s="1" customFormat="1" ht="43.5" x14ac:dyDescent="0.5">
      <c r="B36" s="2"/>
      <c r="C36" s="2"/>
      <c r="D36" s="2"/>
      <c r="E36" s="2"/>
      <c r="F36" s="117">
        <f>AVERAGE(D2:F32)</f>
        <v>4.559139784946237</v>
      </c>
      <c r="G36" s="117">
        <f>AVERAGE(G2:G32)</f>
        <v>4.354838709677419</v>
      </c>
      <c r="H36" s="117">
        <f>AVERAGE(G2:H32)</f>
        <v>3.5161290322580645</v>
      </c>
      <c r="I36" s="2"/>
      <c r="J36" s="2"/>
      <c r="K36" s="117">
        <f>AVERAGE(I2:K32)</f>
        <v>4.268817204301075</v>
      </c>
    </row>
    <row r="37" spans="2:13" s="1" customFormat="1" x14ac:dyDescent="0.5">
      <c r="B37" s="2"/>
      <c r="C37" s="2"/>
      <c r="D37" s="2"/>
      <c r="E37" s="2"/>
      <c r="F37" s="2"/>
      <c r="G37" s="2"/>
      <c r="H37" s="2"/>
      <c r="I37" s="2"/>
      <c r="J37" s="2"/>
      <c r="K37" s="2"/>
    </row>
    <row r="1048333" spans="2:2" x14ac:dyDescent="0.5">
      <c r="B1048333" s="2">
        <f>SUBTOTAL(9,B251:B1048332)</f>
        <v>0</v>
      </c>
    </row>
  </sheetData>
  <autoFilter ref="B1:B1048332" xr:uid="{59B83ABB-4C87-4856-A52D-B01757BC420B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7"/>
  <sheetViews>
    <sheetView view="pageBreakPreview" zoomScale="150" zoomScaleNormal="130" zoomScaleSheetLayoutView="150" workbookViewId="0">
      <selection activeCell="E7" sqref="E7"/>
    </sheetView>
  </sheetViews>
  <sheetFormatPr defaultColWidth="9.125" defaultRowHeight="24" x14ac:dyDescent="0.55000000000000004"/>
  <cols>
    <col min="1" max="1" width="2.125" style="11" customWidth="1"/>
    <col min="2" max="2" width="3.875" style="11" customWidth="1"/>
    <col min="3" max="3" width="9.25" style="11" customWidth="1"/>
    <col min="4" max="4" width="9.125" style="11"/>
    <col min="5" max="5" width="65.875" style="11" customWidth="1"/>
    <col min="6" max="6" width="73.875" style="11" customWidth="1"/>
    <col min="7" max="7" width="52.25" style="11" customWidth="1"/>
    <col min="8" max="16384" width="9.125" style="11"/>
  </cols>
  <sheetData>
    <row r="1" spans="1:7" s="41" customFormat="1" ht="27.75" x14ac:dyDescent="0.65">
      <c r="A1" s="124" t="s">
        <v>14</v>
      </c>
      <c r="B1" s="124"/>
      <c r="C1" s="124"/>
      <c r="D1" s="124"/>
      <c r="E1" s="124"/>
      <c r="F1" s="19"/>
      <c r="G1" s="19"/>
    </row>
    <row r="2" spans="1:7" s="41" customFormat="1" ht="27.75" x14ac:dyDescent="0.65">
      <c r="A2" s="124" t="s">
        <v>24</v>
      </c>
      <c r="B2" s="124"/>
      <c r="C2" s="124"/>
      <c r="D2" s="124"/>
      <c r="E2" s="124"/>
      <c r="F2" s="19"/>
      <c r="G2" s="19"/>
    </row>
    <row r="3" spans="1:7" s="41" customFormat="1" ht="27.75" x14ac:dyDescent="0.65">
      <c r="A3" s="124" t="s">
        <v>125</v>
      </c>
      <c r="B3" s="124"/>
      <c r="C3" s="124"/>
      <c r="D3" s="124"/>
      <c r="E3" s="124"/>
      <c r="F3" s="19"/>
      <c r="G3" s="19"/>
    </row>
    <row r="4" spans="1:7" s="41" customFormat="1" ht="27.75" x14ac:dyDescent="0.65">
      <c r="A4" s="124" t="s">
        <v>89</v>
      </c>
      <c r="B4" s="124"/>
      <c r="C4" s="124"/>
      <c r="D4" s="124"/>
      <c r="E4" s="124"/>
      <c r="F4" s="19"/>
      <c r="G4" s="19"/>
    </row>
    <row r="5" spans="1:7" s="41" customFormat="1" ht="27.75" x14ac:dyDescent="0.65">
      <c r="A5" s="124" t="s">
        <v>44</v>
      </c>
      <c r="B5" s="124"/>
      <c r="C5" s="124"/>
      <c r="D5" s="124"/>
      <c r="E5" s="124"/>
      <c r="F5" s="19"/>
      <c r="G5" s="19"/>
    </row>
    <row r="6" spans="1:7" x14ac:dyDescent="0.55000000000000004">
      <c r="B6" s="123"/>
      <c r="C6" s="123"/>
      <c r="D6" s="123"/>
      <c r="E6" s="123"/>
      <c r="F6" s="123"/>
      <c r="G6" s="123"/>
    </row>
    <row r="7" spans="1:7" x14ac:dyDescent="0.55000000000000004">
      <c r="B7" s="12" t="s">
        <v>39</v>
      </c>
      <c r="C7" s="12"/>
      <c r="D7" s="12"/>
      <c r="E7" s="12"/>
      <c r="F7" s="12"/>
      <c r="G7" s="12"/>
    </row>
    <row r="8" spans="1:7" x14ac:dyDescent="0.55000000000000004">
      <c r="A8" s="11" t="s">
        <v>119</v>
      </c>
      <c r="B8" s="17"/>
      <c r="C8" s="17"/>
      <c r="D8" s="17"/>
      <c r="E8" s="17"/>
      <c r="F8" s="17"/>
      <c r="G8" s="22"/>
    </row>
    <row r="9" spans="1:7" x14ac:dyDescent="0.55000000000000004">
      <c r="A9" s="11" t="s">
        <v>120</v>
      </c>
      <c r="B9" s="17"/>
      <c r="C9" s="17"/>
      <c r="D9" s="17"/>
      <c r="E9" s="17"/>
      <c r="F9" s="17"/>
      <c r="G9" s="22"/>
    </row>
    <row r="10" spans="1:7" s="9" customFormat="1" x14ac:dyDescent="0.55000000000000004">
      <c r="B10" s="22" t="s">
        <v>97</v>
      </c>
      <c r="C10" s="22"/>
      <c r="D10" s="22"/>
      <c r="E10" s="22"/>
      <c r="F10" s="22"/>
      <c r="G10" s="22"/>
    </row>
    <row r="11" spans="1:7" s="9" customFormat="1" x14ac:dyDescent="0.55000000000000004">
      <c r="A11" s="9" t="s">
        <v>121</v>
      </c>
      <c r="B11" s="20"/>
      <c r="C11" s="20"/>
      <c r="D11" s="20"/>
      <c r="E11" s="20"/>
      <c r="F11" s="20"/>
      <c r="G11" s="20"/>
    </row>
    <row r="12" spans="1:7" s="9" customFormat="1" x14ac:dyDescent="0.55000000000000004">
      <c r="B12" s="119" t="s">
        <v>117</v>
      </c>
      <c r="C12" s="119"/>
      <c r="D12" s="119"/>
      <c r="E12" s="119"/>
      <c r="F12" s="22"/>
      <c r="G12" s="22"/>
    </row>
    <row r="13" spans="1:7" s="9" customFormat="1" x14ac:dyDescent="0.55000000000000004">
      <c r="B13" s="22" t="s">
        <v>118</v>
      </c>
      <c r="C13" s="22"/>
      <c r="D13" s="22"/>
      <c r="E13" s="22"/>
      <c r="F13" s="22"/>
      <c r="G13" s="22"/>
    </row>
    <row r="14" spans="1:7" s="9" customFormat="1" x14ac:dyDescent="0.55000000000000004">
      <c r="A14" s="9" t="s">
        <v>122</v>
      </c>
      <c r="B14" s="20"/>
      <c r="C14" s="20"/>
      <c r="D14" s="20"/>
      <c r="E14" s="20"/>
      <c r="F14" s="22"/>
      <c r="G14" s="22"/>
    </row>
    <row r="15" spans="1:7" s="9" customFormat="1" x14ac:dyDescent="0.55000000000000004">
      <c r="B15" s="97" t="s">
        <v>31</v>
      </c>
    </row>
    <row r="16" spans="1:7" s="9" customFormat="1" x14ac:dyDescent="0.55000000000000004">
      <c r="A16" s="9" t="s">
        <v>30</v>
      </c>
      <c r="B16" s="97"/>
    </row>
    <row r="17" spans="1:8" s="9" customFormat="1" x14ac:dyDescent="0.55000000000000004">
      <c r="A17" s="9" t="s">
        <v>123</v>
      </c>
      <c r="B17" s="97"/>
    </row>
    <row r="18" spans="1:8" s="9" customFormat="1" x14ac:dyDescent="0.55000000000000004">
      <c r="B18" s="21"/>
      <c r="C18" s="120" t="s">
        <v>113</v>
      </c>
      <c r="D18" s="120"/>
      <c r="E18" s="120"/>
      <c r="F18" s="120"/>
      <c r="G18" s="120"/>
      <c r="H18" s="120"/>
    </row>
    <row r="19" spans="1:8" s="9" customFormat="1" x14ac:dyDescent="0.55000000000000004">
      <c r="B19" s="120" t="s">
        <v>114</v>
      </c>
      <c r="C19" s="121"/>
      <c r="D19" s="121"/>
      <c r="E19" s="121"/>
      <c r="F19" s="121"/>
      <c r="G19" s="121"/>
      <c r="H19" s="121"/>
    </row>
    <row r="20" spans="1:8" s="9" customFormat="1" x14ac:dyDescent="0.55000000000000004">
      <c r="B20" s="120" t="s">
        <v>115</v>
      </c>
      <c r="C20" s="121"/>
      <c r="D20" s="121"/>
      <c r="E20" s="121"/>
      <c r="F20" s="121"/>
      <c r="G20" s="121"/>
      <c r="H20" s="121"/>
    </row>
    <row r="21" spans="1:8" s="9" customFormat="1" x14ac:dyDescent="0.55000000000000004">
      <c r="B21" s="122" t="s">
        <v>116</v>
      </c>
      <c r="C21" s="122"/>
      <c r="D21" s="122"/>
      <c r="E21" s="122"/>
      <c r="F21" s="122"/>
      <c r="G21" s="122"/>
      <c r="H21" s="122"/>
    </row>
    <row r="22" spans="1:8" s="9" customFormat="1" x14ac:dyDescent="0.55000000000000004">
      <c r="C22" s="96" t="s">
        <v>124</v>
      </c>
      <c r="D22" s="96"/>
      <c r="E22" s="96"/>
    </row>
    <row r="23" spans="1:8" s="9" customFormat="1" x14ac:dyDescent="0.55000000000000004">
      <c r="A23" s="20"/>
      <c r="B23" s="119" t="s">
        <v>78</v>
      </c>
      <c r="C23" s="119"/>
      <c r="D23" s="119"/>
      <c r="E23" s="119"/>
      <c r="F23" s="96"/>
      <c r="G23" s="96"/>
    </row>
    <row r="24" spans="1:8" s="83" customFormat="1" x14ac:dyDescent="0.55000000000000004">
      <c r="A24" s="84"/>
      <c r="B24" s="85"/>
      <c r="C24" s="85"/>
      <c r="D24" s="85"/>
      <c r="E24" s="85"/>
      <c r="F24" s="85"/>
      <c r="G24" s="85"/>
    </row>
    <row r="25" spans="1:8" s="83" customFormat="1" x14ac:dyDescent="0.55000000000000004">
      <c r="A25" s="84"/>
      <c r="B25" s="85"/>
      <c r="C25" s="85"/>
      <c r="D25" s="85"/>
      <c r="E25" s="85"/>
      <c r="F25" s="85"/>
      <c r="G25" s="85"/>
    </row>
    <row r="26" spans="1:8" s="9" customFormat="1" x14ac:dyDescent="0.55000000000000004"/>
    <row r="27" spans="1:8" s="17" customFormat="1" x14ac:dyDescent="0.55000000000000004">
      <c r="B27" s="12"/>
      <c r="C27" s="12"/>
      <c r="D27" s="12"/>
      <c r="E27" s="12"/>
      <c r="F27" s="12"/>
      <c r="G27" s="12"/>
    </row>
  </sheetData>
  <mergeCells count="12">
    <mergeCell ref="B12:E12"/>
    <mergeCell ref="C18:H18"/>
    <mergeCell ref="B19:H19"/>
    <mergeCell ref="B20:H20"/>
    <mergeCell ref="B6:G6"/>
    <mergeCell ref="A1:E1"/>
    <mergeCell ref="A2:E2"/>
    <mergeCell ref="A4:E4"/>
    <mergeCell ref="A5:E5"/>
    <mergeCell ref="A3:E3"/>
    <mergeCell ref="B23:E23"/>
    <mergeCell ref="B21:H21"/>
  </mergeCells>
  <pageMargins left="0.5" right="0.2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2"/>
  <sheetViews>
    <sheetView tabSelected="1" view="pageBreakPreview" zoomScale="120" zoomScaleNormal="130" zoomScaleSheetLayoutView="120" workbookViewId="0">
      <selection activeCell="E9" sqref="E9"/>
    </sheetView>
  </sheetViews>
  <sheetFormatPr defaultRowHeight="23.25" x14ac:dyDescent="0.55000000000000004"/>
  <cols>
    <col min="1" max="1" width="8" style="3" customWidth="1"/>
    <col min="2" max="2" width="7.75" style="3" customWidth="1"/>
    <col min="3" max="3" width="9.125" style="3"/>
    <col min="4" max="4" width="29.125" style="3" customWidth="1"/>
    <col min="5" max="5" width="11.125" style="3" customWidth="1"/>
    <col min="6" max="6" width="11.25" style="4" customWidth="1"/>
    <col min="7" max="7" width="13.625" style="4" customWidth="1"/>
    <col min="8" max="8" width="17" style="4" customWidth="1"/>
    <col min="9" max="257" width="9.125" style="3"/>
    <col min="258" max="258" width="10.875" style="3" customWidth="1"/>
    <col min="259" max="259" width="9.125" style="3"/>
    <col min="260" max="260" width="15.375" style="3" customWidth="1"/>
    <col min="261" max="261" width="30.875" style="3" customWidth="1"/>
    <col min="262" max="262" width="6.875" style="3" customWidth="1"/>
    <col min="263" max="263" width="7" style="3" customWidth="1"/>
    <col min="264" max="264" width="13.75" style="3" customWidth="1"/>
    <col min="265" max="513" width="9.125" style="3"/>
    <col min="514" max="514" width="10.875" style="3" customWidth="1"/>
    <col min="515" max="515" width="9.125" style="3"/>
    <col min="516" max="516" width="15.375" style="3" customWidth="1"/>
    <col min="517" max="517" width="30.875" style="3" customWidth="1"/>
    <col min="518" max="518" width="6.875" style="3" customWidth="1"/>
    <col min="519" max="519" width="7" style="3" customWidth="1"/>
    <col min="520" max="520" width="13.75" style="3" customWidth="1"/>
    <col min="521" max="769" width="9.125" style="3"/>
    <col min="770" max="770" width="10.875" style="3" customWidth="1"/>
    <col min="771" max="771" width="9.125" style="3"/>
    <col min="772" max="772" width="15.375" style="3" customWidth="1"/>
    <col min="773" max="773" width="30.875" style="3" customWidth="1"/>
    <col min="774" max="774" width="6.875" style="3" customWidth="1"/>
    <col min="775" max="775" width="7" style="3" customWidth="1"/>
    <col min="776" max="776" width="13.75" style="3" customWidth="1"/>
    <col min="777" max="1025" width="9.125" style="3"/>
    <col min="1026" max="1026" width="10.875" style="3" customWidth="1"/>
    <col min="1027" max="1027" width="9.125" style="3"/>
    <col min="1028" max="1028" width="15.375" style="3" customWidth="1"/>
    <col min="1029" max="1029" width="30.875" style="3" customWidth="1"/>
    <col min="1030" max="1030" width="6.875" style="3" customWidth="1"/>
    <col min="1031" max="1031" width="7" style="3" customWidth="1"/>
    <col min="1032" max="1032" width="13.75" style="3" customWidth="1"/>
    <col min="1033" max="1281" width="9.125" style="3"/>
    <col min="1282" max="1282" width="10.875" style="3" customWidth="1"/>
    <col min="1283" max="1283" width="9.125" style="3"/>
    <col min="1284" max="1284" width="15.375" style="3" customWidth="1"/>
    <col min="1285" max="1285" width="30.875" style="3" customWidth="1"/>
    <col min="1286" max="1286" width="6.875" style="3" customWidth="1"/>
    <col min="1287" max="1287" width="7" style="3" customWidth="1"/>
    <col min="1288" max="1288" width="13.75" style="3" customWidth="1"/>
    <col min="1289" max="1537" width="9.125" style="3"/>
    <col min="1538" max="1538" width="10.875" style="3" customWidth="1"/>
    <col min="1539" max="1539" width="9.125" style="3"/>
    <col min="1540" max="1540" width="15.375" style="3" customWidth="1"/>
    <col min="1541" max="1541" width="30.875" style="3" customWidth="1"/>
    <col min="1542" max="1542" width="6.875" style="3" customWidth="1"/>
    <col min="1543" max="1543" width="7" style="3" customWidth="1"/>
    <col min="1544" max="1544" width="13.75" style="3" customWidth="1"/>
    <col min="1545" max="1793" width="9.125" style="3"/>
    <col min="1794" max="1794" width="10.875" style="3" customWidth="1"/>
    <col min="1795" max="1795" width="9.125" style="3"/>
    <col min="1796" max="1796" width="15.375" style="3" customWidth="1"/>
    <col min="1797" max="1797" width="30.875" style="3" customWidth="1"/>
    <col min="1798" max="1798" width="6.875" style="3" customWidth="1"/>
    <col min="1799" max="1799" width="7" style="3" customWidth="1"/>
    <col min="1800" max="1800" width="13.75" style="3" customWidth="1"/>
    <col min="1801" max="2049" width="9.125" style="3"/>
    <col min="2050" max="2050" width="10.875" style="3" customWidth="1"/>
    <col min="2051" max="2051" width="9.125" style="3"/>
    <col min="2052" max="2052" width="15.375" style="3" customWidth="1"/>
    <col min="2053" max="2053" width="30.875" style="3" customWidth="1"/>
    <col min="2054" max="2054" width="6.875" style="3" customWidth="1"/>
    <col min="2055" max="2055" width="7" style="3" customWidth="1"/>
    <col min="2056" max="2056" width="13.75" style="3" customWidth="1"/>
    <col min="2057" max="2305" width="9.125" style="3"/>
    <col min="2306" max="2306" width="10.875" style="3" customWidth="1"/>
    <col min="2307" max="2307" width="9.125" style="3"/>
    <col min="2308" max="2308" width="15.375" style="3" customWidth="1"/>
    <col min="2309" max="2309" width="30.875" style="3" customWidth="1"/>
    <col min="2310" max="2310" width="6.875" style="3" customWidth="1"/>
    <col min="2311" max="2311" width="7" style="3" customWidth="1"/>
    <col min="2312" max="2312" width="13.75" style="3" customWidth="1"/>
    <col min="2313" max="2561" width="9.125" style="3"/>
    <col min="2562" max="2562" width="10.875" style="3" customWidth="1"/>
    <col min="2563" max="2563" width="9.125" style="3"/>
    <col min="2564" max="2564" width="15.375" style="3" customWidth="1"/>
    <col min="2565" max="2565" width="30.875" style="3" customWidth="1"/>
    <col min="2566" max="2566" width="6.875" style="3" customWidth="1"/>
    <col min="2567" max="2567" width="7" style="3" customWidth="1"/>
    <col min="2568" max="2568" width="13.75" style="3" customWidth="1"/>
    <col min="2569" max="2817" width="9.125" style="3"/>
    <col min="2818" max="2818" width="10.875" style="3" customWidth="1"/>
    <col min="2819" max="2819" width="9.125" style="3"/>
    <col min="2820" max="2820" width="15.375" style="3" customWidth="1"/>
    <col min="2821" max="2821" width="30.875" style="3" customWidth="1"/>
    <col min="2822" max="2822" width="6.875" style="3" customWidth="1"/>
    <col min="2823" max="2823" width="7" style="3" customWidth="1"/>
    <col min="2824" max="2824" width="13.75" style="3" customWidth="1"/>
    <col min="2825" max="3073" width="9.125" style="3"/>
    <col min="3074" max="3074" width="10.875" style="3" customWidth="1"/>
    <col min="3075" max="3075" width="9.125" style="3"/>
    <col min="3076" max="3076" width="15.375" style="3" customWidth="1"/>
    <col min="3077" max="3077" width="30.875" style="3" customWidth="1"/>
    <col min="3078" max="3078" width="6.875" style="3" customWidth="1"/>
    <col min="3079" max="3079" width="7" style="3" customWidth="1"/>
    <col min="3080" max="3080" width="13.75" style="3" customWidth="1"/>
    <col min="3081" max="3329" width="9.125" style="3"/>
    <col min="3330" max="3330" width="10.875" style="3" customWidth="1"/>
    <col min="3331" max="3331" width="9.125" style="3"/>
    <col min="3332" max="3332" width="15.375" style="3" customWidth="1"/>
    <col min="3333" max="3333" width="30.875" style="3" customWidth="1"/>
    <col min="3334" max="3334" width="6.875" style="3" customWidth="1"/>
    <col min="3335" max="3335" width="7" style="3" customWidth="1"/>
    <col min="3336" max="3336" width="13.75" style="3" customWidth="1"/>
    <col min="3337" max="3585" width="9.125" style="3"/>
    <col min="3586" max="3586" width="10.875" style="3" customWidth="1"/>
    <col min="3587" max="3587" width="9.125" style="3"/>
    <col min="3588" max="3588" width="15.375" style="3" customWidth="1"/>
    <col min="3589" max="3589" width="30.875" style="3" customWidth="1"/>
    <col min="3590" max="3590" width="6.875" style="3" customWidth="1"/>
    <col min="3591" max="3591" width="7" style="3" customWidth="1"/>
    <col min="3592" max="3592" width="13.75" style="3" customWidth="1"/>
    <col min="3593" max="3841" width="9.125" style="3"/>
    <col min="3842" max="3842" width="10.875" style="3" customWidth="1"/>
    <col min="3843" max="3843" width="9.125" style="3"/>
    <col min="3844" max="3844" width="15.375" style="3" customWidth="1"/>
    <col min="3845" max="3845" width="30.875" style="3" customWidth="1"/>
    <col min="3846" max="3846" width="6.875" style="3" customWidth="1"/>
    <col min="3847" max="3847" width="7" style="3" customWidth="1"/>
    <col min="3848" max="3848" width="13.75" style="3" customWidth="1"/>
    <col min="3849" max="4097" width="9.125" style="3"/>
    <col min="4098" max="4098" width="10.875" style="3" customWidth="1"/>
    <col min="4099" max="4099" width="9.125" style="3"/>
    <col min="4100" max="4100" width="15.375" style="3" customWidth="1"/>
    <col min="4101" max="4101" width="30.875" style="3" customWidth="1"/>
    <col min="4102" max="4102" width="6.875" style="3" customWidth="1"/>
    <col min="4103" max="4103" width="7" style="3" customWidth="1"/>
    <col min="4104" max="4104" width="13.75" style="3" customWidth="1"/>
    <col min="4105" max="4353" width="9.125" style="3"/>
    <col min="4354" max="4354" width="10.875" style="3" customWidth="1"/>
    <col min="4355" max="4355" width="9.125" style="3"/>
    <col min="4356" max="4356" width="15.375" style="3" customWidth="1"/>
    <col min="4357" max="4357" width="30.875" style="3" customWidth="1"/>
    <col min="4358" max="4358" width="6.875" style="3" customWidth="1"/>
    <col min="4359" max="4359" width="7" style="3" customWidth="1"/>
    <col min="4360" max="4360" width="13.75" style="3" customWidth="1"/>
    <col min="4361" max="4609" width="9.125" style="3"/>
    <col min="4610" max="4610" width="10.875" style="3" customWidth="1"/>
    <col min="4611" max="4611" width="9.125" style="3"/>
    <col min="4612" max="4612" width="15.375" style="3" customWidth="1"/>
    <col min="4613" max="4613" width="30.875" style="3" customWidth="1"/>
    <col min="4614" max="4614" width="6.875" style="3" customWidth="1"/>
    <col min="4615" max="4615" width="7" style="3" customWidth="1"/>
    <col min="4616" max="4616" width="13.75" style="3" customWidth="1"/>
    <col min="4617" max="4865" width="9.125" style="3"/>
    <col min="4866" max="4866" width="10.875" style="3" customWidth="1"/>
    <col min="4867" max="4867" width="9.125" style="3"/>
    <col min="4868" max="4868" width="15.375" style="3" customWidth="1"/>
    <col min="4869" max="4869" width="30.875" style="3" customWidth="1"/>
    <col min="4870" max="4870" width="6.875" style="3" customWidth="1"/>
    <col min="4871" max="4871" width="7" style="3" customWidth="1"/>
    <col min="4872" max="4872" width="13.75" style="3" customWidth="1"/>
    <col min="4873" max="5121" width="9.125" style="3"/>
    <col min="5122" max="5122" width="10.875" style="3" customWidth="1"/>
    <col min="5123" max="5123" width="9.125" style="3"/>
    <col min="5124" max="5124" width="15.375" style="3" customWidth="1"/>
    <col min="5125" max="5125" width="30.875" style="3" customWidth="1"/>
    <col min="5126" max="5126" width="6.875" style="3" customWidth="1"/>
    <col min="5127" max="5127" width="7" style="3" customWidth="1"/>
    <col min="5128" max="5128" width="13.75" style="3" customWidth="1"/>
    <col min="5129" max="5377" width="9.125" style="3"/>
    <col min="5378" max="5378" width="10.875" style="3" customWidth="1"/>
    <col min="5379" max="5379" width="9.125" style="3"/>
    <col min="5380" max="5380" width="15.375" style="3" customWidth="1"/>
    <col min="5381" max="5381" width="30.875" style="3" customWidth="1"/>
    <col min="5382" max="5382" width="6.875" style="3" customWidth="1"/>
    <col min="5383" max="5383" width="7" style="3" customWidth="1"/>
    <col min="5384" max="5384" width="13.75" style="3" customWidth="1"/>
    <col min="5385" max="5633" width="9.125" style="3"/>
    <col min="5634" max="5634" width="10.875" style="3" customWidth="1"/>
    <col min="5635" max="5635" width="9.125" style="3"/>
    <col min="5636" max="5636" width="15.375" style="3" customWidth="1"/>
    <col min="5637" max="5637" width="30.875" style="3" customWidth="1"/>
    <col min="5638" max="5638" width="6.875" style="3" customWidth="1"/>
    <col min="5639" max="5639" width="7" style="3" customWidth="1"/>
    <col min="5640" max="5640" width="13.75" style="3" customWidth="1"/>
    <col min="5641" max="5889" width="9.125" style="3"/>
    <col min="5890" max="5890" width="10.875" style="3" customWidth="1"/>
    <col min="5891" max="5891" width="9.125" style="3"/>
    <col min="5892" max="5892" width="15.375" style="3" customWidth="1"/>
    <col min="5893" max="5893" width="30.875" style="3" customWidth="1"/>
    <col min="5894" max="5894" width="6.875" style="3" customWidth="1"/>
    <col min="5895" max="5895" width="7" style="3" customWidth="1"/>
    <col min="5896" max="5896" width="13.75" style="3" customWidth="1"/>
    <col min="5897" max="6145" width="9.125" style="3"/>
    <col min="6146" max="6146" width="10.875" style="3" customWidth="1"/>
    <col min="6147" max="6147" width="9.125" style="3"/>
    <col min="6148" max="6148" width="15.375" style="3" customWidth="1"/>
    <col min="6149" max="6149" width="30.875" style="3" customWidth="1"/>
    <col min="6150" max="6150" width="6.875" style="3" customWidth="1"/>
    <col min="6151" max="6151" width="7" style="3" customWidth="1"/>
    <col min="6152" max="6152" width="13.75" style="3" customWidth="1"/>
    <col min="6153" max="6401" width="9.125" style="3"/>
    <col min="6402" max="6402" width="10.875" style="3" customWidth="1"/>
    <col min="6403" max="6403" width="9.125" style="3"/>
    <col min="6404" max="6404" width="15.375" style="3" customWidth="1"/>
    <col min="6405" max="6405" width="30.875" style="3" customWidth="1"/>
    <col min="6406" max="6406" width="6.875" style="3" customWidth="1"/>
    <col min="6407" max="6407" width="7" style="3" customWidth="1"/>
    <col min="6408" max="6408" width="13.75" style="3" customWidth="1"/>
    <col min="6409" max="6657" width="9.125" style="3"/>
    <col min="6658" max="6658" width="10.875" style="3" customWidth="1"/>
    <col min="6659" max="6659" width="9.125" style="3"/>
    <col min="6660" max="6660" width="15.375" style="3" customWidth="1"/>
    <col min="6661" max="6661" width="30.875" style="3" customWidth="1"/>
    <col min="6662" max="6662" width="6.875" style="3" customWidth="1"/>
    <col min="6663" max="6663" width="7" style="3" customWidth="1"/>
    <col min="6664" max="6664" width="13.75" style="3" customWidth="1"/>
    <col min="6665" max="6913" width="9.125" style="3"/>
    <col min="6914" max="6914" width="10.875" style="3" customWidth="1"/>
    <col min="6915" max="6915" width="9.125" style="3"/>
    <col min="6916" max="6916" width="15.375" style="3" customWidth="1"/>
    <col min="6917" max="6917" width="30.875" style="3" customWidth="1"/>
    <col min="6918" max="6918" width="6.875" style="3" customWidth="1"/>
    <col min="6919" max="6919" width="7" style="3" customWidth="1"/>
    <col min="6920" max="6920" width="13.75" style="3" customWidth="1"/>
    <col min="6921" max="7169" width="9.125" style="3"/>
    <col min="7170" max="7170" width="10.875" style="3" customWidth="1"/>
    <col min="7171" max="7171" width="9.125" style="3"/>
    <col min="7172" max="7172" width="15.375" style="3" customWidth="1"/>
    <col min="7173" max="7173" width="30.875" style="3" customWidth="1"/>
    <col min="7174" max="7174" width="6.875" style="3" customWidth="1"/>
    <col min="7175" max="7175" width="7" style="3" customWidth="1"/>
    <col min="7176" max="7176" width="13.75" style="3" customWidth="1"/>
    <col min="7177" max="7425" width="9.125" style="3"/>
    <col min="7426" max="7426" width="10.875" style="3" customWidth="1"/>
    <col min="7427" max="7427" width="9.125" style="3"/>
    <col min="7428" max="7428" width="15.375" style="3" customWidth="1"/>
    <col min="7429" max="7429" width="30.875" style="3" customWidth="1"/>
    <col min="7430" max="7430" width="6.875" style="3" customWidth="1"/>
    <col min="7431" max="7431" width="7" style="3" customWidth="1"/>
    <col min="7432" max="7432" width="13.75" style="3" customWidth="1"/>
    <col min="7433" max="7681" width="9.125" style="3"/>
    <col min="7682" max="7682" width="10.875" style="3" customWidth="1"/>
    <col min="7683" max="7683" width="9.125" style="3"/>
    <col min="7684" max="7684" width="15.375" style="3" customWidth="1"/>
    <col min="7685" max="7685" width="30.875" style="3" customWidth="1"/>
    <col min="7686" max="7686" width="6.875" style="3" customWidth="1"/>
    <col min="7687" max="7687" width="7" style="3" customWidth="1"/>
    <col min="7688" max="7688" width="13.75" style="3" customWidth="1"/>
    <col min="7689" max="7937" width="9.125" style="3"/>
    <col min="7938" max="7938" width="10.875" style="3" customWidth="1"/>
    <col min="7939" max="7939" width="9.125" style="3"/>
    <col min="7940" max="7940" width="15.375" style="3" customWidth="1"/>
    <col min="7941" max="7941" width="30.875" style="3" customWidth="1"/>
    <col min="7942" max="7942" width="6.875" style="3" customWidth="1"/>
    <col min="7943" max="7943" width="7" style="3" customWidth="1"/>
    <col min="7944" max="7944" width="13.75" style="3" customWidth="1"/>
    <col min="7945" max="8193" width="9.125" style="3"/>
    <col min="8194" max="8194" width="10.875" style="3" customWidth="1"/>
    <col min="8195" max="8195" width="9.125" style="3"/>
    <col min="8196" max="8196" width="15.375" style="3" customWidth="1"/>
    <col min="8197" max="8197" width="30.875" style="3" customWidth="1"/>
    <col min="8198" max="8198" width="6.875" style="3" customWidth="1"/>
    <col min="8199" max="8199" width="7" style="3" customWidth="1"/>
    <col min="8200" max="8200" width="13.75" style="3" customWidth="1"/>
    <col min="8201" max="8449" width="9.125" style="3"/>
    <col min="8450" max="8450" width="10.875" style="3" customWidth="1"/>
    <col min="8451" max="8451" width="9.125" style="3"/>
    <col min="8452" max="8452" width="15.375" style="3" customWidth="1"/>
    <col min="8453" max="8453" width="30.875" style="3" customWidth="1"/>
    <col min="8454" max="8454" width="6.875" style="3" customWidth="1"/>
    <col min="8455" max="8455" width="7" style="3" customWidth="1"/>
    <col min="8456" max="8456" width="13.75" style="3" customWidth="1"/>
    <col min="8457" max="8705" width="9.125" style="3"/>
    <col min="8706" max="8706" width="10.875" style="3" customWidth="1"/>
    <col min="8707" max="8707" width="9.125" style="3"/>
    <col min="8708" max="8708" width="15.375" style="3" customWidth="1"/>
    <col min="8709" max="8709" width="30.875" style="3" customWidth="1"/>
    <col min="8710" max="8710" width="6.875" style="3" customWidth="1"/>
    <col min="8711" max="8711" width="7" style="3" customWidth="1"/>
    <col min="8712" max="8712" width="13.75" style="3" customWidth="1"/>
    <col min="8713" max="8961" width="9.125" style="3"/>
    <col min="8962" max="8962" width="10.875" style="3" customWidth="1"/>
    <col min="8963" max="8963" width="9.125" style="3"/>
    <col min="8964" max="8964" width="15.375" style="3" customWidth="1"/>
    <col min="8965" max="8965" width="30.875" style="3" customWidth="1"/>
    <col min="8966" max="8966" width="6.875" style="3" customWidth="1"/>
    <col min="8967" max="8967" width="7" style="3" customWidth="1"/>
    <col min="8968" max="8968" width="13.75" style="3" customWidth="1"/>
    <col min="8969" max="9217" width="9.125" style="3"/>
    <col min="9218" max="9218" width="10.875" style="3" customWidth="1"/>
    <col min="9219" max="9219" width="9.125" style="3"/>
    <col min="9220" max="9220" width="15.375" style="3" customWidth="1"/>
    <col min="9221" max="9221" width="30.875" style="3" customWidth="1"/>
    <col min="9222" max="9222" width="6.875" style="3" customWidth="1"/>
    <col min="9223" max="9223" width="7" style="3" customWidth="1"/>
    <col min="9224" max="9224" width="13.75" style="3" customWidth="1"/>
    <col min="9225" max="9473" width="9.125" style="3"/>
    <col min="9474" max="9474" width="10.875" style="3" customWidth="1"/>
    <col min="9475" max="9475" width="9.125" style="3"/>
    <col min="9476" max="9476" width="15.375" style="3" customWidth="1"/>
    <col min="9477" max="9477" width="30.875" style="3" customWidth="1"/>
    <col min="9478" max="9478" width="6.875" style="3" customWidth="1"/>
    <col min="9479" max="9479" width="7" style="3" customWidth="1"/>
    <col min="9480" max="9480" width="13.75" style="3" customWidth="1"/>
    <col min="9481" max="9729" width="9.125" style="3"/>
    <col min="9730" max="9730" width="10.875" style="3" customWidth="1"/>
    <col min="9731" max="9731" width="9.125" style="3"/>
    <col min="9732" max="9732" width="15.375" style="3" customWidth="1"/>
    <col min="9733" max="9733" width="30.875" style="3" customWidth="1"/>
    <col min="9734" max="9734" width="6.875" style="3" customWidth="1"/>
    <col min="9735" max="9735" width="7" style="3" customWidth="1"/>
    <col min="9736" max="9736" width="13.75" style="3" customWidth="1"/>
    <col min="9737" max="9985" width="9.125" style="3"/>
    <col min="9986" max="9986" width="10.875" style="3" customWidth="1"/>
    <col min="9987" max="9987" width="9.125" style="3"/>
    <col min="9988" max="9988" width="15.375" style="3" customWidth="1"/>
    <col min="9989" max="9989" width="30.875" style="3" customWidth="1"/>
    <col min="9990" max="9990" width="6.875" style="3" customWidth="1"/>
    <col min="9991" max="9991" width="7" style="3" customWidth="1"/>
    <col min="9992" max="9992" width="13.75" style="3" customWidth="1"/>
    <col min="9993" max="10241" width="9.125" style="3"/>
    <col min="10242" max="10242" width="10.875" style="3" customWidth="1"/>
    <col min="10243" max="10243" width="9.125" style="3"/>
    <col min="10244" max="10244" width="15.375" style="3" customWidth="1"/>
    <col min="10245" max="10245" width="30.875" style="3" customWidth="1"/>
    <col min="10246" max="10246" width="6.875" style="3" customWidth="1"/>
    <col min="10247" max="10247" width="7" style="3" customWidth="1"/>
    <col min="10248" max="10248" width="13.75" style="3" customWidth="1"/>
    <col min="10249" max="10497" width="9.125" style="3"/>
    <col min="10498" max="10498" width="10.875" style="3" customWidth="1"/>
    <col min="10499" max="10499" width="9.125" style="3"/>
    <col min="10500" max="10500" width="15.375" style="3" customWidth="1"/>
    <col min="10501" max="10501" width="30.875" style="3" customWidth="1"/>
    <col min="10502" max="10502" width="6.875" style="3" customWidth="1"/>
    <col min="10503" max="10503" width="7" style="3" customWidth="1"/>
    <col min="10504" max="10504" width="13.75" style="3" customWidth="1"/>
    <col min="10505" max="10753" width="9.125" style="3"/>
    <col min="10754" max="10754" width="10.875" style="3" customWidth="1"/>
    <col min="10755" max="10755" width="9.125" style="3"/>
    <col min="10756" max="10756" width="15.375" style="3" customWidth="1"/>
    <col min="10757" max="10757" width="30.875" style="3" customWidth="1"/>
    <col min="10758" max="10758" width="6.875" style="3" customWidth="1"/>
    <col min="10759" max="10759" width="7" style="3" customWidth="1"/>
    <col min="10760" max="10760" width="13.75" style="3" customWidth="1"/>
    <col min="10761" max="11009" width="9.125" style="3"/>
    <col min="11010" max="11010" width="10.875" style="3" customWidth="1"/>
    <col min="11011" max="11011" width="9.125" style="3"/>
    <col min="11012" max="11012" width="15.375" style="3" customWidth="1"/>
    <col min="11013" max="11013" width="30.875" style="3" customWidth="1"/>
    <col min="11014" max="11014" width="6.875" style="3" customWidth="1"/>
    <col min="11015" max="11015" width="7" style="3" customWidth="1"/>
    <col min="11016" max="11016" width="13.75" style="3" customWidth="1"/>
    <col min="11017" max="11265" width="9.125" style="3"/>
    <col min="11266" max="11266" width="10.875" style="3" customWidth="1"/>
    <col min="11267" max="11267" width="9.125" style="3"/>
    <col min="11268" max="11268" width="15.375" style="3" customWidth="1"/>
    <col min="11269" max="11269" width="30.875" style="3" customWidth="1"/>
    <col min="11270" max="11270" width="6.875" style="3" customWidth="1"/>
    <col min="11271" max="11271" width="7" style="3" customWidth="1"/>
    <col min="11272" max="11272" width="13.75" style="3" customWidth="1"/>
    <col min="11273" max="11521" width="9.125" style="3"/>
    <col min="11522" max="11522" width="10.875" style="3" customWidth="1"/>
    <col min="11523" max="11523" width="9.125" style="3"/>
    <col min="11524" max="11524" width="15.375" style="3" customWidth="1"/>
    <col min="11525" max="11525" width="30.875" style="3" customWidth="1"/>
    <col min="11526" max="11526" width="6.875" style="3" customWidth="1"/>
    <col min="11527" max="11527" width="7" style="3" customWidth="1"/>
    <col min="11528" max="11528" width="13.75" style="3" customWidth="1"/>
    <col min="11529" max="11777" width="9.125" style="3"/>
    <col min="11778" max="11778" width="10.875" style="3" customWidth="1"/>
    <col min="11779" max="11779" width="9.125" style="3"/>
    <col min="11780" max="11780" width="15.375" style="3" customWidth="1"/>
    <col min="11781" max="11781" width="30.875" style="3" customWidth="1"/>
    <col min="11782" max="11782" width="6.875" style="3" customWidth="1"/>
    <col min="11783" max="11783" width="7" style="3" customWidth="1"/>
    <col min="11784" max="11784" width="13.75" style="3" customWidth="1"/>
    <col min="11785" max="12033" width="9.125" style="3"/>
    <col min="12034" max="12034" width="10.875" style="3" customWidth="1"/>
    <col min="12035" max="12035" width="9.125" style="3"/>
    <col min="12036" max="12036" width="15.375" style="3" customWidth="1"/>
    <col min="12037" max="12037" width="30.875" style="3" customWidth="1"/>
    <col min="12038" max="12038" width="6.875" style="3" customWidth="1"/>
    <col min="12039" max="12039" width="7" style="3" customWidth="1"/>
    <col min="12040" max="12040" width="13.75" style="3" customWidth="1"/>
    <col min="12041" max="12289" width="9.125" style="3"/>
    <col min="12290" max="12290" width="10.875" style="3" customWidth="1"/>
    <col min="12291" max="12291" width="9.125" style="3"/>
    <col min="12292" max="12292" width="15.375" style="3" customWidth="1"/>
    <col min="12293" max="12293" width="30.875" style="3" customWidth="1"/>
    <col min="12294" max="12294" width="6.875" style="3" customWidth="1"/>
    <col min="12295" max="12295" width="7" style="3" customWidth="1"/>
    <col min="12296" max="12296" width="13.75" style="3" customWidth="1"/>
    <col min="12297" max="12545" width="9.125" style="3"/>
    <col min="12546" max="12546" width="10.875" style="3" customWidth="1"/>
    <col min="12547" max="12547" width="9.125" style="3"/>
    <col min="12548" max="12548" width="15.375" style="3" customWidth="1"/>
    <col min="12549" max="12549" width="30.875" style="3" customWidth="1"/>
    <col min="12550" max="12550" width="6.875" style="3" customWidth="1"/>
    <col min="12551" max="12551" width="7" style="3" customWidth="1"/>
    <col min="12552" max="12552" width="13.75" style="3" customWidth="1"/>
    <col min="12553" max="12801" width="9.125" style="3"/>
    <col min="12802" max="12802" width="10.875" style="3" customWidth="1"/>
    <col min="12803" max="12803" width="9.125" style="3"/>
    <col min="12804" max="12804" width="15.375" style="3" customWidth="1"/>
    <col min="12805" max="12805" width="30.875" style="3" customWidth="1"/>
    <col min="12806" max="12806" width="6.875" style="3" customWidth="1"/>
    <col min="12807" max="12807" width="7" style="3" customWidth="1"/>
    <col min="12808" max="12808" width="13.75" style="3" customWidth="1"/>
    <col min="12809" max="13057" width="9.125" style="3"/>
    <col min="13058" max="13058" width="10.875" style="3" customWidth="1"/>
    <col min="13059" max="13059" width="9.125" style="3"/>
    <col min="13060" max="13060" width="15.375" style="3" customWidth="1"/>
    <col min="13061" max="13061" width="30.875" style="3" customWidth="1"/>
    <col min="13062" max="13062" width="6.875" style="3" customWidth="1"/>
    <col min="13063" max="13063" width="7" style="3" customWidth="1"/>
    <col min="13064" max="13064" width="13.75" style="3" customWidth="1"/>
    <col min="13065" max="13313" width="9.125" style="3"/>
    <col min="13314" max="13314" width="10.875" style="3" customWidth="1"/>
    <col min="13315" max="13315" width="9.125" style="3"/>
    <col min="13316" max="13316" width="15.375" style="3" customWidth="1"/>
    <col min="13317" max="13317" width="30.875" style="3" customWidth="1"/>
    <col min="13318" max="13318" width="6.875" style="3" customWidth="1"/>
    <col min="13319" max="13319" width="7" style="3" customWidth="1"/>
    <col min="13320" max="13320" width="13.75" style="3" customWidth="1"/>
    <col min="13321" max="13569" width="9.125" style="3"/>
    <col min="13570" max="13570" width="10.875" style="3" customWidth="1"/>
    <col min="13571" max="13571" width="9.125" style="3"/>
    <col min="13572" max="13572" width="15.375" style="3" customWidth="1"/>
    <col min="13573" max="13573" width="30.875" style="3" customWidth="1"/>
    <col min="13574" max="13574" width="6.875" style="3" customWidth="1"/>
    <col min="13575" max="13575" width="7" style="3" customWidth="1"/>
    <col min="13576" max="13576" width="13.75" style="3" customWidth="1"/>
    <col min="13577" max="13825" width="9.125" style="3"/>
    <col min="13826" max="13826" width="10.875" style="3" customWidth="1"/>
    <col min="13827" max="13827" width="9.125" style="3"/>
    <col min="13828" max="13828" width="15.375" style="3" customWidth="1"/>
    <col min="13829" max="13829" width="30.875" style="3" customWidth="1"/>
    <col min="13830" max="13830" width="6.875" style="3" customWidth="1"/>
    <col min="13831" max="13831" width="7" style="3" customWidth="1"/>
    <col min="13832" max="13832" width="13.75" style="3" customWidth="1"/>
    <col min="13833" max="14081" width="9.125" style="3"/>
    <col min="14082" max="14082" width="10.875" style="3" customWidth="1"/>
    <col min="14083" max="14083" width="9.125" style="3"/>
    <col min="14084" max="14084" width="15.375" style="3" customWidth="1"/>
    <col min="14085" max="14085" width="30.875" style="3" customWidth="1"/>
    <col min="14086" max="14086" width="6.875" style="3" customWidth="1"/>
    <col min="14087" max="14087" width="7" style="3" customWidth="1"/>
    <col min="14088" max="14088" width="13.75" style="3" customWidth="1"/>
    <col min="14089" max="14337" width="9.125" style="3"/>
    <col min="14338" max="14338" width="10.875" style="3" customWidth="1"/>
    <col min="14339" max="14339" width="9.125" style="3"/>
    <col min="14340" max="14340" width="15.375" style="3" customWidth="1"/>
    <col min="14341" max="14341" width="30.875" style="3" customWidth="1"/>
    <col min="14342" max="14342" width="6.875" style="3" customWidth="1"/>
    <col min="14343" max="14343" width="7" style="3" customWidth="1"/>
    <col min="14344" max="14344" width="13.75" style="3" customWidth="1"/>
    <col min="14345" max="14593" width="9.125" style="3"/>
    <col min="14594" max="14594" width="10.875" style="3" customWidth="1"/>
    <col min="14595" max="14595" width="9.125" style="3"/>
    <col min="14596" max="14596" width="15.375" style="3" customWidth="1"/>
    <col min="14597" max="14597" width="30.875" style="3" customWidth="1"/>
    <col min="14598" max="14598" width="6.875" style="3" customWidth="1"/>
    <col min="14599" max="14599" width="7" style="3" customWidth="1"/>
    <col min="14600" max="14600" width="13.75" style="3" customWidth="1"/>
    <col min="14601" max="14849" width="9.125" style="3"/>
    <col min="14850" max="14850" width="10.875" style="3" customWidth="1"/>
    <col min="14851" max="14851" width="9.125" style="3"/>
    <col min="14852" max="14852" width="15.375" style="3" customWidth="1"/>
    <col min="14853" max="14853" width="30.875" style="3" customWidth="1"/>
    <col min="14854" max="14854" width="6.875" style="3" customWidth="1"/>
    <col min="14855" max="14855" width="7" style="3" customWidth="1"/>
    <col min="14856" max="14856" width="13.75" style="3" customWidth="1"/>
    <col min="14857" max="15105" width="9.125" style="3"/>
    <col min="15106" max="15106" width="10.875" style="3" customWidth="1"/>
    <col min="15107" max="15107" width="9.125" style="3"/>
    <col min="15108" max="15108" width="15.375" style="3" customWidth="1"/>
    <col min="15109" max="15109" width="30.875" style="3" customWidth="1"/>
    <col min="15110" max="15110" width="6.875" style="3" customWidth="1"/>
    <col min="15111" max="15111" width="7" style="3" customWidth="1"/>
    <col min="15112" max="15112" width="13.75" style="3" customWidth="1"/>
    <col min="15113" max="15361" width="9.125" style="3"/>
    <col min="15362" max="15362" width="10.875" style="3" customWidth="1"/>
    <col min="15363" max="15363" width="9.125" style="3"/>
    <col min="15364" max="15364" width="15.375" style="3" customWidth="1"/>
    <col min="15365" max="15365" width="30.875" style="3" customWidth="1"/>
    <col min="15366" max="15366" width="6.875" style="3" customWidth="1"/>
    <col min="15367" max="15367" width="7" style="3" customWidth="1"/>
    <col min="15368" max="15368" width="13.75" style="3" customWidth="1"/>
    <col min="15369" max="15617" width="9.125" style="3"/>
    <col min="15618" max="15618" width="10.875" style="3" customWidth="1"/>
    <col min="15619" max="15619" width="9.125" style="3"/>
    <col min="15620" max="15620" width="15.375" style="3" customWidth="1"/>
    <col min="15621" max="15621" width="30.875" style="3" customWidth="1"/>
    <col min="15622" max="15622" width="6.875" style="3" customWidth="1"/>
    <col min="15623" max="15623" width="7" style="3" customWidth="1"/>
    <col min="15624" max="15624" width="13.75" style="3" customWidth="1"/>
    <col min="15625" max="15873" width="9.125" style="3"/>
    <col min="15874" max="15874" width="10.875" style="3" customWidth="1"/>
    <col min="15875" max="15875" width="9.125" style="3"/>
    <col min="15876" max="15876" width="15.375" style="3" customWidth="1"/>
    <col min="15877" max="15877" width="30.875" style="3" customWidth="1"/>
    <col min="15878" max="15878" width="6.875" style="3" customWidth="1"/>
    <col min="15879" max="15879" width="7" style="3" customWidth="1"/>
    <col min="15880" max="15880" width="13.75" style="3" customWidth="1"/>
    <col min="15881" max="16129" width="9.125" style="3"/>
    <col min="16130" max="16130" width="10.875" style="3" customWidth="1"/>
    <col min="16131" max="16131" width="9.125" style="3"/>
    <col min="16132" max="16132" width="15.375" style="3" customWidth="1"/>
    <col min="16133" max="16133" width="30.875" style="3" customWidth="1"/>
    <col min="16134" max="16134" width="6.875" style="3" customWidth="1"/>
    <col min="16135" max="16135" width="7" style="3" customWidth="1"/>
    <col min="16136" max="16136" width="13.75" style="3" customWidth="1"/>
    <col min="16137" max="16384" width="9.125" style="3"/>
  </cols>
  <sheetData>
    <row r="1" spans="1:9" x14ac:dyDescent="0.55000000000000004">
      <c r="A1" s="128" t="s">
        <v>1</v>
      </c>
      <c r="B1" s="128"/>
      <c r="C1" s="128"/>
      <c r="D1" s="128"/>
      <c r="E1" s="128"/>
      <c r="F1" s="128"/>
      <c r="G1" s="128"/>
      <c r="H1" s="16"/>
    </row>
    <row r="2" spans="1:9" x14ac:dyDescent="0.55000000000000004">
      <c r="B2" s="24"/>
      <c r="C2" s="24"/>
      <c r="D2" s="24"/>
      <c r="E2" s="24"/>
      <c r="F2" s="24"/>
      <c r="G2" s="24"/>
      <c r="H2" s="24"/>
    </row>
    <row r="3" spans="1:9" s="26" customFormat="1" ht="27.75" x14ac:dyDescent="0.65">
      <c r="A3" s="124" t="s">
        <v>32</v>
      </c>
      <c r="B3" s="124"/>
      <c r="C3" s="124"/>
      <c r="D3" s="124"/>
      <c r="E3" s="124"/>
      <c r="F3" s="124"/>
      <c r="G3" s="124"/>
      <c r="H3" s="19"/>
      <c r="I3" s="19"/>
    </row>
    <row r="4" spans="1:9" s="26" customFormat="1" ht="27.75" x14ac:dyDescent="0.65">
      <c r="A4" s="124" t="s">
        <v>126</v>
      </c>
      <c r="B4" s="124"/>
      <c r="C4" s="124"/>
      <c r="D4" s="124"/>
      <c r="E4" s="124"/>
      <c r="F4" s="124"/>
      <c r="G4" s="124"/>
      <c r="H4" s="19"/>
      <c r="I4" s="19"/>
    </row>
    <row r="5" spans="1:9" s="26" customFormat="1" ht="27.75" x14ac:dyDescent="0.65">
      <c r="A5" s="124" t="s">
        <v>88</v>
      </c>
      <c r="B5" s="124"/>
      <c r="C5" s="124"/>
      <c r="D5" s="124"/>
      <c r="E5" s="124"/>
      <c r="F5" s="124"/>
      <c r="G5" s="124"/>
      <c r="H5" s="19"/>
      <c r="I5" s="19"/>
    </row>
    <row r="6" spans="1:9" s="26" customFormat="1" ht="27.75" x14ac:dyDescent="0.65">
      <c r="A6" s="136" t="s">
        <v>44</v>
      </c>
      <c r="B6" s="136"/>
      <c r="C6" s="136"/>
      <c r="D6" s="136"/>
      <c r="E6" s="136"/>
      <c r="F6" s="136"/>
      <c r="G6" s="136"/>
      <c r="H6" s="19"/>
      <c r="I6" s="19"/>
    </row>
    <row r="7" spans="1:9" x14ac:dyDescent="0.55000000000000004">
      <c r="B7" s="135"/>
      <c r="C7" s="135"/>
      <c r="D7" s="135"/>
      <c r="E7" s="135"/>
      <c r="F7" s="135"/>
      <c r="G7" s="135"/>
      <c r="H7" s="135"/>
    </row>
    <row r="8" spans="1:9" s="9" customFormat="1" ht="24" x14ac:dyDescent="0.55000000000000004">
      <c r="B8" s="10" t="s">
        <v>33</v>
      </c>
      <c r="F8" s="42"/>
      <c r="G8" s="42"/>
      <c r="H8" s="42"/>
    </row>
    <row r="9" spans="1:9" s="9" customFormat="1" ht="24.75" thickBot="1" x14ac:dyDescent="0.6">
      <c r="B9" s="43" t="s">
        <v>34</v>
      </c>
      <c r="F9" s="42"/>
      <c r="G9" s="42"/>
      <c r="H9" s="42"/>
    </row>
    <row r="10" spans="1:9" s="9" customFormat="1" ht="25.5" thickTop="1" thickBot="1" x14ac:dyDescent="0.6">
      <c r="B10" s="132" t="s">
        <v>0</v>
      </c>
      <c r="C10" s="133"/>
      <c r="D10" s="134"/>
      <c r="E10" s="44" t="s">
        <v>2</v>
      </c>
      <c r="F10" s="44" t="s">
        <v>3</v>
      </c>
      <c r="G10" s="42"/>
    </row>
    <row r="11" spans="1:9" s="9" customFormat="1" ht="24.75" thickTop="1" x14ac:dyDescent="0.55000000000000004">
      <c r="B11" s="137" t="s">
        <v>25</v>
      </c>
      <c r="C11" s="138"/>
      <c r="D11" s="139"/>
      <c r="E11" s="47">
        <v>2</v>
      </c>
      <c r="F11" s="46">
        <f>E11*100/E24</f>
        <v>6.4516129032258061</v>
      </c>
      <c r="G11" s="42"/>
    </row>
    <row r="12" spans="1:9" s="9" customFormat="1" ht="24" x14ac:dyDescent="0.55000000000000004">
      <c r="B12" s="125" t="s">
        <v>90</v>
      </c>
      <c r="C12" s="126"/>
      <c r="D12" s="127"/>
      <c r="E12" s="45">
        <v>1</v>
      </c>
      <c r="F12" s="46">
        <f>E12*100/E24</f>
        <v>3.225806451612903</v>
      </c>
      <c r="G12" s="42"/>
    </row>
    <row r="13" spans="1:9" s="9" customFormat="1" ht="24" x14ac:dyDescent="0.55000000000000004">
      <c r="B13" s="125" t="s">
        <v>40</v>
      </c>
      <c r="C13" s="126"/>
      <c r="D13" s="127"/>
      <c r="E13" s="45">
        <v>1</v>
      </c>
      <c r="F13" s="46">
        <f>E13*100/E24</f>
        <v>3.225806451612903</v>
      </c>
      <c r="G13" s="42"/>
    </row>
    <row r="14" spans="1:9" s="9" customFormat="1" ht="24" x14ac:dyDescent="0.55000000000000004">
      <c r="B14" s="125" t="s">
        <v>91</v>
      </c>
      <c r="C14" s="126"/>
      <c r="D14" s="127"/>
      <c r="E14" s="45">
        <v>2</v>
      </c>
      <c r="F14" s="46">
        <f>E14*100/E24</f>
        <v>6.4516129032258061</v>
      </c>
      <c r="G14" s="42"/>
    </row>
    <row r="15" spans="1:9" s="9" customFormat="1" ht="24" x14ac:dyDescent="0.55000000000000004">
      <c r="B15" s="125" t="s">
        <v>92</v>
      </c>
      <c r="C15" s="126"/>
      <c r="D15" s="127"/>
      <c r="E15" s="45">
        <v>1</v>
      </c>
      <c r="F15" s="46">
        <f>E15*100/E24</f>
        <v>3.225806451612903</v>
      </c>
      <c r="G15" s="42"/>
    </row>
    <row r="16" spans="1:9" s="9" customFormat="1" ht="24" x14ac:dyDescent="0.55000000000000004">
      <c r="B16" s="125" t="s">
        <v>84</v>
      </c>
      <c r="C16" s="126"/>
      <c r="D16" s="127"/>
      <c r="E16" s="45">
        <v>1</v>
      </c>
      <c r="F16" s="46">
        <f>E16*100/E24</f>
        <v>3.225806451612903</v>
      </c>
      <c r="G16" s="42"/>
    </row>
    <row r="17" spans="2:8" s="9" customFormat="1" ht="24" x14ac:dyDescent="0.55000000000000004">
      <c r="B17" s="125" t="s">
        <v>82</v>
      </c>
      <c r="C17" s="126"/>
      <c r="D17" s="127"/>
      <c r="E17" s="45">
        <v>1</v>
      </c>
      <c r="F17" s="46">
        <f>E17*100/E24</f>
        <v>3.225806451612903</v>
      </c>
      <c r="G17" s="42"/>
    </row>
    <row r="18" spans="2:8" s="9" customFormat="1" ht="24" x14ac:dyDescent="0.55000000000000004">
      <c r="B18" s="125" t="s">
        <v>93</v>
      </c>
      <c r="C18" s="126"/>
      <c r="D18" s="127"/>
      <c r="E18" s="45">
        <v>6</v>
      </c>
      <c r="F18" s="46">
        <f>E18*100/E24</f>
        <v>19.35483870967742</v>
      </c>
      <c r="G18" s="42"/>
    </row>
    <row r="19" spans="2:8" s="9" customFormat="1" ht="24" x14ac:dyDescent="0.55000000000000004">
      <c r="B19" s="125" t="s">
        <v>94</v>
      </c>
      <c r="C19" s="126"/>
      <c r="D19" s="127"/>
      <c r="E19" s="45">
        <v>7</v>
      </c>
      <c r="F19" s="46">
        <f>E19*100/E24</f>
        <v>22.580645161290324</v>
      </c>
      <c r="G19" s="42"/>
    </row>
    <row r="20" spans="2:8" s="9" customFormat="1" ht="24" x14ac:dyDescent="0.55000000000000004">
      <c r="B20" s="125" t="s">
        <v>26</v>
      </c>
      <c r="C20" s="126"/>
      <c r="D20" s="127"/>
      <c r="E20" s="45">
        <v>2</v>
      </c>
      <c r="F20" s="46">
        <f>E20*100/E24</f>
        <v>6.4516129032258061</v>
      </c>
      <c r="G20" s="42"/>
    </row>
    <row r="21" spans="2:8" s="9" customFormat="1" ht="24" x14ac:dyDescent="0.55000000000000004">
      <c r="B21" s="125" t="s">
        <v>95</v>
      </c>
      <c r="C21" s="126"/>
      <c r="D21" s="127"/>
      <c r="E21" s="45">
        <v>1</v>
      </c>
      <c r="F21" s="46">
        <f>E21*100/E24</f>
        <v>3.225806451612903</v>
      </c>
      <c r="G21" s="42"/>
    </row>
    <row r="22" spans="2:8" s="9" customFormat="1" ht="24" x14ac:dyDescent="0.55000000000000004">
      <c r="B22" s="125" t="s">
        <v>96</v>
      </c>
      <c r="C22" s="126"/>
      <c r="D22" s="127"/>
      <c r="E22" s="45">
        <v>3</v>
      </c>
      <c r="F22" s="46">
        <f>E22*100/E24</f>
        <v>9.67741935483871</v>
      </c>
      <c r="G22" s="42"/>
    </row>
    <row r="23" spans="2:8" s="9" customFormat="1" ht="24" x14ac:dyDescent="0.55000000000000004">
      <c r="B23" s="125" t="s">
        <v>37</v>
      </c>
      <c r="C23" s="126"/>
      <c r="D23" s="127"/>
      <c r="E23" s="13">
        <v>3</v>
      </c>
      <c r="F23" s="46">
        <f>E23*100/E24</f>
        <v>9.67741935483871</v>
      </c>
      <c r="G23" s="42"/>
    </row>
    <row r="24" spans="2:8" s="9" customFormat="1" ht="24.75" thickBot="1" x14ac:dyDescent="0.6">
      <c r="B24" s="129" t="s">
        <v>4</v>
      </c>
      <c r="C24" s="130"/>
      <c r="D24" s="131"/>
      <c r="E24" s="48">
        <f>SUM(E11:E23)</f>
        <v>31</v>
      </c>
      <c r="F24" s="91">
        <f>SUM(F11:F23)</f>
        <v>99.999999999999986</v>
      </c>
      <c r="G24" s="42"/>
    </row>
    <row r="25" spans="2:8" s="9" customFormat="1" ht="24.75" thickTop="1" x14ac:dyDescent="0.55000000000000004">
      <c r="F25" s="42"/>
      <c r="G25" s="42"/>
    </row>
    <row r="26" spans="2:8" s="9" customFormat="1" ht="24" x14ac:dyDescent="0.55000000000000004">
      <c r="B26" s="20"/>
      <c r="C26" s="9" t="s">
        <v>98</v>
      </c>
      <c r="F26" s="42"/>
      <c r="G26" s="42"/>
      <c r="H26" s="42"/>
    </row>
    <row r="27" spans="2:8" s="9" customFormat="1" ht="24" x14ac:dyDescent="0.55000000000000004">
      <c r="B27" s="9" t="s">
        <v>99</v>
      </c>
      <c r="F27" s="42"/>
      <c r="G27" s="42"/>
      <c r="H27" s="42"/>
    </row>
    <row r="28" spans="2:8" s="9" customFormat="1" ht="24" x14ac:dyDescent="0.55000000000000004">
      <c r="B28" s="9" t="s">
        <v>100</v>
      </c>
      <c r="F28" s="42"/>
      <c r="G28" s="42"/>
      <c r="H28" s="42"/>
    </row>
    <row r="31" spans="2:8" s="14" customFormat="1" x14ac:dyDescent="0.55000000000000004">
      <c r="B31" s="15"/>
      <c r="C31" s="15"/>
      <c r="D31" s="15"/>
      <c r="E31" s="15"/>
      <c r="F31" s="15"/>
      <c r="G31" s="15"/>
      <c r="H31" s="15"/>
    </row>
    <row r="32" spans="2:8" s="14" customFormat="1" x14ac:dyDescent="0.55000000000000004"/>
    <row r="33" spans="6:8" s="14" customFormat="1" x14ac:dyDescent="0.55000000000000004"/>
    <row r="34" spans="6:8" s="14" customFormat="1" x14ac:dyDescent="0.55000000000000004"/>
    <row r="35" spans="6:8" s="14" customFormat="1" x14ac:dyDescent="0.55000000000000004"/>
    <row r="36" spans="6:8" s="14" customFormat="1" x14ac:dyDescent="0.55000000000000004"/>
    <row r="37" spans="6:8" s="14" customFormat="1" x14ac:dyDescent="0.55000000000000004"/>
    <row r="38" spans="6:8" s="14" customFormat="1" x14ac:dyDescent="0.55000000000000004"/>
    <row r="39" spans="6:8" s="14" customFormat="1" x14ac:dyDescent="0.55000000000000004"/>
    <row r="40" spans="6:8" s="14" customFormat="1" x14ac:dyDescent="0.55000000000000004"/>
    <row r="41" spans="6:8" s="14" customFormat="1" x14ac:dyDescent="0.55000000000000004"/>
    <row r="42" spans="6:8" s="14" customFormat="1" x14ac:dyDescent="0.55000000000000004"/>
    <row r="43" spans="6:8" s="14" customFormat="1" x14ac:dyDescent="0.55000000000000004"/>
    <row r="44" spans="6:8" s="14" customFormat="1" x14ac:dyDescent="0.55000000000000004"/>
    <row r="45" spans="6:8" s="14" customFormat="1" x14ac:dyDescent="0.55000000000000004"/>
    <row r="46" spans="6:8" s="14" customFormat="1" x14ac:dyDescent="0.55000000000000004"/>
    <row r="47" spans="6:8" s="14" customFormat="1" x14ac:dyDescent="0.55000000000000004"/>
    <row r="48" spans="6:8" x14ac:dyDescent="0.55000000000000004">
      <c r="F48" s="3"/>
      <c r="G48" s="3"/>
      <c r="H48" s="3"/>
    </row>
    <row r="49" spans="2:8" x14ac:dyDescent="0.55000000000000004">
      <c r="F49" s="3"/>
      <c r="G49" s="3"/>
      <c r="H49" s="3"/>
    </row>
    <row r="50" spans="2:8" x14ac:dyDescent="0.55000000000000004">
      <c r="F50" s="3"/>
      <c r="G50" s="3"/>
      <c r="H50" s="3"/>
    </row>
    <row r="51" spans="2:8" x14ac:dyDescent="0.55000000000000004">
      <c r="F51" s="3"/>
      <c r="G51" s="3"/>
      <c r="H51" s="3"/>
    </row>
    <row r="52" spans="2:8" x14ac:dyDescent="0.55000000000000004">
      <c r="F52" s="3"/>
      <c r="G52" s="3"/>
      <c r="H52" s="3"/>
    </row>
    <row r="53" spans="2:8" x14ac:dyDescent="0.55000000000000004">
      <c r="F53" s="3"/>
      <c r="G53" s="3"/>
      <c r="H53" s="3"/>
    </row>
    <row r="54" spans="2:8" s="7" customFormat="1" x14ac:dyDescent="0.55000000000000004"/>
    <row r="55" spans="2:8" s="7" customFormat="1" x14ac:dyDescent="0.55000000000000004"/>
    <row r="56" spans="2:8" s="7" customFormat="1" x14ac:dyDescent="0.55000000000000004"/>
    <row r="57" spans="2:8" s="7" customFormat="1" x14ac:dyDescent="0.55000000000000004"/>
    <row r="58" spans="2:8" s="7" customFormat="1" x14ac:dyDescent="0.55000000000000004"/>
    <row r="59" spans="2:8" s="7" customFormat="1" x14ac:dyDescent="0.55000000000000004"/>
    <row r="60" spans="2:8" s="7" customFormat="1" x14ac:dyDescent="0.55000000000000004">
      <c r="B60" s="8"/>
      <c r="C60" s="8"/>
    </row>
    <row r="61" spans="2:8" x14ac:dyDescent="0.55000000000000004">
      <c r="B61" s="5"/>
      <c r="C61" s="5"/>
      <c r="D61" s="5"/>
      <c r="E61" s="5"/>
      <c r="F61" s="6"/>
      <c r="G61" s="6"/>
      <c r="H61" s="6"/>
    </row>
    <row r="62" spans="2:8" x14ac:dyDescent="0.55000000000000004">
      <c r="B62" s="5"/>
      <c r="C62" s="5"/>
      <c r="D62" s="5"/>
      <c r="E62" s="5"/>
      <c r="F62" s="6"/>
      <c r="G62" s="6"/>
      <c r="H62" s="6"/>
    </row>
    <row r="63" spans="2:8" x14ac:dyDescent="0.55000000000000004">
      <c r="B63" s="5"/>
      <c r="C63" s="5"/>
      <c r="D63" s="5"/>
      <c r="E63" s="5"/>
      <c r="F63" s="6"/>
      <c r="G63" s="6"/>
      <c r="H63" s="6"/>
    </row>
    <row r="64" spans="2:8" x14ac:dyDescent="0.55000000000000004">
      <c r="B64" s="5"/>
      <c r="C64" s="5"/>
      <c r="D64" s="5"/>
      <c r="E64" s="5"/>
      <c r="F64" s="6"/>
      <c r="G64" s="6"/>
      <c r="H64" s="6"/>
    </row>
    <row r="65" spans="2:8" x14ac:dyDescent="0.55000000000000004">
      <c r="B65" s="5"/>
      <c r="C65" s="5"/>
      <c r="D65" s="5"/>
      <c r="E65" s="5"/>
      <c r="F65" s="6"/>
      <c r="G65" s="6"/>
      <c r="H65" s="6"/>
    </row>
    <row r="66" spans="2:8" x14ac:dyDescent="0.55000000000000004">
      <c r="B66" s="5"/>
      <c r="C66" s="5"/>
      <c r="D66" s="5"/>
      <c r="E66" s="5"/>
      <c r="F66" s="6"/>
      <c r="G66" s="6"/>
      <c r="H66" s="6"/>
    </row>
    <row r="67" spans="2:8" x14ac:dyDescent="0.55000000000000004">
      <c r="B67" s="5"/>
      <c r="C67" s="5"/>
      <c r="D67" s="5"/>
      <c r="E67" s="5"/>
      <c r="F67" s="6"/>
      <c r="G67" s="6"/>
      <c r="H67" s="6"/>
    </row>
    <row r="68" spans="2:8" x14ac:dyDescent="0.55000000000000004">
      <c r="B68" s="5"/>
      <c r="C68" s="5"/>
      <c r="D68" s="5"/>
      <c r="E68" s="5"/>
      <c r="F68" s="6"/>
      <c r="G68" s="6"/>
      <c r="H68" s="6"/>
    </row>
    <row r="69" spans="2:8" x14ac:dyDescent="0.55000000000000004">
      <c r="B69" s="5"/>
      <c r="C69" s="5"/>
      <c r="D69" s="5"/>
      <c r="E69" s="5"/>
      <c r="F69" s="6"/>
      <c r="G69" s="6"/>
      <c r="H69" s="6"/>
    </row>
    <row r="70" spans="2:8" x14ac:dyDescent="0.55000000000000004">
      <c r="B70" s="5"/>
      <c r="C70" s="5"/>
      <c r="D70" s="5"/>
      <c r="E70" s="5"/>
      <c r="F70" s="6"/>
      <c r="G70" s="6"/>
      <c r="H70" s="6"/>
    </row>
    <row r="71" spans="2:8" x14ac:dyDescent="0.55000000000000004">
      <c r="B71" s="5"/>
      <c r="C71" s="5"/>
      <c r="D71" s="5"/>
      <c r="E71" s="5"/>
      <c r="F71" s="6"/>
      <c r="G71" s="6"/>
      <c r="H71" s="6"/>
    </row>
    <row r="72" spans="2:8" x14ac:dyDescent="0.55000000000000004">
      <c r="B72" s="5"/>
      <c r="C72" s="5"/>
      <c r="D72" s="5"/>
      <c r="E72" s="5"/>
      <c r="F72" s="6"/>
      <c r="G72" s="6"/>
      <c r="H72" s="6"/>
    </row>
  </sheetData>
  <mergeCells count="21">
    <mergeCell ref="B23:D23"/>
    <mergeCell ref="B24:D24"/>
    <mergeCell ref="B10:D10"/>
    <mergeCell ref="B7:H7"/>
    <mergeCell ref="A6:G6"/>
    <mergeCell ref="B12:D12"/>
    <mergeCell ref="B13:D13"/>
    <mergeCell ref="B15:D15"/>
    <mergeCell ref="B11:D11"/>
    <mergeCell ref="B21:D21"/>
    <mergeCell ref="B14:D14"/>
    <mergeCell ref="B16:D16"/>
    <mergeCell ref="B17:D17"/>
    <mergeCell ref="B18:D18"/>
    <mergeCell ref="B19:D19"/>
    <mergeCell ref="B20:D20"/>
    <mergeCell ref="A5:G5"/>
    <mergeCell ref="B22:D22"/>
    <mergeCell ref="A3:G3"/>
    <mergeCell ref="A1:G1"/>
    <mergeCell ref="A4:G4"/>
  </mergeCells>
  <pageMargins left="0.45" right="0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8"/>
  <sheetViews>
    <sheetView view="pageBreakPreview" topLeftCell="A4" zoomScale="120" zoomScaleNormal="130" zoomScaleSheetLayoutView="120" workbookViewId="0">
      <selection activeCell="A16" sqref="A16:XFD17"/>
    </sheetView>
  </sheetViews>
  <sheetFormatPr defaultRowHeight="14.25" x14ac:dyDescent="0.2"/>
  <cols>
    <col min="1" max="1" width="8.125" customWidth="1"/>
    <col min="2" max="2" width="47.125" customWidth="1"/>
    <col min="3" max="3" width="8.875" customWidth="1"/>
    <col min="4" max="4" width="10.125" customWidth="1"/>
    <col min="5" max="5" width="11.75" customWidth="1"/>
    <col min="9" max="9" width="10.375" customWidth="1"/>
    <col min="258" max="258" width="49.875" customWidth="1"/>
    <col min="259" max="259" width="14.875" customWidth="1"/>
    <col min="260" max="260" width="16" customWidth="1"/>
    <col min="265" max="265" width="10.375" customWidth="1"/>
    <col min="514" max="514" width="49.875" customWidth="1"/>
    <col min="515" max="515" width="14.875" customWidth="1"/>
    <col min="516" max="516" width="16" customWidth="1"/>
    <col min="521" max="521" width="10.375" customWidth="1"/>
    <col min="770" max="770" width="49.875" customWidth="1"/>
    <col min="771" max="771" width="14.875" customWidth="1"/>
    <col min="772" max="772" width="16" customWidth="1"/>
    <col min="777" max="777" width="10.375" customWidth="1"/>
    <col min="1026" max="1026" width="49.875" customWidth="1"/>
    <col min="1027" max="1027" width="14.875" customWidth="1"/>
    <col min="1028" max="1028" width="16" customWidth="1"/>
    <col min="1033" max="1033" width="10.375" customWidth="1"/>
    <col min="1282" max="1282" width="49.875" customWidth="1"/>
    <col min="1283" max="1283" width="14.875" customWidth="1"/>
    <col min="1284" max="1284" width="16" customWidth="1"/>
    <col min="1289" max="1289" width="10.375" customWidth="1"/>
    <col min="1538" max="1538" width="49.875" customWidth="1"/>
    <col min="1539" max="1539" width="14.875" customWidth="1"/>
    <col min="1540" max="1540" width="16" customWidth="1"/>
    <col min="1545" max="1545" width="10.375" customWidth="1"/>
    <col min="1794" max="1794" width="49.875" customWidth="1"/>
    <col min="1795" max="1795" width="14.875" customWidth="1"/>
    <col min="1796" max="1796" width="16" customWidth="1"/>
    <col min="1801" max="1801" width="10.375" customWidth="1"/>
    <col min="2050" max="2050" width="49.875" customWidth="1"/>
    <col min="2051" max="2051" width="14.875" customWidth="1"/>
    <col min="2052" max="2052" width="16" customWidth="1"/>
    <col min="2057" max="2057" width="10.375" customWidth="1"/>
    <col min="2306" max="2306" width="49.875" customWidth="1"/>
    <col min="2307" max="2307" width="14.875" customWidth="1"/>
    <col min="2308" max="2308" width="16" customWidth="1"/>
    <col min="2313" max="2313" width="10.375" customWidth="1"/>
    <col min="2562" max="2562" width="49.875" customWidth="1"/>
    <col min="2563" max="2563" width="14.875" customWidth="1"/>
    <col min="2564" max="2564" width="16" customWidth="1"/>
    <col min="2569" max="2569" width="10.375" customWidth="1"/>
    <col min="2818" max="2818" width="49.875" customWidth="1"/>
    <col min="2819" max="2819" width="14.875" customWidth="1"/>
    <col min="2820" max="2820" width="16" customWidth="1"/>
    <col min="2825" max="2825" width="10.375" customWidth="1"/>
    <col min="3074" max="3074" width="49.875" customWidth="1"/>
    <col min="3075" max="3075" width="14.875" customWidth="1"/>
    <col min="3076" max="3076" width="16" customWidth="1"/>
    <col min="3081" max="3081" width="10.375" customWidth="1"/>
    <col min="3330" max="3330" width="49.875" customWidth="1"/>
    <col min="3331" max="3331" width="14.875" customWidth="1"/>
    <col min="3332" max="3332" width="16" customWidth="1"/>
    <col min="3337" max="3337" width="10.375" customWidth="1"/>
    <col min="3586" max="3586" width="49.875" customWidth="1"/>
    <col min="3587" max="3587" width="14.875" customWidth="1"/>
    <col min="3588" max="3588" width="16" customWidth="1"/>
    <col min="3593" max="3593" width="10.375" customWidth="1"/>
    <col min="3842" max="3842" width="49.875" customWidth="1"/>
    <col min="3843" max="3843" width="14.875" customWidth="1"/>
    <col min="3844" max="3844" width="16" customWidth="1"/>
    <col min="3849" max="3849" width="10.375" customWidth="1"/>
    <col min="4098" max="4098" width="49.875" customWidth="1"/>
    <col min="4099" max="4099" width="14.875" customWidth="1"/>
    <col min="4100" max="4100" width="16" customWidth="1"/>
    <col min="4105" max="4105" width="10.375" customWidth="1"/>
    <col min="4354" max="4354" width="49.875" customWidth="1"/>
    <col min="4355" max="4355" width="14.875" customWidth="1"/>
    <col min="4356" max="4356" width="16" customWidth="1"/>
    <col min="4361" max="4361" width="10.375" customWidth="1"/>
    <col min="4610" max="4610" width="49.875" customWidth="1"/>
    <col min="4611" max="4611" width="14.875" customWidth="1"/>
    <col min="4612" max="4612" width="16" customWidth="1"/>
    <col min="4617" max="4617" width="10.375" customWidth="1"/>
    <col min="4866" max="4866" width="49.875" customWidth="1"/>
    <col min="4867" max="4867" width="14.875" customWidth="1"/>
    <col min="4868" max="4868" width="16" customWidth="1"/>
    <col min="4873" max="4873" width="10.375" customWidth="1"/>
    <col min="5122" max="5122" width="49.875" customWidth="1"/>
    <col min="5123" max="5123" width="14.875" customWidth="1"/>
    <col min="5124" max="5124" width="16" customWidth="1"/>
    <col min="5129" max="5129" width="10.375" customWidth="1"/>
    <col min="5378" max="5378" width="49.875" customWidth="1"/>
    <col min="5379" max="5379" width="14.875" customWidth="1"/>
    <col min="5380" max="5380" width="16" customWidth="1"/>
    <col min="5385" max="5385" width="10.375" customWidth="1"/>
    <col min="5634" max="5634" width="49.875" customWidth="1"/>
    <col min="5635" max="5635" width="14.875" customWidth="1"/>
    <col min="5636" max="5636" width="16" customWidth="1"/>
    <col min="5641" max="5641" width="10.375" customWidth="1"/>
    <col min="5890" max="5890" width="49.875" customWidth="1"/>
    <col min="5891" max="5891" width="14.875" customWidth="1"/>
    <col min="5892" max="5892" width="16" customWidth="1"/>
    <col min="5897" max="5897" width="10.375" customWidth="1"/>
    <col min="6146" max="6146" width="49.875" customWidth="1"/>
    <col min="6147" max="6147" width="14.875" customWidth="1"/>
    <col min="6148" max="6148" width="16" customWidth="1"/>
    <col min="6153" max="6153" width="10.375" customWidth="1"/>
    <col min="6402" max="6402" width="49.875" customWidth="1"/>
    <col min="6403" max="6403" width="14.875" customWidth="1"/>
    <col min="6404" max="6404" width="16" customWidth="1"/>
    <col min="6409" max="6409" width="10.375" customWidth="1"/>
    <col min="6658" max="6658" width="49.875" customWidth="1"/>
    <col min="6659" max="6659" width="14.875" customWidth="1"/>
    <col min="6660" max="6660" width="16" customWidth="1"/>
    <col min="6665" max="6665" width="10.375" customWidth="1"/>
    <col min="6914" max="6914" width="49.875" customWidth="1"/>
    <col min="6915" max="6915" width="14.875" customWidth="1"/>
    <col min="6916" max="6916" width="16" customWidth="1"/>
    <col min="6921" max="6921" width="10.375" customWidth="1"/>
    <col min="7170" max="7170" width="49.875" customWidth="1"/>
    <col min="7171" max="7171" width="14.875" customWidth="1"/>
    <col min="7172" max="7172" width="16" customWidth="1"/>
    <col min="7177" max="7177" width="10.375" customWidth="1"/>
    <col min="7426" max="7426" width="49.875" customWidth="1"/>
    <col min="7427" max="7427" width="14.875" customWidth="1"/>
    <col min="7428" max="7428" width="16" customWidth="1"/>
    <col min="7433" max="7433" width="10.375" customWidth="1"/>
    <col min="7682" max="7682" width="49.875" customWidth="1"/>
    <col min="7683" max="7683" width="14.875" customWidth="1"/>
    <col min="7684" max="7684" width="16" customWidth="1"/>
    <col min="7689" max="7689" width="10.375" customWidth="1"/>
    <col min="7938" max="7938" width="49.875" customWidth="1"/>
    <col min="7939" max="7939" width="14.875" customWidth="1"/>
    <col min="7940" max="7940" width="16" customWidth="1"/>
    <col min="7945" max="7945" width="10.375" customWidth="1"/>
    <col min="8194" max="8194" width="49.875" customWidth="1"/>
    <col min="8195" max="8195" width="14.875" customWidth="1"/>
    <col min="8196" max="8196" width="16" customWidth="1"/>
    <col min="8201" max="8201" width="10.375" customWidth="1"/>
    <col min="8450" max="8450" width="49.875" customWidth="1"/>
    <col min="8451" max="8451" width="14.875" customWidth="1"/>
    <col min="8452" max="8452" width="16" customWidth="1"/>
    <col min="8457" max="8457" width="10.375" customWidth="1"/>
    <col min="8706" max="8706" width="49.875" customWidth="1"/>
    <col min="8707" max="8707" width="14.875" customWidth="1"/>
    <col min="8708" max="8708" width="16" customWidth="1"/>
    <col min="8713" max="8713" width="10.375" customWidth="1"/>
    <col min="8962" max="8962" width="49.875" customWidth="1"/>
    <col min="8963" max="8963" width="14.875" customWidth="1"/>
    <col min="8964" max="8964" width="16" customWidth="1"/>
    <col min="8969" max="8969" width="10.375" customWidth="1"/>
    <col min="9218" max="9218" width="49.875" customWidth="1"/>
    <col min="9219" max="9219" width="14.875" customWidth="1"/>
    <col min="9220" max="9220" width="16" customWidth="1"/>
    <col min="9225" max="9225" width="10.375" customWidth="1"/>
    <col min="9474" max="9474" width="49.875" customWidth="1"/>
    <col min="9475" max="9475" width="14.875" customWidth="1"/>
    <col min="9476" max="9476" width="16" customWidth="1"/>
    <col min="9481" max="9481" width="10.375" customWidth="1"/>
    <col min="9730" max="9730" width="49.875" customWidth="1"/>
    <col min="9731" max="9731" width="14.875" customWidth="1"/>
    <col min="9732" max="9732" width="16" customWidth="1"/>
    <col min="9737" max="9737" width="10.375" customWidth="1"/>
    <col min="9986" max="9986" width="49.875" customWidth="1"/>
    <col min="9987" max="9987" width="14.875" customWidth="1"/>
    <col min="9988" max="9988" width="16" customWidth="1"/>
    <col min="9993" max="9993" width="10.375" customWidth="1"/>
    <col min="10242" max="10242" width="49.875" customWidth="1"/>
    <col min="10243" max="10243" width="14.875" customWidth="1"/>
    <col min="10244" max="10244" width="16" customWidth="1"/>
    <col min="10249" max="10249" width="10.375" customWidth="1"/>
    <col min="10498" max="10498" width="49.875" customWidth="1"/>
    <col min="10499" max="10499" width="14.875" customWidth="1"/>
    <col min="10500" max="10500" width="16" customWidth="1"/>
    <col min="10505" max="10505" width="10.375" customWidth="1"/>
    <col min="10754" max="10754" width="49.875" customWidth="1"/>
    <col min="10755" max="10755" width="14.875" customWidth="1"/>
    <col min="10756" max="10756" width="16" customWidth="1"/>
    <col min="10761" max="10761" width="10.375" customWidth="1"/>
    <col min="11010" max="11010" width="49.875" customWidth="1"/>
    <col min="11011" max="11011" width="14.875" customWidth="1"/>
    <col min="11012" max="11012" width="16" customWidth="1"/>
    <col min="11017" max="11017" width="10.375" customWidth="1"/>
    <col min="11266" max="11266" width="49.875" customWidth="1"/>
    <col min="11267" max="11267" width="14.875" customWidth="1"/>
    <col min="11268" max="11268" width="16" customWidth="1"/>
    <col min="11273" max="11273" width="10.375" customWidth="1"/>
    <col min="11522" max="11522" width="49.875" customWidth="1"/>
    <col min="11523" max="11523" width="14.875" customWidth="1"/>
    <col min="11524" max="11524" width="16" customWidth="1"/>
    <col min="11529" max="11529" width="10.375" customWidth="1"/>
    <col min="11778" max="11778" width="49.875" customWidth="1"/>
    <col min="11779" max="11779" width="14.875" customWidth="1"/>
    <col min="11780" max="11780" width="16" customWidth="1"/>
    <col min="11785" max="11785" width="10.375" customWidth="1"/>
    <col min="12034" max="12034" width="49.875" customWidth="1"/>
    <col min="12035" max="12035" width="14.875" customWidth="1"/>
    <col min="12036" max="12036" width="16" customWidth="1"/>
    <col min="12041" max="12041" width="10.375" customWidth="1"/>
    <col min="12290" max="12290" width="49.875" customWidth="1"/>
    <col min="12291" max="12291" width="14.875" customWidth="1"/>
    <col min="12292" max="12292" width="16" customWidth="1"/>
    <col min="12297" max="12297" width="10.375" customWidth="1"/>
    <col min="12546" max="12546" width="49.875" customWidth="1"/>
    <col min="12547" max="12547" width="14.875" customWidth="1"/>
    <col min="12548" max="12548" width="16" customWidth="1"/>
    <col min="12553" max="12553" width="10.375" customWidth="1"/>
    <col min="12802" max="12802" width="49.875" customWidth="1"/>
    <col min="12803" max="12803" width="14.875" customWidth="1"/>
    <col min="12804" max="12804" width="16" customWidth="1"/>
    <col min="12809" max="12809" width="10.375" customWidth="1"/>
    <col min="13058" max="13058" width="49.875" customWidth="1"/>
    <col min="13059" max="13059" width="14.875" customWidth="1"/>
    <col min="13060" max="13060" width="16" customWidth="1"/>
    <col min="13065" max="13065" width="10.375" customWidth="1"/>
    <col min="13314" max="13314" width="49.875" customWidth="1"/>
    <col min="13315" max="13315" width="14.875" customWidth="1"/>
    <col min="13316" max="13316" width="16" customWidth="1"/>
    <col min="13321" max="13321" width="10.375" customWidth="1"/>
    <col min="13570" max="13570" width="49.875" customWidth="1"/>
    <col min="13571" max="13571" width="14.875" customWidth="1"/>
    <col min="13572" max="13572" width="16" customWidth="1"/>
    <col min="13577" max="13577" width="10.375" customWidth="1"/>
    <col min="13826" max="13826" width="49.875" customWidth="1"/>
    <col min="13827" max="13827" width="14.875" customWidth="1"/>
    <col min="13828" max="13828" width="16" customWidth="1"/>
    <col min="13833" max="13833" width="10.375" customWidth="1"/>
    <col min="14082" max="14082" width="49.875" customWidth="1"/>
    <col min="14083" max="14083" width="14.875" customWidth="1"/>
    <col min="14084" max="14084" width="16" customWidth="1"/>
    <col min="14089" max="14089" width="10.375" customWidth="1"/>
    <col min="14338" max="14338" width="49.875" customWidth="1"/>
    <col min="14339" max="14339" width="14.875" customWidth="1"/>
    <col min="14340" max="14340" width="16" customWidth="1"/>
    <col min="14345" max="14345" width="10.375" customWidth="1"/>
    <col min="14594" max="14594" width="49.875" customWidth="1"/>
    <col min="14595" max="14595" width="14.875" customWidth="1"/>
    <col min="14596" max="14596" width="16" customWidth="1"/>
    <col min="14601" max="14601" width="10.375" customWidth="1"/>
    <col min="14850" max="14850" width="49.875" customWidth="1"/>
    <col min="14851" max="14851" width="14.875" customWidth="1"/>
    <col min="14852" max="14852" width="16" customWidth="1"/>
    <col min="14857" max="14857" width="10.375" customWidth="1"/>
    <col min="15106" max="15106" width="49.875" customWidth="1"/>
    <col min="15107" max="15107" width="14.875" customWidth="1"/>
    <col min="15108" max="15108" width="16" customWidth="1"/>
    <col min="15113" max="15113" width="10.375" customWidth="1"/>
    <col min="15362" max="15362" width="49.875" customWidth="1"/>
    <col min="15363" max="15363" width="14.875" customWidth="1"/>
    <col min="15364" max="15364" width="16" customWidth="1"/>
    <col min="15369" max="15369" width="10.375" customWidth="1"/>
    <col min="15618" max="15618" width="49.875" customWidth="1"/>
    <col min="15619" max="15619" width="14.875" customWidth="1"/>
    <col min="15620" max="15620" width="16" customWidth="1"/>
    <col min="15625" max="15625" width="10.375" customWidth="1"/>
    <col min="15874" max="15874" width="49.875" customWidth="1"/>
    <col min="15875" max="15875" width="14.875" customWidth="1"/>
    <col min="15876" max="15876" width="16" customWidth="1"/>
    <col min="15881" max="15881" width="10.375" customWidth="1"/>
    <col min="16130" max="16130" width="49.875" customWidth="1"/>
    <col min="16131" max="16131" width="14.875" customWidth="1"/>
    <col min="16132" max="16132" width="16" customWidth="1"/>
    <col min="16137" max="16137" width="10.375" customWidth="1"/>
  </cols>
  <sheetData>
    <row r="1" spans="1:8" ht="23.25" x14ac:dyDescent="0.55000000000000004">
      <c r="B1" s="128" t="s">
        <v>28</v>
      </c>
      <c r="C1" s="128"/>
      <c r="D1" s="128"/>
      <c r="E1" s="16"/>
      <c r="F1" s="16"/>
      <c r="G1" s="16"/>
      <c r="H1" s="16"/>
    </row>
    <row r="2" spans="1:8" ht="23.25" x14ac:dyDescent="0.55000000000000004">
      <c r="B2" s="24"/>
      <c r="C2" s="24"/>
      <c r="D2" s="24"/>
      <c r="E2" s="16"/>
      <c r="F2" s="16"/>
      <c r="G2" s="16"/>
      <c r="H2" s="16"/>
    </row>
    <row r="3" spans="1:8" s="9" customFormat="1" ht="24" x14ac:dyDescent="0.55000000000000004">
      <c r="B3" s="10" t="s">
        <v>35</v>
      </c>
      <c r="F3" s="42"/>
      <c r="G3" s="42"/>
      <c r="H3" s="42"/>
    </row>
    <row r="4" spans="1:8" s="51" customFormat="1" ht="24" x14ac:dyDescent="0.55000000000000004">
      <c r="A4" s="9"/>
      <c r="B4" s="49" t="s">
        <v>36</v>
      </c>
      <c r="C4" s="50"/>
      <c r="D4" s="50"/>
      <c r="E4" s="50"/>
      <c r="F4" s="42"/>
      <c r="G4" s="42"/>
      <c r="H4" s="42"/>
    </row>
    <row r="5" spans="1:8" s="51" customFormat="1" ht="24" x14ac:dyDescent="0.55000000000000004">
      <c r="A5" s="9"/>
      <c r="B5" s="10"/>
      <c r="C5" s="9"/>
      <c r="D5" s="9"/>
      <c r="E5" s="9"/>
      <c r="F5" s="42"/>
      <c r="G5" s="42"/>
      <c r="H5" s="42"/>
    </row>
    <row r="6" spans="1:8" s="51" customFormat="1" ht="24" x14ac:dyDescent="0.55000000000000004">
      <c r="A6" s="9"/>
      <c r="B6" s="143" t="s">
        <v>5</v>
      </c>
      <c r="C6" s="140" t="s">
        <v>101</v>
      </c>
      <c r="D6" s="141"/>
      <c r="E6" s="142"/>
    </row>
    <row r="7" spans="1:8" s="51" customFormat="1" ht="48.75" thickBot="1" x14ac:dyDescent="0.6">
      <c r="A7" s="9"/>
      <c r="B7" s="144"/>
      <c r="C7" s="52"/>
      <c r="D7" s="53" t="s">
        <v>6</v>
      </c>
      <c r="E7" s="54" t="s">
        <v>16</v>
      </c>
      <c r="F7" s="55"/>
      <c r="G7" s="55"/>
      <c r="H7" s="55"/>
    </row>
    <row r="8" spans="1:8" s="51" customFormat="1" ht="24.75" thickTop="1" x14ac:dyDescent="0.55000000000000004">
      <c r="A8" s="9"/>
      <c r="B8" s="56" t="s">
        <v>11</v>
      </c>
      <c r="C8" s="57"/>
      <c r="D8" s="57"/>
      <c r="E8" s="58"/>
      <c r="F8" s="23"/>
      <c r="G8" s="23"/>
      <c r="H8" s="23"/>
    </row>
    <row r="9" spans="1:8" s="51" customFormat="1" ht="24" x14ac:dyDescent="0.55000000000000004">
      <c r="A9" s="9"/>
      <c r="B9" s="34" t="s">
        <v>43</v>
      </c>
      <c r="C9" s="59">
        <f>DATA!H33</f>
        <v>2.6774193548387095</v>
      </c>
      <c r="D9" s="59">
        <f>DATA!H34</f>
        <v>1.0452143886684542</v>
      </c>
      <c r="E9" s="60" t="str">
        <f>IF(C9&gt;4.5,"มากที่สุด",IF(C9&gt;3.5,"มาก",IF(C9&gt;2.5,"ปานกลาง",IF(C9&gt;1.5,"น้อย",IF(C9&lt;=1.5,"น้อยที่สุด")))))</f>
        <v>ปานกลาง</v>
      </c>
      <c r="F9" s="55"/>
      <c r="G9" s="55"/>
      <c r="H9" s="55"/>
    </row>
    <row r="10" spans="1:8" s="51" customFormat="1" ht="24.75" thickBot="1" x14ac:dyDescent="0.6">
      <c r="A10" s="9"/>
      <c r="B10" s="61" t="s">
        <v>12</v>
      </c>
      <c r="C10" s="27">
        <f>AVERAGE(C9:C9)</f>
        <v>2.6774193548387095</v>
      </c>
      <c r="D10" s="62">
        <f>DATA!H34</f>
        <v>1.0452143886684542</v>
      </c>
      <c r="E10" s="61" t="str">
        <f>IF(C10&gt;4.5,"มากที่สุด",IF(C10&gt;3.5,"มาก",IF(C10&gt;2.5,"ปานกลาง",IF(C10&gt;1.5,"น้อย",IF(C10&lt;=1.5,"น้อยที่สุด")))))</f>
        <v>ปานกลาง</v>
      </c>
      <c r="F10" s="55"/>
      <c r="G10" s="55"/>
      <c r="H10" s="55"/>
    </row>
    <row r="11" spans="1:8" s="51" customFormat="1" ht="24.75" thickTop="1" x14ac:dyDescent="0.55000000000000004">
      <c r="A11" s="9"/>
      <c r="B11" s="63" t="s">
        <v>13</v>
      </c>
      <c r="C11" s="64"/>
      <c r="D11" s="64"/>
      <c r="E11" s="65"/>
      <c r="F11" s="66"/>
      <c r="G11" s="66"/>
      <c r="H11" s="67"/>
    </row>
    <row r="12" spans="1:8" s="51" customFormat="1" ht="24" x14ac:dyDescent="0.55000000000000004">
      <c r="A12" s="9"/>
      <c r="B12" s="34" t="s">
        <v>22</v>
      </c>
      <c r="C12" s="59">
        <f>DATA!G33</f>
        <v>4.354838709677419</v>
      </c>
      <c r="D12" s="59">
        <f>DATA!G34</f>
        <v>0.70938410360792115</v>
      </c>
      <c r="E12" s="60" t="str">
        <f>IF(C12&gt;4.5,"มากที่สุด",IF(C12&gt;3.5,"มาก",IF(C12&gt;2.5,"ปานกลาง",IF(C12&gt;1.5,"น้อย",IF(C12&lt;=1.5,"น้อยที่สุด")))))</f>
        <v>มาก</v>
      </c>
    </row>
    <row r="13" spans="1:8" s="51" customFormat="1" ht="24" x14ac:dyDescent="0.55000000000000004">
      <c r="A13" s="9"/>
      <c r="B13" s="68" t="s">
        <v>12</v>
      </c>
      <c r="C13" s="27">
        <f>C12</f>
        <v>4.354838709677419</v>
      </c>
      <c r="D13" s="69">
        <f>D12</f>
        <v>0.70938410360792115</v>
      </c>
      <c r="E13" s="68" t="str">
        <f>IF(C13&gt;4.5,"มากที่สุด",IF(C13&gt;3.5,"มาก",IF(C13&gt;2.5,"ปานกลาง",IF(C13&gt;1.5,"น้อย",IF(C13&lt;=1.5,"น้อยที่สุด")))))</f>
        <v>มาก</v>
      </c>
    </row>
    <row r="14" spans="1:8" s="51" customFormat="1" ht="24" x14ac:dyDescent="0.55000000000000004">
      <c r="A14" s="9"/>
      <c r="B14" s="40"/>
      <c r="C14" s="40"/>
      <c r="D14" s="40"/>
      <c r="E14" s="40"/>
      <c r="F14" s="70"/>
      <c r="G14" s="70"/>
      <c r="H14" s="70"/>
    </row>
    <row r="15" spans="1:8" s="51" customFormat="1" ht="24" x14ac:dyDescent="0.55000000000000004">
      <c r="A15" s="11"/>
      <c r="B15" s="12" t="s">
        <v>29</v>
      </c>
      <c r="D15" s="12"/>
      <c r="E15" s="12"/>
      <c r="F15" s="12"/>
      <c r="G15" s="12"/>
      <c r="H15" s="12"/>
    </row>
    <row r="16" spans="1:8" s="51" customFormat="1" ht="24" x14ac:dyDescent="0.55000000000000004">
      <c r="A16" s="12" t="s">
        <v>102</v>
      </c>
      <c r="C16" s="12"/>
      <c r="D16" s="12"/>
      <c r="E16" s="12"/>
      <c r="F16" s="12"/>
      <c r="G16" s="12"/>
      <c r="H16" s="12"/>
    </row>
    <row r="17" spans="1:8" s="51" customFormat="1" ht="24" x14ac:dyDescent="0.55000000000000004">
      <c r="A17" s="12" t="s">
        <v>103</v>
      </c>
      <c r="C17" s="12"/>
      <c r="D17" s="12"/>
      <c r="E17" s="12"/>
      <c r="F17" s="12"/>
      <c r="G17" s="12"/>
      <c r="H17" s="12"/>
    </row>
    <row r="18" spans="1:8" ht="24" x14ac:dyDescent="0.55000000000000004">
      <c r="A18" s="11"/>
      <c r="B18" s="12"/>
      <c r="C18" s="12"/>
      <c r="D18" s="12"/>
      <c r="E18" s="12"/>
      <c r="F18" s="12"/>
      <c r="G18" s="12"/>
      <c r="H18" s="12"/>
    </row>
  </sheetData>
  <mergeCells count="3">
    <mergeCell ref="C6:E6"/>
    <mergeCell ref="B1:D1"/>
    <mergeCell ref="B6:B7"/>
  </mergeCells>
  <pageMargins left="0.7" right="0.7" top="0.75" bottom="0.75" header="0.3" footer="0.3"/>
  <pageSetup paperSize="9" scale="9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J25"/>
  <sheetViews>
    <sheetView view="pageBreakPreview" topLeftCell="A13" zoomScale="130" zoomScaleNormal="130" zoomScaleSheetLayoutView="130" workbookViewId="0">
      <selection activeCell="A21" sqref="A21:XFD24"/>
    </sheetView>
  </sheetViews>
  <sheetFormatPr defaultRowHeight="14.25" x14ac:dyDescent="0.2"/>
  <cols>
    <col min="1" max="1" width="3.625" customWidth="1"/>
    <col min="3" max="3" width="4.375" customWidth="1"/>
    <col min="4" max="4" width="52.25" customWidth="1"/>
    <col min="5" max="5" width="3.125" hidden="1" customWidth="1"/>
    <col min="6" max="6" width="8.375" customWidth="1"/>
    <col min="7" max="7" width="7.25" customWidth="1"/>
    <col min="8" max="8" width="15.125" customWidth="1"/>
  </cols>
  <sheetData>
    <row r="1" spans="2:10" s="3" customFormat="1" ht="23.25" x14ac:dyDescent="0.55000000000000004">
      <c r="B1" s="128" t="s">
        <v>27</v>
      </c>
      <c r="C1" s="128"/>
      <c r="D1" s="128"/>
      <c r="E1" s="128"/>
      <c r="F1" s="128"/>
      <c r="G1" s="128"/>
      <c r="H1" s="128"/>
      <c r="I1" s="7"/>
    </row>
    <row r="2" spans="2:10" s="3" customFormat="1" ht="23.25" x14ac:dyDescent="0.55000000000000004">
      <c r="B2" s="103"/>
      <c r="C2" s="103"/>
      <c r="D2" s="103"/>
      <c r="E2" s="103"/>
      <c r="F2" s="103"/>
      <c r="G2" s="103"/>
      <c r="H2" s="103"/>
      <c r="I2" s="7"/>
    </row>
    <row r="3" spans="2:10" s="9" customFormat="1" ht="24" x14ac:dyDescent="0.55000000000000004">
      <c r="B3" s="10" t="s">
        <v>35</v>
      </c>
      <c r="F3" s="42"/>
      <c r="G3" s="42"/>
      <c r="H3" s="42"/>
    </row>
    <row r="4" spans="2:10" s="11" customFormat="1" ht="24" x14ac:dyDescent="0.55000000000000004">
      <c r="B4" s="93" t="s">
        <v>104</v>
      </c>
      <c r="C4" s="94"/>
      <c r="D4" s="94"/>
      <c r="E4" s="94"/>
      <c r="F4" s="95"/>
      <c r="G4" s="95"/>
      <c r="H4" s="95"/>
    </row>
    <row r="5" spans="2:10" s="11" customFormat="1" ht="20.25" customHeight="1" x14ac:dyDescent="0.55000000000000004">
      <c r="B5" s="148" t="s">
        <v>5</v>
      </c>
      <c r="C5" s="149"/>
      <c r="D5" s="149"/>
      <c r="E5" s="150"/>
      <c r="F5" s="151" t="s">
        <v>101</v>
      </c>
      <c r="G5" s="152"/>
      <c r="H5" s="153"/>
    </row>
    <row r="6" spans="2:10" s="11" customFormat="1" ht="30" customHeight="1" x14ac:dyDescent="0.55000000000000004">
      <c r="B6" s="148"/>
      <c r="C6" s="149"/>
      <c r="D6" s="149"/>
      <c r="E6" s="150"/>
      <c r="F6" s="71"/>
      <c r="G6" s="72" t="s">
        <v>6</v>
      </c>
      <c r="H6" s="92" t="s">
        <v>38</v>
      </c>
    </row>
    <row r="7" spans="2:10" s="11" customFormat="1" ht="24" x14ac:dyDescent="0.55000000000000004">
      <c r="B7" s="145" t="s">
        <v>7</v>
      </c>
      <c r="C7" s="146"/>
      <c r="D7" s="146"/>
      <c r="E7" s="147"/>
      <c r="F7" s="73"/>
      <c r="G7" s="74"/>
      <c r="H7" s="74"/>
    </row>
    <row r="8" spans="2:10" s="11" customFormat="1" ht="24" x14ac:dyDescent="0.55000000000000004">
      <c r="B8" s="145" t="s">
        <v>8</v>
      </c>
      <c r="C8" s="146"/>
      <c r="D8" s="146"/>
      <c r="E8" s="147"/>
      <c r="F8" s="73">
        <f>DATA!D33</f>
        <v>4.741935483870968</v>
      </c>
      <c r="G8" s="73">
        <f>DATA!D34</f>
        <v>0.4448027229745693</v>
      </c>
      <c r="H8" s="74" t="str">
        <f>IF(F8&gt;4.5,"มากที่สุด",IF(F8&gt;3.5,"มาก",IF(F8&gt;2.5,"ปานกลาง",IF(F8&gt;1.5,"น้อย",IF(F8&lt;=1.5,"น้อยที่สุด")))))</f>
        <v>มากที่สุด</v>
      </c>
    </row>
    <row r="9" spans="2:10" s="11" customFormat="1" ht="24" x14ac:dyDescent="0.55000000000000004">
      <c r="B9" s="75" t="s">
        <v>105</v>
      </c>
      <c r="C9" s="75"/>
      <c r="D9" s="75"/>
      <c r="E9" s="75"/>
      <c r="F9" s="73">
        <f>DATA!E33</f>
        <v>4.419354838709677</v>
      </c>
      <c r="G9" s="73">
        <f>DATA!E34</f>
        <v>0.6204403569716741</v>
      </c>
      <c r="H9" s="74" t="str">
        <f>IF(F9&gt;4.5,"มากที่สุด",IF(F9&gt;3.5,"มาก",IF(F9&gt;2.5,"ปานกลาง",IF(F9&gt;1.5,"น้อย",IF(F9&lt;=1.5,"น้อยที่สุด")))))</f>
        <v>มาก</v>
      </c>
    </row>
    <row r="10" spans="2:10" s="11" customFormat="1" ht="24" x14ac:dyDescent="0.55000000000000004">
      <c r="B10" s="75" t="s">
        <v>106</v>
      </c>
      <c r="C10" s="75"/>
      <c r="D10" s="75"/>
      <c r="E10" s="75"/>
      <c r="F10" s="73">
        <f>DATA!F33</f>
        <v>4.5161290322580649</v>
      </c>
      <c r="G10" s="73">
        <f>DATA!F34</f>
        <v>0.50800050800076224</v>
      </c>
      <c r="H10" s="74" t="str">
        <f t="shared" ref="H10" si="0">IF(F10&gt;4.5,"มากที่สุด",IF(F10&gt;3.5,"มาก",IF(F10&gt;2.5,"ปานกลาง",IF(F10&gt;1.5,"น้อย",IF(F10&lt;=1.5,"น้อยที่สุด")))))</f>
        <v>มากที่สุด</v>
      </c>
    </row>
    <row r="11" spans="2:10" s="11" customFormat="1" ht="24" x14ac:dyDescent="0.55000000000000004">
      <c r="B11" s="154" t="s">
        <v>9</v>
      </c>
      <c r="C11" s="155"/>
      <c r="D11" s="155"/>
      <c r="E11" s="156"/>
      <c r="F11" s="76">
        <f>AVERAGE(F8:F10)</f>
        <v>4.5591397849462361</v>
      </c>
      <c r="G11" s="76">
        <f>DATA!F35</f>
        <v>0.5409807034933205</v>
      </c>
      <c r="H11" s="77" t="str">
        <f>IF(F11&gt;4.5,"มากที่สุด",IF(F11&gt;3.5,"มาก",IF(F11&gt;2.5,"ปานกลาง",IF(F11&gt;1.5,"น้อย",IF(F11&lt;=1.5,"น้อยที่สุด")))))</f>
        <v>มากที่สุด</v>
      </c>
      <c r="J11" s="78"/>
    </row>
    <row r="12" spans="2:10" s="11" customFormat="1" ht="24" x14ac:dyDescent="0.55000000000000004">
      <c r="B12" s="145" t="s">
        <v>107</v>
      </c>
      <c r="C12" s="146"/>
      <c r="D12" s="146"/>
      <c r="E12" s="147"/>
      <c r="F12" s="80"/>
      <c r="G12" s="80"/>
      <c r="H12" s="79"/>
    </row>
    <row r="13" spans="2:10" s="11" customFormat="1" ht="24" x14ac:dyDescent="0.55000000000000004">
      <c r="B13" s="163" t="s">
        <v>108</v>
      </c>
      <c r="C13" s="164"/>
      <c r="D13" s="164"/>
      <c r="E13" s="165"/>
      <c r="F13" s="59">
        <f>DATA!I33</f>
        <v>3.935483870967742</v>
      </c>
      <c r="G13" s="59">
        <f>DATA!I34</f>
        <v>0.67997469908655395</v>
      </c>
      <c r="H13" s="60" t="str">
        <f t="shared" ref="H13:H17" si="1">IF(F13&gt;4.5,"มากที่สุด",IF(F13&gt;3.5,"มาก",IF(F13&gt;2.5,"ปานกลาง",IF(F13&gt;1.5,"น้อย",IF(F13&lt;=1.5,"น้อยที่สุด")))))</f>
        <v>มาก</v>
      </c>
    </row>
    <row r="14" spans="2:10" s="11" customFormat="1" ht="24" x14ac:dyDescent="0.55000000000000004">
      <c r="B14" s="163" t="s">
        <v>109</v>
      </c>
      <c r="C14" s="164"/>
      <c r="D14" s="164"/>
      <c r="E14" s="165"/>
      <c r="F14" s="59">
        <f>DATA!J33</f>
        <v>4.580645161290323</v>
      </c>
      <c r="G14" s="59">
        <f>DATA!J34</f>
        <v>0.6204403569716741</v>
      </c>
      <c r="H14" s="60" t="str">
        <f t="shared" si="1"/>
        <v>มากที่สุด</v>
      </c>
    </row>
    <row r="15" spans="2:10" s="11" customFormat="1" ht="24" x14ac:dyDescent="0.55000000000000004">
      <c r="B15" s="166" t="s">
        <v>110</v>
      </c>
      <c r="C15" s="166"/>
      <c r="D15" s="166"/>
      <c r="E15" s="166"/>
      <c r="F15" s="59">
        <f>DATA!K33</f>
        <v>4.290322580645161</v>
      </c>
      <c r="G15" s="59">
        <f>DATA!K34</f>
        <v>0.64257546312199876</v>
      </c>
      <c r="H15" s="60" t="str">
        <f t="shared" si="1"/>
        <v>มาก</v>
      </c>
    </row>
    <row r="16" spans="2:10" s="11" customFormat="1" ht="24" x14ac:dyDescent="0.55000000000000004">
      <c r="B16" s="160" t="s">
        <v>17</v>
      </c>
      <c r="C16" s="161"/>
      <c r="D16" s="161"/>
      <c r="E16" s="162"/>
      <c r="F16" s="80">
        <f>DATA!K36</f>
        <v>4.268817204301075</v>
      </c>
      <c r="G16" s="80">
        <f>DATA!K35</f>
        <v>0.69375764698075415</v>
      </c>
      <c r="H16" s="68" t="str">
        <f t="shared" si="1"/>
        <v>มาก</v>
      </c>
    </row>
    <row r="17" spans="2:8" s="11" customFormat="1" ht="24.75" thickBot="1" x14ac:dyDescent="0.6">
      <c r="B17" s="157" t="s">
        <v>10</v>
      </c>
      <c r="C17" s="158"/>
      <c r="D17" s="158"/>
      <c r="E17" s="159"/>
      <c r="F17" s="81">
        <f>DATA!L33</f>
        <v>4.413978494623656</v>
      </c>
      <c r="G17" s="81">
        <f>DATA!L34</f>
        <v>0.85542843403852398</v>
      </c>
      <c r="H17" s="82" t="str">
        <f t="shared" si="1"/>
        <v>มาก</v>
      </c>
    </row>
    <row r="18" spans="2:8" ht="21" customHeight="1" thickTop="1" x14ac:dyDescent="0.2"/>
    <row r="19" spans="2:8" s="9" customFormat="1" ht="24" x14ac:dyDescent="0.55000000000000004">
      <c r="B19" s="23"/>
      <c r="C19" s="168" t="s">
        <v>111</v>
      </c>
      <c r="D19" s="168"/>
      <c r="E19" s="168"/>
      <c r="F19" s="168"/>
      <c r="G19" s="168"/>
      <c r="H19" s="168"/>
    </row>
    <row r="20" spans="2:8" s="9" customFormat="1" ht="24" x14ac:dyDescent="0.55000000000000004">
      <c r="B20" s="120" t="s">
        <v>112</v>
      </c>
      <c r="C20" s="121"/>
      <c r="D20" s="121"/>
      <c r="E20" s="121"/>
      <c r="F20" s="121"/>
      <c r="G20" s="121"/>
      <c r="H20" s="121"/>
    </row>
    <row r="21" spans="2:8" s="9" customFormat="1" ht="24" x14ac:dyDescent="0.55000000000000004">
      <c r="B21" s="21"/>
      <c r="C21" s="120" t="s">
        <v>113</v>
      </c>
      <c r="D21" s="120"/>
      <c r="E21" s="120"/>
      <c r="F21" s="120"/>
      <c r="G21" s="120"/>
      <c r="H21" s="120"/>
    </row>
    <row r="22" spans="2:8" s="9" customFormat="1" ht="24" x14ac:dyDescent="0.55000000000000004">
      <c r="B22" s="120" t="s">
        <v>114</v>
      </c>
      <c r="C22" s="121"/>
      <c r="D22" s="121"/>
      <c r="E22" s="121"/>
      <c r="F22" s="121"/>
      <c r="G22" s="121"/>
      <c r="H22" s="121"/>
    </row>
    <row r="23" spans="2:8" s="9" customFormat="1" ht="24" x14ac:dyDescent="0.55000000000000004">
      <c r="B23" s="120" t="s">
        <v>115</v>
      </c>
      <c r="C23" s="121"/>
      <c r="D23" s="121"/>
      <c r="E23" s="121"/>
      <c r="F23" s="121"/>
      <c r="G23" s="121"/>
      <c r="H23" s="121"/>
    </row>
    <row r="24" spans="2:8" s="9" customFormat="1" ht="24" x14ac:dyDescent="0.55000000000000004">
      <c r="B24" s="122" t="s">
        <v>116</v>
      </c>
      <c r="C24" s="122"/>
      <c r="D24" s="122"/>
      <c r="E24" s="122"/>
      <c r="F24" s="122"/>
      <c r="G24" s="122"/>
      <c r="H24" s="122"/>
    </row>
    <row r="25" spans="2:8" s="11" customFormat="1" ht="24" x14ac:dyDescent="0.55000000000000004"/>
  </sheetData>
  <mergeCells count="18">
    <mergeCell ref="B23:H23"/>
    <mergeCell ref="B24:H24"/>
    <mergeCell ref="B13:E13"/>
    <mergeCell ref="C19:H19"/>
    <mergeCell ref="B20:H20"/>
    <mergeCell ref="C21:H21"/>
    <mergeCell ref="B22:H22"/>
    <mergeCell ref="B14:E14"/>
    <mergeCell ref="B15:E15"/>
    <mergeCell ref="B16:E16"/>
    <mergeCell ref="B17:E17"/>
    <mergeCell ref="B1:H1"/>
    <mergeCell ref="B12:E12"/>
    <mergeCell ref="B5:E6"/>
    <mergeCell ref="F5:H5"/>
    <mergeCell ref="B7:E7"/>
    <mergeCell ref="B8:E8"/>
    <mergeCell ref="B11:E11"/>
  </mergeCells>
  <pageMargins left="0.45" right="0" top="0.75" bottom="0.75" header="0.3" footer="0.3"/>
  <pageSetup paperSize="9" scale="9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0"/>
  <sheetViews>
    <sheetView view="pageBreakPreview" zoomScale="130" zoomScaleNormal="130" zoomScaleSheetLayoutView="130" workbookViewId="0">
      <selection activeCell="C7" sqref="C7"/>
    </sheetView>
  </sheetViews>
  <sheetFormatPr defaultRowHeight="24" x14ac:dyDescent="0.55000000000000004"/>
  <cols>
    <col min="1" max="1" width="5.875" style="9" customWidth="1"/>
    <col min="2" max="2" width="5.625" style="9" customWidth="1"/>
    <col min="3" max="3" width="56.25" style="9" customWidth="1"/>
    <col min="4" max="4" width="8.625" style="9" customWidth="1"/>
    <col min="5" max="5" width="11.125" style="9" customWidth="1"/>
    <col min="6" max="256" width="9.125" style="9"/>
    <col min="257" max="257" width="5.875" style="9" customWidth="1"/>
    <col min="258" max="258" width="5.625" style="9" customWidth="1"/>
    <col min="259" max="259" width="69.25" style="9" customWidth="1"/>
    <col min="260" max="260" width="7.375" style="9" customWidth="1"/>
    <col min="261" max="512" width="9.125" style="9"/>
    <col min="513" max="513" width="5.875" style="9" customWidth="1"/>
    <col min="514" max="514" width="5.625" style="9" customWidth="1"/>
    <col min="515" max="515" width="69.25" style="9" customWidth="1"/>
    <col min="516" max="516" width="7.375" style="9" customWidth="1"/>
    <col min="517" max="768" width="9.125" style="9"/>
    <col min="769" max="769" width="5.875" style="9" customWidth="1"/>
    <col min="770" max="770" width="5.625" style="9" customWidth="1"/>
    <col min="771" max="771" width="69.25" style="9" customWidth="1"/>
    <col min="772" max="772" width="7.375" style="9" customWidth="1"/>
    <col min="773" max="1024" width="9.125" style="9"/>
    <col min="1025" max="1025" width="5.875" style="9" customWidth="1"/>
    <col min="1026" max="1026" width="5.625" style="9" customWidth="1"/>
    <col min="1027" max="1027" width="69.25" style="9" customWidth="1"/>
    <col min="1028" max="1028" width="7.375" style="9" customWidth="1"/>
    <col min="1029" max="1280" width="9.125" style="9"/>
    <col min="1281" max="1281" width="5.875" style="9" customWidth="1"/>
    <col min="1282" max="1282" width="5.625" style="9" customWidth="1"/>
    <col min="1283" max="1283" width="69.25" style="9" customWidth="1"/>
    <col min="1284" max="1284" width="7.375" style="9" customWidth="1"/>
    <col min="1285" max="1536" width="9.125" style="9"/>
    <col min="1537" max="1537" width="5.875" style="9" customWidth="1"/>
    <col min="1538" max="1538" width="5.625" style="9" customWidth="1"/>
    <col min="1539" max="1539" width="69.25" style="9" customWidth="1"/>
    <col min="1540" max="1540" width="7.375" style="9" customWidth="1"/>
    <col min="1541" max="1792" width="9.125" style="9"/>
    <col min="1793" max="1793" width="5.875" style="9" customWidth="1"/>
    <col min="1794" max="1794" width="5.625" style="9" customWidth="1"/>
    <col min="1795" max="1795" width="69.25" style="9" customWidth="1"/>
    <col min="1796" max="1796" width="7.375" style="9" customWidth="1"/>
    <col min="1797" max="2048" width="9.125" style="9"/>
    <col min="2049" max="2049" width="5.875" style="9" customWidth="1"/>
    <col min="2050" max="2050" width="5.625" style="9" customWidth="1"/>
    <col min="2051" max="2051" width="69.25" style="9" customWidth="1"/>
    <col min="2052" max="2052" width="7.375" style="9" customWidth="1"/>
    <col min="2053" max="2304" width="9.125" style="9"/>
    <col min="2305" max="2305" width="5.875" style="9" customWidth="1"/>
    <col min="2306" max="2306" width="5.625" style="9" customWidth="1"/>
    <col min="2307" max="2307" width="69.25" style="9" customWidth="1"/>
    <col min="2308" max="2308" width="7.375" style="9" customWidth="1"/>
    <col min="2309" max="2560" width="9.125" style="9"/>
    <col min="2561" max="2561" width="5.875" style="9" customWidth="1"/>
    <col min="2562" max="2562" width="5.625" style="9" customWidth="1"/>
    <col min="2563" max="2563" width="69.25" style="9" customWidth="1"/>
    <col min="2564" max="2564" width="7.375" style="9" customWidth="1"/>
    <col min="2565" max="2816" width="9.125" style="9"/>
    <col min="2817" max="2817" width="5.875" style="9" customWidth="1"/>
    <col min="2818" max="2818" width="5.625" style="9" customWidth="1"/>
    <col min="2819" max="2819" width="69.25" style="9" customWidth="1"/>
    <col min="2820" max="2820" width="7.375" style="9" customWidth="1"/>
    <col min="2821" max="3072" width="9.125" style="9"/>
    <col min="3073" max="3073" width="5.875" style="9" customWidth="1"/>
    <col min="3074" max="3074" width="5.625" style="9" customWidth="1"/>
    <col min="3075" max="3075" width="69.25" style="9" customWidth="1"/>
    <col min="3076" max="3076" width="7.375" style="9" customWidth="1"/>
    <col min="3077" max="3328" width="9.125" style="9"/>
    <col min="3329" max="3329" width="5.875" style="9" customWidth="1"/>
    <col min="3330" max="3330" width="5.625" style="9" customWidth="1"/>
    <col min="3331" max="3331" width="69.25" style="9" customWidth="1"/>
    <col min="3332" max="3332" width="7.375" style="9" customWidth="1"/>
    <col min="3333" max="3584" width="9.125" style="9"/>
    <col min="3585" max="3585" width="5.875" style="9" customWidth="1"/>
    <col min="3586" max="3586" width="5.625" style="9" customWidth="1"/>
    <col min="3587" max="3587" width="69.25" style="9" customWidth="1"/>
    <col min="3588" max="3588" width="7.375" style="9" customWidth="1"/>
    <col min="3589" max="3840" width="9.125" style="9"/>
    <col min="3841" max="3841" width="5.875" style="9" customWidth="1"/>
    <col min="3842" max="3842" width="5.625" style="9" customWidth="1"/>
    <col min="3843" max="3843" width="69.25" style="9" customWidth="1"/>
    <col min="3844" max="3844" width="7.375" style="9" customWidth="1"/>
    <col min="3845" max="4096" width="9.125" style="9"/>
    <col min="4097" max="4097" width="5.875" style="9" customWidth="1"/>
    <col min="4098" max="4098" width="5.625" style="9" customWidth="1"/>
    <col min="4099" max="4099" width="69.25" style="9" customWidth="1"/>
    <col min="4100" max="4100" width="7.375" style="9" customWidth="1"/>
    <col min="4101" max="4352" width="9.125" style="9"/>
    <col min="4353" max="4353" width="5.875" style="9" customWidth="1"/>
    <col min="4354" max="4354" width="5.625" style="9" customWidth="1"/>
    <col min="4355" max="4355" width="69.25" style="9" customWidth="1"/>
    <col min="4356" max="4356" width="7.375" style="9" customWidth="1"/>
    <col min="4357" max="4608" width="9.125" style="9"/>
    <col min="4609" max="4609" width="5.875" style="9" customWidth="1"/>
    <col min="4610" max="4610" width="5.625" style="9" customWidth="1"/>
    <col min="4611" max="4611" width="69.25" style="9" customWidth="1"/>
    <col min="4612" max="4612" width="7.375" style="9" customWidth="1"/>
    <col min="4613" max="4864" width="9.125" style="9"/>
    <col min="4865" max="4865" width="5.875" style="9" customWidth="1"/>
    <col min="4866" max="4866" width="5.625" style="9" customWidth="1"/>
    <col min="4867" max="4867" width="69.25" style="9" customWidth="1"/>
    <col min="4868" max="4868" width="7.375" style="9" customWidth="1"/>
    <col min="4869" max="5120" width="9.125" style="9"/>
    <col min="5121" max="5121" width="5.875" style="9" customWidth="1"/>
    <col min="5122" max="5122" width="5.625" style="9" customWidth="1"/>
    <col min="5123" max="5123" width="69.25" style="9" customWidth="1"/>
    <col min="5124" max="5124" width="7.375" style="9" customWidth="1"/>
    <col min="5125" max="5376" width="9.125" style="9"/>
    <col min="5377" max="5377" width="5.875" style="9" customWidth="1"/>
    <col min="5378" max="5378" width="5.625" style="9" customWidth="1"/>
    <col min="5379" max="5379" width="69.25" style="9" customWidth="1"/>
    <col min="5380" max="5380" width="7.375" style="9" customWidth="1"/>
    <col min="5381" max="5632" width="9.125" style="9"/>
    <col min="5633" max="5633" width="5.875" style="9" customWidth="1"/>
    <col min="5634" max="5634" width="5.625" style="9" customWidth="1"/>
    <col min="5635" max="5635" width="69.25" style="9" customWidth="1"/>
    <col min="5636" max="5636" width="7.375" style="9" customWidth="1"/>
    <col min="5637" max="5888" width="9.125" style="9"/>
    <col min="5889" max="5889" width="5.875" style="9" customWidth="1"/>
    <col min="5890" max="5890" width="5.625" style="9" customWidth="1"/>
    <col min="5891" max="5891" width="69.25" style="9" customWidth="1"/>
    <col min="5892" max="5892" width="7.375" style="9" customWidth="1"/>
    <col min="5893" max="6144" width="9.125" style="9"/>
    <col min="6145" max="6145" width="5.875" style="9" customWidth="1"/>
    <col min="6146" max="6146" width="5.625" style="9" customWidth="1"/>
    <col min="6147" max="6147" width="69.25" style="9" customWidth="1"/>
    <col min="6148" max="6148" width="7.375" style="9" customWidth="1"/>
    <col min="6149" max="6400" width="9.125" style="9"/>
    <col min="6401" max="6401" width="5.875" style="9" customWidth="1"/>
    <col min="6402" max="6402" width="5.625" style="9" customWidth="1"/>
    <col min="6403" max="6403" width="69.25" style="9" customWidth="1"/>
    <col min="6404" max="6404" width="7.375" style="9" customWidth="1"/>
    <col min="6405" max="6656" width="9.125" style="9"/>
    <col min="6657" max="6657" width="5.875" style="9" customWidth="1"/>
    <col min="6658" max="6658" width="5.625" style="9" customWidth="1"/>
    <col min="6659" max="6659" width="69.25" style="9" customWidth="1"/>
    <col min="6660" max="6660" width="7.375" style="9" customWidth="1"/>
    <col min="6661" max="6912" width="9.125" style="9"/>
    <col min="6913" max="6913" width="5.875" style="9" customWidth="1"/>
    <col min="6914" max="6914" width="5.625" style="9" customWidth="1"/>
    <col min="6915" max="6915" width="69.25" style="9" customWidth="1"/>
    <col min="6916" max="6916" width="7.375" style="9" customWidth="1"/>
    <col min="6917" max="7168" width="9.125" style="9"/>
    <col min="7169" max="7169" width="5.875" style="9" customWidth="1"/>
    <col min="7170" max="7170" width="5.625" style="9" customWidth="1"/>
    <col min="7171" max="7171" width="69.25" style="9" customWidth="1"/>
    <col min="7172" max="7172" width="7.375" style="9" customWidth="1"/>
    <col min="7173" max="7424" width="9.125" style="9"/>
    <col min="7425" max="7425" width="5.875" style="9" customWidth="1"/>
    <col min="7426" max="7426" width="5.625" style="9" customWidth="1"/>
    <col min="7427" max="7427" width="69.25" style="9" customWidth="1"/>
    <col min="7428" max="7428" width="7.375" style="9" customWidth="1"/>
    <col min="7429" max="7680" width="9.125" style="9"/>
    <col min="7681" max="7681" width="5.875" style="9" customWidth="1"/>
    <col min="7682" max="7682" width="5.625" style="9" customWidth="1"/>
    <col min="7683" max="7683" width="69.25" style="9" customWidth="1"/>
    <col min="7684" max="7684" width="7.375" style="9" customWidth="1"/>
    <col min="7685" max="7936" width="9.125" style="9"/>
    <col min="7937" max="7937" width="5.875" style="9" customWidth="1"/>
    <col min="7938" max="7938" width="5.625" style="9" customWidth="1"/>
    <col min="7939" max="7939" width="69.25" style="9" customWidth="1"/>
    <col min="7940" max="7940" width="7.375" style="9" customWidth="1"/>
    <col min="7941" max="8192" width="9.125" style="9"/>
    <col min="8193" max="8193" width="5.875" style="9" customWidth="1"/>
    <col min="8194" max="8194" width="5.625" style="9" customWidth="1"/>
    <col min="8195" max="8195" width="69.25" style="9" customWidth="1"/>
    <col min="8196" max="8196" width="7.375" style="9" customWidth="1"/>
    <col min="8197" max="8448" width="9.125" style="9"/>
    <col min="8449" max="8449" width="5.875" style="9" customWidth="1"/>
    <col min="8450" max="8450" width="5.625" style="9" customWidth="1"/>
    <col min="8451" max="8451" width="69.25" style="9" customWidth="1"/>
    <col min="8452" max="8452" width="7.375" style="9" customWidth="1"/>
    <col min="8453" max="8704" width="9.125" style="9"/>
    <col min="8705" max="8705" width="5.875" style="9" customWidth="1"/>
    <col min="8706" max="8706" width="5.625" style="9" customWidth="1"/>
    <col min="8707" max="8707" width="69.25" style="9" customWidth="1"/>
    <col min="8708" max="8708" width="7.375" style="9" customWidth="1"/>
    <col min="8709" max="8960" width="9.125" style="9"/>
    <col min="8961" max="8961" width="5.875" style="9" customWidth="1"/>
    <col min="8962" max="8962" width="5.625" style="9" customWidth="1"/>
    <col min="8963" max="8963" width="69.25" style="9" customWidth="1"/>
    <col min="8964" max="8964" width="7.375" style="9" customWidth="1"/>
    <col min="8965" max="9216" width="9.125" style="9"/>
    <col min="9217" max="9217" width="5.875" style="9" customWidth="1"/>
    <col min="9218" max="9218" width="5.625" style="9" customWidth="1"/>
    <col min="9219" max="9219" width="69.25" style="9" customWidth="1"/>
    <col min="9220" max="9220" width="7.375" style="9" customWidth="1"/>
    <col min="9221" max="9472" width="9.125" style="9"/>
    <col min="9473" max="9473" width="5.875" style="9" customWidth="1"/>
    <col min="9474" max="9474" width="5.625" style="9" customWidth="1"/>
    <col min="9475" max="9475" width="69.25" style="9" customWidth="1"/>
    <col min="9476" max="9476" width="7.375" style="9" customWidth="1"/>
    <col min="9477" max="9728" width="9.125" style="9"/>
    <col min="9729" max="9729" width="5.875" style="9" customWidth="1"/>
    <col min="9730" max="9730" width="5.625" style="9" customWidth="1"/>
    <col min="9731" max="9731" width="69.25" style="9" customWidth="1"/>
    <col min="9732" max="9732" width="7.375" style="9" customWidth="1"/>
    <col min="9733" max="9984" width="9.125" style="9"/>
    <col min="9985" max="9985" width="5.875" style="9" customWidth="1"/>
    <col min="9986" max="9986" width="5.625" style="9" customWidth="1"/>
    <col min="9987" max="9987" width="69.25" style="9" customWidth="1"/>
    <col min="9988" max="9988" width="7.375" style="9" customWidth="1"/>
    <col min="9989" max="10240" width="9.125" style="9"/>
    <col min="10241" max="10241" width="5.875" style="9" customWidth="1"/>
    <col min="10242" max="10242" width="5.625" style="9" customWidth="1"/>
    <col min="10243" max="10243" width="69.25" style="9" customWidth="1"/>
    <col min="10244" max="10244" width="7.375" style="9" customWidth="1"/>
    <col min="10245" max="10496" width="9.125" style="9"/>
    <col min="10497" max="10497" width="5.875" style="9" customWidth="1"/>
    <col min="10498" max="10498" width="5.625" style="9" customWidth="1"/>
    <col min="10499" max="10499" width="69.25" style="9" customWidth="1"/>
    <col min="10500" max="10500" width="7.375" style="9" customWidth="1"/>
    <col min="10501" max="10752" width="9.125" style="9"/>
    <col min="10753" max="10753" width="5.875" style="9" customWidth="1"/>
    <col min="10754" max="10754" width="5.625" style="9" customWidth="1"/>
    <col min="10755" max="10755" width="69.25" style="9" customWidth="1"/>
    <col min="10756" max="10756" width="7.375" style="9" customWidth="1"/>
    <col min="10757" max="11008" width="9.125" style="9"/>
    <col min="11009" max="11009" width="5.875" style="9" customWidth="1"/>
    <col min="11010" max="11010" width="5.625" style="9" customWidth="1"/>
    <col min="11011" max="11011" width="69.25" style="9" customWidth="1"/>
    <col min="11012" max="11012" width="7.375" style="9" customWidth="1"/>
    <col min="11013" max="11264" width="9.125" style="9"/>
    <col min="11265" max="11265" width="5.875" style="9" customWidth="1"/>
    <col min="11266" max="11266" width="5.625" style="9" customWidth="1"/>
    <col min="11267" max="11267" width="69.25" style="9" customWidth="1"/>
    <col min="11268" max="11268" width="7.375" style="9" customWidth="1"/>
    <col min="11269" max="11520" width="9.125" style="9"/>
    <col min="11521" max="11521" width="5.875" style="9" customWidth="1"/>
    <col min="11522" max="11522" width="5.625" style="9" customWidth="1"/>
    <col min="11523" max="11523" width="69.25" style="9" customWidth="1"/>
    <col min="11524" max="11524" width="7.375" style="9" customWidth="1"/>
    <col min="11525" max="11776" width="9.125" style="9"/>
    <col min="11777" max="11777" width="5.875" style="9" customWidth="1"/>
    <col min="11778" max="11778" width="5.625" style="9" customWidth="1"/>
    <col min="11779" max="11779" width="69.25" style="9" customWidth="1"/>
    <col min="11780" max="11780" width="7.375" style="9" customWidth="1"/>
    <col min="11781" max="12032" width="9.125" style="9"/>
    <col min="12033" max="12033" width="5.875" style="9" customWidth="1"/>
    <col min="12034" max="12034" width="5.625" style="9" customWidth="1"/>
    <col min="12035" max="12035" width="69.25" style="9" customWidth="1"/>
    <col min="12036" max="12036" width="7.375" style="9" customWidth="1"/>
    <col min="12037" max="12288" width="9.125" style="9"/>
    <col min="12289" max="12289" width="5.875" style="9" customWidth="1"/>
    <col min="12290" max="12290" width="5.625" style="9" customWidth="1"/>
    <col min="12291" max="12291" width="69.25" style="9" customWidth="1"/>
    <col min="12292" max="12292" width="7.375" style="9" customWidth="1"/>
    <col min="12293" max="12544" width="9.125" style="9"/>
    <col min="12545" max="12545" width="5.875" style="9" customWidth="1"/>
    <col min="12546" max="12546" width="5.625" style="9" customWidth="1"/>
    <col min="12547" max="12547" width="69.25" style="9" customWidth="1"/>
    <col min="12548" max="12548" width="7.375" style="9" customWidth="1"/>
    <col min="12549" max="12800" width="9.125" style="9"/>
    <col min="12801" max="12801" width="5.875" style="9" customWidth="1"/>
    <col min="12802" max="12802" width="5.625" style="9" customWidth="1"/>
    <col min="12803" max="12803" width="69.25" style="9" customWidth="1"/>
    <col min="12804" max="12804" width="7.375" style="9" customWidth="1"/>
    <col min="12805" max="13056" width="9.125" style="9"/>
    <col min="13057" max="13057" width="5.875" style="9" customWidth="1"/>
    <col min="13058" max="13058" width="5.625" style="9" customWidth="1"/>
    <col min="13059" max="13059" width="69.25" style="9" customWidth="1"/>
    <col min="13060" max="13060" width="7.375" style="9" customWidth="1"/>
    <col min="13061" max="13312" width="9.125" style="9"/>
    <col min="13313" max="13313" width="5.875" style="9" customWidth="1"/>
    <col min="13314" max="13314" width="5.625" style="9" customWidth="1"/>
    <col min="13315" max="13315" width="69.25" style="9" customWidth="1"/>
    <col min="13316" max="13316" width="7.375" style="9" customWidth="1"/>
    <col min="13317" max="13568" width="9.125" style="9"/>
    <col min="13569" max="13569" width="5.875" style="9" customWidth="1"/>
    <col min="13570" max="13570" width="5.625" style="9" customWidth="1"/>
    <col min="13571" max="13571" width="69.25" style="9" customWidth="1"/>
    <col min="13572" max="13572" width="7.375" style="9" customWidth="1"/>
    <col min="13573" max="13824" width="9.125" style="9"/>
    <col min="13825" max="13825" width="5.875" style="9" customWidth="1"/>
    <col min="13826" max="13826" width="5.625" style="9" customWidth="1"/>
    <col min="13827" max="13827" width="69.25" style="9" customWidth="1"/>
    <col min="13828" max="13828" width="7.375" style="9" customWidth="1"/>
    <col min="13829" max="14080" width="9.125" style="9"/>
    <col min="14081" max="14081" width="5.875" style="9" customWidth="1"/>
    <col min="14082" max="14082" width="5.625" style="9" customWidth="1"/>
    <col min="14083" max="14083" width="69.25" style="9" customWidth="1"/>
    <col min="14084" max="14084" width="7.375" style="9" customWidth="1"/>
    <col min="14085" max="14336" width="9.125" style="9"/>
    <col min="14337" max="14337" width="5.875" style="9" customWidth="1"/>
    <col min="14338" max="14338" width="5.625" style="9" customWidth="1"/>
    <col min="14339" max="14339" width="69.25" style="9" customWidth="1"/>
    <col min="14340" max="14340" width="7.375" style="9" customWidth="1"/>
    <col min="14341" max="14592" width="9.125" style="9"/>
    <col min="14593" max="14593" width="5.875" style="9" customWidth="1"/>
    <col min="14594" max="14594" width="5.625" style="9" customWidth="1"/>
    <col min="14595" max="14595" width="69.25" style="9" customWidth="1"/>
    <col min="14596" max="14596" width="7.375" style="9" customWidth="1"/>
    <col min="14597" max="14848" width="9.125" style="9"/>
    <col min="14849" max="14849" width="5.875" style="9" customWidth="1"/>
    <col min="14850" max="14850" width="5.625" style="9" customWidth="1"/>
    <col min="14851" max="14851" width="69.25" style="9" customWidth="1"/>
    <col min="14852" max="14852" width="7.375" style="9" customWidth="1"/>
    <col min="14853" max="15104" width="9.125" style="9"/>
    <col min="15105" max="15105" width="5.875" style="9" customWidth="1"/>
    <col min="15106" max="15106" width="5.625" style="9" customWidth="1"/>
    <col min="15107" max="15107" width="69.25" style="9" customWidth="1"/>
    <col min="15108" max="15108" width="7.375" style="9" customWidth="1"/>
    <col min="15109" max="15360" width="9.125" style="9"/>
    <col min="15361" max="15361" width="5.875" style="9" customWidth="1"/>
    <col min="15362" max="15362" width="5.625" style="9" customWidth="1"/>
    <col min="15363" max="15363" width="69.25" style="9" customWidth="1"/>
    <col min="15364" max="15364" width="7.375" style="9" customWidth="1"/>
    <col min="15365" max="15616" width="9.125" style="9"/>
    <col min="15617" max="15617" width="5.875" style="9" customWidth="1"/>
    <col min="15618" max="15618" width="5.625" style="9" customWidth="1"/>
    <col min="15619" max="15619" width="69.25" style="9" customWidth="1"/>
    <col min="15620" max="15620" width="7.375" style="9" customWidth="1"/>
    <col min="15621" max="15872" width="9.125" style="9"/>
    <col min="15873" max="15873" width="5.875" style="9" customWidth="1"/>
    <col min="15874" max="15874" width="5.625" style="9" customWidth="1"/>
    <col min="15875" max="15875" width="69.25" style="9" customWidth="1"/>
    <col min="15876" max="15876" width="7.375" style="9" customWidth="1"/>
    <col min="15877" max="16128" width="9.125" style="9"/>
    <col min="16129" max="16129" width="5.875" style="9" customWidth="1"/>
    <col min="16130" max="16130" width="5.625" style="9" customWidth="1"/>
    <col min="16131" max="16131" width="69.25" style="9" customWidth="1"/>
    <col min="16132" max="16132" width="7.375" style="9" customWidth="1"/>
    <col min="16133" max="16384" width="9.125" style="9"/>
  </cols>
  <sheetData>
    <row r="1" spans="1:5" ht="21" customHeight="1" x14ac:dyDescent="0.55000000000000004">
      <c r="A1" s="167" t="s">
        <v>42</v>
      </c>
      <c r="B1" s="167"/>
      <c r="C1" s="167"/>
      <c r="D1" s="167"/>
      <c r="E1" s="167"/>
    </row>
    <row r="3" spans="1:5" s="98" customFormat="1" x14ac:dyDescent="0.55000000000000004">
      <c r="A3" s="10"/>
      <c r="B3" s="98" t="s">
        <v>41</v>
      </c>
    </row>
    <row r="4" spans="1:5" x14ac:dyDescent="0.55000000000000004">
      <c r="B4" s="18" t="s">
        <v>21</v>
      </c>
      <c r="C4" s="35" t="s">
        <v>5</v>
      </c>
      <c r="D4" s="18" t="s">
        <v>20</v>
      </c>
      <c r="E4" s="18" t="s">
        <v>23</v>
      </c>
    </row>
    <row r="5" spans="1:5" x14ac:dyDescent="0.55000000000000004">
      <c r="B5" s="13">
        <v>1</v>
      </c>
      <c r="C5" s="33" t="s">
        <v>72</v>
      </c>
      <c r="D5" s="13">
        <v>1</v>
      </c>
      <c r="E5" s="37">
        <f>D5*100/D8</f>
        <v>33.333333333333336</v>
      </c>
    </row>
    <row r="6" spans="1:5" x14ac:dyDescent="0.55000000000000004">
      <c r="B6" s="13">
        <v>2</v>
      </c>
      <c r="C6" s="33" t="s">
        <v>87</v>
      </c>
      <c r="D6" s="13">
        <v>1</v>
      </c>
      <c r="E6" s="37">
        <f>D6*100/D8</f>
        <v>33.333333333333336</v>
      </c>
    </row>
    <row r="7" spans="1:5" ht="22.5" customHeight="1" x14ac:dyDescent="0.55000000000000004">
      <c r="B7" s="36">
        <v>3</v>
      </c>
      <c r="C7" s="34" t="s">
        <v>78</v>
      </c>
      <c r="D7" s="36">
        <v>1</v>
      </c>
      <c r="E7" s="59">
        <f>D7*100/D8</f>
        <v>33.333333333333336</v>
      </c>
    </row>
    <row r="8" spans="1:5" s="83" customFormat="1" x14ac:dyDescent="0.55000000000000004">
      <c r="B8" s="86"/>
      <c r="C8" s="90" t="s">
        <v>4</v>
      </c>
      <c r="D8" s="18">
        <f>SUM(D5:D7)</f>
        <v>3</v>
      </c>
      <c r="E8" s="27">
        <f>SUM(E5:E7)</f>
        <v>100</v>
      </c>
    </row>
    <row r="9" spans="1:5" s="83" customFormat="1" x14ac:dyDescent="0.55000000000000004">
      <c r="B9" s="87"/>
      <c r="C9" s="88"/>
      <c r="D9" s="88"/>
      <c r="E9" s="89"/>
    </row>
    <row r="10" spans="1:5" s="83" customFormat="1" x14ac:dyDescent="0.55000000000000004"/>
  </sheetData>
  <mergeCells count="1">
    <mergeCell ref="A1:E1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DATA</vt:lpstr>
      <vt:lpstr>สรุป</vt:lpstr>
      <vt:lpstr>คณะ</vt:lpstr>
      <vt:lpstr>ก่อน-หลัง</vt:lpstr>
      <vt:lpstr>ตอนที่2</vt:lpstr>
      <vt:lpstr>ตอนที่3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2023-01-27T03:12:34Z</cp:lastPrinted>
  <dcterms:created xsi:type="dcterms:W3CDTF">2014-10-15T08:34:52Z</dcterms:created>
  <dcterms:modified xsi:type="dcterms:W3CDTF">2023-03-07T09:04:27Z</dcterms:modified>
</cp:coreProperties>
</file>