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90" windowWidth="17895" windowHeight="9480" activeTab="2"/>
  </bookViews>
  <sheets>
    <sheet name="คึย์ข้อมูล" sheetId="1" r:id="rId1"/>
    <sheet name="สรุปผล" sheetId="8" r:id="rId2"/>
    <sheet name="บทสรุป" sheetId="13" r:id="rId3"/>
    <sheet name="สรุปข้อเสนอแนะ" sheetId="2" r:id="rId4"/>
    <sheet name="ข้อเสนอแนะ" sheetId="9" r:id="rId5"/>
  </sheets>
  <externalReferences>
    <externalReference r:id="rId6"/>
  </externalReferences>
  <definedNames>
    <definedName name="_xlnm._FilterDatabase" localSheetId="0" hidden="1">คึย์ข้อมูล!$X$191:$AB$215</definedName>
  </definedNames>
  <calcPr calcId="145621"/>
  <pivotCaches>
    <pivotCache cacheId="0" r:id="rId7"/>
  </pivotCaches>
</workbook>
</file>

<file path=xl/calcChain.xml><?xml version="1.0" encoding="utf-8"?>
<calcChain xmlns="http://schemas.openxmlformats.org/spreadsheetml/2006/main">
  <c r="F215" i="8" l="1"/>
  <c r="F216" i="8"/>
  <c r="F217" i="8"/>
  <c r="F219" i="8"/>
  <c r="E82" i="8" l="1"/>
  <c r="E104" i="8"/>
  <c r="E99" i="8"/>
  <c r="E86" i="8"/>
  <c r="E76" i="8"/>
  <c r="E73" i="8"/>
  <c r="E63" i="8"/>
  <c r="E60" i="8"/>
  <c r="E46" i="8"/>
  <c r="E40" i="8"/>
  <c r="E31" i="8"/>
  <c r="E26" i="8"/>
  <c r="E80" i="8" l="1"/>
  <c r="E119" i="8"/>
  <c r="AO221" i="1"/>
  <c r="E120" i="8" l="1"/>
  <c r="F80" i="8" s="1"/>
  <c r="F69" i="8"/>
  <c r="F70" i="8"/>
  <c r="F71" i="8"/>
  <c r="F72" i="8"/>
  <c r="F74" i="8"/>
  <c r="F75" i="8"/>
  <c r="F77" i="8"/>
  <c r="F78" i="8"/>
  <c r="F79" i="8"/>
  <c r="F56" i="8"/>
  <c r="F57" i="8"/>
  <c r="F58" i="8"/>
  <c r="F59" i="8"/>
  <c r="F61" i="8"/>
  <c r="F62" i="8"/>
  <c r="F64" i="8"/>
  <c r="F68" i="8"/>
  <c r="F44" i="8"/>
  <c r="F45" i="8"/>
  <c r="F47" i="8"/>
  <c r="F48" i="8"/>
  <c r="F49" i="8"/>
  <c r="F50" i="8"/>
  <c r="F51" i="8"/>
  <c r="F52" i="8"/>
  <c r="F53" i="8"/>
  <c r="F54" i="8"/>
  <c r="F55" i="8"/>
  <c r="F27" i="8"/>
  <c r="F28" i="8"/>
  <c r="F29" i="8"/>
  <c r="F30" i="8"/>
  <c r="F32" i="8"/>
  <c r="F36" i="8"/>
  <c r="F37" i="8"/>
  <c r="F38" i="8"/>
  <c r="F39" i="8"/>
  <c r="F41" i="8"/>
  <c r="F42" i="8"/>
  <c r="F43" i="8"/>
  <c r="F76" i="8"/>
  <c r="F73" i="8"/>
  <c r="F63" i="8"/>
  <c r="F60" i="8"/>
  <c r="F46" i="8"/>
  <c r="F40" i="8"/>
  <c r="F31" i="8"/>
  <c r="F26" i="8"/>
  <c r="S218" i="1"/>
  <c r="E198" i="8" s="1"/>
  <c r="AK221" i="1"/>
  <c r="F178" i="8" s="1"/>
  <c r="AF221" i="1"/>
  <c r="F172" i="8" s="1"/>
  <c r="E134" i="8"/>
  <c r="AQ221" i="1"/>
  <c r="AI221" i="1"/>
  <c r="Z221" i="1"/>
  <c r="F212" i="8" s="1"/>
  <c r="F218" i="1"/>
  <c r="AS219" i="1"/>
  <c r="F225" i="8" s="1"/>
  <c r="W221" i="1"/>
  <c r="F205" i="8" s="1"/>
  <c r="U220" i="1"/>
  <c r="E201" i="8" s="1"/>
  <c r="U221" i="1"/>
  <c r="F201" i="8" s="1"/>
  <c r="T219" i="1"/>
  <c r="F199" i="8" s="1"/>
  <c r="U219" i="1"/>
  <c r="F200" i="8" s="1"/>
  <c r="V219" i="1"/>
  <c r="F203" i="8" s="1"/>
  <c r="W219" i="1"/>
  <c r="F204" i="8" s="1"/>
  <c r="X219" i="1"/>
  <c r="Y219" i="1"/>
  <c r="Z219" i="1"/>
  <c r="AA219" i="1"/>
  <c r="F210" i="8" s="1"/>
  <c r="AB219" i="1"/>
  <c r="F211" i="8" s="1"/>
  <c r="AC219" i="1"/>
  <c r="F168" i="8" s="1"/>
  <c r="AD219" i="1"/>
  <c r="F169" i="8" s="1"/>
  <c r="AE219" i="1"/>
  <c r="F170" i="8" s="1"/>
  <c r="AF219" i="1"/>
  <c r="F171" i="8" s="1"/>
  <c r="AG219" i="1"/>
  <c r="F174" i="8" s="1"/>
  <c r="AH219" i="1"/>
  <c r="F175" i="8" s="1"/>
  <c r="AI219" i="1"/>
  <c r="F176" i="8" s="1"/>
  <c r="AJ219" i="1"/>
  <c r="F177" i="8" s="1"/>
  <c r="AK219" i="1"/>
  <c r="AL219" i="1"/>
  <c r="F214" i="8" s="1"/>
  <c r="AM219" i="1"/>
  <c r="AN219" i="1"/>
  <c r="AO219" i="1"/>
  <c r="AP219" i="1"/>
  <c r="F221" i="8" s="1"/>
  <c r="AQ219" i="1"/>
  <c r="F222" i="8" s="1"/>
  <c r="AR219" i="1"/>
  <c r="F223" i="8" s="1"/>
  <c r="S219" i="1"/>
  <c r="F198" i="8" s="1"/>
  <c r="D243" i="1"/>
  <c r="D242" i="1"/>
  <c r="D241" i="1"/>
  <c r="D240" i="1"/>
  <c r="D239" i="1"/>
  <c r="E135" i="8" s="1"/>
  <c r="D238" i="1"/>
  <c r="D237" i="1"/>
  <c r="E136" i="8" s="1"/>
  <c r="D236" i="1"/>
  <c r="E138" i="8" s="1"/>
  <c r="D235" i="1"/>
  <c r="D231" i="1"/>
  <c r="D232" i="1"/>
  <c r="T218" i="1"/>
  <c r="E199" i="8" s="1"/>
  <c r="U218" i="1"/>
  <c r="E200" i="8" s="1"/>
  <c r="V218" i="1"/>
  <c r="E203" i="8" s="1"/>
  <c r="W218" i="1"/>
  <c r="E204" i="8" s="1"/>
  <c r="X218" i="1"/>
  <c r="E207" i="8" s="1"/>
  <c r="Y218" i="1"/>
  <c r="E208" i="8" s="1"/>
  <c r="Z218" i="1"/>
  <c r="E209" i="8" s="1"/>
  <c r="AA218" i="1"/>
  <c r="E210" i="8" s="1"/>
  <c r="AB218" i="1"/>
  <c r="E211" i="8" s="1"/>
  <c r="AC218" i="1"/>
  <c r="E168" i="8" s="1"/>
  <c r="G168" i="8" s="1"/>
  <c r="AD218" i="1"/>
  <c r="E169" i="8" s="1"/>
  <c r="G169" i="8" s="1"/>
  <c r="AE218" i="1"/>
  <c r="E170" i="8" s="1"/>
  <c r="G170" i="8" s="1"/>
  <c r="AF218" i="1"/>
  <c r="E171" i="8" s="1"/>
  <c r="G171" i="8" s="1"/>
  <c r="AG218" i="1"/>
  <c r="E174" i="8" s="1"/>
  <c r="G174" i="8" s="1"/>
  <c r="AH218" i="1"/>
  <c r="E175" i="8" s="1"/>
  <c r="G175" i="8" s="1"/>
  <c r="AI218" i="1"/>
  <c r="E176" i="8" s="1"/>
  <c r="G176" i="8" s="1"/>
  <c r="AJ218" i="1"/>
  <c r="E177" i="8" s="1"/>
  <c r="G177" i="8" s="1"/>
  <c r="AK218" i="1"/>
  <c r="AL218" i="1"/>
  <c r="AM218" i="1"/>
  <c r="E215" i="8" s="1"/>
  <c r="G215" i="8" s="1"/>
  <c r="AN218" i="1"/>
  <c r="E216" i="8" s="1"/>
  <c r="G216" i="8" s="1"/>
  <c r="AO218" i="1"/>
  <c r="E217" i="8" s="1"/>
  <c r="G217" i="8" s="1"/>
  <c r="AP218" i="1"/>
  <c r="E221" i="8" s="1"/>
  <c r="AQ218" i="1"/>
  <c r="E222" i="8" s="1"/>
  <c r="AR218" i="1"/>
  <c r="E223" i="8" s="1"/>
  <c r="B218" i="1"/>
  <c r="B219" i="1" s="1"/>
  <c r="G218" i="1"/>
  <c r="H218" i="1"/>
  <c r="D233" i="1" s="1"/>
  <c r="I218" i="1"/>
  <c r="D234" i="1" s="1"/>
  <c r="J218" i="1"/>
  <c r="K218" i="1"/>
  <c r="L218" i="1"/>
  <c r="M218" i="1"/>
  <c r="N218" i="1"/>
  <c r="O218" i="1"/>
  <c r="P218" i="1"/>
  <c r="Q218" i="1"/>
  <c r="R218" i="1"/>
  <c r="AO220" i="1" l="1"/>
  <c r="E219" i="8" s="1"/>
  <c r="E214" i="8"/>
  <c r="F208" i="8"/>
  <c r="F207" i="8"/>
  <c r="Z220" i="1"/>
  <c r="E212" i="8" s="1"/>
  <c r="AI220" i="1"/>
  <c r="AQ220" i="1"/>
  <c r="AF220" i="1"/>
  <c r="E172" i="8" s="1"/>
  <c r="AK220" i="1"/>
  <c r="F83" i="8"/>
  <c r="F84" i="8"/>
  <c r="F85" i="8"/>
  <c r="F87" i="8"/>
  <c r="F88" i="8"/>
  <c r="F89" i="8"/>
  <c r="F91" i="8"/>
  <c r="F92" i="8"/>
  <c r="F93" i="8"/>
  <c r="F100" i="8"/>
  <c r="F101" i="8"/>
  <c r="F102" i="8"/>
  <c r="F103" i="8"/>
  <c r="F105" i="8"/>
  <c r="F106" i="8"/>
  <c r="F107" i="8"/>
  <c r="F108" i="8"/>
  <c r="F109" i="8"/>
  <c r="F110" i="8"/>
  <c r="F111" i="8"/>
  <c r="F112" i="8"/>
  <c r="F113" i="8"/>
  <c r="F114" i="8"/>
  <c r="F115" i="8"/>
  <c r="F116" i="8"/>
  <c r="F117" i="8"/>
  <c r="F118" i="8"/>
  <c r="F86" i="8"/>
  <c r="F90" i="8"/>
  <c r="F99" i="8"/>
  <c r="F104" i="8"/>
  <c r="F82" i="8"/>
  <c r="F119" i="8"/>
  <c r="F120" i="8" s="1"/>
  <c r="W220" i="1"/>
  <c r="E205" i="8" s="1"/>
  <c r="AS218" i="1"/>
  <c r="E225" i="8" s="1"/>
  <c r="B220" i="1"/>
  <c r="B221" i="1"/>
  <c r="F224" i="8"/>
  <c r="G223" i="8"/>
  <c r="G222" i="8"/>
  <c r="G221" i="8"/>
  <c r="G211" i="8"/>
  <c r="G210" i="8"/>
  <c r="F209" i="8"/>
  <c r="G209" i="8"/>
  <c r="G208" i="8"/>
  <c r="G207" i="8"/>
  <c r="G204" i="8"/>
  <c r="G200" i="8"/>
  <c r="G199" i="8"/>
  <c r="E137" i="8"/>
  <c r="E133" i="8"/>
  <c r="B133" i="8"/>
  <c r="E132" i="8"/>
  <c r="B132" i="8"/>
  <c r="AS94" i="1"/>
  <c r="AS93" i="1"/>
  <c r="B222" i="1" l="1"/>
  <c r="G219" i="8"/>
  <c r="G172" i="8"/>
  <c r="G225" i="8"/>
  <c r="E224" i="8"/>
  <c r="G224" i="8" s="1"/>
  <c r="E139" i="8"/>
  <c r="F134" i="8" s="1"/>
  <c r="G205" i="8"/>
  <c r="E17" i="8"/>
  <c r="E178" i="8"/>
  <c r="G178" i="8" s="1"/>
  <c r="F137" i="8"/>
  <c r="F138" i="8"/>
  <c r="F132" i="8"/>
  <c r="F135" i="8"/>
  <c r="G212" i="8"/>
  <c r="F133" i="8"/>
  <c r="G201" i="8"/>
  <c r="G214" i="8"/>
  <c r="G198" i="8"/>
  <c r="G203" i="8"/>
  <c r="F12" i="8" l="1"/>
  <c r="F16" i="8"/>
  <c r="F13" i="8"/>
  <c r="F14" i="8"/>
  <c r="F15" i="8"/>
  <c r="F136" i="8"/>
  <c r="F17" i="8"/>
  <c r="F139" i="8"/>
</calcChain>
</file>

<file path=xl/comments1.xml><?xml version="1.0" encoding="utf-8"?>
<comments xmlns="http://schemas.openxmlformats.org/spreadsheetml/2006/main">
  <authors>
    <author>lalita raweewan</author>
  </authors>
  <commentList>
    <comment ref="B139" authorId="0">
      <text>
        <r>
          <rPr>
            <b/>
            <sz val="9"/>
            <color indexed="81"/>
            <rFont val="Tahoma"/>
            <family val="2"/>
          </rPr>
          <t>lalita raweewan: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<sst xmlns="http://schemas.openxmlformats.org/spreadsheetml/2006/main" count="745" uniqueCount="292">
  <si>
    <t>ข้อมูล</t>
  </si>
  <si>
    <t>คณะ</t>
  </si>
  <si>
    <t>สาขา</t>
  </si>
  <si>
    <t>หน่วยงาน</t>
  </si>
  <si>
    <t>web</t>
  </si>
  <si>
    <t>อาจารย์</t>
  </si>
  <si>
    <t>ป้าย</t>
  </si>
  <si>
    <t>ใบปลิว</t>
  </si>
  <si>
    <t>เฟสบุ๊ก</t>
  </si>
  <si>
    <t>4.1.1</t>
  </si>
  <si>
    <t>4.2.1</t>
  </si>
  <si>
    <t>ข้อเสนอแนะ</t>
  </si>
  <si>
    <t>3.1  ข้อเสนอแนะการจัดโครงการอบรมจริยธรรมครั้งต่อไป</t>
  </si>
  <si>
    <t>ลำดับที่</t>
  </si>
  <si>
    <t>รายการ</t>
  </si>
  <si>
    <t>ความถี่</t>
  </si>
  <si>
    <t>รุ่นพี่</t>
  </si>
  <si>
    <t>นิสิตระดับปริญญาโท</t>
  </si>
  <si>
    <t>เพื่อน</t>
  </si>
  <si>
    <t>เจ้าหน้าที่</t>
  </si>
  <si>
    <t>รุ่นน้อง</t>
  </si>
  <si>
    <t>เฟสบุค</t>
  </si>
  <si>
    <t xml:space="preserve">ผลการประเมินโครงการอบรมจริยธรรมการวิจัยระดับบัณฑิตศึกษา </t>
  </si>
  <si>
    <r>
      <t>ตอนที่ 1</t>
    </r>
    <r>
      <rPr>
        <b/>
        <sz val="15"/>
        <rFont val="TH SarabunPSK"/>
        <family val="2"/>
      </rPr>
      <t xml:space="preserve">   ข้อมูลทั่วไปของผู้ตอบแบบสอบถามและการประชาสัมพันธ์</t>
    </r>
  </si>
  <si>
    <r>
      <t xml:space="preserve">ตาราง 1  </t>
    </r>
    <r>
      <rPr>
        <sz val="15"/>
        <rFont val="TH SarabunPSK"/>
        <family val="2"/>
      </rPr>
      <t>แสดงจำนวนและร้อยละของผู้ตอบแบบสอบถาม จำแนกตามสถานภาพ</t>
    </r>
  </si>
  <si>
    <t>สถานภาพ</t>
  </si>
  <si>
    <t>จำนวน</t>
  </si>
  <si>
    <t>ร้อยละ</t>
  </si>
  <si>
    <t>รวม</t>
  </si>
  <si>
    <t>การประชาสัมพันธ์</t>
  </si>
  <si>
    <t>อาจารย์ที่ปรึกษา</t>
  </si>
  <si>
    <t>อีเมล์</t>
  </si>
  <si>
    <t>ป้ายประชาสัมพันธ์</t>
  </si>
  <si>
    <t>ใบปลิว/โปสเตอร์ประชาสัมพันธ์โครงการ</t>
  </si>
  <si>
    <r>
      <t>ตอนที่ 2</t>
    </r>
    <r>
      <rPr>
        <b/>
        <sz val="15"/>
        <rFont val="TH SarabunPSK"/>
        <family val="2"/>
      </rPr>
      <t xml:space="preserve">   สอบถามความคิดเห็นเกี่ยวกับการจัดโครงการฯ</t>
    </r>
  </si>
  <si>
    <r>
      <t>ตาราง  4</t>
    </r>
    <r>
      <rPr>
        <sz val="15"/>
        <rFont val="TH SarabunPSK"/>
        <family val="2"/>
      </rPr>
      <t xml:space="preserve">  แสดงค่าเฉลี่ย ค่าเบี่ยงเบนมาตรฐาน และระดับความรู้ ความเข้าใจเกี่ยวกับกิจกรรมในโครงการฯ</t>
    </r>
  </si>
  <si>
    <t>SD</t>
  </si>
  <si>
    <t>ระดับความคิดเห็น</t>
  </si>
  <si>
    <t>ความรู้ก่อนการอบรม</t>
  </si>
  <si>
    <t>เฉลี่ยรวม</t>
  </si>
  <si>
    <t>ความรู้หลังเข้ารับการอบรม</t>
  </si>
  <si>
    <r>
      <t>ตาราง 5</t>
    </r>
    <r>
      <rPr>
        <sz val="15"/>
        <rFont val="TH SarabunPSK"/>
        <family val="2"/>
      </rPr>
      <t xml:space="preserve">  แสดงค่าเฉลี่ย ค่าเบี่ยงเบนมาตรฐาน และระดับความคิดเห็นเกี่ยวกับการจัดโครงการฯ</t>
    </r>
  </si>
  <si>
    <t>1. ด้านกระบวนการขั้นตอนการให้บริการ</t>
  </si>
  <si>
    <t xml:space="preserve">   1.1  ความสะดวกในการลงทะเบียน</t>
  </si>
  <si>
    <t xml:space="preserve">   1.3  ความเหมาะสมของระยะเวลาในการจัดโครงการ (09.00 - 16.30 น.)</t>
  </si>
  <si>
    <t>เฉลี่ยรวมด้านกระบวนการและขั้นตอนการให้บริการ</t>
  </si>
  <si>
    <t>2. ด้านเจ้าหน้าที่ผู้ให้บริการ</t>
  </si>
  <si>
    <t xml:space="preserve">    2.1 เจ้าหน้าที่ให้บริการด้วยความเต็มใจ  ยิ้มแย้มแจ่มใส</t>
  </si>
  <si>
    <t xml:space="preserve">    2.2 เจ้าหน้าที่ให้บริการด้วยความรวดเร็ว</t>
  </si>
  <si>
    <t>เฉลี่ยรวมด้านเจ้าหน้าที่ให้บริการ</t>
  </si>
  <si>
    <t>3. ด้านสิ่งอำนวยความสะดวก</t>
  </si>
  <si>
    <t xml:space="preserve">   3.1 ความเหมาะสมของขนาดห้องอบรม</t>
  </si>
  <si>
    <t xml:space="preserve">   3.2 ความชัดเจนของจอภาพนำเสนอ</t>
  </si>
  <si>
    <t xml:space="preserve">   3.3 ความชัดเจนของระบบเสียงภายในห้องอบรม</t>
  </si>
  <si>
    <t xml:space="preserve">   3.4 ความสว่างภายในห้องอบรม</t>
  </si>
  <si>
    <t xml:space="preserve">   3.5 ความสะอาดของสถานที่จัดอบรม</t>
  </si>
  <si>
    <t>เฉลี่ยรวมด้านสิ่งอำนวยความสะดวก</t>
  </si>
  <si>
    <t>4. ด้านคุณภาพการให้บริการ (โครงการอบรมจริยธรรมการวิจัยระดับบัณฑิตศึกษา)</t>
  </si>
  <si>
    <t>เฉลี่ยรวมด้านคุณภาพการให้บริการ</t>
  </si>
  <si>
    <t>5. ด้านเอกสารประกอบโครงการฯ</t>
  </si>
  <si>
    <t>เฉลี่ยรวมด้านเอกสารประกอบโครงการฯ</t>
  </si>
  <si>
    <t>รวมเฉลี่ยทุกด้าน</t>
  </si>
  <si>
    <t xml:space="preserve">    </t>
  </si>
  <si>
    <t xml:space="preserve">- 7 - </t>
  </si>
  <si>
    <t>3.1  ข้อเสนอแนะการจัดโครงการอบรมจริยธรรมในครั้งต่อไป</t>
  </si>
  <si>
    <t>ที่</t>
  </si>
  <si>
    <t>บทสรุปสำหรับผู้บริหาร</t>
  </si>
  <si>
    <r>
      <t>ตอนที่ 3</t>
    </r>
    <r>
      <rPr>
        <b/>
        <sz val="16"/>
        <rFont val="TH SarabunPSK"/>
        <family val="2"/>
      </rPr>
      <t xml:space="preserve"> ข้อเสนอแนะอื่นๆ</t>
    </r>
  </si>
  <si>
    <t>4.1.2</t>
  </si>
  <si>
    <t>4.1.3</t>
  </si>
  <si>
    <t>4.1.4</t>
  </si>
  <si>
    <t>4.2.2</t>
  </si>
  <si>
    <t>4.2.3</t>
  </si>
  <si>
    <t>4.2.5</t>
  </si>
  <si>
    <t>4.2.4</t>
  </si>
  <si>
    <t>หลักสูตรและการสอน</t>
  </si>
  <si>
    <t>คณาจารย์/เจ้าหน้าที่</t>
  </si>
  <si>
    <t>สำนักงานอธิการบดี/กองกิจการนิสิต</t>
  </si>
  <si>
    <t>นิสิตระดับปริญญาเอก</t>
  </si>
  <si>
    <t>คณิตศาสตร์</t>
  </si>
  <si>
    <t>บริหารการศึกษา</t>
  </si>
  <si>
    <t>ฟิสิกส์</t>
  </si>
  <si>
    <t>เภสัชวิทยา</t>
  </si>
  <si>
    <t>สหเวชศาสตร์</t>
  </si>
  <si>
    <t>สาธารณสุขศาสตร์มหาบัณฑิต</t>
  </si>
  <si>
    <t>เกษตรศาสตร์ทรัพยากรและสิ่งแวดล้อม</t>
  </si>
  <si>
    <t>ภาษาไทย</t>
  </si>
  <si>
    <t>บริหารธุรกิจ</t>
  </si>
  <si>
    <t>วิศวกรรมศาสตร์</t>
  </si>
  <si>
    <t>ภาษาอังกฤษ</t>
  </si>
  <si>
    <t>มนุษยศาสตร์</t>
  </si>
  <si>
    <t>การบริหารการศึกษา</t>
  </si>
  <si>
    <t>เคมี</t>
  </si>
  <si>
    <t>เทคโนโลยีและการสื่อสารการศึกษา</t>
  </si>
  <si>
    <t>โลจีสติกส์และโซ่อุปทาน</t>
  </si>
  <si>
    <t>ชุด</t>
  </si>
  <si>
    <t>เบรค ไม่ควรเป็นขนมชั้นกับกาแฟกระป๋อง(มันไม่เข้ากัน)ควรเป็นขนมชั้นกับอย่างอื่นมากกว่า</t>
  </si>
  <si>
    <t>วิทยาศาสตร์ชีวภาพ</t>
  </si>
  <si>
    <t>สังคมศาสตร์</t>
  </si>
  <si>
    <t>อีเมล</t>
  </si>
  <si>
    <t>วิศวกรรมการจัดการ</t>
  </si>
  <si>
    <t>วิทยาศาสตร์และเทคโนโลยีอาหาร</t>
  </si>
  <si>
    <t>สถาปัตยกรรมศาสตร์</t>
  </si>
  <si>
    <t>อยากให้มีการอบรมเช่นนี้อีก ชัดเจนเข้าใจดี</t>
  </si>
  <si>
    <t>ฟิสิกส์ประยุกต์</t>
  </si>
  <si>
    <t>นิสิตปริญาตรีควบโท คณะวิทยาศาตร์การแพทย์</t>
  </si>
  <si>
    <t>วิทยาศาสตร์การแพทย์</t>
  </si>
  <si>
    <t>วิทยาศาสตร์การเกษตร</t>
  </si>
  <si>
    <t>ผู้รักษาความปลอดภัย</t>
  </si>
  <si>
    <t>บริหารงานก่อสร้าง</t>
  </si>
  <si>
    <t>ไม่รับข่าวสาร</t>
  </si>
  <si>
    <t>ไม่ควรจัดในวันอาทิตย์ วันเสาร์น่าจะเหมาะกว่า</t>
  </si>
  <si>
    <t>วิศวกรรมจัดการโครงสร้างพื้นฐาน</t>
  </si>
  <si>
    <t>ควรจะจัดหัวข้อต่างๆอย่างชัดเจน</t>
  </si>
  <si>
    <t>เวลาในการอบรมนานเกินไป ควรลดระยะเวลาและเนื้อหาให้กระชับละรวดเร็วมากกว่านี้</t>
  </si>
  <si>
    <t>พัฒนาสังคม</t>
  </si>
  <si>
    <t>วิศวกรรมคอมพิวเตอร์</t>
  </si>
  <si>
    <t>รัฐศาสตร์มหาบัณฑิต</t>
  </si>
  <si>
    <t>ควรมีการจัดโต๊ะ-เก้าอี้ ให้เพียงพอตามจำนวนผู้เข้าอบรมเพื่อให้เกิดความสะดวกในการเข้าอบรม</t>
  </si>
  <si>
    <t>ควรมีการจัดโต๊ะ-เก้าอี้ ให้เพียงพอตามจำนวนผู้ร่วมโครงการ</t>
  </si>
  <si>
    <t>ขอให้มีการจัดอบรมการวิเคาระห์ผลด้วยminitapและspssขั้นสูง นพ.ตอบคำถาม งง ไม่เคลียร์ตามประเด็น</t>
  </si>
  <si>
    <t>พลังงานทดแทน</t>
  </si>
  <si>
    <t>เอเซียตะวันออกเฉียงใต้ศึกษา</t>
  </si>
  <si>
    <t>วิทยากรบางท่านมีความบกพร่องในการสื่อสารให้เข้าใจ (แต่เป็นผู้เชี่ยวชาญและมีความรู้มาก)</t>
  </si>
  <si>
    <t>ขนมไม่อร่อย แอร์ไม่เย้น จอฉายเล็กไป อยากให้มีขนาดใหญ่กว่านี้</t>
  </si>
  <si>
    <t>ในหัวข้อความสำคัญในจริยธรรมในการทำวิจัย อาจาย์ใช้คำพูดซับซ้อน งง งวยมาก ถ้าใช้คำพูดง่ายกว่านี้จะเข้าใจมากขึ้น</t>
  </si>
  <si>
    <t>ช่วงเทศกาลกินเจ ควรมีอาหารและของว่างเจ</t>
  </si>
  <si>
    <t>ศิลปะและการออกแบบ</t>
  </si>
  <si>
    <t>ศึกษาศาสตร์</t>
  </si>
  <si>
    <t>วิจัยและประเมินผลการศึกษา</t>
  </si>
  <si>
    <t>พัฒนาการศึกษา</t>
  </si>
  <si>
    <t>ควรสัมมนาแค่ครึ่งวันพอ</t>
  </si>
  <si>
    <t>วิทยาศาสตร์เครื่องสำอางค์</t>
  </si>
  <si>
    <t>วิศวกรรมอุตสาหการ</t>
  </si>
  <si>
    <t>โต๊ะ-เก้าอี้ไม่เพียงพอกับผู้เข่าร่วมสัมมนา</t>
  </si>
  <si>
    <t>ควรแยกกลุ่มและสาขาเป็นหมดหมู่ เช่น คณะที่เกี่ยวข้องกับมนุษย์ที่มีความเสี่ยงกับคณะอื่นๆที่ไม่เกี่ยวข้องกับความเสี่ยงขอมนุษย์</t>
  </si>
  <si>
    <t>แสงไฟส่องสว่างบนเวทีไม่เพียงพอไม่เห็นใบหน้าวิทยากร</t>
  </si>
  <si>
    <t>ไฟฟ้าแสงสว่างของวิทยากรมืดไปหน่อย</t>
  </si>
  <si>
    <t>ในการอบรม ผู้เข้าร่วมอบรมควรมีอิสระในการพักผ่อน เจ้าหน้าที่ไม่บังคับกดเกณฑ์ด้วยคำพูดกับผู้อบรม</t>
  </si>
  <si>
    <t>เจ้าหน้าที่บางคนถามจนเสียมารยาท คือ โตแล้วใช้ภาษาที่พูดกันรู้เรื่องน่าจะดีกว่า</t>
  </si>
  <si>
    <t>การจัดอบรมไม่น่ามีการบังคับผู้เข้าอบรมเพราะบางทีผู้เข้าอบรมออกไปเข้าห้องน้ำหรือเปลี่ยนอิริยาบถไม่ควรเดินมาถามเพราะลงชื่อมาด้วยความตั้งใจมาอบรมอยู่แล้ว แต่เดินมาถามว่าทำไมไม่เข้าข้างใน ออกมาเดินข้างนอกนานแล้ว คิดว่าเจ้าหน้าที่ทำไม่เหมาะสม</t>
  </si>
  <si>
    <t>การบรรยายยืดยาวเกินไป เจ้าหน้าที่ปฏิบัติตนไม่เหมาะสม</t>
  </si>
  <si>
    <t>ทรัพยากรธรรมชาติและสิ่งแวดล้อม</t>
  </si>
  <si>
    <t>โต๊ะแถวหน้าน่าจะมีผ้าคลุมโต๊ะ เพื่อความสะดวกของสุภาพสตรี(กรณีใส่กระโปรง)</t>
  </si>
  <si>
    <t>วิทยาการคอมพิวเตอร์</t>
  </si>
  <si>
    <t>ภูมิศาสตร์สนเทศศาสตร์</t>
  </si>
  <si>
    <t>น่าจะมีการยกตัวอย่างงานวิจัยในหลายๆสาขาเพื่อความเข้าใจที่ชัดเจนขึ้น</t>
  </si>
  <si>
    <t>คติชนวิทยา</t>
  </si>
  <si>
    <t>ควรจัดโต๊ะ-เก้าอี้ให้พอเพียงกับจำนวนผู้เข้าร่วม</t>
  </si>
  <si>
    <t>ควรเช็คข้อมูลในการอบรมให้ดีกว่านี้ ว่าจำนวนผู้เข้าร่วมมีกี่คน ไม่ใช่เจ้าหน้าที่มาทะเลาะกันเองว่าบอกไปแล้วว่าผู้อบรมมีกี่คน ควนตรวจสอบให้ถี่ถ้วนกว่านี้</t>
  </si>
  <si>
    <t>ยังไม่มีความพร้อมในเรื่องของโต๊ะเก้าอี้ให้พอเพียงต่อผู้เข้าอบรม</t>
  </si>
  <si>
    <t>นิสิต ป.โท</t>
  </si>
  <si>
    <t>นิสิต ป.เอก</t>
  </si>
  <si>
    <t>ผู้เข้าร่วมจากภายนอก</t>
  </si>
  <si>
    <t>ไม่ระบุ</t>
  </si>
  <si>
    <t>Row Labels</t>
  </si>
  <si>
    <t>(blank)</t>
  </si>
  <si>
    <t>Grand Total</t>
  </si>
  <si>
    <t>Count of คณะ</t>
  </si>
  <si>
    <t>วิทยาศาสตร์และเทคโนโลยี</t>
  </si>
  <si>
    <t>เฟสบุค บัณฑิตวิทยาลัย</t>
  </si>
  <si>
    <r>
      <t xml:space="preserve">ตาราง 2  </t>
    </r>
    <r>
      <rPr>
        <sz val="15"/>
        <rFont val="TH SarabunPSK"/>
        <family val="2"/>
      </rPr>
      <t>แสดงจำนวนและร้อยละของผู้ตอบแบบสอบถาม จำแนกตามคณะ/สาขาวิชา</t>
    </r>
  </si>
  <si>
    <t>ปริญญาโท</t>
  </si>
  <si>
    <t>N = 213</t>
  </si>
  <si>
    <t>ปริญญาเอก</t>
  </si>
  <si>
    <t>วันที่ 28 กันยายน 2557</t>
  </si>
  <si>
    <t>ณ ห้องสัมมนาเอกาทศรถ 301 อาคารเอกาทศรถ มหาวิทยาลัยนเรศวร</t>
  </si>
  <si>
    <t>1.  การตรวจสอบการคัดลอกผลงานวิชาการ</t>
  </si>
  <si>
    <t>2.  การเขียนผลงานวิทยานิพนธ์ โดยไม่มีคัดลอก</t>
  </si>
  <si>
    <t>คณะเกษตรศาสตร์ทรัพยากรธรรมชาติและสิ่งแวดล้อม</t>
  </si>
  <si>
    <t>สาขาวิชาวิทยาศาสตร์สิ่งแวดล้อม</t>
  </si>
  <si>
    <t>สาขาวิชาวิทยาศาสตร์การเกษตร</t>
  </si>
  <si>
    <t>สาขาวิชาทรัพยากรธรรมชาติและสิ่งแวดล้อม</t>
  </si>
  <si>
    <t>สาขาวิชาวิทยาศาสตร์และเทคโนโลยีการอาหาร</t>
  </si>
  <si>
    <t xml:space="preserve">สาขาวิชาภูมิสารสนเทศศาสตร์ </t>
  </si>
  <si>
    <t>คณะวิทยาศาสตร์</t>
  </si>
  <si>
    <t>สาขาวิชาเคมี</t>
  </si>
  <si>
    <t>สาชาวิชาคณิตศาสตร์</t>
  </si>
  <si>
    <t>สาขาวิชาฟิสิกส์</t>
  </si>
  <si>
    <t>สาขาวิชาฟิสิกส์ประยุกต์</t>
  </si>
  <si>
    <t>คณะวิศวกรรมศาสตร์</t>
  </si>
  <si>
    <t xml:space="preserve">สาขาวิชาวิศวกรรมการจัดการ </t>
  </si>
  <si>
    <t xml:space="preserve">สาขาวิชาการบริหารงานก่อสร้าง </t>
  </si>
  <si>
    <t xml:space="preserve">สาขาวิชาวิศวกรรมคอมพิวเตอร์ </t>
  </si>
  <si>
    <t xml:space="preserve">สาขาวิชาการจัดการวิศวกรรมโครงสร้างพื้นฐาน </t>
  </si>
  <si>
    <t>ไม่ระบุสาขา</t>
  </si>
  <si>
    <t xml:space="preserve">สาขาวิชาศิลปะและการออกแบบ </t>
  </si>
  <si>
    <t>คณะสถาปัตยกรรมศาสตร์</t>
  </si>
  <si>
    <t>สาขาวิชาโลจิสติกส์และโซ่อุปทาน</t>
  </si>
  <si>
    <t>วิทยาลัยพลังงานทดแทน</t>
  </si>
  <si>
    <t>สาขาวิชาพลังงานทดแทน</t>
  </si>
  <si>
    <t>วิทยาลัยโลจิสติกส์และโซ่อุปทาน</t>
  </si>
  <si>
    <t xml:space="preserve">สาขาวิชาวิทยาศาสตร์การแพทย์ </t>
  </si>
  <si>
    <t>คณะวิทยาศาสตร์การแพทย์</t>
  </si>
  <si>
    <t>คณะสหเวชศาสตร์</t>
  </si>
  <si>
    <t>คณะสาธารณสุขศาสตร์</t>
  </si>
  <si>
    <t>หลักสูตรสาธารณสุขศาสตรมหาบัณฑิต</t>
  </si>
  <si>
    <t>คณะเภสัชศาสตร์</t>
  </si>
  <si>
    <t xml:space="preserve">สาขาวิชาเภสัชวิทยา </t>
  </si>
  <si>
    <t xml:space="preserve">สาขาวิชาวิทยาศาสตร์เครื่องสำอาง </t>
  </si>
  <si>
    <t>คณะศึกษาศาสตร์</t>
  </si>
  <si>
    <t>สาขาวิชาการบริหารการศึกษา</t>
  </si>
  <si>
    <t>สาขาวิชาเทคโนโลยีและสื่อสารการศึกษา</t>
  </si>
  <si>
    <t>สาขาวิชาหลักสูตรและการสอน</t>
  </si>
  <si>
    <t>สาขาวิชาพัฒนศึกษา</t>
  </si>
  <si>
    <t>สาขาวิชาวิทยาศาสตร์ชีวภาพ</t>
  </si>
  <si>
    <t>หลักสูตรบริหารธุรกิจมหาบัณฑิต</t>
  </si>
  <si>
    <t>คณะบริหารธุรกิจฯ</t>
  </si>
  <si>
    <t>คณะสังคมศาสตร์</t>
  </si>
  <si>
    <t>คณะมนุษยศาสตร์</t>
  </si>
  <si>
    <t>สาขาวิชาภาษาไทย</t>
  </si>
  <si>
    <t>สาขาวิชาภาษาอังกฤษ</t>
  </si>
  <si>
    <t xml:space="preserve">สาขาวิชาสถาปัตยกรรม </t>
  </si>
  <si>
    <t>สาขาวิชาเอเชียตะวันออกเฉียงใต้</t>
  </si>
  <si>
    <t>สาขาวิชาพัฒนาสังคม</t>
  </si>
  <si>
    <t xml:space="preserve">สาขาวิชาคติชนวิทยา </t>
  </si>
  <si>
    <t>ไม่ระบุสาขาวิชา</t>
  </si>
  <si>
    <t xml:space="preserve">สาขาวิชาบริหารธุรกิจ </t>
  </si>
  <si>
    <t xml:space="preserve">สาขาวิชาวิจัยและประเมินผลการศึกษา </t>
  </si>
  <si>
    <t xml:space="preserve">   1.2  ความเหมาะสมของวันจัดโครงการ (วันอาทิตย์ที่ 28 กันยายน 2557)</t>
  </si>
  <si>
    <t xml:space="preserve">    4.1 ความเหมาะสมของวิทยากรบรรยาย รองศาสตราจารย์ ดร.รัตติมา  จีนาพงษา</t>
  </si>
  <si>
    <t xml:space="preserve">    4.2 ความเหมาะสมของวิทยากรบรรยาย นายแพทย์สมบูรณ์ ตันสุภสวัสดิ์กุล</t>
  </si>
  <si>
    <t xml:space="preserve">    4.3 ความเหมาะสมของวิทยากรบรรยาย นายยงยุทธ์ บ่อแก้ว</t>
  </si>
  <si>
    <t xml:space="preserve">   5.1 ความชัดเจน ความสมบูรณ์ของเอกสารประกอบการอบรม</t>
  </si>
  <si>
    <t xml:space="preserve">   5.2 เอกสารมีเนื้อหาสาระตรงตามความต้องการของท่าน</t>
  </si>
  <si>
    <t xml:space="preserve">   5.3 ประโยชน์ที่ได้รับจากเอกสารประกอบการอบรม</t>
  </si>
  <si>
    <t xml:space="preserve"> ในภาพรวมพบว่า  ผู้เข้าร่วมโครงการฯ มีความคิดเห็นอยู่ในระดับมาก (ค่าเฉลี่ย = 3.96)</t>
  </si>
  <si>
    <t>โต๊ะ-เก้าอี้ ในห้องสัมมนาควรมีจำนวนที่เพียงพอต่อผู้เข้าร่วมสัมมนา</t>
  </si>
  <si>
    <t xml:space="preserve">เจ้าหน้าที่บริการไม่สุภาพ </t>
  </si>
  <si>
    <t>ในห้องสัมมนาควรให้ความสว่างบนเวทีมากกว่านี้</t>
  </si>
  <si>
    <t>อาหารว่างน่าจะจัดให้เหมาะสมกับช่วงเทศกาลกินเจ และอร่อยกว่านี้</t>
  </si>
  <si>
    <t>ไม่ควรจัดสัมมนาในวันอาทิตย์ แนะนำให้เป็นวันเสาร์ครึ่งวันน่าจะดีกว่า</t>
  </si>
  <si>
    <t>และนิสิตระดับปริญญาเอก  ร้อยละ 26.76</t>
  </si>
  <si>
    <t xml:space="preserve">จากตาราง 1 พบว่า ส่วนใหญ่ผู้ตอบแบบสอบถามเป็นนิสิตระดับปริญญาโท  ร้อยละ  69.48  </t>
  </si>
  <si>
    <t>จำนวนนิสิตปริญญาโททั้งสิ้น</t>
  </si>
  <si>
    <t>จำนวนนิสิตปริญญาเอกทั้งสิ้น</t>
  </si>
  <si>
    <t>รวมทั้งสิ้น</t>
  </si>
  <si>
    <t>จากตาราง 4 พบว่า ก่อนเข้ารับการอบรม ผู้เข้าร่วมโครงการมีความรู้ความเข้าใจเกี่ยวกับกิจกรรมที่จัดใน</t>
  </si>
  <si>
    <t xml:space="preserve">โครงการฯภาพรวมอยู่ในระดับปานกลาง (ค่าเฉลี่ย = 3.20)  และความรู้ที่มีค่าเฉลี่ยต่ำที่สุด คือ ความรู้ ความเข้าใจ เรื่อง </t>
  </si>
  <si>
    <t xml:space="preserve">ความรู้ ความเข้าใจสูงขึ้น อยู่ในระดับมาก (ค่าเฉลี่ย = 4.06) เมื่อพิจารณารายข้อแล้วพบว่า เรื่อง การเขียนผลงานวิทยานิพนธ์ </t>
  </si>
  <si>
    <t>ให้บริการ (โครงการอบรมจริยธรรมการวิจัยระดับบัณฑิตศึกษา)  (ค่าเฉลี่ย = 4.22)  รองลงมาคือ  ด้านเอกสารประกอบโครงการ</t>
  </si>
  <si>
    <t>เมื่อพิจารณารายด้านแล้วพบว่า ทุกด้านอยู่ในระดับมาก  และด้านที่มีค่าเฉลี่ยสูงที่สุด คือ ด้านคุณภาพการ</t>
  </si>
  <si>
    <t>จากตาราง 5 พบว่า ผู้ตอบแบบสอบถามมีความคิดเห็นเกี่ยวกับการจัดโครงการอบรมจริยธรรมการวิจัย</t>
  </si>
  <si>
    <t>4. การขอรับรองจริยธรรมการวิจัยในมนุษย์ ของมหาวิทยาลัยนเรศวร</t>
  </si>
  <si>
    <t>โดยไม่มีการคัดลอก มีค่าเฉลี่ยสูงที่สุด (ค่าเฉลี่ย = 4.10)</t>
  </si>
  <si>
    <t>วิทยานิพนธ์โดยไม่มีการคัดลอก (ค่าเฉลี่ย 4.10)</t>
  </si>
  <si>
    <t>การวิจัยระดับบัณฑิตศึกษา มหาวิทยาลัยนเรศวร พบว่าก่อนเข้ารับการอบรม ผู้เข้าร่วมโครงการฯมีความรู้ ความเข้าใจ</t>
  </si>
  <si>
    <t>ทุกด้านอยู่ในระดับมาก ด้านที่มีค่าเฉลี่ยสูงสุดคือ คุณภาพการให้บริการ (ค่าเฉลี่ย = 4.22) รองลงมาคือด้านเอกสาร</t>
  </si>
  <si>
    <t>ประกอบโครงการฯ (ค่าเฉลี่ย = 4.14) ส่วนด้านที่มีข้อเฉลี่ยต่ำสุด คือ ด้านกระบวนการและขั้นตอนให้บริการ และ ด้าน</t>
  </si>
  <si>
    <t>เจ้าหน้าที่ให้บริการ (ค่าเฉลี่ย = 4.04) และเมื่อพิจารณารายข้อแล้วพบว่า เรื่องที่มีค่าเฉลี่ยสูงที่สุด คือ</t>
  </si>
  <si>
    <t>ความเหมาะสมของวิทยากรบรรยาย รองศาสตราจารย์ ดร.รัตติมา  จีนาพงษา (ค่าเฉลี่ย = 4.47) และข้อที่มีค่าเฉลี่ยต่ำ</t>
  </si>
  <si>
    <t>รองลงมาคือ คณะที่สังกัด ร้อยละ 20.20 และอาจารย์ที่ปรึกษา ร้อยละ 15.15 ความคิดเห็นเกี่ยวกับการจัดโครงการจริยธรรม</t>
  </si>
  <si>
    <t xml:space="preserve">          จากการจัดโครงการอบรมจริยธรรมการวิจัยระดับบัณฑิตศึกษา มหาวิทยาลัยนเรศวร มีผู้เข้าร่วมโครงการ 269 คน</t>
  </si>
  <si>
    <t xml:space="preserve">          ผู้ตอบแบบสอบถามทราบข้อมูลการดำเนินโครงการฯจาก Website บัณฑิตวิทยาลัย มากที่สุด ร้อยละ 48.82  </t>
  </si>
  <si>
    <t xml:space="preserve">          ความคิดเห็นเกี่ยวกับโครงการฯในภาพรวม อยู่ในระดับมาก (ค่าเฉลี่ย 3.96) และเมื่อพิจารณารายได้แล้ว พบว่า</t>
  </si>
  <si>
    <t>วิจัยในมนุษย์ ของมหาวิทยาลัยนเรศวร (ค่าเฉลี่ย 3.16) และเมื่อเข้ารับการอบรมแล้ว ความรู้ความเข้าใจของผู้เข้าร่วมโครงการฯ</t>
  </si>
  <si>
    <t>สูงขึ้นอยู่ในระดับมาก (ค่าเฉลี่ย 4.06) และเมื่อพิจารณารายข้อแล้วพบว่า เรื่องที่มีค่าเฉลี่ยสูงที่สุด คือ เรื่องการเขียนผลงาน</t>
  </si>
  <si>
    <t>4</t>
  </si>
  <si>
    <t>2</t>
  </si>
  <si>
    <t>3</t>
  </si>
  <si>
    <t>ระดับ/คณะ/สาขาวิชา</t>
  </si>
  <si>
    <t>6</t>
  </si>
  <si>
    <t xml:space="preserve">จากตาราง 3 พบว่าผู้ตอบแบบสอบถามทราบข้อมูลของโครงการฯ จาก website </t>
  </si>
  <si>
    <t>7</t>
  </si>
  <si>
    <t>8</t>
  </si>
  <si>
    <t>9</t>
  </si>
  <si>
    <r>
      <t xml:space="preserve">ตาราง 3 </t>
    </r>
    <r>
      <rPr>
        <sz val="15"/>
        <rFont val="TH SarabunPSK"/>
        <family val="2"/>
      </rPr>
      <t xml:space="preserve"> </t>
    </r>
    <r>
      <rPr>
        <sz val="14"/>
        <rFont val="TH SarabunPSK"/>
        <family val="2"/>
      </rPr>
      <t>แสดงจำนวนและร้อยละของผู้ตอบแบบสอบถาม จำแนกตามการประชาสัมพันธ์โครงการฯ (ตอบได้มากกว่า 1 ข้อ)</t>
    </r>
  </si>
  <si>
    <t>สังกัดคณะศึกษาศาสตร์ ร้อยละ 68.75 และคณะเกษตรศาสตร์และทรัพยากรธรรมชาติ ร้อยละ 35.94</t>
  </si>
  <si>
    <t>จากตาราง 2 พบว่า ผู้ตอบแบบสอบถามส่วนใหญ่เป็นนิสิตปริญญาโท ร้อยละ 69.95</t>
  </si>
  <si>
    <t>รองลงมาคือ  นิสิตปริญญาเอก ร้อยละ  30.05 สังกัดคณะศึกษาศาสตร์ 9.39 คณะมนุษยศาสตร์ 6.10</t>
  </si>
  <si>
    <t xml:space="preserve">บัณฑิตวิทยาลัย มากที่สุด  ร้อยละ 48.82  รองลงมาคือ คณะที่สังกัด ร้อยละ 20.20 และอาจารย์ที่ปรึกษา </t>
  </si>
  <si>
    <t>ร้อยละ 15.15</t>
  </si>
  <si>
    <t>การขอรับรองจริยธรรมการวิจัยในมนุษย์ ของมหาวิทยาลัยนเรศวร  (ค่าเฉลี่ย = 1.10) และหลังเข้ารับการอบรมแล้วค่าเฉลี่ย</t>
  </si>
  <si>
    <t xml:space="preserve">    4.4 ท่านคิดว่าการเข้ารับการอบรมจริยธรรมการวิจัยในครั้งนี้เป็นประโยชน์ต่อ</t>
  </si>
  <si>
    <t>ท่านในเรื่องการทำวิทยานิพนธ์และรายงานการศึกษาค้นคว้าอิสระอยู่ในระดับใด</t>
  </si>
  <si>
    <t>วิทยากรบางท่านไม่สามารถถ่ายทอดให้ผู้ฟังได้เข้าใจในประเด็นที่ต้องการจะสื่อ และควรยกตัวอย่างให้เข้าใจได้ง่ายกว่านี้</t>
  </si>
  <si>
    <t>สาขาวิชาตะวันออกเฉียงใต้</t>
  </si>
  <si>
    <t>สาขาวิชารัฐศาสตร์มหาบัณฑิต</t>
  </si>
  <si>
    <t>สาขาวิชาวิทยาการคอมพิวเตอร์</t>
  </si>
  <si>
    <t xml:space="preserve">ที่สุด คือ ความเหมาะสมของระยะเวลาในการจัดโครงการ (09.00 - 16.30 น.) (ค่าเฉลี่ย = 3.76) </t>
  </si>
  <si>
    <t>เกี่ยวกับกิจกรรมที่จัดขึ้น อยู่ในระดับปานกลาง (ค่าเฉลี่ย 3.20) และ เรื่องที่มีค่าเฉลี่ยต่ำที่สุด คือ การขอรับรองจริยธรรมการ</t>
  </si>
  <si>
    <t>รองลงมาเป็นนิสิตปริญญาเอก ร้อยละ 26.76 สังกัดคณะศึกษาศาสตร์ ร้อยละ 9.39 คณะมนุษยศาสตร์ 6.10</t>
  </si>
  <si>
    <t>ผู้ตอบแบบสอบถามจำนวนทั้งสิ้น 213  คน คิดเป็นร้อยละ 79.55 โดยผู้เข้าร่วมโครงการฯ ส่วนใหญ่เป็นนิสิตปริญญาโท</t>
  </si>
  <si>
    <t>3. ความสำคัญในจริยธรรมในการทำวิจัย จริยธรรมของวิจัยในมนุษย์</t>
  </si>
  <si>
    <t>(ค่าเฉลี่ย = 4.14) และพิจารณารายข้อแล้วพบว่า ข้อที่มีค่าเฉลี่ยสูงที่สุด คือ ความเหมาะสมของวิทยากรบรรยาย</t>
  </si>
  <si>
    <t xml:space="preserve">รองศาสตราจารย์ ดร.รัตติมา  จีนาพงษา  (ค่าเฉลี่ย = 4.47) รองลงมาคือ ความสะดวกในการลงทะเบียน (ค่าเฉลี่ย = 4.27) </t>
  </si>
  <si>
    <t xml:space="preserve">ข้อที่มีค่าเฉลี่ยต่ำที่สุด  คือ ความเหมาะสมของระยะเวลาในการจัดโครงการ (09.00 - 16.30 น.) มีความคิดเห็นระดับมาก </t>
  </si>
  <si>
    <t xml:space="preserve">(ค่าเฉลี่ย = 3.76) </t>
  </si>
  <si>
    <t>ระดับบัณฑิตศึกษา  ในวันที่ 28 กันยายน 2557 ณ ห้องสัมมนาอาคารเอกาทศรถ 301 อาคารเอกาทศรถ มหาวิทยาลัยนเรศวร</t>
  </si>
  <si>
    <t xml:space="preserve">ร้อยละ 69.48 สังกัดคณะศึกษาศาสตร์ ร้อยละ 68.75 และคณะเกษตรศาสตร์และทรัพยากรธรรมชาติ ร้อยละ 35.94 </t>
  </si>
  <si>
    <t xml:space="preserve">          ข้อเสนอแนะการจัดโครงการครั้งต่อไป คือ โต๊ะ-เก้าอี้ ควรจัดให้เพียงพอ ต่อผู้เข้าร่วมสัมมนา วิทยากรบางท่านไม่</t>
  </si>
  <si>
    <t>สามารถถ่ายทอดให้ผู้ฟังเข้าใจประเด็นที่ต้องการจะสื่อได้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</si>
</sst>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color rgb="FF000000"/>
      <name val="Arial"/>
    </font>
    <font>
      <sz val="14"/>
      <color rgb="FF000000"/>
      <name val="TH SarabunPSK"/>
      <family val="2"/>
    </font>
    <font>
      <b/>
      <sz val="14"/>
      <color rgb="FF000000"/>
      <name val="TH SarabunPSK"/>
      <family val="2"/>
    </font>
    <font>
      <sz val="16"/>
      <color rgb="FF000000"/>
      <name val="TH SarabunPSK"/>
      <family val="2"/>
    </font>
    <font>
      <b/>
      <sz val="16"/>
      <color rgb="FF000000"/>
      <name val="TH SarabunPSK"/>
      <family val="2"/>
    </font>
    <font>
      <sz val="15"/>
      <name val="TH SarabunPSK"/>
      <family val="2"/>
    </font>
    <font>
      <b/>
      <sz val="18"/>
      <name val="TH SarabunPSK"/>
      <family val="2"/>
    </font>
    <font>
      <b/>
      <sz val="15"/>
      <name val="TH SarabunPSK"/>
      <family val="2"/>
    </font>
    <font>
      <b/>
      <u/>
      <sz val="15"/>
      <name val="TH SarabunPSK"/>
      <family val="2"/>
    </font>
    <font>
      <i/>
      <sz val="15"/>
      <name val="TH SarabunPSK"/>
      <family val="2"/>
    </font>
    <font>
      <b/>
      <i/>
      <sz val="15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u/>
      <sz val="16"/>
      <name val="TH SarabunPSK"/>
      <family val="2"/>
    </font>
    <font>
      <sz val="16"/>
      <color rgb="FFFF0000"/>
      <name val="TH SarabunPSK"/>
      <family val="2"/>
    </font>
    <font>
      <sz val="16"/>
      <color rgb="FF92D050"/>
      <name val="TH SarabunPSK"/>
      <family val="2"/>
    </font>
    <font>
      <sz val="16"/>
      <color rgb="FF0070C0"/>
      <name val="TH SarabunPSK"/>
      <family val="2"/>
    </font>
    <font>
      <sz val="16"/>
      <color theme="9" tint="-0.249977111117893"/>
      <name val="TH SarabunPSK"/>
      <family val="2"/>
    </font>
    <font>
      <sz val="16"/>
      <color theme="2" tint="-0.499984740745262"/>
      <name val="TH SarabunPSK"/>
      <family val="2"/>
    </font>
    <font>
      <sz val="14"/>
      <name val="TH SarabunPSK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rgb="FFD9D2E9"/>
        <bgColor indexed="64"/>
      </patternFill>
    </fill>
    <fill>
      <patternFill patternType="solid">
        <fgColor rgb="FFFCE5CD"/>
        <bgColor indexed="64"/>
      </patternFill>
    </fill>
    <fill>
      <patternFill patternType="solid">
        <fgColor rgb="FFEAD1DC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CFE2F3"/>
        <bgColor indexed="64"/>
      </patternFill>
    </fill>
    <fill>
      <patternFill patternType="solid">
        <fgColor rgb="FFFFC00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dotted">
        <color indexed="64"/>
      </bottom>
      <diagonal/>
    </border>
    <border>
      <left/>
      <right/>
      <top style="dashed">
        <color indexed="64"/>
      </top>
      <bottom style="dott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8"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4" borderId="0" xfId="0" applyFont="1" applyFill="1" applyAlignment="1">
      <alignment wrapText="1"/>
    </xf>
    <xf numFmtId="0" fontId="1" fillId="5" borderId="0" xfId="0" applyFont="1" applyFill="1" applyAlignment="1">
      <alignment wrapText="1"/>
    </xf>
    <xf numFmtId="0" fontId="1" fillId="6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0" fontId="1" fillId="3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2" fillId="4" borderId="0" xfId="0" applyFont="1" applyFill="1" applyAlignment="1">
      <alignment wrapText="1"/>
    </xf>
    <xf numFmtId="0" fontId="2" fillId="5" borderId="0" xfId="0" applyFont="1" applyFill="1" applyAlignment="1">
      <alignment wrapText="1"/>
    </xf>
    <xf numFmtId="0" fontId="2" fillId="6" borderId="0" xfId="0" applyFont="1" applyFill="1" applyAlignment="1">
      <alignment wrapText="1"/>
    </xf>
    <xf numFmtId="0" fontId="2" fillId="3" borderId="0" xfId="0" applyFont="1" applyFill="1" applyAlignment="1">
      <alignment wrapText="1"/>
    </xf>
    <xf numFmtId="0" fontId="2" fillId="2" borderId="0" xfId="0" applyFont="1" applyFill="1" applyAlignment="1">
      <alignment horizontal="right"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2" fontId="1" fillId="4" borderId="0" xfId="0" applyNumberFormat="1" applyFont="1" applyFill="1" applyAlignment="1">
      <alignment wrapText="1"/>
    </xf>
    <xf numFmtId="2" fontId="2" fillId="0" borderId="0" xfId="0" applyNumberFormat="1" applyFont="1" applyAlignment="1">
      <alignment wrapText="1"/>
    </xf>
    <xf numFmtId="0" fontId="5" fillId="0" borderId="0" xfId="0" applyFont="1"/>
    <xf numFmtId="49" fontId="5" fillId="0" borderId="0" xfId="0" applyNumberFormat="1" applyFont="1" applyAlignment="1">
      <alignment horizontal="center"/>
    </xf>
    <xf numFmtId="0" fontId="7" fillId="0" borderId="0" xfId="0" applyFont="1" applyAlignment="1"/>
    <xf numFmtId="0" fontId="8" fillId="0" borderId="0" xfId="0" applyFont="1"/>
    <xf numFmtId="0" fontId="5" fillId="0" borderId="0" xfId="0" applyFont="1" applyAlignment="1">
      <alignment horizontal="center"/>
    </xf>
    <xf numFmtId="0" fontId="9" fillId="0" borderId="0" xfId="0" applyFont="1"/>
    <xf numFmtId="0" fontId="5" fillId="0" borderId="0" xfId="0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Alignment="1"/>
    <xf numFmtId="0" fontId="7" fillId="0" borderId="0" xfId="0" applyFont="1" applyFill="1" applyBorder="1" applyAlignment="1">
      <alignment horizontal="center" vertical="center"/>
    </xf>
    <xf numFmtId="0" fontId="5" fillId="0" borderId="7" xfId="0" applyFont="1" applyBorder="1"/>
    <xf numFmtId="2" fontId="5" fillId="0" borderId="8" xfId="0" applyNumberFormat="1" applyFont="1" applyBorder="1" applyAlignment="1">
      <alignment horizontal="center"/>
    </xf>
    <xf numFmtId="0" fontId="5" fillId="0" borderId="9" xfId="0" applyFont="1" applyBorder="1"/>
    <xf numFmtId="0" fontId="5" fillId="0" borderId="10" xfId="0" applyFont="1" applyBorder="1"/>
    <xf numFmtId="2" fontId="5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/>
    <xf numFmtId="0" fontId="5" fillId="0" borderId="13" xfId="0" applyFont="1" applyBorder="1"/>
    <xf numFmtId="2" fontId="5" fillId="0" borderId="14" xfId="0" applyNumberFormat="1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7" xfId="0" applyFont="1" applyBorder="1"/>
    <xf numFmtId="0" fontId="9" fillId="0" borderId="15" xfId="0" applyFont="1" applyBorder="1"/>
    <xf numFmtId="0" fontId="10" fillId="0" borderId="15" xfId="0" applyFont="1" applyBorder="1"/>
    <xf numFmtId="0" fontId="10" fillId="0" borderId="15" xfId="0" applyFont="1" applyBorder="1" applyAlignment="1">
      <alignment horizontal="center"/>
    </xf>
    <xf numFmtId="2" fontId="5" fillId="0" borderId="0" xfId="0" applyNumberFormat="1" applyFont="1"/>
    <xf numFmtId="0" fontId="5" fillId="0" borderId="18" xfId="0" applyFont="1" applyBorder="1" applyAlignment="1">
      <alignment horizontal="center"/>
    </xf>
    <xf numFmtId="0" fontId="5" fillId="0" borderId="19" xfId="0" applyFont="1" applyBorder="1"/>
    <xf numFmtId="0" fontId="5" fillId="0" borderId="20" xfId="0" applyFont="1" applyBorder="1"/>
    <xf numFmtId="2" fontId="5" fillId="0" borderId="21" xfId="0" applyNumberFormat="1" applyFont="1" applyBorder="1" applyAlignment="1">
      <alignment horizontal="center"/>
    </xf>
    <xf numFmtId="0" fontId="5" fillId="0" borderId="22" xfId="0" applyFont="1" applyBorder="1"/>
    <xf numFmtId="0" fontId="5" fillId="0" borderId="23" xfId="0" applyFont="1" applyBorder="1"/>
    <xf numFmtId="2" fontId="5" fillId="0" borderId="24" xfId="0" applyNumberFormat="1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9" fillId="0" borderId="7" xfId="0" applyFont="1" applyBorder="1"/>
    <xf numFmtId="0" fontId="9" fillId="0" borderId="0" xfId="0" applyFont="1" applyBorder="1"/>
    <xf numFmtId="0" fontId="10" fillId="0" borderId="0" xfId="0" applyFont="1" applyBorder="1"/>
    <xf numFmtId="2" fontId="10" fillId="0" borderId="8" xfId="0" applyNumberFormat="1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5" fillId="0" borderId="26" xfId="0" applyFont="1" applyBorder="1"/>
    <xf numFmtId="0" fontId="5" fillId="0" borderId="27" xfId="0" applyFont="1" applyBorder="1"/>
    <xf numFmtId="0" fontId="5" fillId="0" borderId="28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9" fillId="0" borderId="29" xfId="0" applyFont="1" applyBorder="1"/>
    <xf numFmtId="0" fontId="9" fillId="0" borderId="30" xfId="0" applyFont="1" applyBorder="1"/>
    <xf numFmtId="0" fontId="10" fillId="0" borderId="30" xfId="0" applyFont="1" applyBorder="1"/>
    <xf numFmtId="2" fontId="10" fillId="0" borderId="1" xfId="0" applyNumberFormat="1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5" fillId="0" borderId="32" xfId="0" applyFont="1" applyBorder="1"/>
    <xf numFmtId="0" fontId="5" fillId="0" borderId="33" xfId="0" applyFont="1" applyBorder="1"/>
    <xf numFmtId="2" fontId="5" fillId="0" borderId="31" xfId="0" applyNumberFormat="1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9" fillId="0" borderId="32" xfId="0" applyFont="1" applyBorder="1"/>
    <xf numFmtId="0" fontId="9" fillId="0" borderId="33" xfId="0" applyFont="1" applyBorder="1"/>
    <xf numFmtId="0" fontId="10" fillId="0" borderId="33" xfId="0" applyFont="1" applyBorder="1"/>
    <xf numFmtId="2" fontId="10" fillId="0" borderId="31" xfId="0" applyNumberFormat="1" applyFont="1" applyBorder="1" applyAlignment="1">
      <alignment horizontal="center"/>
    </xf>
    <xf numFmtId="2" fontId="9" fillId="0" borderId="8" xfId="0" applyNumberFormat="1" applyFont="1" applyBorder="1" applyAlignment="1">
      <alignment horizontal="center"/>
    </xf>
    <xf numFmtId="2" fontId="9" fillId="0" borderId="21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2" fontId="9" fillId="0" borderId="24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0" xfId="0" applyFont="1"/>
    <xf numFmtId="0" fontId="11" fillId="0" borderId="0" xfId="0" applyFont="1" applyBorder="1"/>
    <xf numFmtId="0" fontId="13" fillId="0" borderId="0" xfId="0" applyFont="1"/>
    <xf numFmtId="0" fontId="12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top"/>
    </xf>
    <xf numFmtId="0" fontId="11" fillId="0" borderId="0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top" wrapText="1"/>
    </xf>
    <xf numFmtId="0" fontId="1" fillId="7" borderId="0" xfId="0" applyFont="1" applyFill="1" applyAlignment="1">
      <alignment wrapText="1"/>
    </xf>
    <xf numFmtId="0" fontId="0" fillId="0" borderId="0" xfId="0" pivotButton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NumberFormat="1" applyAlignment="1">
      <alignment wrapText="1"/>
    </xf>
    <xf numFmtId="2" fontId="0" fillId="0" borderId="0" xfId="0" applyNumberFormat="1" applyAlignment="1">
      <alignment wrapText="1"/>
    </xf>
    <xf numFmtId="2" fontId="1" fillId="5" borderId="0" xfId="0" applyNumberFormat="1" applyFont="1" applyFill="1" applyAlignment="1">
      <alignment wrapText="1"/>
    </xf>
    <xf numFmtId="2" fontId="1" fillId="0" borderId="0" xfId="0" applyNumberFormat="1" applyFont="1" applyAlignment="1">
      <alignment wrapText="1"/>
    </xf>
    <xf numFmtId="2" fontId="1" fillId="6" borderId="0" xfId="0" applyNumberFormat="1" applyFont="1" applyFill="1" applyAlignment="1">
      <alignment wrapText="1"/>
    </xf>
    <xf numFmtId="2" fontId="1" fillId="2" borderId="0" xfId="0" applyNumberFormat="1" applyFont="1" applyFill="1" applyAlignment="1">
      <alignment wrapText="1"/>
    </xf>
    <xf numFmtId="2" fontId="1" fillId="3" borderId="0" xfId="0" applyNumberFormat="1" applyFont="1" applyFill="1" applyAlignment="1">
      <alignment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left"/>
    </xf>
    <xf numFmtId="0" fontId="0" fillId="0" borderId="0" xfId="0" applyAlignment="1">
      <alignment wrapText="1"/>
    </xf>
    <xf numFmtId="0" fontId="9" fillId="0" borderId="0" xfId="0" applyFont="1" applyFill="1"/>
    <xf numFmtId="0" fontId="5" fillId="0" borderId="0" xfId="0" applyFont="1" applyFill="1" applyAlignment="1">
      <alignment horizontal="center"/>
    </xf>
    <xf numFmtId="2" fontId="10" fillId="0" borderId="6" xfId="0" applyNumberFormat="1" applyFont="1" applyFill="1" applyBorder="1" applyAlignment="1">
      <alignment horizontal="center"/>
    </xf>
    <xf numFmtId="0" fontId="14" fillId="0" borderId="0" xfId="0" applyFont="1" applyAlignment="1">
      <alignment vertical="center" wrapText="1"/>
    </xf>
    <xf numFmtId="0" fontId="14" fillId="0" borderId="0" xfId="0" applyFont="1" applyBorder="1"/>
    <xf numFmtId="0" fontId="14" fillId="0" borderId="0" xfId="0" applyFont="1"/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6" fillId="0" borderId="0" xfId="0" applyFont="1" applyBorder="1"/>
    <xf numFmtId="0" fontId="16" fillId="0" borderId="0" xfId="0" applyFont="1" applyAlignment="1">
      <alignment wrapText="1"/>
    </xf>
    <xf numFmtId="0" fontId="16" fillId="0" borderId="0" xfId="0" applyFont="1"/>
    <xf numFmtId="0" fontId="17" fillId="0" borderId="0" xfId="0" applyFont="1" applyBorder="1"/>
    <xf numFmtId="0" fontId="18" fillId="0" borderId="0" xfId="0" applyFont="1" applyAlignment="1">
      <alignment wrapText="1"/>
    </xf>
    <xf numFmtId="0" fontId="18" fillId="0" borderId="0" xfId="0" applyFont="1" applyAlignment="1">
      <alignment vertical="top" wrapText="1"/>
    </xf>
    <xf numFmtId="0" fontId="7" fillId="0" borderId="7" xfId="0" applyFont="1" applyBorder="1"/>
    <xf numFmtId="0" fontId="5" fillId="0" borderId="0" xfId="0" applyFont="1" applyFill="1" applyBorder="1"/>
    <xf numFmtId="0" fontId="5" fillId="0" borderId="0" xfId="0" applyFont="1" applyFill="1"/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1" fontId="7" fillId="0" borderId="6" xfId="0" applyNumberFormat="1" applyFont="1" applyFill="1" applyBorder="1" applyAlignment="1">
      <alignment horizontal="center"/>
    </xf>
    <xf numFmtId="2" fontId="7" fillId="0" borderId="6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left"/>
    </xf>
    <xf numFmtId="0" fontId="7" fillId="0" borderId="19" xfId="0" applyFont="1" applyBorder="1"/>
    <xf numFmtId="0" fontId="7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2" fontId="7" fillId="0" borderId="21" xfId="0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2" fontId="5" fillId="0" borderId="21" xfId="0" applyNumberFormat="1" applyFont="1" applyFill="1" applyBorder="1" applyAlignment="1">
      <alignment horizontal="center"/>
    </xf>
    <xf numFmtId="0" fontId="7" fillId="0" borderId="20" xfId="0" applyFont="1" applyBorder="1"/>
    <xf numFmtId="0" fontId="3" fillId="0" borderId="21" xfId="0" applyNumberFormat="1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9" xfId="0" applyFont="1" applyFill="1" applyBorder="1"/>
    <xf numFmtId="0" fontId="4" fillId="0" borderId="21" xfId="0" applyNumberFormat="1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left" wrapText="1"/>
    </xf>
    <xf numFmtId="2" fontId="5" fillId="0" borderId="11" xfId="0" applyNumberFormat="1" applyFont="1" applyFill="1" applyBorder="1" applyAlignment="1">
      <alignment horizontal="center"/>
    </xf>
    <xf numFmtId="0" fontId="3" fillId="0" borderId="24" xfId="0" applyNumberFormat="1" applyFont="1" applyFill="1" applyBorder="1" applyAlignment="1">
      <alignment horizontal="center" wrapText="1"/>
    </xf>
    <xf numFmtId="2" fontId="5" fillId="0" borderId="24" xfId="0" applyNumberFormat="1" applyFont="1" applyFill="1" applyBorder="1" applyAlignment="1">
      <alignment horizontal="center"/>
    </xf>
    <xf numFmtId="2" fontId="5" fillId="0" borderId="36" xfId="0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5" fillId="0" borderId="36" xfId="0" applyFont="1" applyFill="1" applyBorder="1" applyAlignment="1"/>
    <xf numFmtId="0" fontId="5" fillId="0" borderId="37" xfId="0" applyFont="1" applyFill="1" applyBorder="1" applyAlignment="1"/>
    <xf numFmtId="0" fontId="5" fillId="0" borderId="38" xfId="0" applyFont="1" applyFill="1" applyBorder="1" applyAlignment="1"/>
    <xf numFmtId="0" fontId="5" fillId="0" borderId="36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left"/>
    </xf>
    <xf numFmtId="0" fontId="5" fillId="0" borderId="23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center"/>
    </xf>
    <xf numFmtId="2" fontId="5" fillId="0" borderId="41" xfId="0" applyNumberFormat="1" applyFont="1" applyBorder="1" applyAlignment="1">
      <alignment horizontal="center"/>
    </xf>
    <xf numFmtId="2" fontId="5" fillId="0" borderId="42" xfId="0" applyNumberFormat="1" applyFont="1" applyBorder="1" applyAlignment="1">
      <alignment horizontal="center"/>
    </xf>
    <xf numFmtId="2" fontId="10" fillId="0" borderId="34" xfId="0" applyNumberFormat="1" applyFont="1" applyFill="1" applyBorder="1" applyAlignment="1">
      <alignment horizontal="center"/>
    </xf>
    <xf numFmtId="0" fontId="10" fillId="0" borderId="34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wrapText="1"/>
    </xf>
    <xf numFmtId="0" fontId="3" fillId="0" borderId="31" xfId="0" applyFont="1" applyBorder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left"/>
    </xf>
    <xf numFmtId="0" fontId="7" fillId="0" borderId="9" xfId="0" applyFont="1" applyBorder="1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5" fillId="0" borderId="14" xfId="0" applyFont="1" applyFill="1" applyBorder="1" applyAlignment="1">
      <alignment horizontal="center"/>
    </xf>
    <xf numFmtId="2" fontId="5" fillId="0" borderId="14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7" fillId="0" borderId="11" xfId="0" applyFont="1" applyFill="1" applyBorder="1" applyAlignment="1">
      <alignment horizontal="center"/>
    </xf>
    <xf numFmtId="2" fontId="7" fillId="0" borderId="11" xfId="0" applyNumberFormat="1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2" fontId="5" fillId="0" borderId="39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9" xfId="0" applyFont="1" applyBorder="1"/>
    <xf numFmtId="0" fontId="7" fillId="0" borderId="1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 wrapText="1"/>
    </xf>
    <xf numFmtId="0" fontId="3" fillId="0" borderId="0" xfId="0" applyNumberFormat="1" applyFont="1" applyFill="1" applyBorder="1" applyAlignment="1">
      <alignment horizontal="center" wrapText="1"/>
    </xf>
    <xf numFmtId="0" fontId="3" fillId="0" borderId="14" xfId="0" applyNumberFormat="1" applyFont="1" applyFill="1" applyBorder="1" applyAlignment="1">
      <alignment horizontal="center" wrapText="1"/>
    </xf>
    <xf numFmtId="1" fontId="7" fillId="0" borderId="40" xfId="0" applyNumberFormat="1" applyFont="1" applyFill="1" applyBorder="1" applyAlignment="1">
      <alignment horizontal="center"/>
    </xf>
    <xf numFmtId="2" fontId="7" fillId="0" borderId="40" xfId="0" applyNumberFormat="1" applyFont="1" applyFill="1" applyBorder="1" applyAlignment="1">
      <alignment horizontal="center"/>
    </xf>
    <xf numFmtId="0" fontId="7" fillId="0" borderId="12" xfId="0" applyFont="1" applyFill="1" applyBorder="1"/>
    <xf numFmtId="0" fontId="4" fillId="0" borderId="14" xfId="0" applyNumberFormat="1" applyFont="1" applyFill="1" applyBorder="1" applyAlignment="1">
      <alignment horizontal="center" wrapText="1"/>
    </xf>
    <xf numFmtId="2" fontId="7" fillId="0" borderId="14" xfId="0" applyNumberFormat="1" applyFont="1" applyFill="1" applyBorder="1" applyAlignment="1">
      <alignment horizontal="center"/>
    </xf>
    <xf numFmtId="0" fontId="3" fillId="0" borderId="41" xfId="0" applyNumberFormat="1" applyFont="1" applyFill="1" applyBorder="1" applyAlignment="1">
      <alignment horizontal="center" wrapText="1"/>
    </xf>
    <xf numFmtId="2" fontId="5" fillId="0" borderId="41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left"/>
    </xf>
    <xf numFmtId="0" fontId="3" fillId="0" borderId="0" xfId="0" applyFont="1" applyAlignment="1">
      <alignment horizontal="center" wrapText="1"/>
    </xf>
    <xf numFmtId="49" fontId="5" fillId="0" borderId="0" xfId="0" applyNumberFormat="1" applyFont="1" applyBorder="1" applyAlignment="1">
      <alignment horizontal="center"/>
    </xf>
    <xf numFmtId="0" fontId="5" fillId="0" borderId="48" xfId="0" applyFont="1" applyBorder="1" applyAlignment="1">
      <alignment horizontal="left"/>
    </xf>
    <xf numFmtId="0" fontId="7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5" fillId="0" borderId="44" xfId="0" applyFont="1" applyFill="1" applyBorder="1" applyAlignment="1">
      <alignment horizontal="left"/>
    </xf>
    <xf numFmtId="0" fontId="5" fillId="0" borderId="49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/>
    </xf>
    <xf numFmtId="0" fontId="7" fillId="0" borderId="10" xfId="0" applyFont="1" applyFill="1" applyBorder="1" applyAlignment="1"/>
    <xf numFmtId="0" fontId="3" fillId="0" borderId="11" xfId="0" applyNumberFormat="1" applyFont="1" applyFill="1" applyBorder="1" applyAlignment="1">
      <alignment horizontal="center" wrapText="1"/>
    </xf>
    <xf numFmtId="0" fontId="4" fillId="0" borderId="6" xfId="0" applyNumberFormat="1" applyFont="1" applyFill="1" applyBorder="1" applyAlignment="1">
      <alignment horizontal="center" wrapText="1"/>
    </xf>
    <xf numFmtId="2" fontId="4" fillId="0" borderId="6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wrapText="1"/>
    </xf>
    <xf numFmtId="0" fontId="4" fillId="0" borderId="11" xfId="0" applyNumberFormat="1" applyFont="1" applyFill="1" applyBorder="1" applyAlignment="1">
      <alignment horizontal="center" wrapText="1"/>
    </xf>
    <xf numFmtId="0" fontId="7" fillId="0" borderId="50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left"/>
    </xf>
    <xf numFmtId="0" fontId="5" fillId="0" borderId="54" xfId="0" applyFont="1" applyFill="1" applyBorder="1" applyAlignment="1">
      <alignment horizontal="center"/>
    </xf>
    <xf numFmtId="2" fontId="5" fillId="0" borderId="54" xfId="0" applyNumberFormat="1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left"/>
    </xf>
    <xf numFmtId="0" fontId="5" fillId="0" borderId="17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center"/>
    </xf>
    <xf numFmtId="2" fontId="5" fillId="0" borderId="8" xfId="0" applyNumberFormat="1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5" fillId="0" borderId="47" xfId="0" applyFont="1" applyBorder="1" applyAlignment="1"/>
    <xf numFmtId="0" fontId="5" fillId="0" borderId="48" xfId="0" applyFont="1" applyBorder="1" applyAlignment="1"/>
    <xf numFmtId="49" fontId="5" fillId="0" borderId="0" xfId="0" applyNumberFormat="1" applyFont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left" wrapText="1"/>
    </xf>
    <xf numFmtId="0" fontId="11" fillId="0" borderId="20" xfId="0" applyFont="1" applyFill="1" applyBorder="1" applyAlignment="1">
      <alignment horizontal="left" wrapText="1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3" fillId="0" borderId="9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0" borderId="19" xfId="0" applyFont="1" applyFill="1" applyBorder="1" applyAlignment="1">
      <alignment horizontal="left" wrapText="1"/>
    </xf>
    <xf numFmtId="0" fontId="3" fillId="0" borderId="20" xfId="0" applyFont="1" applyFill="1" applyBorder="1" applyAlignment="1">
      <alignment horizontal="left" wrapText="1"/>
    </xf>
    <xf numFmtId="0" fontId="4" fillId="0" borderId="19" xfId="0" applyFont="1" applyFill="1" applyBorder="1" applyAlignment="1">
      <alignment horizontal="left" wrapText="1"/>
    </xf>
    <xf numFmtId="0" fontId="4" fillId="0" borderId="20" xfId="0" applyFont="1" applyFill="1" applyBorder="1" applyAlignment="1">
      <alignment horizontal="left" wrapText="1"/>
    </xf>
    <xf numFmtId="49" fontId="5" fillId="0" borderId="0" xfId="0" applyNumberFormat="1" applyFont="1" applyAlignment="1">
      <alignment horizontal="center"/>
    </xf>
    <xf numFmtId="0" fontId="3" fillId="0" borderId="19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left"/>
    </xf>
    <xf numFmtId="0" fontId="5" fillId="0" borderId="20" xfId="0" applyFont="1" applyFill="1" applyBorder="1" applyAlignment="1">
      <alignment horizontal="left"/>
    </xf>
    <xf numFmtId="0" fontId="5" fillId="0" borderId="35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left" wrapText="1"/>
    </xf>
    <xf numFmtId="0" fontId="3" fillId="0" borderId="23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left"/>
    </xf>
    <xf numFmtId="0" fontId="10" fillId="0" borderId="3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7" fillId="0" borderId="50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5" fillId="0" borderId="35" xfId="0" applyFont="1" applyBorder="1" applyAlignment="1">
      <alignment horizontal="left"/>
    </xf>
    <xf numFmtId="0" fontId="5" fillId="0" borderId="43" xfId="0" applyFont="1" applyFill="1" applyBorder="1" applyAlignment="1">
      <alignment horizontal="left"/>
    </xf>
    <xf numFmtId="0" fontId="5" fillId="0" borderId="44" xfId="0" applyFont="1" applyFill="1" applyBorder="1" applyAlignment="1">
      <alignment horizontal="left"/>
    </xf>
    <xf numFmtId="0" fontId="5" fillId="0" borderId="49" xfId="0" applyFont="1" applyFill="1" applyBorder="1" applyAlignment="1">
      <alignment horizontal="left"/>
    </xf>
    <xf numFmtId="0" fontId="7" fillId="0" borderId="45" xfId="0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5" fillId="0" borderId="20" xfId="0" applyFont="1" applyBorder="1" applyAlignment="1">
      <alignment horizontal="left" wrapText="1"/>
    </xf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43" xfId="0" applyFont="1" applyBorder="1" applyAlignment="1">
      <alignment horizontal="left"/>
    </xf>
    <xf numFmtId="0" fontId="5" fillId="0" borderId="44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5" fillId="0" borderId="51" xfId="0" applyFont="1" applyFill="1" applyBorder="1" applyAlignment="1">
      <alignment horizontal="left"/>
    </xf>
    <xf numFmtId="0" fontId="5" fillId="0" borderId="52" xfId="0" applyFont="1" applyFill="1" applyBorder="1" applyAlignment="1">
      <alignment horizontal="left"/>
    </xf>
    <xf numFmtId="0" fontId="5" fillId="0" borderId="53" xfId="0" applyFont="1" applyFill="1" applyBorder="1" applyAlignment="1">
      <alignment horizontal="left"/>
    </xf>
    <xf numFmtId="0" fontId="4" fillId="0" borderId="50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/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wrapText="1"/>
    </xf>
    <xf numFmtId="49" fontId="11" fillId="0" borderId="0" xfId="0" applyNumberFormat="1" applyFont="1" applyAlignment="1">
      <alignment horizontal="center"/>
    </xf>
    <xf numFmtId="0" fontId="7" fillId="0" borderId="7" xfId="0" applyFont="1" applyFill="1" applyBorder="1" applyAlignment="1">
      <alignment horizontal="left" vertical="center"/>
    </xf>
    <xf numFmtId="0" fontId="5" fillId="0" borderId="40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9" fillId="0" borderId="50" xfId="0" applyFont="1" applyBorder="1"/>
    <xf numFmtId="0" fontId="10" fillId="0" borderId="6" xfId="0" applyFont="1" applyFill="1" applyBorder="1" applyAlignment="1">
      <alignment horizontal="center"/>
    </xf>
    <xf numFmtId="0" fontId="5" fillId="0" borderId="50" xfId="0" applyFont="1" applyBorder="1"/>
    <xf numFmtId="0" fontId="5" fillId="0" borderId="15" xfId="0" applyFont="1" applyBorder="1"/>
    <xf numFmtId="0" fontId="10" fillId="0" borderId="1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200025</xdr:colOff>
          <xdr:row>195</xdr:row>
          <xdr:rowOff>76200</xdr:rowOff>
        </xdr:from>
        <xdr:to>
          <xdr:col>4</xdr:col>
          <xdr:colOff>342900</xdr:colOff>
          <xdr:row>196</xdr:row>
          <xdr:rowOff>0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200025</xdr:colOff>
          <xdr:row>218</xdr:row>
          <xdr:rowOff>0</xdr:rowOff>
        </xdr:from>
        <xdr:to>
          <xdr:col>4</xdr:col>
          <xdr:colOff>342900</xdr:colOff>
          <xdr:row>218</xdr:row>
          <xdr:rowOff>0</xdr:rowOff>
        </xdr:to>
        <xdr:sp macro="" textlink="">
          <xdr:nvSpPr>
            <xdr:cNvPr id="7170" name="Object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200025</xdr:colOff>
          <xdr:row>165</xdr:row>
          <xdr:rowOff>76200</xdr:rowOff>
        </xdr:from>
        <xdr:to>
          <xdr:col>4</xdr:col>
          <xdr:colOff>342900</xdr:colOff>
          <xdr:row>166</xdr:row>
          <xdr:rowOff>0</xdr:rowOff>
        </xdr:to>
        <xdr:sp macro="" textlink="">
          <xdr:nvSpPr>
            <xdr:cNvPr id="7171" name="Object 3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ntac/Downloads/ethich_December_26_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คีย์ข้อมูล"/>
      <sheetName val="บทสรุป"/>
      <sheetName val="สรุปผล"/>
      <sheetName val="ข้อเสนอแนะ"/>
      <sheetName val="Sheet1"/>
    </sheetNames>
    <sheetDataSet>
      <sheetData sheetId="0" refreshError="1">
        <row r="3">
          <cell r="K3">
            <v>4</v>
          </cell>
          <cell r="AF3">
            <v>3</v>
          </cell>
          <cell r="AG3">
            <v>4</v>
          </cell>
          <cell r="AH3">
            <v>4</v>
          </cell>
          <cell r="AI3">
            <v>3</v>
          </cell>
        </row>
        <row r="4">
          <cell r="AF4">
            <v>4</v>
          </cell>
          <cell r="AG4">
            <v>4</v>
          </cell>
          <cell r="AH4">
            <v>3</v>
          </cell>
          <cell r="AI4">
            <v>3</v>
          </cell>
        </row>
        <row r="5">
          <cell r="AF5">
            <v>2</v>
          </cell>
          <cell r="AG5">
            <v>2</v>
          </cell>
          <cell r="AH5">
            <v>3</v>
          </cell>
          <cell r="AI5">
            <v>2</v>
          </cell>
        </row>
        <row r="6">
          <cell r="AF6">
            <v>4</v>
          </cell>
          <cell r="AG6">
            <v>4</v>
          </cell>
          <cell r="AH6">
            <v>4</v>
          </cell>
          <cell r="AI6">
            <v>5</v>
          </cell>
        </row>
        <row r="7">
          <cell r="AF7">
            <v>4</v>
          </cell>
          <cell r="AG7">
            <v>4</v>
          </cell>
          <cell r="AH7">
            <v>4</v>
          </cell>
          <cell r="AI7">
            <v>4</v>
          </cell>
        </row>
        <row r="8">
          <cell r="AF8">
            <v>3</v>
          </cell>
          <cell r="AG8">
            <v>3</v>
          </cell>
          <cell r="AH8">
            <v>4</v>
          </cell>
          <cell r="AI8">
            <v>4</v>
          </cell>
        </row>
        <row r="9">
          <cell r="AF9">
            <v>3</v>
          </cell>
          <cell r="AG9">
            <v>3</v>
          </cell>
          <cell r="AH9">
            <v>3</v>
          </cell>
          <cell r="AI9">
            <v>3</v>
          </cell>
        </row>
        <row r="10">
          <cell r="AF10">
            <v>3</v>
          </cell>
          <cell r="AG10">
            <v>3</v>
          </cell>
          <cell r="AH10">
            <v>3</v>
          </cell>
          <cell r="AI10">
            <v>4</v>
          </cell>
        </row>
        <row r="11">
          <cell r="AF11">
            <v>4</v>
          </cell>
          <cell r="AG11">
            <v>4</v>
          </cell>
          <cell r="AH11">
            <v>4</v>
          </cell>
          <cell r="AI11">
            <v>4</v>
          </cell>
        </row>
        <row r="12">
          <cell r="AF12">
            <v>3</v>
          </cell>
          <cell r="AG12">
            <v>3</v>
          </cell>
          <cell r="AH12">
            <v>4</v>
          </cell>
          <cell r="AI12">
            <v>3</v>
          </cell>
        </row>
        <row r="13">
          <cell r="AF13">
            <v>4</v>
          </cell>
          <cell r="AG13">
            <v>4</v>
          </cell>
          <cell r="AH13">
            <v>4</v>
          </cell>
          <cell r="AI13">
            <v>4</v>
          </cell>
        </row>
        <row r="14">
          <cell r="AF14">
            <v>4</v>
          </cell>
          <cell r="AG14">
            <v>4</v>
          </cell>
          <cell r="AH14">
            <v>4</v>
          </cell>
          <cell r="AI14">
            <v>4</v>
          </cell>
        </row>
        <row r="15">
          <cell r="AF15">
            <v>4</v>
          </cell>
          <cell r="AG15">
            <v>5</v>
          </cell>
          <cell r="AH15">
            <v>4</v>
          </cell>
          <cell r="AI15">
            <v>4</v>
          </cell>
        </row>
        <row r="16">
          <cell r="AF16">
            <v>4</v>
          </cell>
          <cell r="AG16">
            <v>3</v>
          </cell>
          <cell r="AH16">
            <v>4</v>
          </cell>
          <cell r="AI16">
            <v>5</v>
          </cell>
        </row>
        <row r="17">
          <cell r="AF17">
            <v>4</v>
          </cell>
          <cell r="AG17">
            <v>4</v>
          </cell>
          <cell r="AH17">
            <v>4</v>
          </cell>
          <cell r="AI17">
            <v>4</v>
          </cell>
        </row>
        <row r="18">
          <cell r="AF18">
            <v>5</v>
          </cell>
          <cell r="AG18">
            <v>5</v>
          </cell>
          <cell r="AH18">
            <v>5</v>
          </cell>
          <cell r="AI18">
            <v>4</v>
          </cell>
        </row>
        <row r="19">
          <cell r="AF19">
            <v>5</v>
          </cell>
          <cell r="AG19">
            <v>5</v>
          </cell>
          <cell r="AH19">
            <v>5</v>
          </cell>
          <cell r="AI19">
            <v>4</v>
          </cell>
        </row>
        <row r="20">
          <cell r="AF20">
            <v>4</v>
          </cell>
          <cell r="AG20">
            <v>4</v>
          </cell>
          <cell r="AH20">
            <v>4</v>
          </cell>
          <cell r="AI20">
            <v>4</v>
          </cell>
        </row>
        <row r="21">
          <cell r="AF21">
            <v>4</v>
          </cell>
          <cell r="AG21">
            <v>3</v>
          </cell>
          <cell r="AH21">
            <v>4</v>
          </cell>
          <cell r="AI21">
            <v>3</v>
          </cell>
        </row>
        <row r="22">
          <cell r="AF22">
            <v>3</v>
          </cell>
          <cell r="AG22">
            <v>3</v>
          </cell>
          <cell r="AH22">
            <v>4</v>
          </cell>
          <cell r="AI22">
            <v>4</v>
          </cell>
        </row>
        <row r="23">
          <cell r="AF23">
            <v>3</v>
          </cell>
          <cell r="AG23">
            <v>3</v>
          </cell>
          <cell r="AH23">
            <v>3</v>
          </cell>
          <cell r="AI23">
            <v>3</v>
          </cell>
        </row>
        <row r="24">
          <cell r="AF24">
            <v>3</v>
          </cell>
          <cell r="AG24">
            <v>4</v>
          </cell>
          <cell r="AH24">
            <v>3</v>
          </cell>
          <cell r="AI24">
            <v>3</v>
          </cell>
        </row>
        <row r="25">
          <cell r="AF25">
            <v>3</v>
          </cell>
          <cell r="AG25">
            <v>3</v>
          </cell>
          <cell r="AH25">
            <v>3</v>
          </cell>
          <cell r="AI25">
            <v>4</v>
          </cell>
        </row>
        <row r="26">
          <cell r="AF26">
            <v>5</v>
          </cell>
          <cell r="AG26">
            <v>5</v>
          </cell>
          <cell r="AH26">
            <v>5</v>
          </cell>
          <cell r="AI26">
            <v>5</v>
          </cell>
        </row>
        <row r="27">
          <cell r="AF27">
            <v>5</v>
          </cell>
          <cell r="AG27">
            <v>5</v>
          </cell>
          <cell r="AH27">
            <v>5</v>
          </cell>
          <cell r="AI27">
            <v>5</v>
          </cell>
        </row>
        <row r="28">
          <cell r="AF28">
            <v>5</v>
          </cell>
          <cell r="AG28">
            <v>5</v>
          </cell>
          <cell r="AH28">
            <v>5</v>
          </cell>
          <cell r="AI28">
            <v>5</v>
          </cell>
        </row>
        <row r="29">
          <cell r="AF29">
            <v>3</v>
          </cell>
          <cell r="AG29">
            <v>3</v>
          </cell>
          <cell r="AH29">
            <v>3</v>
          </cell>
          <cell r="AI29">
            <v>3</v>
          </cell>
        </row>
        <row r="30">
          <cell r="AF30">
            <v>4</v>
          </cell>
          <cell r="AG30">
            <v>4</v>
          </cell>
          <cell r="AH30">
            <v>4</v>
          </cell>
          <cell r="AI30">
            <v>4</v>
          </cell>
        </row>
        <row r="31">
          <cell r="AF31">
            <v>5</v>
          </cell>
          <cell r="AG31">
            <v>5</v>
          </cell>
          <cell r="AH31">
            <v>5</v>
          </cell>
          <cell r="AI31">
            <v>5</v>
          </cell>
        </row>
        <row r="32">
          <cell r="AF32">
            <v>4</v>
          </cell>
          <cell r="AG32">
            <v>3</v>
          </cell>
          <cell r="AH32">
            <v>3</v>
          </cell>
          <cell r="AI32">
            <v>4</v>
          </cell>
        </row>
        <row r="33">
          <cell r="AF33">
            <v>4</v>
          </cell>
          <cell r="AG33">
            <v>4</v>
          </cell>
          <cell r="AH33">
            <v>4</v>
          </cell>
          <cell r="AI33">
            <v>4</v>
          </cell>
        </row>
        <row r="34">
          <cell r="AF34">
            <v>4</v>
          </cell>
          <cell r="AG34">
            <v>4</v>
          </cell>
          <cell r="AH34">
            <v>4</v>
          </cell>
          <cell r="AI34">
            <v>4</v>
          </cell>
        </row>
        <row r="35">
          <cell r="AF35">
            <v>4</v>
          </cell>
          <cell r="AG35">
            <v>4</v>
          </cell>
          <cell r="AH35">
            <v>4</v>
          </cell>
          <cell r="AI35">
            <v>4</v>
          </cell>
        </row>
        <row r="36">
          <cell r="AF36">
            <v>4</v>
          </cell>
          <cell r="AG36">
            <v>4</v>
          </cell>
          <cell r="AH36">
            <v>4</v>
          </cell>
          <cell r="AI36">
            <v>5</v>
          </cell>
        </row>
        <row r="37">
          <cell r="AF37">
            <v>5</v>
          </cell>
          <cell r="AG37">
            <v>5</v>
          </cell>
          <cell r="AH37">
            <v>5</v>
          </cell>
          <cell r="AI37">
            <v>5</v>
          </cell>
        </row>
        <row r="38">
          <cell r="AF38">
            <v>5</v>
          </cell>
          <cell r="AG38">
            <v>5</v>
          </cell>
          <cell r="AH38">
            <v>5</v>
          </cell>
          <cell r="AI38">
            <v>5</v>
          </cell>
        </row>
        <row r="39">
          <cell r="AF39">
            <v>4</v>
          </cell>
          <cell r="AG39">
            <v>4</v>
          </cell>
          <cell r="AH39">
            <v>4</v>
          </cell>
          <cell r="AI39">
            <v>4</v>
          </cell>
        </row>
        <row r="40">
          <cell r="AF40">
            <v>5</v>
          </cell>
          <cell r="AG40">
            <v>5</v>
          </cell>
          <cell r="AH40">
            <v>5</v>
          </cell>
          <cell r="AI40">
            <v>5</v>
          </cell>
        </row>
        <row r="41">
          <cell r="AF41">
            <v>4</v>
          </cell>
          <cell r="AG41">
            <v>3</v>
          </cell>
          <cell r="AH41">
            <v>3</v>
          </cell>
          <cell r="AI41">
            <v>3</v>
          </cell>
        </row>
        <row r="42">
          <cell r="AF42">
            <v>5</v>
          </cell>
          <cell r="AG42">
            <v>4</v>
          </cell>
          <cell r="AH42">
            <v>3</v>
          </cell>
          <cell r="AI42">
            <v>4</v>
          </cell>
        </row>
        <row r="43">
          <cell r="AF43">
            <v>3</v>
          </cell>
          <cell r="AG43">
            <v>4</v>
          </cell>
          <cell r="AH43">
            <v>4</v>
          </cell>
          <cell r="AI43">
            <v>3</v>
          </cell>
        </row>
        <row r="44">
          <cell r="AF44">
            <v>3</v>
          </cell>
          <cell r="AG44">
            <v>3</v>
          </cell>
          <cell r="AH44">
            <v>4</v>
          </cell>
          <cell r="AI44">
            <v>3</v>
          </cell>
        </row>
        <row r="45">
          <cell r="AF45">
            <v>4</v>
          </cell>
          <cell r="AG45">
            <v>4</v>
          </cell>
          <cell r="AH45">
            <v>4</v>
          </cell>
          <cell r="AI45">
            <v>4</v>
          </cell>
        </row>
        <row r="46">
          <cell r="AF46">
            <v>3</v>
          </cell>
          <cell r="AG46">
            <v>4</v>
          </cell>
          <cell r="AH46">
            <v>4</v>
          </cell>
          <cell r="AI46">
            <v>4</v>
          </cell>
        </row>
        <row r="47">
          <cell r="AF47">
            <v>2</v>
          </cell>
          <cell r="AG47">
            <v>2</v>
          </cell>
          <cell r="AH47">
            <v>3</v>
          </cell>
          <cell r="AI47">
            <v>3</v>
          </cell>
        </row>
        <row r="48">
          <cell r="AF48">
            <v>3</v>
          </cell>
          <cell r="AG48">
            <v>4</v>
          </cell>
          <cell r="AH48">
            <v>3</v>
          </cell>
          <cell r="AI48">
            <v>3</v>
          </cell>
        </row>
        <row r="49">
          <cell r="AF49">
            <v>3</v>
          </cell>
          <cell r="AG49">
            <v>3</v>
          </cell>
          <cell r="AH49">
            <v>3</v>
          </cell>
          <cell r="AI49">
            <v>4</v>
          </cell>
        </row>
        <row r="50">
          <cell r="AF50">
            <v>3</v>
          </cell>
          <cell r="AG50">
            <v>3</v>
          </cell>
          <cell r="AH50">
            <v>3</v>
          </cell>
          <cell r="AI50">
            <v>3</v>
          </cell>
        </row>
        <row r="51">
          <cell r="AF51">
            <v>5</v>
          </cell>
          <cell r="AG51">
            <v>5</v>
          </cell>
          <cell r="AH51">
            <v>5</v>
          </cell>
          <cell r="AI51">
            <v>5</v>
          </cell>
        </row>
        <row r="52">
          <cell r="AF52">
            <v>4</v>
          </cell>
          <cell r="AG52">
            <v>4</v>
          </cell>
          <cell r="AH52">
            <v>4</v>
          </cell>
          <cell r="AI52">
            <v>4</v>
          </cell>
        </row>
        <row r="53">
          <cell r="AF53">
            <v>4</v>
          </cell>
          <cell r="AG53">
            <v>4</v>
          </cell>
          <cell r="AH53">
            <v>4</v>
          </cell>
          <cell r="AI53">
            <v>4</v>
          </cell>
        </row>
        <row r="54">
          <cell r="AF54">
            <v>3</v>
          </cell>
          <cell r="AG54">
            <v>3</v>
          </cell>
          <cell r="AH54">
            <v>3</v>
          </cell>
          <cell r="AI54">
            <v>4</v>
          </cell>
        </row>
        <row r="55">
          <cell r="AF55">
            <v>4</v>
          </cell>
          <cell r="AG55">
            <v>4</v>
          </cell>
          <cell r="AH55">
            <v>4</v>
          </cell>
          <cell r="AI55">
            <v>4</v>
          </cell>
        </row>
        <row r="56">
          <cell r="AF56">
            <v>4</v>
          </cell>
          <cell r="AG56">
            <v>4</v>
          </cell>
          <cell r="AH56">
            <v>4</v>
          </cell>
          <cell r="AI56">
            <v>4</v>
          </cell>
        </row>
        <row r="57">
          <cell r="AF57">
            <v>4</v>
          </cell>
          <cell r="AG57">
            <v>4</v>
          </cell>
          <cell r="AH57">
            <v>4</v>
          </cell>
          <cell r="AI57">
            <v>4</v>
          </cell>
        </row>
        <row r="58">
          <cell r="AF58">
            <v>4</v>
          </cell>
          <cell r="AG58">
            <v>4</v>
          </cell>
          <cell r="AH58">
            <v>4</v>
          </cell>
          <cell r="AI58">
            <v>4</v>
          </cell>
        </row>
        <row r="59">
          <cell r="AF59">
            <v>4</v>
          </cell>
          <cell r="AG59">
            <v>4</v>
          </cell>
          <cell r="AH59">
            <v>4</v>
          </cell>
          <cell r="AI59">
            <v>4</v>
          </cell>
        </row>
        <row r="60">
          <cell r="AF60">
            <v>4</v>
          </cell>
          <cell r="AG60">
            <v>4</v>
          </cell>
          <cell r="AH60">
            <v>4</v>
          </cell>
          <cell r="AI60">
            <v>4</v>
          </cell>
        </row>
        <row r="61">
          <cell r="AF61">
            <v>4</v>
          </cell>
          <cell r="AG61">
            <v>4</v>
          </cell>
          <cell r="AH61">
            <v>4</v>
          </cell>
          <cell r="AI61">
            <v>4</v>
          </cell>
        </row>
        <row r="62">
          <cell r="AF62">
            <v>5</v>
          </cell>
          <cell r="AG62">
            <v>5</v>
          </cell>
          <cell r="AH62">
            <v>5</v>
          </cell>
          <cell r="AI62">
            <v>5</v>
          </cell>
        </row>
        <row r="63">
          <cell r="AF63">
            <v>4</v>
          </cell>
          <cell r="AG63">
            <v>4</v>
          </cell>
          <cell r="AH63">
            <v>4</v>
          </cell>
          <cell r="AI63">
            <v>4</v>
          </cell>
        </row>
        <row r="64">
          <cell r="AF64">
            <v>2</v>
          </cell>
          <cell r="AG64">
            <v>2</v>
          </cell>
          <cell r="AH64">
            <v>2</v>
          </cell>
          <cell r="AI64">
            <v>3</v>
          </cell>
        </row>
        <row r="65">
          <cell r="AF65">
            <v>3</v>
          </cell>
          <cell r="AG65">
            <v>3</v>
          </cell>
          <cell r="AH65">
            <v>4</v>
          </cell>
          <cell r="AI65">
            <v>3</v>
          </cell>
        </row>
        <row r="66">
          <cell r="AF66">
            <v>4</v>
          </cell>
          <cell r="AG66">
            <v>4</v>
          </cell>
          <cell r="AH66">
            <v>4</v>
          </cell>
          <cell r="AI66">
            <v>4</v>
          </cell>
        </row>
        <row r="67">
          <cell r="AF67">
            <v>4</v>
          </cell>
          <cell r="AG67">
            <v>4</v>
          </cell>
          <cell r="AH67">
            <v>4</v>
          </cell>
          <cell r="AI67">
            <v>4</v>
          </cell>
        </row>
        <row r="68">
          <cell r="AF68">
            <v>4</v>
          </cell>
          <cell r="AG68">
            <v>3</v>
          </cell>
          <cell r="AH68">
            <v>4</v>
          </cell>
          <cell r="AI68">
            <v>4</v>
          </cell>
        </row>
        <row r="69">
          <cell r="AF69">
            <v>2</v>
          </cell>
          <cell r="AG69">
            <v>2</v>
          </cell>
          <cell r="AH69">
            <v>2</v>
          </cell>
          <cell r="AI69">
            <v>2</v>
          </cell>
        </row>
        <row r="70">
          <cell r="AF70">
            <v>4</v>
          </cell>
          <cell r="AG70">
            <v>4</v>
          </cell>
          <cell r="AH70">
            <v>4</v>
          </cell>
          <cell r="AI70">
            <v>4</v>
          </cell>
        </row>
        <row r="71">
          <cell r="AF71">
            <v>5</v>
          </cell>
          <cell r="AG71">
            <v>5</v>
          </cell>
          <cell r="AH71">
            <v>3</v>
          </cell>
          <cell r="AI71">
            <v>3</v>
          </cell>
        </row>
        <row r="72">
          <cell r="AF72">
            <v>3</v>
          </cell>
          <cell r="AG72">
            <v>4</v>
          </cell>
          <cell r="AH72">
            <v>3</v>
          </cell>
          <cell r="AI72">
            <v>4</v>
          </cell>
        </row>
        <row r="73">
          <cell r="AF73">
            <v>3</v>
          </cell>
          <cell r="AG73">
            <v>4</v>
          </cell>
          <cell r="AH73">
            <v>3</v>
          </cell>
          <cell r="AI73">
            <v>4</v>
          </cell>
        </row>
        <row r="74">
          <cell r="AF74">
            <v>5</v>
          </cell>
          <cell r="AG74">
            <v>5</v>
          </cell>
          <cell r="AH74">
            <v>5</v>
          </cell>
          <cell r="AI74">
            <v>5</v>
          </cell>
        </row>
        <row r="75">
          <cell r="AF75">
            <v>4</v>
          </cell>
          <cell r="AG75">
            <v>4</v>
          </cell>
          <cell r="AH75">
            <v>5</v>
          </cell>
          <cell r="AI75">
            <v>5</v>
          </cell>
        </row>
        <row r="76">
          <cell r="AF76">
            <v>4</v>
          </cell>
          <cell r="AG76">
            <v>4</v>
          </cell>
          <cell r="AH76">
            <v>5</v>
          </cell>
          <cell r="AI76">
            <v>5</v>
          </cell>
        </row>
        <row r="77">
          <cell r="AF77">
            <v>5</v>
          </cell>
          <cell r="AG77">
            <v>4</v>
          </cell>
          <cell r="AH77">
            <v>4</v>
          </cell>
          <cell r="AI77">
            <v>4</v>
          </cell>
        </row>
        <row r="78">
          <cell r="AF78">
            <v>5</v>
          </cell>
          <cell r="AG78">
            <v>5</v>
          </cell>
          <cell r="AH78">
            <v>5</v>
          </cell>
          <cell r="AI78">
            <v>5</v>
          </cell>
        </row>
        <row r="79">
          <cell r="AF79">
            <v>4</v>
          </cell>
          <cell r="AG79">
            <v>4</v>
          </cell>
          <cell r="AH79">
            <v>4</v>
          </cell>
          <cell r="AI79">
            <v>4</v>
          </cell>
        </row>
        <row r="80">
          <cell r="AF80">
            <v>4</v>
          </cell>
          <cell r="AG80">
            <v>4</v>
          </cell>
          <cell r="AH80">
            <v>4</v>
          </cell>
          <cell r="AI80">
            <v>4</v>
          </cell>
        </row>
        <row r="81">
          <cell r="AF81">
            <v>5</v>
          </cell>
          <cell r="AG81">
            <v>5</v>
          </cell>
          <cell r="AH81">
            <v>5</v>
          </cell>
          <cell r="AI81">
            <v>5</v>
          </cell>
        </row>
        <row r="82">
          <cell r="AF82">
            <v>4</v>
          </cell>
          <cell r="AG82">
            <v>4</v>
          </cell>
          <cell r="AH82">
            <v>3</v>
          </cell>
          <cell r="AI82">
            <v>4</v>
          </cell>
        </row>
        <row r="83">
          <cell r="AF83">
            <v>3</v>
          </cell>
          <cell r="AG83">
            <v>3</v>
          </cell>
          <cell r="AH83">
            <v>3</v>
          </cell>
          <cell r="AI83">
            <v>3</v>
          </cell>
        </row>
        <row r="84">
          <cell r="AF84">
            <v>5</v>
          </cell>
          <cell r="AG84">
            <v>5</v>
          </cell>
          <cell r="AH84">
            <v>5</v>
          </cell>
          <cell r="AI84">
            <v>5</v>
          </cell>
        </row>
        <row r="85">
          <cell r="AF85">
            <v>4</v>
          </cell>
          <cell r="AG85">
            <v>4</v>
          </cell>
          <cell r="AH85">
            <v>4</v>
          </cell>
          <cell r="AI85">
            <v>4</v>
          </cell>
        </row>
        <row r="86">
          <cell r="AF86">
            <v>4</v>
          </cell>
          <cell r="AG86">
            <v>4</v>
          </cell>
          <cell r="AH86">
            <v>4</v>
          </cell>
          <cell r="AI86">
            <v>4</v>
          </cell>
        </row>
        <row r="87">
          <cell r="AF87">
            <v>3</v>
          </cell>
          <cell r="AG87">
            <v>3</v>
          </cell>
          <cell r="AH87">
            <v>3</v>
          </cell>
          <cell r="AI87">
            <v>3</v>
          </cell>
        </row>
        <row r="88">
          <cell r="AF88">
            <v>2</v>
          </cell>
          <cell r="AG88">
            <v>3</v>
          </cell>
          <cell r="AH88">
            <v>4</v>
          </cell>
          <cell r="AI88">
            <v>4</v>
          </cell>
        </row>
        <row r="89">
          <cell r="AF89">
            <v>5</v>
          </cell>
          <cell r="AG89">
            <v>5</v>
          </cell>
          <cell r="AH89">
            <v>5</v>
          </cell>
          <cell r="AI89">
            <v>5</v>
          </cell>
        </row>
        <row r="90">
          <cell r="AF90">
            <v>3</v>
          </cell>
          <cell r="AG90">
            <v>2</v>
          </cell>
          <cell r="AH90">
            <v>2</v>
          </cell>
          <cell r="AI90">
            <v>3</v>
          </cell>
        </row>
        <row r="91">
          <cell r="AF91">
            <v>2</v>
          </cell>
          <cell r="AG91">
            <v>2</v>
          </cell>
          <cell r="AH91">
            <v>1</v>
          </cell>
          <cell r="AI91">
            <v>1</v>
          </cell>
        </row>
        <row r="92">
          <cell r="AF92">
            <v>2</v>
          </cell>
          <cell r="AG92">
            <v>2</v>
          </cell>
          <cell r="AH92">
            <v>2</v>
          </cell>
          <cell r="AI92">
            <v>1</v>
          </cell>
        </row>
        <row r="93">
          <cell r="AF93">
            <v>4</v>
          </cell>
          <cell r="AG93">
            <v>4</v>
          </cell>
          <cell r="AH93">
            <v>4</v>
          </cell>
          <cell r="AI93">
            <v>4</v>
          </cell>
        </row>
        <row r="94">
          <cell r="AF94">
            <v>2</v>
          </cell>
          <cell r="AG94">
            <v>2</v>
          </cell>
          <cell r="AH94">
            <v>2</v>
          </cell>
          <cell r="AI94">
            <v>2</v>
          </cell>
        </row>
        <row r="95">
          <cell r="AF95">
            <v>3</v>
          </cell>
          <cell r="AG95">
            <v>3</v>
          </cell>
          <cell r="AH95">
            <v>4</v>
          </cell>
          <cell r="AI95">
            <v>4</v>
          </cell>
        </row>
        <row r="96">
          <cell r="AF96">
            <v>3</v>
          </cell>
          <cell r="AG96">
            <v>3</v>
          </cell>
          <cell r="AH96">
            <v>3</v>
          </cell>
          <cell r="AI96">
            <v>3</v>
          </cell>
        </row>
        <row r="97">
          <cell r="AF97">
            <v>3</v>
          </cell>
          <cell r="AG97">
            <v>4</v>
          </cell>
          <cell r="AH97">
            <v>4</v>
          </cell>
          <cell r="AI97">
            <v>4</v>
          </cell>
        </row>
        <row r="98">
          <cell r="AF98">
            <v>4</v>
          </cell>
          <cell r="AG98">
            <v>4</v>
          </cell>
          <cell r="AH98">
            <v>3</v>
          </cell>
          <cell r="AI98">
            <v>4</v>
          </cell>
        </row>
        <row r="99">
          <cell r="AF99">
            <v>4</v>
          </cell>
          <cell r="AG99">
            <v>4</v>
          </cell>
          <cell r="AH99">
            <v>3</v>
          </cell>
          <cell r="AI99">
            <v>4</v>
          </cell>
        </row>
        <row r="100">
          <cell r="AF100">
            <v>4</v>
          </cell>
          <cell r="AG100">
            <v>3</v>
          </cell>
          <cell r="AH100">
            <v>3</v>
          </cell>
          <cell r="AI100">
            <v>4</v>
          </cell>
        </row>
        <row r="101">
          <cell r="AF101">
            <v>3</v>
          </cell>
          <cell r="AG101">
            <v>4</v>
          </cell>
          <cell r="AH101">
            <v>4</v>
          </cell>
          <cell r="AI101">
            <v>4</v>
          </cell>
        </row>
        <row r="102">
          <cell r="AF102">
            <v>4</v>
          </cell>
          <cell r="AG102">
            <v>4</v>
          </cell>
          <cell r="AH102">
            <v>4</v>
          </cell>
          <cell r="AI102">
            <v>4</v>
          </cell>
        </row>
        <row r="103">
          <cell r="AF103">
            <v>5</v>
          </cell>
          <cell r="AG103">
            <v>5</v>
          </cell>
          <cell r="AH103">
            <v>5</v>
          </cell>
          <cell r="AI103">
            <v>5</v>
          </cell>
        </row>
        <row r="104">
          <cell r="AF104">
            <v>2</v>
          </cell>
          <cell r="AG104">
            <v>2</v>
          </cell>
          <cell r="AH104">
            <v>2</v>
          </cell>
          <cell r="AI104">
            <v>2</v>
          </cell>
        </row>
        <row r="105">
          <cell r="AF105">
            <v>3</v>
          </cell>
          <cell r="AG105">
            <v>3</v>
          </cell>
          <cell r="AH105">
            <v>3</v>
          </cell>
          <cell r="AI105">
            <v>3</v>
          </cell>
        </row>
        <row r="106">
          <cell r="AF106">
            <v>4</v>
          </cell>
          <cell r="AG106">
            <v>4</v>
          </cell>
          <cell r="AH106">
            <v>4</v>
          </cell>
          <cell r="AI106">
            <v>4</v>
          </cell>
        </row>
        <row r="107">
          <cell r="AF107">
            <v>4</v>
          </cell>
          <cell r="AG107">
            <v>4</v>
          </cell>
          <cell r="AH107">
            <v>4</v>
          </cell>
          <cell r="AI107">
            <v>4</v>
          </cell>
        </row>
        <row r="108">
          <cell r="AF108">
            <v>4</v>
          </cell>
          <cell r="AG108">
            <v>4</v>
          </cell>
          <cell r="AH108">
            <v>2</v>
          </cell>
          <cell r="AI108">
            <v>3</v>
          </cell>
        </row>
        <row r="109">
          <cell r="AF109">
            <v>3</v>
          </cell>
          <cell r="AG109">
            <v>3</v>
          </cell>
          <cell r="AH109">
            <v>3</v>
          </cell>
          <cell r="AI109">
            <v>3</v>
          </cell>
        </row>
        <row r="110">
          <cell r="AF110">
            <v>4</v>
          </cell>
          <cell r="AG110">
            <v>4</v>
          </cell>
          <cell r="AH110">
            <v>4</v>
          </cell>
          <cell r="AI110">
            <v>4</v>
          </cell>
        </row>
        <row r="111">
          <cell r="AF111">
            <v>4</v>
          </cell>
          <cell r="AG111">
            <v>4</v>
          </cell>
          <cell r="AH111">
            <v>4</v>
          </cell>
          <cell r="AI111">
            <v>4</v>
          </cell>
        </row>
        <row r="112">
          <cell r="AF112">
            <v>4</v>
          </cell>
          <cell r="AG112">
            <v>4</v>
          </cell>
          <cell r="AH112">
            <v>4</v>
          </cell>
          <cell r="AI112">
            <v>4</v>
          </cell>
        </row>
        <row r="113">
          <cell r="AF113">
            <v>4</v>
          </cell>
          <cell r="AG113">
            <v>4</v>
          </cell>
          <cell r="AH113">
            <v>4</v>
          </cell>
          <cell r="AI113">
            <v>4</v>
          </cell>
        </row>
        <row r="114">
          <cell r="AF114">
            <v>4</v>
          </cell>
          <cell r="AG114">
            <v>4</v>
          </cell>
          <cell r="AH114">
            <v>4</v>
          </cell>
          <cell r="AI114">
            <v>4</v>
          </cell>
        </row>
        <row r="115">
          <cell r="AF115">
            <v>3</v>
          </cell>
          <cell r="AG115">
            <v>3</v>
          </cell>
          <cell r="AH115">
            <v>3</v>
          </cell>
          <cell r="AI115">
            <v>3</v>
          </cell>
        </row>
        <row r="116">
          <cell r="AF116">
            <v>2</v>
          </cell>
          <cell r="AG116">
            <v>3</v>
          </cell>
          <cell r="AH116">
            <v>2</v>
          </cell>
          <cell r="AI116">
            <v>2</v>
          </cell>
        </row>
        <row r="117">
          <cell r="AF117">
            <v>5</v>
          </cell>
          <cell r="AG117">
            <v>5</v>
          </cell>
          <cell r="AH117">
            <v>5</v>
          </cell>
          <cell r="AI117">
            <v>5</v>
          </cell>
        </row>
        <row r="118">
          <cell r="AF118">
            <v>5</v>
          </cell>
          <cell r="AG118">
            <v>4</v>
          </cell>
          <cell r="AH118">
            <v>4</v>
          </cell>
          <cell r="AI118">
            <v>5</v>
          </cell>
        </row>
        <row r="119">
          <cell r="AF119">
            <v>3</v>
          </cell>
          <cell r="AG119">
            <v>3</v>
          </cell>
          <cell r="AH119">
            <v>3</v>
          </cell>
          <cell r="AI119">
            <v>3</v>
          </cell>
        </row>
        <row r="120">
          <cell r="AF120">
            <v>5</v>
          </cell>
          <cell r="AG120">
            <v>5</v>
          </cell>
          <cell r="AH120">
            <v>5</v>
          </cell>
          <cell r="AI120">
            <v>5</v>
          </cell>
        </row>
        <row r="121">
          <cell r="AF121">
            <v>4</v>
          </cell>
          <cell r="AG121">
            <v>4</v>
          </cell>
          <cell r="AH121">
            <v>4</v>
          </cell>
          <cell r="AI121">
            <v>4</v>
          </cell>
        </row>
        <row r="122">
          <cell r="AF122">
            <v>4</v>
          </cell>
          <cell r="AG122">
            <v>4</v>
          </cell>
          <cell r="AH122">
            <v>4</v>
          </cell>
          <cell r="AI122">
            <v>4</v>
          </cell>
        </row>
        <row r="123">
          <cell r="AF123">
            <v>5</v>
          </cell>
          <cell r="AG123">
            <v>4</v>
          </cell>
          <cell r="AH123">
            <v>4</v>
          </cell>
          <cell r="AI123">
            <v>4</v>
          </cell>
        </row>
        <row r="124">
          <cell r="AF124">
            <v>4</v>
          </cell>
          <cell r="AG124">
            <v>4</v>
          </cell>
          <cell r="AH124">
            <v>5</v>
          </cell>
          <cell r="AI124">
            <v>5</v>
          </cell>
        </row>
        <row r="125">
          <cell r="AF125">
            <v>4</v>
          </cell>
          <cell r="AG125">
            <v>4</v>
          </cell>
          <cell r="AH125">
            <v>4</v>
          </cell>
          <cell r="AI125">
            <v>4</v>
          </cell>
        </row>
        <row r="126">
          <cell r="AF126">
            <v>3</v>
          </cell>
          <cell r="AG126">
            <v>3</v>
          </cell>
          <cell r="AH126">
            <v>5</v>
          </cell>
          <cell r="AI126">
            <v>4</v>
          </cell>
        </row>
        <row r="127">
          <cell r="AF127">
            <v>2</v>
          </cell>
          <cell r="AG127">
            <v>2</v>
          </cell>
          <cell r="AH127">
            <v>2</v>
          </cell>
          <cell r="AI127">
            <v>3</v>
          </cell>
        </row>
        <row r="128">
          <cell r="AF128">
            <v>4</v>
          </cell>
          <cell r="AG128">
            <v>4</v>
          </cell>
          <cell r="AH128">
            <v>4</v>
          </cell>
          <cell r="AI128">
            <v>4</v>
          </cell>
        </row>
        <row r="129">
          <cell r="AF129">
            <v>4</v>
          </cell>
          <cell r="AG129">
            <v>4</v>
          </cell>
          <cell r="AH129">
            <v>4</v>
          </cell>
          <cell r="AI129">
            <v>4</v>
          </cell>
        </row>
        <row r="130">
          <cell r="AF130">
            <v>4</v>
          </cell>
          <cell r="AG130">
            <v>4</v>
          </cell>
          <cell r="AH130">
            <v>4</v>
          </cell>
          <cell r="AI130">
            <v>4</v>
          </cell>
        </row>
        <row r="131">
          <cell r="AF131">
            <v>5</v>
          </cell>
          <cell r="AG131">
            <v>5</v>
          </cell>
          <cell r="AH131">
            <v>5</v>
          </cell>
          <cell r="AI131">
            <v>5</v>
          </cell>
        </row>
        <row r="132">
          <cell r="AF132">
            <v>4</v>
          </cell>
          <cell r="AG132">
            <v>4</v>
          </cell>
          <cell r="AH132">
            <v>4</v>
          </cell>
          <cell r="AI132">
            <v>4</v>
          </cell>
        </row>
        <row r="133">
          <cell r="AF133">
            <v>3</v>
          </cell>
          <cell r="AG133">
            <v>3</v>
          </cell>
          <cell r="AH133">
            <v>3</v>
          </cell>
          <cell r="AI133">
            <v>3</v>
          </cell>
        </row>
        <row r="134">
          <cell r="AF134">
            <v>4</v>
          </cell>
          <cell r="AG134">
            <v>4</v>
          </cell>
          <cell r="AH134">
            <v>4</v>
          </cell>
          <cell r="AI134">
            <v>4</v>
          </cell>
        </row>
        <row r="135">
          <cell r="AF135">
            <v>3</v>
          </cell>
          <cell r="AG135">
            <v>3</v>
          </cell>
          <cell r="AH135">
            <v>3</v>
          </cell>
          <cell r="AI135">
            <v>3</v>
          </cell>
        </row>
        <row r="136">
          <cell r="AF136">
            <v>4</v>
          </cell>
          <cell r="AG136">
            <v>3</v>
          </cell>
          <cell r="AH136">
            <v>4</v>
          </cell>
          <cell r="AI136">
            <v>4</v>
          </cell>
        </row>
        <row r="137">
          <cell r="AF137">
            <v>3</v>
          </cell>
          <cell r="AG137">
            <v>4</v>
          </cell>
          <cell r="AH137">
            <v>4</v>
          </cell>
          <cell r="AI137">
            <v>4</v>
          </cell>
        </row>
        <row r="138">
          <cell r="AF138">
            <v>4</v>
          </cell>
          <cell r="AG138">
            <v>4</v>
          </cell>
          <cell r="AH138">
            <v>4</v>
          </cell>
          <cell r="AI138">
            <v>4</v>
          </cell>
        </row>
        <row r="139">
          <cell r="AF139">
            <v>5</v>
          </cell>
          <cell r="AG139">
            <v>5</v>
          </cell>
          <cell r="AH139">
            <v>5</v>
          </cell>
          <cell r="AI139">
            <v>5</v>
          </cell>
        </row>
        <row r="140">
          <cell r="AF140">
            <v>4</v>
          </cell>
          <cell r="AG140">
            <v>4</v>
          </cell>
          <cell r="AH140">
            <v>4</v>
          </cell>
          <cell r="AI140">
            <v>5</v>
          </cell>
        </row>
        <row r="141">
          <cell r="AF141">
            <v>5</v>
          </cell>
          <cell r="AG141">
            <v>5</v>
          </cell>
          <cell r="AH141">
            <v>5</v>
          </cell>
          <cell r="AI141">
            <v>5</v>
          </cell>
        </row>
        <row r="142">
          <cell r="AF142">
            <v>3</v>
          </cell>
          <cell r="AG142">
            <v>4</v>
          </cell>
          <cell r="AH142">
            <v>3</v>
          </cell>
          <cell r="AI142">
            <v>4</v>
          </cell>
        </row>
        <row r="143">
          <cell r="AF143">
            <v>5</v>
          </cell>
          <cell r="AG143">
            <v>5</v>
          </cell>
          <cell r="AH143">
            <v>5</v>
          </cell>
          <cell r="AI143">
            <v>5</v>
          </cell>
        </row>
        <row r="144">
          <cell r="AF144">
            <v>4</v>
          </cell>
          <cell r="AG144">
            <v>4</v>
          </cell>
          <cell r="AH144">
            <v>4</v>
          </cell>
          <cell r="AI144">
            <v>1</v>
          </cell>
        </row>
        <row r="145">
          <cell r="AF145">
            <v>3</v>
          </cell>
          <cell r="AG145">
            <v>4</v>
          </cell>
          <cell r="AH145">
            <v>4</v>
          </cell>
          <cell r="AI145">
            <v>4</v>
          </cell>
        </row>
        <row r="146">
          <cell r="AF146">
            <v>5</v>
          </cell>
          <cell r="AG146">
            <v>4</v>
          </cell>
          <cell r="AH146">
            <v>4</v>
          </cell>
          <cell r="AI146">
            <v>4</v>
          </cell>
        </row>
        <row r="147">
          <cell r="AF147">
            <v>4</v>
          </cell>
          <cell r="AG147">
            <v>4</v>
          </cell>
          <cell r="AH147">
            <v>4</v>
          </cell>
          <cell r="AI147">
            <v>4</v>
          </cell>
        </row>
        <row r="148">
          <cell r="AF148">
            <v>3</v>
          </cell>
          <cell r="AG148">
            <v>3</v>
          </cell>
          <cell r="AH148">
            <v>4</v>
          </cell>
          <cell r="AI148">
            <v>3</v>
          </cell>
        </row>
        <row r="149">
          <cell r="AF149">
            <v>4</v>
          </cell>
          <cell r="AG149">
            <v>4</v>
          </cell>
          <cell r="AH149">
            <v>4</v>
          </cell>
          <cell r="AI149">
            <v>4</v>
          </cell>
        </row>
        <row r="150">
          <cell r="AF150">
            <v>4</v>
          </cell>
          <cell r="AG150">
            <v>4</v>
          </cell>
          <cell r="AH150">
            <v>4</v>
          </cell>
          <cell r="AI150">
            <v>4</v>
          </cell>
        </row>
        <row r="151">
          <cell r="AF151">
            <v>4</v>
          </cell>
          <cell r="AG151">
            <v>3</v>
          </cell>
          <cell r="AH151">
            <v>4</v>
          </cell>
          <cell r="AI151">
            <v>4</v>
          </cell>
        </row>
        <row r="152">
          <cell r="AF152">
            <v>4</v>
          </cell>
          <cell r="AG152">
            <v>4</v>
          </cell>
          <cell r="AH152">
            <v>4</v>
          </cell>
          <cell r="AI152">
            <v>4</v>
          </cell>
        </row>
        <row r="153">
          <cell r="AF153">
            <v>4</v>
          </cell>
          <cell r="AG153">
            <v>4</v>
          </cell>
          <cell r="AH153">
            <v>4</v>
          </cell>
          <cell r="AI153">
            <v>4</v>
          </cell>
        </row>
        <row r="154">
          <cell r="AF154">
            <v>5</v>
          </cell>
          <cell r="AG154">
            <v>5</v>
          </cell>
          <cell r="AH154">
            <v>5</v>
          </cell>
          <cell r="AI154">
            <v>5</v>
          </cell>
        </row>
        <row r="155">
          <cell r="AF155">
            <v>4</v>
          </cell>
          <cell r="AG155">
            <v>4</v>
          </cell>
          <cell r="AH155">
            <v>4</v>
          </cell>
          <cell r="AI155">
            <v>4</v>
          </cell>
        </row>
        <row r="156">
          <cell r="AF156">
            <v>3</v>
          </cell>
          <cell r="AG156">
            <v>3</v>
          </cell>
          <cell r="AH156">
            <v>3</v>
          </cell>
          <cell r="AI156">
            <v>3</v>
          </cell>
        </row>
        <row r="157">
          <cell r="AF157">
            <v>4</v>
          </cell>
          <cell r="AG157">
            <v>4</v>
          </cell>
          <cell r="AH157">
            <v>4</v>
          </cell>
          <cell r="AI157">
            <v>4</v>
          </cell>
        </row>
        <row r="158">
          <cell r="AF158">
            <v>4</v>
          </cell>
          <cell r="AG158">
            <v>4</v>
          </cell>
          <cell r="AH158">
            <v>4</v>
          </cell>
          <cell r="AI158">
            <v>4</v>
          </cell>
        </row>
        <row r="159">
          <cell r="AF159">
            <v>5</v>
          </cell>
          <cell r="AG159">
            <v>5</v>
          </cell>
          <cell r="AH159">
            <v>5</v>
          </cell>
          <cell r="AI159">
            <v>5</v>
          </cell>
        </row>
        <row r="160">
          <cell r="AF160">
            <v>5</v>
          </cell>
          <cell r="AG160">
            <v>5</v>
          </cell>
          <cell r="AH160">
            <v>4</v>
          </cell>
          <cell r="AI160">
            <v>4</v>
          </cell>
        </row>
        <row r="161">
          <cell r="AF161">
            <v>5</v>
          </cell>
          <cell r="AG161">
            <v>5</v>
          </cell>
          <cell r="AH161">
            <v>5</v>
          </cell>
          <cell r="AI161">
            <v>4</v>
          </cell>
        </row>
        <row r="162">
          <cell r="AF162">
            <v>3</v>
          </cell>
          <cell r="AG162">
            <v>3</v>
          </cell>
          <cell r="AH162">
            <v>3</v>
          </cell>
          <cell r="AI162">
            <v>3</v>
          </cell>
        </row>
        <row r="163">
          <cell r="AF163">
            <v>4</v>
          </cell>
          <cell r="AG163">
            <v>4</v>
          </cell>
          <cell r="AH163">
            <v>4</v>
          </cell>
          <cell r="AI163">
            <v>4</v>
          </cell>
        </row>
        <row r="164">
          <cell r="AF164">
            <v>4</v>
          </cell>
          <cell r="AG164">
            <v>4</v>
          </cell>
          <cell r="AH164">
            <v>5</v>
          </cell>
          <cell r="AI164">
            <v>5</v>
          </cell>
        </row>
        <row r="165">
          <cell r="AF165">
            <v>4</v>
          </cell>
          <cell r="AG165">
            <v>4</v>
          </cell>
          <cell r="AH165">
            <v>4</v>
          </cell>
          <cell r="AI165">
            <v>4</v>
          </cell>
        </row>
        <row r="166">
          <cell r="AF166">
            <v>3</v>
          </cell>
          <cell r="AG166">
            <v>3</v>
          </cell>
          <cell r="AH166">
            <v>3</v>
          </cell>
          <cell r="AI166">
            <v>3</v>
          </cell>
        </row>
        <row r="167">
          <cell r="AF167">
            <v>3</v>
          </cell>
          <cell r="AG167">
            <v>3</v>
          </cell>
          <cell r="AH167">
            <v>3</v>
          </cell>
          <cell r="AI167">
            <v>4</v>
          </cell>
        </row>
        <row r="168">
          <cell r="AF168">
            <v>3</v>
          </cell>
          <cell r="AG168">
            <v>4</v>
          </cell>
          <cell r="AH168">
            <v>3</v>
          </cell>
          <cell r="AI168">
            <v>4</v>
          </cell>
        </row>
        <row r="169">
          <cell r="AF169">
            <v>3</v>
          </cell>
          <cell r="AG169">
            <v>4</v>
          </cell>
          <cell r="AH169">
            <v>3</v>
          </cell>
          <cell r="AI169">
            <v>4</v>
          </cell>
        </row>
        <row r="170">
          <cell r="AF170">
            <v>3</v>
          </cell>
          <cell r="AG170">
            <v>3</v>
          </cell>
          <cell r="AH170">
            <v>3</v>
          </cell>
          <cell r="AI170">
            <v>4</v>
          </cell>
        </row>
        <row r="171">
          <cell r="AF171">
            <v>4</v>
          </cell>
          <cell r="AG171">
            <v>4</v>
          </cell>
          <cell r="AH171">
            <v>4</v>
          </cell>
          <cell r="AI171">
            <v>4</v>
          </cell>
        </row>
        <row r="172">
          <cell r="AF172">
            <v>4</v>
          </cell>
          <cell r="AG172">
            <v>4</v>
          </cell>
          <cell r="AH172">
            <v>4</v>
          </cell>
          <cell r="AI172">
            <v>4</v>
          </cell>
        </row>
        <row r="173">
          <cell r="AF173">
            <v>5</v>
          </cell>
          <cell r="AG173">
            <v>5</v>
          </cell>
          <cell r="AH173">
            <v>5</v>
          </cell>
          <cell r="AI173">
            <v>5</v>
          </cell>
        </row>
        <row r="174">
          <cell r="AF174">
            <v>4</v>
          </cell>
          <cell r="AG174">
            <v>4</v>
          </cell>
          <cell r="AH174">
            <v>4</v>
          </cell>
          <cell r="AI174">
            <v>4</v>
          </cell>
        </row>
        <row r="175">
          <cell r="AF175">
            <v>5</v>
          </cell>
          <cell r="AG175">
            <v>3</v>
          </cell>
          <cell r="AH175">
            <v>3</v>
          </cell>
          <cell r="AI175">
            <v>4</v>
          </cell>
        </row>
        <row r="176">
          <cell r="AF176">
            <v>4</v>
          </cell>
          <cell r="AG176">
            <v>4</v>
          </cell>
          <cell r="AH176">
            <v>4</v>
          </cell>
          <cell r="AI176">
            <v>4</v>
          </cell>
        </row>
        <row r="177">
          <cell r="AF177">
            <v>4</v>
          </cell>
          <cell r="AG177">
            <v>4</v>
          </cell>
          <cell r="AH177">
            <v>4</v>
          </cell>
          <cell r="AI177">
            <v>4</v>
          </cell>
        </row>
        <row r="178">
          <cell r="AF178">
            <v>4</v>
          </cell>
          <cell r="AG178">
            <v>3</v>
          </cell>
          <cell r="AH178">
            <v>3</v>
          </cell>
          <cell r="AI178">
            <v>4</v>
          </cell>
        </row>
        <row r="179">
          <cell r="AF179">
            <v>3</v>
          </cell>
          <cell r="AG179">
            <v>4</v>
          </cell>
          <cell r="AH179">
            <v>2</v>
          </cell>
          <cell r="AI179">
            <v>3</v>
          </cell>
        </row>
        <row r="180">
          <cell r="AF180">
            <v>5</v>
          </cell>
          <cell r="AG180">
            <v>5</v>
          </cell>
          <cell r="AH180">
            <v>5</v>
          </cell>
          <cell r="AI180">
            <v>5</v>
          </cell>
        </row>
        <row r="181">
          <cell r="AF181">
            <v>4</v>
          </cell>
          <cell r="AG181">
            <v>4</v>
          </cell>
          <cell r="AH181">
            <v>4</v>
          </cell>
          <cell r="AI181">
            <v>5</v>
          </cell>
        </row>
        <row r="182">
          <cell r="AF182">
            <v>5</v>
          </cell>
          <cell r="AG182">
            <v>4</v>
          </cell>
          <cell r="AH182">
            <v>3</v>
          </cell>
          <cell r="AI182">
            <v>4</v>
          </cell>
        </row>
        <row r="183">
          <cell r="AF183">
            <v>3</v>
          </cell>
          <cell r="AG183">
            <v>3</v>
          </cell>
          <cell r="AH183">
            <v>3</v>
          </cell>
          <cell r="AI183">
            <v>4</v>
          </cell>
        </row>
        <row r="184">
          <cell r="AF184">
            <v>4</v>
          </cell>
          <cell r="AG184">
            <v>4</v>
          </cell>
          <cell r="AH184">
            <v>4</v>
          </cell>
          <cell r="AI184">
            <v>4</v>
          </cell>
        </row>
        <row r="185">
          <cell r="AF185">
            <v>5</v>
          </cell>
          <cell r="AG185">
            <v>5</v>
          </cell>
          <cell r="AH185">
            <v>5</v>
          </cell>
          <cell r="AI185">
            <v>5</v>
          </cell>
        </row>
        <row r="186">
          <cell r="AF186">
            <v>5</v>
          </cell>
          <cell r="AG186">
            <v>4</v>
          </cell>
          <cell r="AH186">
            <v>4</v>
          </cell>
          <cell r="AI186">
            <v>5</v>
          </cell>
        </row>
        <row r="187">
          <cell r="AF187">
            <v>4</v>
          </cell>
          <cell r="AG187">
            <v>4</v>
          </cell>
          <cell r="AH187">
            <v>3</v>
          </cell>
          <cell r="AI187">
            <v>3</v>
          </cell>
        </row>
        <row r="188">
          <cell r="AF188">
            <v>4</v>
          </cell>
          <cell r="AG188">
            <v>4</v>
          </cell>
          <cell r="AH188">
            <v>4</v>
          </cell>
          <cell r="AI188">
            <v>4</v>
          </cell>
        </row>
        <row r="189">
          <cell r="AF189">
            <v>3</v>
          </cell>
          <cell r="AG189">
            <v>4</v>
          </cell>
          <cell r="AH189">
            <v>3</v>
          </cell>
          <cell r="AI189">
            <v>4</v>
          </cell>
        </row>
        <row r="190">
          <cell r="AF190">
            <v>4</v>
          </cell>
          <cell r="AG190">
            <v>4</v>
          </cell>
          <cell r="AH190">
            <v>4</v>
          </cell>
          <cell r="AI190">
            <v>4</v>
          </cell>
        </row>
        <row r="191">
          <cell r="AF191">
            <v>4</v>
          </cell>
          <cell r="AG191">
            <v>4</v>
          </cell>
          <cell r="AH191">
            <v>4</v>
          </cell>
          <cell r="AI191">
            <v>4</v>
          </cell>
        </row>
        <row r="192">
          <cell r="AF192">
            <v>4</v>
          </cell>
          <cell r="AG192">
            <v>4</v>
          </cell>
          <cell r="AH192">
            <v>4</v>
          </cell>
          <cell r="AI192">
            <v>5</v>
          </cell>
        </row>
        <row r="193">
          <cell r="AF193">
            <v>5</v>
          </cell>
          <cell r="AG193">
            <v>4</v>
          </cell>
          <cell r="AH193">
            <v>3</v>
          </cell>
          <cell r="AI193">
            <v>4</v>
          </cell>
        </row>
        <row r="194">
          <cell r="AF194">
            <v>4</v>
          </cell>
          <cell r="AG194">
            <v>4</v>
          </cell>
          <cell r="AH194">
            <v>3</v>
          </cell>
          <cell r="AI194">
            <v>3</v>
          </cell>
        </row>
        <row r="195">
          <cell r="AF195">
            <v>4</v>
          </cell>
          <cell r="AG195">
            <v>4</v>
          </cell>
          <cell r="AH195">
            <v>4</v>
          </cell>
          <cell r="AI195">
            <v>4</v>
          </cell>
        </row>
        <row r="196">
          <cell r="AF196">
            <v>4</v>
          </cell>
          <cell r="AG196">
            <v>4</v>
          </cell>
          <cell r="AH196">
            <v>4</v>
          </cell>
          <cell r="AI196">
            <v>4</v>
          </cell>
        </row>
        <row r="197">
          <cell r="AF197">
            <v>3</v>
          </cell>
          <cell r="AG197">
            <v>3</v>
          </cell>
          <cell r="AH197">
            <v>3</v>
          </cell>
          <cell r="AI197">
            <v>4</v>
          </cell>
        </row>
        <row r="198">
          <cell r="AF198">
            <v>4</v>
          </cell>
          <cell r="AG198">
            <v>4</v>
          </cell>
          <cell r="AH198">
            <v>4</v>
          </cell>
          <cell r="AI198">
            <v>4</v>
          </cell>
        </row>
        <row r="199">
          <cell r="AF199">
            <v>4</v>
          </cell>
          <cell r="AG199">
            <v>3</v>
          </cell>
          <cell r="AH199">
            <v>3</v>
          </cell>
          <cell r="AI199">
            <v>3</v>
          </cell>
        </row>
        <row r="200">
          <cell r="AF200">
            <v>3</v>
          </cell>
          <cell r="AG200">
            <v>4</v>
          </cell>
          <cell r="AH200">
            <v>3</v>
          </cell>
          <cell r="AI200">
            <v>5</v>
          </cell>
        </row>
        <row r="201">
          <cell r="AF201">
            <v>4</v>
          </cell>
          <cell r="AG201">
            <v>4</v>
          </cell>
          <cell r="AH201">
            <v>4</v>
          </cell>
          <cell r="AI201">
            <v>4</v>
          </cell>
        </row>
        <row r="202">
          <cell r="AF202">
            <v>4</v>
          </cell>
          <cell r="AG202">
            <v>5</v>
          </cell>
          <cell r="AH202">
            <v>4</v>
          </cell>
          <cell r="AI202">
            <v>5</v>
          </cell>
        </row>
        <row r="203">
          <cell r="AF203">
            <v>3</v>
          </cell>
          <cell r="AG203">
            <v>4</v>
          </cell>
          <cell r="AH203">
            <v>3</v>
          </cell>
          <cell r="AI203">
            <v>4</v>
          </cell>
        </row>
        <row r="204">
          <cell r="AF204">
            <v>5</v>
          </cell>
          <cell r="AG204">
            <v>5</v>
          </cell>
          <cell r="AH204">
            <v>4</v>
          </cell>
          <cell r="AI204">
            <v>4</v>
          </cell>
        </row>
        <row r="205">
          <cell r="AF205">
            <v>3</v>
          </cell>
          <cell r="AG205">
            <v>3</v>
          </cell>
          <cell r="AH205">
            <v>4</v>
          </cell>
          <cell r="AI205">
            <v>4</v>
          </cell>
        </row>
        <row r="206">
          <cell r="AF206">
            <v>4</v>
          </cell>
          <cell r="AG206">
            <v>4</v>
          </cell>
          <cell r="AH206">
            <v>4</v>
          </cell>
          <cell r="AI206">
            <v>4</v>
          </cell>
        </row>
        <row r="207">
          <cell r="AF207">
            <v>4</v>
          </cell>
          <cell r="AG207">
            <v>4</v>
          </cell>
          <cell r="AH207">
            <v>5</v>
          </cell>
          <cell r="AI207">
            <v>5</v>
          </cell>
        </row>
        <row r="208">
          <cell r="AF208">
            <v>4</v>
          </cell>
          <cell r="AG208">
            <v>4</v>
          </cell>
          <cell r="AH208">
            <v>4</v>
          </cell>
          <cell r="AI208">
            <v>4</v>
          </cell>
        </row>
        <row r="209">
          <cell r="AF209">
            <v>4</v>
          </cell>
          <cell r="AG209">
            <v>4</v>
          </cell>
          <cell r="AH209">
            <v>4</v>
          </cell>
          <cell r="AI209">
            <v>4</v>
          </cell>
        </row>
        <row r="213">
          <cell r="R213">
            <v>0.75919361181452916</v>
          </cell>
        </row>
        <row r="223">
          <cell r="K223" t="str">
            <v>website บัณฑิตวิทยาลัย</v>
          </cell>
          <cell r="Q223">
            <v>145</v>
          </cell>
        </row>
        <row r="224">
          <cell r="K224" t="str">
            <v>คณะที่สังกัด</v>
          </cell>
          <cell r="Q224">
            <v>60</v>
          </cell>
        </row>
        <row r="225">
          <cell r="Q225">
            <v>45</v>
          </cell>
        </row>
        <row r="227">
          <cell r="Q227">
            <v>6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alita raweewan" refreshedDate="41920.44580439815" createdVersion="4" refreshedVersion="4" minRefreshableVersion="3" recordCount="214">
  <cacheSource type="worksheet">
    <worksheetSource ref="C1:D215" sheet="คึย์ข้อมูล"/>
  </cacheSource>
  <cacheFields count="2">
    <cacheField name="คณะ" numFmtId="0">
      <sharedItems containsBlank="1" count="6">
        <s v="นิสิตระดับปริญญาโท"/>
        <s v="คณาจารย์/เจ้าหน้าที่"/>
        <s v="นิสิตระดับปริญญาเอก"/>
        <s v="นิสิตปริญาตรีควบโท คณะวิทยาศาตร์การแพทย์"/>
        <s v="ผู้รักษาความปลอดภัย"/>
        <m/>
      </sharedItems>
    </cacheField>
    <cacheField name="สาขา" numFmtId="0">
      <sharedItems containsBlank="1" count="59">
        <s v="หลักสูตรและการสอน"/>
        <s v="สำนักงานอธิการบดี/กองกิจการนิสิต"/>
        <s v="คณิตศาสตร์"/>
        <s v="บริหารการศึกษา"/>
        <s v="ฟิสิกส์"/>
        <s v="เภสัชวิทยา"/>
        <s v="สหเวชศาสตร์"/>
        <m/>
        <s v="สาธารณสุขศาสตร์มหาบัณฑิต"/>
        <s v="เกษตรศาสตร์ทรัพยากรและสิ่งแวดล้อม"/>
        <s v="ภูมิศาสตร์สนเทศศาสตร์"/>
        <s v="วิทยาศาสตร์การเกษตร"/>
        <s v="ภาษาไทย"/>
        <s v="บริหารธุรกิจ"/>
        <s v="วิศวกรรมศาสตร์"/>
        <s v="ภาษาอังกฤษ"/>
        <s v="มนุษยศาสตร์"/>
        <s v="การบริหารการศึกษา"/>
        <s v="เคมี"/>
        <s v="เทคโนโลยีและการสื่อสารการศึกษา"/>
        <s v="โลจีสติกส์และโซ่อุปทาน"/>
        <s v="วิทยาศาสตร์และเทคโนโลยี"/>
        <s v="วิทยาศาสตร์ชีวภาพ"/>
        <s v="สังคมศาสตร์"/>
        <s v="วิทยาศาสตร์และเทคโนโลยีอาหาร"/>
        <s v="วิศวกรรมการจัดการ"/>
        <s v="สถาปัตยกรรมศาสตร์"/>
        <s v="พัฒนาการศึกษา"/>
        <s v="ฟิสิกส์ประยุกต์"/>
        <s v="วิทยาศาสตร์การแพทย์"/>
        <s v="บริหารงานก่อสร้าง"/>
        <s v="วิศวกรรมจัดการโครงสร้างพื้นฐาน"/>
        <s v="วิทยาศาสตร์เครื่องสำอางค์"/>
        <s v="พัฒนาสังคม"/>
        <s v="วิศวกรรมคอมพิวเตอร์"/>
        <s v="รัฐศาสตร์มหาบัณฑิต"/>
        <s v="พลังงานทดแทน"/>
        <s v="เอเซียตะวันออกเฉียงใต้ศึกษา"/>
        <s v="ศิลปะและการออกแบบ"/>
        <s v="ศึกษาศาสตร์"/>
        <s v="วิจัยและประเมินผลการศึกษา"/>
        <s v="วิศวกรรมอุตสาหการ"/>
        <s v="ทรัพยากรธรรมชาติและสิ่งแวดล้อม"/>
        <s v="วิทยาการคอมพิวเตอร์"/>
        <s v="คติชนวิทยา"/>
        <s v="Food Science and technology" u="1"/>
        <s v="วิทย์-เกษตร" u="1"/>
        <s v="คอสเมติคสื" u="1"/>
        <s v="พัฒนาศึกษา" u="1"/>
        <s v="Agriculture Science " u="1"/>
        <s v="วิทยาศาสตร์และเทคดนโลยีอาหาร" u="1"/>
        <s v="บริหารงานก่อสร้าง วิศวะ" u="1"/>
        <s v="Biological Science" u="1"/>
        <s v="วิทยาศาสตร์การอาหาร" u="1"/>
        <s v="บริการการศึกษา" u="1"/>
        <s v="บริหารงนก่อสร้าง" u="1"/>
        <s v="หลักสุตรและการสอน" u="1"/>
        <s v="ภูมิสารสนเทศ" u="1"/>
        <s v="mathematics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14"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1"/>
  </r>
  <r>
    <x v="2"/>
    <x v="2"/>
  </r>
  <r>
    <x v="0"/>
    <x v="0"/>
  </r>
  <r>
    <x v="0"/>
    <x v="3"/>
  </r>
  <r>
    <x v="0"/>
    <x v="0"/>
  </r>
  <r>
    <x v="0"/>
    <x v="4"/>
  </r>
  <r>
    <x v="0"/>
    <x v="4"/>
  </r>
  <r>
    <x v="0"/>
    <x v="5"/>
  </r>
  <r>
    <x v="0"/>
    <x v="6"/>
  </r>
  <r>
    <x v="0"/>
    <x v="6"/>
  </r>
  <r>
    <x v="0"/>
    <x v="7"/>
  </r>
  <r>
    <x v="0"/>
    <x v="6"/>
  </r>
  <r>
    <x v="0"/>
    <x v="8"/>
  </r>
  <r>
    <x v="2"/>
    <x v="9"/>
  </r>
  <r>
    <x v="0"/>
    <x v="10"/>
  </r>
  <r>
    <x v="0"/>
    <x v="10"/>
  </r>
  <r>
    <x v="0"/>
    <x v="10"/>
  </r>
  <r>
    <x v="0"/>
    <x v="4"/>
  </r>
  <r>
    <x v="0"/>
    <x v="11"/>
  </r>
  <r>
    <x v="0"/>
    <x v="12"/>
  </r>
  <r>
    <x v="2"/>
    <x v="13"/>
  </r>
  <r>
    <x v="0"/>
    <x v="14"/>
  </r>
  <r>
    <x v="0"/>
    <x v="15"/>
  </r>
  <r>
    <x v="2"/>
    <x v="12"/>
  </r>
  <r>
    <x v="1"/>
    <x v="16"/>
  </r>
  <r>
    <x v="0"/>
    <x v="17"/>
  </r>
  <r>
    <x v="0"/>
    <x v="17"/>
  </r>
  <r>
    <x v="0"/>
    <x v="18"/>
  </r>
  <r>
    <x v="0"/>
    <x v="19"/>
  </r>
  <r>
    <x v="0"/>
    <x v="19"/>
  </r>
  <r>
    <x v="0"/>
    <x v="19"/>
  </r>
  <r>
    <x v="0"/>
    <x v="10"/>
  </r>
  <r>
    <x v="0"/>
    <x v="20"/>
  </r>
  <r>
    <x v="2"/>
    <x v="21"/>
  </r>
  <r>
    <x v="2"/>
    <x v="2"/>
  </r>
  <r>
    <x v="2"/>
    <x v="2"/>
  </r>
  <r>
    <x v="2"/>
    <x v="2"/>
  </r>
  <r>
    <x v="0"/>
    <x v="22"/>
  </r>
  <r>
    <x v="0"/>
    <x v="2"/>
  </r>
  <r>
    <x v="2"/>
    <x v="12"/>
  </r>
  <r>
    <x v="2"/>
    <x v="12"/>
  </r>
  <r>
    <x v="0"/>
    <x v="4"/>
  </r>
  <r>
    <x v="0"/>
    <x v="7"/>
  </r>
  <r>
    <x v="0"/>
    <x v="0"/>
  </r>
  <r>
    <x v="1"/>
    <x v="23"/>
  </r>
  <r>
    <x v="2"/>
    <x v="24"/>
  </r>
  <r>
    <x v="2"/>
    <x v="25"/>
  </r>
  <r>
    <x v="2"/>
    <x v="24"/>
  </r>
  <r>
    <x v="0"/>
    <x v="26"/>
  </r>
  <r>
    <x v="0"/>
    <x v="0"/>
  </r>
  <r>
    <x v="0"/>
    <x v="0"/>
  </r>
  <r>
    <x v="2"/>
    <x v="27"/>
  </r>
  <r>
    <x v="2"/>
    <x v="27"/>
  </r>
  <r>
    <x v="0"/>
    <x v="27"/>
  </r>
  <r>
    <x v="2"/>
    <x v="27"/>
  </r>
  <r>
    <x v="2"/>
    <x v="7"/>
  </r>
  <r>
    <x v="0"/>
    <x v="3"/>
  </r>
  <r>
    <x v="0"/>
    <x v="0"/>
  </r>
  <r>
    <x v="0"/>
    <x v="28"/>
  </r>
  <r>
    <x v="3"/>
    <x v="29"/>
  </r>
  <r>
    <x v="0"/>
    <x v="28"/>
  </r>
  <r>
    <x v="0"/>
    <x v="14"/>
  </r>
  <r>
    <x v="0"/>
    <x v="14"/>
  </r>
  <r>
    <x v="0"/>
    <x v="10"/>
  </r>
  <r>
    <x v="0"/>
    <x v="11"/>
  </r>
  <r>
    <x v="0"/>
    <x v="10"/>
  </r>
  <r>
    <x v="0"/>
    <x v="11"/>
  </r>
  <r>
    <x v="0"/>
    <x v="11"/>
  </r>
  <r>
    <x v="4"/>
    <x v="7"/>
  </r>
  <r>
    <x v="0"/>
    <x v="30"/>
  </r>
  <r>
    <x v="3"/>
    <x v="29"/>
  </r>
  <r>
    <x v="0"/>
    <x v="2"/>
  </r>
  <r>
    <x v="0"/>
    <x v="20"/>
  </r>
  <r>
    <x v="0"/>
    <x v="20"/>
  </r>
  <r>
    <x v="0"/>
    <x v="9"/>
  </r>
  <r>
    <x v="0"/>
    <x v="11"/>
  </r>
  <r>
    <x v="0"/>
    <x v="14"/>
  </r>
  <r>
    <x v="0"/>
    <x v="15"/>
  </r>
  <r>
    <x v="0"/>
    <x v="15"/>
  </r>
  <r>
    <x v="0"/>
    <x v="31"/>
  </r>
  <r>
    <x v="0"/>
    <x v="31"/>
  </r>
  <r>
    <x v="2"/>
    <x v="27"/>
  </r>
  <r>
    <x v="0"/>
    <x v="31"/>
  </r>
  <r>
    <x v="0"/>
    <x v="29"/>
  </r>
  <r>
    <x v="0"/>
    <x v="11"/>
  </r>
  <r>
    <x v="0"/>
    <x v="11"/>
  </r>
  <r>
    <x v="0"/>
    <x v="11"/>
  </r>
  <r>
    <x v="0"/>
    <x v="32"/>
  </r>
  <r>
    <x v="0"/>
    <x v="15"/>
  </r>
  <r>
    <x v="0"/>
    <x v="15"/>
  </r>
  <r>
    <x v="2"/>
    <x v="33"/>
  </r>
  <r>
    <x v="2"/>
    <x v="34"/>
  </r>
  <r>
    <x v="0"/>
    <x v="34"/>
  </r>
  <r>
    <x v="0"/>
    <x v="35"/>
  </r>
  <r>
    <x v="0"/>
    <x v="0"/>
  </r>
  <r>
    <x v="0"/>
    <x v="35"/>
  </r>
  <r>
    <x v="2"/>
    <x v="25"/>
  </r>
  <r>
    <x v="0"/>
    <x v="16"/>
  </r>
  <r>
    <x v="0"/>
    <x v="15"/>
  </r>
  <r>
    <x v="2"/>
    <x v="36"/>
  </r>
  <r>
    <x v="0"/>
    <x v="37"/>
  </r>
  <r>
    <x v="2"/>
    <x v="37"/>
  </r>
  <r>
    <x v="0"/>
    <x v="15"/>
  </r>
  <r>
    <x v="0"/>
    <x v="12"/>
  </r>
  <r>
    <x v="0"/>
    <x v="12"/>
  </r>
  <r>
    <x v="0"/>
    <x v="12"/>
  </r>
  <r>
    <x v="0"/>
    <x v="16"/>
  </r>
  <r>
    <x v="0"/>
    <x v="15"/>
  </r>
  <r>
    <x v="0"/>
    <x v="15"/>
  </r>
  <r>
    <x v="0"/>
    <x v="19"/>
  </r>
  <r>
    <x v="0"/>
    <x v="19"/>
  </r>
  <r>
    <x v="0"/>
    <x v="7"/>
  </r>
  <r>
    <x v="2"/>
    <x v="38"/>
  </r>
  <r>
    <x v="0"/>
    <x v="15"/>
  </r>
  <r>
    <x v="0"/>
    <x v="24"/>
  </r>
  <r>
    <x v="0"/>
    <x v="24"/>
  </r>
  <r>
    <x v="0"/>
    <x v="0"/>
  </r>
  <r>
    <x v="0"/>
    <x v="0"/>
  </r>
  <r>
    <x v="0"/>
    <x v="17"/>
  </r>
  <r>
    <x v="0"/>
    <x v="39"/>
  </r>
  <r>
    <x v="2"/>
    <x v="40"/>
  </r>
  <r>
    <x v="2"/>
    <x v="27"/>
  </r>
  <r>
    <x v="0"/>
    <x v="15"/>
  </r>
  <r>
    <x v="0"/>
    <x v="17"/>
  </r>
  <r>
    <x v="2"/>
    <x v="27"/>
  </r>
  <r>
    <x v="2"/>
    <x v="19"/>
  </r>
  <r>
    <x v="2"/>
    <x v="19"/>
  </r>
  <r>
    <x v="0"/>
    <x v="32"/>
  </r>
  <r>
    <x v="0"/>
    <x v="25"/>
  </r>
  <r>
    <x v="0"/>
    <x v="25"/>
  </r>
  <r>
    <x v="0"/>
    <x v="14"/>
  </r>
  <r>
    <x v="0"/>
    <x v="30"/>
  </r>
  <r>
    <x v="0"/>
    <x v="41"/>
  </r>
  <r>
    <x v="0"/>
    <x v="30"/>
  </r>
  <r>
    <x v="0"/>
    <x v="30"/>
  </r>
  <r>
    <x v="0"/>
    <x v="30"/>
  </r>
  <r>
    <x v="0"/>
    <x v="30"/>
  </r>
  <r>
    <x v="2"/>
    <x v="19"/>
  </r>
  <r>
    <x v="2"/>
    <x v="15"/>
  </r>
  <r>
    <x v="0"/>
    <x v="11"/>
  </r>
  <r>
    <x v="2"/>
    <x v="19"/>
  </r>
  <r>
    <x v="2"/>
    <x v="19"/>
  </r>
  <r>
    <x v="0"/>
    <x v="0"/>
  </r>
  <r>
    <x v="0"/>
    <x v="0"/>
  </r>
  <r>
    <x v="0"/>
    <x v="15"/>
  </r>
  <r>
    <x v="0"/>
    <x v="17"/>
  </r>
  <r>
    <x v="0"/>
    <x v="0"/>
  </r>
  <r>
    <x v="0"/>
    <x v="13"/>
  </r>
  <r>
    <x v="2"/>
    <x v="19"/>
  </r>
  <r>
    <x v="2"/>
    <x v="19"/>
  </r>
  <r>
    <x v="2"/>
    <x v="29"/>
  </r>
  <r>
    <x v="0"/>
    <x v="4"/>
  </r>
  <r>
    <x v="0"/>
    <x v="15"/>
  </r>
  <r>
    <x v="1"/>
    <x v="16"/>
  </r>
  <r>
    <x v="2"/>
    <x v="21"/>
  </r>
  <r>
    <x v="2"/>
    <x v="42"/>
  </r>
  <r>
    <x v="2"/>
    <x v="19"/>
  </r>
  <r>
    <x v="2"/>
    <x v="19"/>
  </r>
  <r>
    <x v="0"/>
    <x v="15"/>
  </r>
  <r>
    <x v="2"/>
    <x v="19"/>
  </r>
  <r>
    <x v="2"/>
    <x v="27"/>
  </r>
  <r>
    <x v="0"/>
    <x v="3"/>
  </r>
  <r>
    <x v="0"/>
    <x v="3"/>
  </r>
  <r>
    <x v="0"/>
    <x v="3"/>
  </r>
  <r>
    <x v="0"/>
    <x v="0"/>
  </r>
  <r>
    <x v="2"/>
    <x v="43"/>
  </r>
  <r>
    <x v="0"/>
    <x v="19"/>
  </r>
  <r>
    <x v="0"/>
    <x v="19"/>
  </r>
  <r>
    <x v="2"/>
    <x v="12"/>
  </r>
  <r>
    <x v="2"/>
    <x v="12"/>
  </r>
  <r>
    <x v="0"/>
    <x v="10"/>
  </r>
  <r>
    <x v="0"/>
    <x v="10"/>
  </r>
  <r>
    <x v="0"/>
    <x v="10"/>
  </r>
  <r>
    <x v="2"/>
    <x v="7"/>
  </r>
  <r>
    <x v="0"/>
    <x v="0"/>
  </r>
  <r>
    <x v="0"/>
    <x v="0"/>
  </r>
  <r>
    <x v="0"/>
    <x v="32"/>
  </r>
  <r>
    <x v="0"/>
    <x v="22"/>
  </r>
  <r>
    <x v="0"/>
    <x v="2"/>
  </r>
  <r>
    <x v="0"/>
    <x v="11"/>
  </r>
  <r>
    <x v="0"/>
    <x v="24"/>
  </r>
  <r>
    <x v="2"/>
    <x v="23"/>
  </r>
  <r>
    <x v="2"/>
    <x v="11"/>
  </r>
  <r>
    <x v="0"/>
    <x v="36"/>
  </r>
  <r>
    <x v="2"/>
    <x v="14"/>
  </r>
  <r>
    <x v="2"/>
    <x v="44"/>
  </r>
  <r>
    <x v="0"/>
    <x v="36"/>
  </r>
  <r>
    <x v="2"/>
    <x v="37"/>
  </r>
  <r>
    <x v="2"/>
    <x v="26"/>
  </r>
  <r>
    <x v="2"/>
    <x v="14"/>
  </r>
  <r>
    <x v="2"/>
    <x v="19"/>
  </r>
  <r>
    <x v="0"/>
    <x v="3"/>
  </r>
  <r>
    <x v="0"/>
    <x v="15"/>
  </r>
  <r>
    <x v="0"/>
    <x v="15"/>
  </r>
  <r>
    <x v="2"/>
    <x v="22"/>
  </r>
  <r>
    <x v="2"/>
    <x v="33"/>
  </r>
  <r>
    <x v="0"/>
    <x v="26"/>
  </r>
  <r>
    <x v="0"/>
    <x v="22"/>
  </r>
  <r>
    <x v="5"/>
    <x v="7"/>
  </r>
  <r>
    <x v="2"/>
    <x v="33"/>
  </r>
  <r>
    <x v="0"/>
    <x v="35"/>
  </r>
  <r>
    <x v="0"/>
    <x v="0"/>
  </r>
  <r>
    <x v="0"/>
    <x v="35"/>
  </r>
  <r>
    <x v="0"/>
    <x v="35"/>
  </r>
  <r>
    <x v="0"/>
    <x v="15"/>
  </r>
  <r>
    <x v="1"/>
    <x v="2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D222:E229" firstHeaderRow="1" firstDataRow="1" firstDataCol="1"/>
  <pivotFields count="2">
    <pivotField axis="axisRow" dataField="1" showAll="0">
      <items count="7">
        <item x="1"/>
        <item x="3"/>
        <item x="2"/>
        <item x="0"/>
        <item x="4"/>
        <item x="5"/>
        <item t="default"/>
      </items>
    </pivotField>
    <pivotField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Count of คณะ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2.bin"/><Relationship Id="rId3" Type="http://schemas.openxmlformats.org/officeDocument/2006/relationships/printerSettings" Target="../printerSettings/printerSettings2.bin"/><Relationship Id="rId7" Type="http://schemas.openxmlformats.org/officeDocument/2006/relationships/image" Target="../media/image1.emf"/><Relationship Id="rId2" Type="http://schemas.openxmlformats.org/officeDocument/2006/relationships/hyperlink" Target="http://www.acad.nu.ac.th/acad_v2.1/ACAD_AcademicDevelop/acadcd/StdManual_2557/files/cluster/sci_tech/01_agri/57/&#3623;&#3607;.&#3617;.&#3623;&#3636;&#3607;&#3618;&#3634;&#3624;&#3634;&#3626;&#3605;&#3619;&#3660;&#3585;&#3634;&#3619;&#3648;&#3585;&#3625;&#3605;&#3619;.pdf" TargetMode="External"/><Relationship Id="rId1" Type="http://schemas.openxmlformats.org/officeDocument/2006/relationships/hyperlink" Target="http://www.acad.nu.ac.th/acad_v2.1/ACAD_AcademicDevelop/acadcd/StdManual_2557/files/cluster/sci_tech/01_agri/57/&#3623;&#3607;.&#3617;.%20&#3623;&#3636;&#3607;&#3618;&#3634;&#3624;&#3634;&#3626;&#3605;&#3619;&#3660;&#3626;&#3636;&#3656;&#3591;&#3649;&#3623;&#3604;&#3621;&#3657;&#3629;&#3617;.pdf" TargetMode="External"/><Relationship Id="rId6" Type="http://schemas.openxmlformats.org/officeDocument/2006/relationships/oleObject" Target="../embeddings/oleObject1.bin"/><Relationship Id="rId5" Type="http://schemas.openxmlformats.org/officeDocument/2006/relationships/vmlDrawing" Target="../drawings/vmlDrawing1.vml"/><Relationship Id="rId10" Type="http://schemas.openxmlformats.org/officeDocument/2006/relationships/comments" Target="../comments1.xml"/><Relationship Id="rId4" Type="http://schemas.openxmlformats.org/officeDocument/2006/relationships/drawing" Target="../drawings/drawing1.xml"/><Relationship Id="rId9" Type="http://schemas.openxmlformats.org/officeDocument/2006/relationships/oleObject" Target="../embeddings/oleObject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40"/>
  <sheetViews>
    <sheetView zoomScaleNormal="100" workbookViewId="0">
      <pane ySplit="1" topLeftCell="A212" activePane="bottomLeft" state="frozen"/>
      <selection pane="bottomLeft" activeCell="F218" sqref="F218"/>
    </sheetView>
  </sheetViews>
  <sheetFormatPr defaultColWidth="17.140625" defaultRowHeight="12.75" customHeight="1" x14ac:dyDescent="0.5"/>
  <cols>
    <col min="1" max="1" width="4" style="1" bestFit="1" customWidth="1"/>
    <col min="2" max="2" width="5.140625" style="1" customWidth="1"/>
    <col min="3" max="3" width="33.140625" style="1" customWidth="1"/>
    <col min="4" max="4" width="20.7109375" style="1" customWidth="1"/>
    <col min="5" max="5" width="11.85546875" style="1" customWidth="1"/>
    <col min="6" max="6" width="10.42578125" style="1" bestFit="1" customWidth="1"/>
    <col min="7" max="7" width="6.140625" style="1" bestFit="1" customWidth="1"/>
    <col min="8" max="8" width="4.5703125" style="1" bestFit="1" customWidth="1"/>
    <col min="9" max="9" width="6.5703125" style="1" bestFit="1" customWidth="1"/>
    <col min="10" max="10" width="4" style="1" bestFit="1" customWidth="1"/>
    <col min="11" max="11" width="6.140625" style="1" bestFit="1" customWidth="1"/>
    <col min="12" max="12" width="4.7109375" style="1" customWidth="1"/>
    <col min="13" max="13" width="5" style="1" bestFit="1" customWidth="1"/>
    <col min="14" max="14" width="4.7109375" style="1" customWidth="1"/>
    <col min="15" max="15" width="7.7109375" style="1" customWidth="1"/>
    <col min="16" max="16" width="6" style="1" customWidth="1"/>
    <col min="17" max="18" width="6.7109375" style="1" customWidth="1"/>
    <col min="19" max="19" width="9.28515625" style="1" customWidth="1"/>
    <col min="20" max="20" width="7.28515625" style="1" customWidth="1"/>
    <col min="21" max="28" width="8.85546875" style="1" customWidth="1"/>
    <col min="29" max="41" width="9.42578125" style="1" customWidth="1"/>
    <col min="42" max="44" width="8.85546875" style="1" customWidth="1"/>
    <col min="45" max="16384" width="17.140625" style="1"/>
  </cols>
  <sheetData>
    <row r="1" spans="1:44" s="7" customFormat="1" ht="27.75" customHeight="1" x14ac:dyDescent="0.5">
      <c r="B1" s="7" t="s">
        <v>0</v>
      </c>
      <c r="C1" s="7" t="s">
        <v>1</v>
      </c>
      <c r="D1" s="7" t="s">
        <v>2</v>
      </c>
      <c r="E1" s="7" t="s">
        <v>3</v>
      </c>
      <c r="F1" s="7" t="s">
        <v>4</v>
      </c>
      <c r="G1" s="7" t="s">
        <v>8</v>
      </c>
      <c r="H1" s="7" t="s">
        <v>1</v>
      </c>
      <c r="I1" s="7" t="s">
        <v>5</v>
      </c>
      <c r="J1" s="7" t="s">
        <v>6</v>
      </c>
      <c r="K1" s="7" t="s">
        <v>7</v>
      </c>
      <c r="L1" s="7" t="s">
        <v>99</v>
      </c>
      <c r="M1" s="7" t="s">
        <v>16</v>
      </c>
      <c r="N1" s="7" t="s">
        <v>18</v>
      </c>
      <c r="O1" s="7" t="s">
        <v>19</v>
      </c>
      <c r="P1" s="7" t="s">
        <v>20</v>
      </c>
      <c r="Q1" s="7" t="s">
        <v>21</v>
      </c>
      <c r="R1" s="7" t="s">
        <v>110</v>
      </c>
      <c r="S1" s="8">
        <v>1.1000000000000001</v>
      </c>
      <c r="T1" s="8">
        <v>1.2</v>
      </c>
      <c r="U1" s="8">
        <v>1.3</v>
      </c>
      <c r="V1" s="9">
        <v>2.1</v>
      </c>
      <c r="W1" s="9">
        <v>2.2000000000000002</v>
      </c>
      <c r="X1" s="10">
        <v>3.1</v>
      </c>
      <c r="Y1" s="10">
        <v>3.2</v>
      </c>
      <c r="Z1" s="10">
        <v>3.3</v>
      </c>
      <c r="AA1" s="10">
        <v>3.4</v>
      </c>
      <c r="AB1" s="10">
        <v>3.5</v>
      </c>
      <c r="AC1" s="12" t="s">
        <v>9</v>
      </c>
      <c r="AD1" s="12" t="s">
        <v>68</v>
      </c>
      <c r="AE1" s="12" t="s">
        <v>69</v>
      </c>
      <c r="AF1" s="12" t="s">
        <v>70</v>
      </c>
      <c r="AG1" s="12" t="s">
        <v>10</v>
      </c>
      <c r="AH1" s="12" t="s">
        <v>71</v>
      </c>
      <c r="AI1" s="12" t="s">
        <v>72</v>
      </c>
      <c r="AJ1" s="12" t="s">
        <v>74</v>
      </c>
      <c r="AK1" s="12" t="s">
        <v>73</v>
      </c>
      <c r="AL1" s="12">
        <v>4.3</v>
      </c>
      <c r="AM1" s="12">
        <v>4.4000000000000004</v>
      </c>
      <c r="AN1" s="12">
        <v>4.5</v>
      </c>
      <c r="AO1" s="12">
        <v>4.5999999999999996</v>
      </c>
      <c r="AP1" s="11">
        <v>5.0999999999999996</v>
      </c>
      <c r="AQ1" s="11">
        <v>5.2</v>
      </c>
      <c r="AR1" s="11">
        <v>5.3</v>
      </c>
    </row>
    <row r="2" spans="1:44" ht="21.75" x14ac:dyDescent="0.5">
      <c r="A2" s="1">
        <v>1</v>
      </c>
      <c r="B2" s="1">
        <v>2</v>
      </c>
      <c r="C2" s="1" t="s">
        <v>17</v>
      </c>
      <c r="D2" s="1" t="s">
        <v>75</v>
      </c>
      <c r="F2" s="1">
        <v>1</v>
      </c>
      <c r="G2" s="1">
        <v>0</v>
      </c>
      <c r="H2" s="1">
        <v>1</v>
      </c>
      <c r="I2" s="1">
        <v>0</v>
      </c>
      <c r="J2" s="1">
        <v>0</v>
      </c>
      <c r="K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S2" s="2">
        <v>4</v>
      </c>
      <c r="T2" s="2">
        <v>4</v>
      </c>
      <c r="U2" s="2">
        <v>3</v>
      </c>
      <c r="V2" s="3">
        <v>3</v>
      </c>
      <c r="W2" s="3">
        <v>4</v>
      </c>
      <c r="X2" s="4">
        <v>4</v>
      </c>
      <c r="Y2" s="4">
        <v>4</v>
      </c>
      <c r="Z2" s="4">
        <v>4</v>
      </c>
      <c r="AA2" s="4">
        <v>4</v>
      </c>
      <c r="AB2" s="4">
        <v>4</v>
      </c>
      <c r="AC2" s="5">
        <v>2</v>
      </c>
      <c r="AD2" s="5">
        <v>3</v>
      </c>
      <c r="AE2" s="5">
        <v>2</v>
      </c>
      <c r="AF2" s="5">
        <v>2</v>
      </c>
      <c r="AG2" s="5">
        <v>4</v>
      </c>
      <c r="AH2" s="5">
        <v>4</v>
      </c>
      <c r="AI2" s="5">
        <v>4</v>
      </c>
      <c r="AJ2" s="5">
        <v>4</v>
      </c>
      <c r="AK2" s="5">
        <v>4</v>
      </c>
      <c r="AL2" s="5">
        <v>4</v>
      </c>
      <c r="AM2" s="5">
        <v>4</v>
      </c>
      <c r="AN2" s="5">
        <v>4</v>
      </c>
      <c r="AO2" s="5">
        <v>4</v>
      </c>
      <c r="AP2" s="6">
        <v>4</v>
      </c>
      <c r="AQ2" s="6">
        <v>4</v>
      </c>
      <c r="AR2" s="6">
        <v>4</v>
      </c>
    </row>
    <row r="3" spans="1:44" ht="21.75" x14ac:dyDescent="0.5">
      <c r="A3" s="1">
        <v>2</v>
      </c>
      <c r="B3" s="1">
        <v>2</v>
      </c>
      <c r="C3" s="1" t="s">
        <v>17</v>
      </c>
      <c r="D3" s="1" t="s">
        <v>75</v>
      </c>
      <c r="F3" s="1">
        <v>0</v>
      </c>
      <c r="G3" s="1">
        <v>0</v>
      </c>
      <c r="H3" s="1">
        <v>0</v>
      </c>
      <c r="I3" s="1">
        <v>0</v>
      </c>
      <c r="J3" s="1">
        <v>1</v>
      </c>
      <c r="K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S3" s="2">
        <v>2</v>
      </c>
      <c r="T3" s="2">
        <v>2</v>
      </c>
      <c r="U3" s="2">
        <v>2</v>
      </c>
      <c r="V3" s="3">
        <v>4</v>
      </c>
      <c r="W3" s="3">
        <v>3</v>
      </c>
      <c r="X3" s="4">
        <v>3</v>
      </c>
      <c r="Y3" s="4">
        <v>4</v>
      </c>
      <c r="Z3" s="4">
        <v>4</v>
      </c>
      <c r="AA3" s="4">
        <v>4</v>
      </c>
      <c r="AB3" s="4">
        <v>3</v>
      </c>
      <c r="AC3" s="5">
        <v>2</v>
      </c>
      <c r="AD3" s="5">
        <v>3</v>
      </c>
      <c r="AE3" s="5">
        <v>2</v>
      </c>
      <c r="AF3" s="5">
        <v>2</v>
      </c>
      <c r="AG3" s="5">
        <v>4</v>
      </c>
      <c r="AH3" s="5">
        <v>3</v>
      </c>
      <c r="AI3" s="5">
        <v>3</v>
      </c>
      <c r="AJ3" s="5">
        <v>3</v>
      </c>
      <c r="AK3" s="5">
        <v>3</v>
      </c>
      <c r="AL3" s="5">
        <v>3</v>
      </c>
      <c r="AM3" s="5">
        <v>3</v>
      </c>
      <c r="AN3" s="5">
        <v>3</v>
      </c>
      <c r="AO3" s="5">
        <v>3</v>
      </c>
      <c r="AP3" s="6">
        <v>2</v>
      </c>
      <c r="AQ3" s="6">
        <v>2</v>
      </c>
      <c r="AR3" s="6">
        <v>2</v>
      </c>
    </row>
    <row r="4" spans="1:44" ht="21.75" x14ac:dyDescent="0.5">
      <c r="A4" s="1">
        <v>3</v>
      </c>
      <c r="B4" s="1">
        <v>2</v>
      </c>
      <c r="C4" s="1" t="s">
        <v>17</v>
      </c>
      <c r="D4" s="1" t="s">
        <v>75</v>
      </c>
      <c r="F4" s="1">
        <v>1</v>
      </c>
      <c r="G4" s="1">
        <v>1</v>
      </c>
      <c r="H4" s="1">
        <v>1</v>
      </c>
      <c r="I4" s="1">
        <v>1</v>
      </c>
      <c r="J4" s="1">
        <v>0</v>
      </c>
      <c r="K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S4" s="2">
        <v>5</v>
      </c>
      <c r="T4" s="2">
        <v>5</v>
      </c>
      <c r="U4" s="2">
        <v>5</v>
      </c>
      <c r="V4" s="3">
        <v>5</v>
      </c>
      <c r="W4" s="3">
        <v>5</v>
      </c>
      <c r="X4" s="4">
        <v>4</v>
      </c>
      <c r="Y4" s="4">
        <v>4</v>
      </c>
      <c r="Z4" s="4">
        <v>4</v>
      </c>
      <c r="AA4" s="4">
        <v>4</v>
      </c>
      <c r="AB4" s="4">
        <v>4</v>
      </c>
      <c r="AC4" s="5">
        <v>4</v>
      </c>
      <c r="AD4" s="5">
        <v>4</v>
      </c>
      <c r="AE4" s="5">
        <v>4</v>
      </c>
      <c r="AF4" s="5">
        <v>4</v>
      </c>
      <c r="AG4" s="5">
        <v>4</v>
      </c>
      <c r="AH4" s="5">
        <v>4</v>
      </c>
      <c r="AI4" s="5">
        <v>4</v>
      </c>
      <c r="AJ4" s="5">
        <v>4</v>
      </c>
      <c r="AK4" s="5">
        <v>4</v>
      </c>
      <c r="AL4" s="5">
        <v>4</v>
      </c>
      <c r="AM4" s="5">
        <v>4</v>
      </c>
      <c r="AN4" s="5">
        <v>4</v>
      </c>
      <c r="AO4" s="5">
        <v>4</v>
      </c>
      <c r="AP4" s="6">
        <v>3</v>
      </c>
      <c r="AQ4" s="6">
        <v>4</v>
      </c>
      <c r="AR4" s="6">
        <v>4</v>
      </c>
    </row>
    <row r="5" spans="1:44" ht="21.75" x14ac:dyDescent="0.5">
      <c r="A5" s="1">
        <v>4</v>
      </c>
      <c r="B5" s="1">
        <v>2</v>
      </c>
      <c r="C5" s="1" t="s">
        <v>17</v>
      </c>
      <c r="D5" s="1" t="s">
        <v>75</v>
      </c>
      <c r="F5" s="1">
        <v>1</v>
      </c>
      <c r="G5" s="1">
        <v>0</v>
      </c>
      <c r="H5" s="1">
        <v>1</v>
      </c>
      <c r="I5" s="1">
        <v>1</v>
      </c>
      <c r="J5" s="1">
        <v>0</v>
      </c>
      <c r="K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S5" s="2">
        <v>4</v>
      </c>
      <c r="T5" s="2">
        <v>5</v>
      </c>
      <c r="U5" s="2">
        <v>5</v>
      </c>
      <c r="V5" s="3">
        <v>4</v>
      </c>
      <c r="W5" s="3">
        <v>4</v>
      </c>
      <c r="X5" s="4">
        <v>5</v>
      </c>
      <c r="Y5" s="4">
        <v>5</v>
      </c>
      <c r="Z5" s="4">
        <v>5</v>
      </c>
      <c r="AA5" s="4">
        <v>5</v>
      </c>
      <c r="AB5" s="4">
        <v>5</v>
      </c>
      <c r="AC5" s="5">
        <v>5</v>
      </c>
      <c r="AD5" s="5">
        <v>5</v>
      </c>
      <c r="AE5" s="5">
        <v>5</v>
      </c>
      <c r="AF5" s="5">
        <v>5</v>
      </c>
      <c r="AG5" s="5">
        <v>4</v>
      </c>
      <c r="AH5" s="5">
        <v>4</v>
      </c>
      <c r="AI5" s="5">
        <v>4</v>
      </c>
      <c r="AJ5" s="5">
        <v>4</v>
      </c>
      <c r="AK5" s="5">
        <v>4</v>
      </c>
      <c r="AL5" s="5">
        <v>5</v>
      </c>
      <c r="AM5" s="5">
        <v>5</v>
      </c>
      <c r="AN5" s="5">
        <v>5</v>
      </c>
      <c r="AO5" s="5">
        <v>4</v>
      </c>
      <c r="AP5" s="6">
        <v>5</v>
      </c>
      <c r="AQ5" s="6">
        <v>5</v>
      </c>
      <c r="AR5" s="6">
        <v>5</v>
      </c>
    </row>
    <row r="6" spans="1:44" ht="21.75" x14ac:dyDescent="0.5">
      <c r="A6" s="1">
        <v>5</v>
      </c>
      <c r="B6" s="1">
        <v>2</v>
      </c>
      <c r="C6" s="1" t="s">
        <v>17</v>
      </c>
      <c r="D6" s="1" t="s">
        <v>75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M6" s="1">
        <v>0</v>
      </c>
      <c r="N6" s="1">
        <v>1</v>
      </c>
      <c r="O6" s="1">
        <v>0</v>
      </c>
      <c r="P6" s="1">
        <v>0</v>
      </c>
      <c r="Q6" s="1">
        <v>0</v>
      </c>
      <c r="S6" s="2">
        <v>5</v>
      </c>
      <c r="T6" s="2">
        <v>5</v>
      </c>
      <c r="U6" s="2">
        <v>5</v>
      </c>
      <c r="V6" s="3">
        <v>5</v>
      </c>
      <c r="W6" s="3">
        <v>5</v>
      </c>
      <c r="X6" s="4">
        <v>4</v>
      </c>
      <c r="Y6" s="4">
        <v>4</v>
      </c>
      <c r="Z6" s="4">
        <v>4</v>
      </c>
      <c r="AA6" s="4">
        <v>4</v>
      </c>
      <c r="AB6" s="4">
        <v>4</v>
      </c>
      <c r="AC6" s="5">
        <v>1</v>
      </c>
      <c r="AD6" s="5">
        <v>2</v>
      </c>
      <c r="AE6" s="5">
        <v>2</v>
      </c>
      <c r="AF6" s="5">
        <v>1</v>
      </c>
      <c r="AG6" s="5">
        <v>5</v>
      </c>
      <c r="AH6" s="5">
        <v>5</v>
      </c>
      <c r="AI6" s="5">
        <v>4</v>
      </c>
      <c r="AJ6" s="5">
        <v>4</v>
      </c>
      <c r="AK6" s="5">
        <v>4</v>
      </c>
      <c r="AL6" s="5">
        <v>5</v>
      </c>
      <c r="AM6" s="5">
        <v>4</v>
      </c>
      <c r="AN6" s="5">
        <v>4</v>
      </c>
      <c r="AO6" s="5">
        <v>4</v>
      </c>
      <c r="AP6" s="6">
        <v>4</v>
      </c>
      <c r="AQ6" s="6">
        <v>4</v>
      </c>
      <c r="AR6" s="6">
        <v>4</v>
      </c>
    </row>
    <row r="7" spans="1:44" ht="21.75" x14ac:dyDescent="0.5">
      <c r="A7" s="1">
        <v>6</v>
      </c>
      <c r="B7" s="1">
        <v>2</v>
      </c>
      <c r="C7" s="1" t="s">
        <v>17</v>
      </c>
      <c r="D7" s="1" t="s">
        <v>75</v>
      </c>
      <c r="F7" s="1">
        <v>1</v>
      </c>
      <c r="G7" s="1">
        <v>0</v>
      </c>
      <c r="H7" s="1">
        <v>1</v>
      </c>
      <c r="I7" s="1">
        <v>1</v>
      </c>
      <c r="J7" s="1">
        <v>0</v>
      </c>
      <c r="K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S7" s="2">
        <v>4</v>
      </c>
      <c r="T7" s="2">
        <v>5</v>
      </c>
      <c r="U7" s="2">
        <v>5</v>
      </c>
      <c r="V7" s="3">
        <v>4</v>
      </c>
      <c r="W7" s="3">
        <v>4</v>
      </c>
      <c r="X7" s="4">
        <v>5</v>
      </c>
      <c r="Y7" s="4">
        <v>4</v>
      </c>
      <c r="Z7" s="4">
        <v>5</v>
      </c>
      <c r="AA7" s="4">
        <v>5</v>
      </c>
      <c r="AB7" s="4">
        <v>5</v>
      </c>
      <c r="AC7" s="5">
        <v>3</v>
      </c>
      <c r="AD7" s="5">
        <v>2</v>
      </c>
      <c r="AE7" s="5">
        <v>1</v>
      </c>
      <c r="AF7" s="5">
        <v>1</v>
      </c>
      <c r="AG7" s="5">
        <v>4</v>
      </c>
      <c r="AH7" s="5">
        <v>4</v>
      </c>
      <c r="AI7" s="5">
        <v>4</v>
      </c>
      <c r="AJ7" s="5">
        <v>4</v>
      </c>
      <c r="AK7" s="5">
        <v>4</v>
      </c>
      <c r="AL7" s="5">
        <v>5</v>
      </c>
      <c r="AM7" s="5">
        <v>4</v>
      </c>
      <c r="AN7" s="5">
        <v>4</v>
      </c>
      <c r="AO7" s="5">
        <v>4</v>
      </c>
      <c r="AP7" s="6">
        <v>4</v>
      </c>
      <c r="AQ7" s="6">
        <v>4</v>
      </c>
      <c r="AR7" s="6">
        <v>5</v>
      </c>
    </row>
    <row r="8" spans="1:44" ht="21.75" x14ac:dyDescent="0.5">
      <c r="A8" s="1">
        <v>7</v>
      </c>
      <c r="B8" s="1">
        <v>2</v>
      </c>
      <c r="C8" s="1" t="s">
        <v>17</v>
      </c>
      <c r="D8" s="1" t="s">
        <v>75</v>
      </c>
      <c r="F8" s="1">
        <v>1</v>
      </c>
      <c r="G8" s="1">
        <v>1</v>
      </c>
      <c r="H8" s="1">
        <v>0</v>
      </c>
      <c r="I8" s="1">
        <v>0</v>
      </c>
      <c r="J8" s="1">
        <v>0</v>
      </c>
      <c r="K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S8" s="2">
        <v>4</v>
      </c>
      <c r="T8" s="2">
        <v>4</v>
      </c>
      <c r="U8" s="2">
        <v>3</v>
      </c>
      <c r="V8" s="3">
        <v>4</v>
      </c>
      <c r="W8" s="3">
        <v>3</v>
      </c>
      <c r="X8" s="4">
        <v>3</v>
      </c>
      <c r="Y8" s="4">
        <v>3</v>
      </c>
      <c r="Z8" s="4">
        <v>4</v>
      </c>
      <c r="AA8" s="4">
        <v>3</v>
      </c>
      <c r="AB8" s="4">
        <v>5</v>
      </c>
      <c r="AC8" s="5">
        <v>2</v>
      </c>
      <c r="AD8" s="5">
        <v>2</v>
      </c>
      <c r="AE8" s="5">
        <v>3</v>
      </c>
      <c r="AF8" s="5">
        <v>3</v>
      </c>
      <c r="AG8" s="5">
        <v>4</v>
      </c>
      <c r="AH8" s="5">
        <v>4</v>
      </c>
      <c r="AI8" s="5">
        <v>4</v>
      </c>
      <c r="AJ8" s="5">
        <v>4</v>
      </c>
      <c r="AK8" s="5">
        <v>4</v>
      </c>
      <c r="AL8" s="5">
        <v>4</v>
      </c>
      <c r="AM8" s="5">
        <v>4</v>
      </c>
      <c r="AN8" s="5">
        <v>4</v>
      </c>
      <c r="AO8" s="5">
        <v>4</v>
      </c>
      <c r="AP8" s="6">
        <v>3</v>
      </c>
      <c r="AQ8" s="6">
        <v>4</v>
      </c>
      <c r="AR8" s="6">
        <v>4</v>
      </c>
    </row>
    <row r="9" spans="1:44" ht="21.75" x14ac:dyDescent="0.5">
      <c r="A9" s="1">
        <v>8</v>
      </c>
      <c r="B9" s="1">
        <v>2</v>
      </c>
      <c r="C9" s="1" t="s">
        <v>17</v>
      </c>
      <c r="D9" s="1" t="s">
        <v>75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M9" s="1">
        <v>0</v>
      </c>
      <c r="N9" s="1">
        <v>1</v>
      </c>
      <c r="O9" s="1">
        <v>1</v>
      </c>
      <c r="P9" s="1">
        <v>0</v>
      </c>
      <c r="Q9" s="1">
        <v>0</v>
      </c>
      <c r="S9" s="2">
        <v>5</v>
      </c>
      <c r="T9" s="2">
        <v>5</v>
      </c>
      <c r="U9" s="2">
        <v>5</v>
      </c>
      <c r="V9" s="3">
        <v>5</v>
      </c>
      <c r="W9" s="3">
        <v>4</v>
      </c>
      <c r="X9" s="4">
        <v>4</v>
      </c>
      <c r="Y9" s="4">
        <v>3</v>
      </c>
      <c r="Z9" s="4">
        <v>5</v>
      </c>
      <c r="AA9" s="4">
        <v>4</v>
      </c>
      <c r="AB9" s="4">
        <v>5</v>
      </c>
      <c r="AC9" s="5">
        <v>2</v>
      </c>
      <c r="AD9" s="5">
        <v>2</v>
      </c>
      <c r="AE9" s="5">
        <v>2</v>
      </c>
      <c r="AF9" s="5">
        <v>2</v>
      </c>
      <c r="AG9" s="5">
        <v>2</v>
      </c>
      <c r="AH9" s="5">
        <v>2</v>
      </c>
      <c r="AI9" s="5">
        <v>2</v>
      </c>
      <c r="AJ9" s="5">
        <v>2</v>
      </c>
      <c r="AK9" s="5">
        <v>2</v>
      </c>
      <c r="AL9" s="5">
        <v>2</v>
      </c>
      <c r="AM9" s="5">
        <v>2</v>
      </c>
      <c r="AN9" s="5">
        <v>2</v>
      </c>
      <c r="AO9" s="5">
        <v>5</v>
      </c>
      <c r="AP9" s="6">
        <v>5</v>
      </c>
      <c r="AQ9" s="6">
        <v>4</v>
      </c>
      <c r="AR9" s="6">
        <v>4</v>
      </c>
    </row>
    <row r="10" spans="1:44" ht="43.5" x14ac:dyDescent="0.5">
      <c r="A10" s="1">
        <v>9</v>
      </c>
      <c r="B10" s="1">
        <v>1</v>
      </c>
      <c r="C10" s="1" t="s">
        <v>76</v>
      </c>
      <c r="D10" s="1" t="s">
        <v>77</v>
      </c>
      <c r="F10" s="1">
        <v>0</v>
      </c>
      <c r="G10" s="1">
        <v>0</v>
      </c>
      <c r="H10" s="1">
        <v>0</v>
      </c>
      <c r="I10" s="1">
        <v>0</v>
      </c>
      <c r="J10" s="1">
        <v>1</v>
      </c>
      <c r="K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S10" s="2">
        <v>5</v>
      </c>
      <c r="T10" s="2">
        <v>5</v>
      </c>
      <c r="U10" s="2">
        <v>4</v>
      </c>
      <c r="V10" s="3">
        <v>5</v>
      </c>
      <c r="W10" s="3">
        <v>5</v>
      </c>
      <c r="X10" s="4">
        <v>5</v>
      </c>
      <c r="Y10" s="4">
        <v>5</v>
      </c>
      <c r="Z10" s="4">
        <v>5</v>
      </c>
      <c r="AA10" s="4">
        <v>5</v>
      </c>
      <c r="AB10" s="4">
        <v>5</v>
      </c>
      <c r="AC10" s="5">
        <v>2</v>
      </c>
      <c r="AD10" s="5">
        <v>2</v>
      </c>
      <c r="AE10" s="5">
        <v>2</v>
      </c>
      <c r="AF10" s="5">
        <v>2</v>
      </c>
      <c r="AG10" s="5">
        <v>4</v>
      </c>
      <c r="AH10" s="5">
        <v>4</v>
      </c>
      <c r="AI10" s="5">
        <v>5</v>
      </c>
      <c r="AJ10" s="5">
        <v>4</v>
      </c>
      <c r="AK10" s="5">
        <v>4</v>
      </c>
      <c r="AL10" s="5">
        <v>5</v>
      </c>
      <c r="AM10" s="5">
        <v>5</v>
      </c>
      <c r="AN10" s="5">
        <v>4</v>
      </c>
      <c r="AO10" s="5">
        <v>5</v>
      </c>
      <c r="AP10" s="6">
        <v>5</v>
      </c>
      <c r="AQ10" s="6">
        <v>5</v>
      </c>
      <c r="AR10" s="6">
        <v>5</v>
      </c>
    </row>
    <row r="11" spans="1:44" ht="21.75" x14ac:dyDescent="0.5">
      <c r="A11" s="1">
        <v>10</v>
      </c>
      <c r="B11" s="1">
        <v>3</v>
      </c>
      <c r="C11" s="1" t="s">
        <v>78</v>
      </c>
      <c r="D11" s="1" t="s">
        <v>79</v>
      </c>
      <c r="F11" s="1">
        <v>1</v>
      </c>
      <c r="G11" s="1">
        <v>0</v>
      </c>
      <c r="H11" s="1">
        <v>1</v>
      </c>
      <c r="I11" s="1">
        <v>0</v>
      </c>
      <c r="J11" s="1">
        <v>0</v>
      </c>
      <c r="K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S11" s="2">
        <v>5</v>
      </c>
      <c r="T11" s="2">
        <v>5</v>
      </c>
      <c r="U11" s="2">
        <v>5</v>
      </c>
      <c r="V11" s="3">
        <v>5</v>
      </c>
      <c r="W11" s="3">
        <v>5</v>
      </c>
      <c r="X11" s="4">
        <v>5</v>
      </c>
      <c r="Y11" s="4">
        <v>5</v>
      </c>
      <c r="Z11" s="4">
        <v>5</v>
      </c>
      <c r="AA11" s="4">
        <v>5</v>
      </c>
      <c r="AB11" s="4">
        <v>5</v>
      </c>
      <c r="AC11" s="5">
        <v>1</v>
      </c>
      <c r="AD11" s="5">
        <v>1</v>
      </c>
      <c r="AE11" s="5">
        <v>1</v>
      </c>
      <c r="AF11" s="5">
        <v>1</v>
      </c>
      <c r="AG11" s="5">
        <v>3</v>
      </c>
      <c r="AH11" s="5">
        <v>3</v>
      </c>
      <c r="AI11" s="5">
        <v>3</v>
      </c>
      <c r="AJ11" s="5">
        <v>3</v>
      </c>
      <c r="AK11" s="5">
        <v>3</v>
      </c>
      <c r="AL11" s="5">
        <v>5</v>
      </c>
      <c r="AM11" s="5">
        <v>4</v>
      </c>
      <c r="AN11" s="5">
        <v>3</v>
      </c>
      <c r="AO11" s="5">
        <v>1</v>
      </c>
      <c r="AP11" s="6">
        <v>3</v>
      </c>
      <c r="AQ11" s="6">
        <v>1</v>
      </c>
      <c r="AR11" s="6">
        <v>2</v>
      </c>
    </row>
    <row r="12" spans="1:44" ht="21.75" x14ac:dyDescent="0.5">
      <c r="A12" s="1">
        <v>11</v>
      </c>
      <c r="B12" s="1">
        <v>2</v>
      </c>
      <c r="C12" s="1" t="s">
        <v>17</v>
      </c>
      <c r="D12" s="1" t="s">
        <v>75</v>
      </c>
      <c r="F12" s="1">
        <v>1</v>
      </c>
      <c r="G12" s="1">
        <v>0</v>
      </c>
      <c r="H12" s="1">
        <v>0</v>
      </c>
      <c r="I12" s="1">
        <v>1</v>
      </c>
      <c r="J12" s="1">
        <v>0</v>
      </c>
      <c r="K12" s="1">
        <v>0</v>
      </c>
      <c r="M12" s="1">
        <v>0</v>
      </c>
      <c r="N12" s="1">
        <v>1</v>
      </c>
      <c r="O12" s="1">
        <v>0</v>
      </c>
      <c r="P12" s="1">
        <v>0</v>
      </c>
      <c r="Q12" s="1">
        <v>0</v>
      </c>
      <c r="S12" s="2">
        <v>4</v>
      </c>
      <c r="T12" s="2">
        <v>4</v>
      </c>
      <c r="U12" s="2">
        <v>4</v>
      </c>
      <c r="V12" s="3">
        <v>4</v>
      </c>
      <c r="W12" s="3">
        <v>4</v>
      </c>
      <c r="X12" s="4">
        <v>4</v>
      </c>
      <c r="Y12" s="4">
        <v>4</v>
      </c>
      <c r="Z12" s="4">
        <v>4</v>
      </c>
      <c r="AA12" s="4">
        <v>4</v>
      </c>
      <c r="AB12" s="4">
        <v>4</v>
      </c>
      <c r="AC12" s="5">
        <v>3</v>
      </c>
      <c r="AD12" s="5">
        <v>3</v>
      </c>
      <c r="AE12" s="5">
        <v>3</v>
      </c>
      <c r="AF12" s="5">
        <v>3</v>
      </c>
      <c r="AG12" s="5">
        <v>4</v>
      </c>
      <c r="AH12" s="5">
        <v>4</v>
      </c>
      <c r="AI12" s="5">
        <v>4</v>
      </c>
      <c r="AJ12" s="5">
        <v>4</v>
      </c>
      <c r="AK12" s="5">
        <v>4</v>
      </c>
      <c r="AL12" s="5">
        <v>4</v>
      </c>
      <c r="AM12" s="5">
        <v>5</v>
      </c>
      <c r="AN12" s="5">
        <v>4</v>
      </c>
      <c r="AO12" s="5">
        <v>4</v>
      </c>
      <c r="AP12" s="6">
        <v>4</v>
      </c>
      <c r="AQ12" s="6">
        <v>4</v>
      </c>
      <c r="AR12" s="6">
        <v>4</v>
      </c>
    </row>
    <row r="13" spans="1:44" ht="21.75" x14ac:dyDescent="0.5">
      <c r="A13" s="1">
        <v>12</v>
      </c>
      <c r="B13" s="1">
        <v>2</v>
      </c>
      <c r="C13" s="1" t="s">
        <v>17</v>
      </c>
      <c r="D13" s="1" t="s">
        <v>80</v>
      </c>
      <c r="F13" s="1">
        <v>1</v>
      </c>
      <c r="G13" s="1">
        <v>1</v>
      </c>
      <c r="H13" s="1">
        <v>0</v>
      </c>
      <c r="I13" s="1">
        <v>0</v>
      </c>
      <c r="J13" s="1">
        <v>0</v>
      </c>
      <c r="K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S13" s="2">
        <v>4</v>
      </c>
      <c r="T13" s="2">
        <v>4</v>
      </c>
      <c r="U13" s="2">
        <v>4</v>
      </c>
      <c r="V13" s="3">
        <v>3</v>
      </c>
      <c r="W13" s="3">
        <v>4</v>
      </c>
      <c r="X13" s="4">
        <v>5</v>
      </c>
      <c r="Y13" s="4">
        <v>5</v>
      </c>
      <c r="Z13" s="4">
        <v>5</v>
      </c>
      <c r="AA13" s="4">
        <v>5</v>
      </c>
      <c r="AB13" s="4">
        <v>5</v>
      </c>
      <c r="AC13" s="5">
        <v>4</v>
      </c>
      <c r="AD13" s="5">
        <v>4</v>
      </c>
      <c r="AE13" s="5">
        <v>4</v>
      </c>
      <c r="AF13" s="5">
        <v>4</v>
      </c>
      <c r="AG13" s="5">
        <v>5</v>
      </c>
      <c r="AH13" s="5">
        <v>5</v>
      </c>
      <c r="AI13" s="5">
        <v>5</v>
      </c>
      <c r="AJ13" s="5">
        <v>5</v>
      </c>
      <c r="AK13" s="5">
        <v>5</v>
      </c>
      <c r="AL13" s="5">
        <v>4</v>
      </c>
      <c r="AM13" s="5">
        <v>4</v>
      </c>
      <c r="AN13" s="5">
        <v>4</v>
      </c>
      <c r="AO13" s="5">
        <v>5</v>
      </c>
      <c r="AP13" s="6">
        <v>5</v>
      </c>
      <c r="AQ13" s="6">
        <v>5</v>
      </c>
      <c r="AR13" s="6">
        <v>5</v>
      </c>
    </row>
    <row r="14" spans="1:44" ht="21.75" x14ac:dyDescent="0.5">
      <c r="A14" s="1">
        <v>13</v>
      </c>
      <c r="B14" s="1">
        <v>2</v>
      </c>
      <c r="C14" s="1" t="s">
        <v>17</v>
      </c>
      <c r="D14" s="1" t="s">
        <v>75</v>
      </c>
      <c r="F14" s="1">
        <v>0</v>
      </c>
      <c r="G14" s="1">
        <v>0</v>
      </c>
      <c r="H14" s="1">
        <v>1</v>
      </c>
      <c r="I14" s="1">
        <v>0</v>
      </c>
      <c r="J14" s="1">
        <v>0</v>
      </c>
      <c r="K14" s="1">
        <v>0</v>
      </c>
      <c r="M14" s="1">
        <v>0</v>
      </c>
      <c r="N14" s="1">
        <v>1</v>
      </c>
      <c r="O14" s="1">
        <v>0</v>
      </c>
      <c r="P14" s="1">
        <v>0</v>
      </c>
      <c r="Q14" s="1">
        <v>0</v>
      </c>
      <c r="S14" s="2">
        <v>3</v>
      </c>
      <c r="T14" s="2">
        <v>4</v>
      </c>
      <c r="U14" s="2">
        <v>4</v>
      </c>
      <c r="V14" s="3">
        <v>4</v>
      </c>
      <c r="W14" s="3">
        <v>4</v>
      </c>
      <c r="X14" s="4">
        <v>4</v>
      </c>
      <c r="Y14" s="4">
        <v>4</v>
      </c>
      <c r="Z14" s="4">
        <v>5</v>
      </c>
      <c r="AA14" s="4">
        <v>5</v>
      </c>
      <c r="AB14" s="4">
        <v>5</v>
      </c>
      <c r="AC14" s="5">
        <v>4</v>
      </c>
      <c r="AD14" s="5">
        <v>4</v>
      </c>
      <c r="AE14" s="5">
        <v>3</v>
      </c>
      <c r="AF14" s="5">
        <v>3</v>
      </c>
      <c r="AG14" s="5">
        <v>3</v>
      </c>
      <c r="AH14" s="5">
        <v>4</v>
      </c>
      <c r="AI14" s="5">
        <v>3</v>
      </c>
      <c r="AJ14" s="5">
        <v>4</v>
      </c>
      <c r="AK14" s="5">
        <v>3</v>
      </c>
      <c r="AL14" s="5">
        <v>5</v>
      </c>
      <c r="AM14" s="5">
        <v>3</v>
      </c>
      <c r="AN14" s="5">
        <v>3</v>
      </c>
      <c r="AO14" s="5">
        <v>4</v>
      </c>
      <c r="AP14" s="6">
        <v>5</v>
      </c>
      <c r="AQ14" s="6">
        <v>4</v>
      </c>
      <c r="AR14" s="6">
        <v>4</v>
      </c>
    </row>
    <row r="15" spans="1:44" ht="21.75" x14ac:dyDescent="0.5">
      <c r="A15" s="1">
        <v>14</v>
      </c>
      <c r="B15" s="1">
        <v>2</v>
      </c>
      <c r="C15" s="1" t="s">
        <v>17</v>
      </c>
      <c r="D15" s="1" t="s">
        <v>81</v>
      </c>
      <c r="F15" s="1">
        <v>1</v>
      </c>
      <c r="G15" s="1">
        <v>0</v>
      </c>
      <c r="H15" s="1">
        <v>1</v>
      </c>
      <c r="I15" s="1">
        <v>0</v>
      </c>
      <c r="J15" s="1">
        <v>0</v>
      </c>
      <c r="K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S15" s="2">
        <v>4</v>
      </c>
      <c r="T15" s="2">
        <v>4</v>
      </c>
      <c r="U15" s="2">
        <v>4</v>
      </c>
      <c r="V15" s="3">
        <v>4</v>
      </c>
      <c r="W15" s="3">
        <v>4</v>
      </c>
      <c r="X15" s="4">
        <v>3</v>
      </c>
      <c r="Y15" s="4">
        <v>3</v>
      </c>
      <c r="Z15" s="4">
        <v>4</v>
      </c>
      <c r="AA15" s="4">
        <v>3</v>
      </c>
      <c r="AB15" s="4">
        <v>4</v>
      </c>
      <c r="AC15" s="5">
        <v>2</v>
      </c>
      <c r="AD15" s="5">
        <v>2</v>
      </c>
      <c r="AE15" s="5">
        <v>2</v>
      </c>
      <c r="AF15" s="5">
        <v>2</v>
      </c>
      <c r="AG15" s="5">
        <v>4</v>
      </c>
      <c r="AH15" s="5">
        <v>4</v>
      </c>
      <c r="AI15" s="5">
        <v>4</v>
      </c>
      <c r="AJ15" s="5">
        <v>4</v>
      </c>
      <c r="AK15" s="5">
        <v>4</v>
      </c>
      <c r="AL15" s="5">
        <v>4</v>
      </c>
      <c r="AM15" s="5">
        <v>4</v>
      </c>
      <c r="AN15" s="5">
        <v>4</v>
      </c>
      <c r="AO15" s="5">
        <v>4</v>
      </c>
      <c r="AP15" s="6">
        <v>3</v>
      </c>
      <c r="AQ15" s="6">
        <v>3</v>
      </c>
      <c r="AR15" s="6">
        <v>3</v>
      </c>
    </row>
    <row r="16" spans="1:44" ht="21.75" x14ac:dyDescent="0.5">
      <c r="A16" s="1">
        <v>15</v>
      </c>
      <c r="B16" s="1">
        <v>2</v>
      </c>
      <c r="C16" s="1" t="s">
        <v>17</v>
      </c>
      <c r="D16" s="1" t="s">
        <v>81</v>
      </c>
      <c r="F16" s="1">
        <v>1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S16" s="2">
        <v>4</v>
      </c>
      <c r="T16" s="2">
        <v>4</v>
      </c>
      <c r="U16" s="2">
        <v>3</v>
      </c>
      <c r="V16" s="3">
        <v>3</v>
      </c>
      <c r="W16" s="3">
        <v>3</v>
      </c>
      <c r="X16" s="4">
        <v>3</v>
      </c>
      <c r="Y16" s="4">
        <v>3</v>
      </c>
      <c r="Z16" s="4">
        <v>3</v>
      </c>
      <c r="AA16" s="4">
        <v>3</v>
      </c>
      <c r="AB16" s="4">
        <v>3</v>
      </c>
      <c r="AC16" s="5">
        <v>3</v>
      </c>
      <c r="AD16" s="5">
        <v>3</v>
      </c>
      <c r="AE16" s="5">
        <v>3</v>
      </c>
      <c r="AF16" s="5">
        <v>3</v>
      </c>
      <c r="AG16" s="5">
        <v>3</v>
      </c>
      <c r="AH16" s="5">
        <v>3</v>
      </c>
      <c r="AI16" s="5">
        <v>3</v>
      </c>
      <c r="AJ16" s="5">
        <v>3</v>
      </c>
      <c r="AK16" s="5">
        <v>3</v>
      </c>
      <c r="AL16" s="5">
        <v>3</v>
      </c>
      <c r="AM16" s="5">
        <v>3</v>
      </c>
      <c r="AN16" s="5">
        <v>3</v>
      </c>
      <c r="AO16" s="5">
        <v>3</v>
      </c>
      <c r="AP16" s="6">
        <v>3</v>
      </c>
      <c r="AQ16" s="6">
        <v>3</v>
      </c>
      <c r="AR16" s="6">
        <v>3</v>
      </c>
    </row>
    <row r="17" spans="1:44" ht="21.75" x14ac:dyDescent="0.5">
      <c r="A17" s="1">
        <v>16</v>
      </c>
      <c r="B17" s="1">
        <v>2</v>
      </c>
      <c r="C17" s="1" t="s">
        <v>17</v>
      </c>
      <c r="D17" s="1" t="s">
        <v>82</v>
      </c>
      <c r="F17" s="1">
        <v>1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S17" s="2">
        <v>4</v>
      </c>
      <c r="T17" s="2">
        <v>2</v>
      </c>
      <c r="U17" s="2">
        <v>3</v>
      </c>
      <c r="V17" s="3">
        <v>4</v>
      </c>
      <c r="W17" s="3">
        <v>4</v>
      </c>
      <c r="X17" s="4">
        <v>4</v>
      </c>
      <c r="Y17" s="4">
        <v>3</v>
      </c>
      <c r="Z17" s="4">
        <v>3</v>
      </c>
      <c r="AA17" s="4">
        <v>3</v>
      </c>
      <c r="AB17" s="4">
        <v>4</v>
      </c>
      <c r="AC17" s="5">
        <v>3</v>
      </c>
      <c r="AD17" s="5">
        <v>3</v>
      </c>
      <c r="AE17" s="5">
        <v>3</v>
      </c>
      <c r="AF17" s="5">
        <v>3</v>
      </c>
      <c r="AG17" s="5">
        <v>4</v>
      </c>
      <c r="AH17" s="5">
        <v>4</v>
      </c>
      <c r="AI17" s="5">
        <v>4</v>
      </c>
      <c r="AJ17" s="5">
        <v>4</v>
      </c>
      <c r="AK17" s="5">
        <v>4</v>
      </c>
      <c r="AL17" s="5">
        <v>4</v>
      </c>
      <c r="AM17" s="5">
        <v>3</v>
      </c>
      <c r="AN17" s="5">
        <v>3</v>
      </c>
      <c r="AO17" s="5">
        <v>4</v>
      </c>
      <c r="AP17" s="6">
        <v>4</v>
      </c>
      <c r="AQ17" s="6">
        <v>4</v>
      </c>
      <c r="AR17" s="6">
        <v>4</v>
      </c>
    </row>
    <row r="18" spans="1:44" ht="21.75" x14ac:dyDescent="0.5">
      <c r="A18" s="1">
        <v>17</v>
      </c>
      <c r="B18" s="1">
        <v>2</v>
      </c>
      <c r="C18" s="1" t="s">
        <v>17</v>
      </c>
      <c r="D18" s="1" t="s">
        <v>83</v>
      </c>
      <c r="F18" s="1">
        <v>0</v>
      </c>
      <c r="G18" s="1">
        <v>0</v>
      </c>
      <c r="H18" s="1">
        <v>0</v>
      </c>
      <c r="I18" s="1">
        <v>1</v>
      </c>
      <c r="J18" s="1">
        <v>0</v>
      </c>
      <c r="K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S18" s="2">
        <v>5</v>
      </c>
      <c r="T18" s="2">
        <v>4</v>
      </c>
      <c r="U18" s="2">
        <v>3</v>
      </c>
      <c r="V18" s="3">
        <v>4</v>
      </c>
      <c r="W18" s="3">
        <v>4</v>
      </c>
      <c r="X18" s="4">
        <v>4</v>
      </c>
      <c r="Y18" s="4">
        <v>4</v>
      </c>
      <c r="Z18" s="4">
        <v>4</v>
      </c>
      <c r="AA18" s="4">
        <v>4</v>
      </c>
      <c r="AB18" s="4">
        <v>4</v>
      </c>
      <c r="AC18" s="5">
        <v>2</v>
      </c>
      <c r="AD18" s="5">
        <v>2</v>
      </c>
      <c r="AE18" s="5">
        <v>2</v>
      </c>
      <c r="AF18" s="5">
        <v>2</v>
      </c>
      <c r="AG18" s="5">
        <v>2</v>
      </c>
      <c r="AH18" s="5">
        <v>3</v>
      </c>
      <c r="AI18" s="5">
        <v>3</v>
      </c>
      <c r="AJ18" s="5">
        <v>3</v>
      </c>
      <c r="AK18" s="5">
        <v>3</v>
      </c>
      <c r="AL18" s="5">
        <v>4</v>
      </c>
      <c r="AM18" s="5">
        <v>4</v>
      </c>
      <c r="AN18" s="5">
        <v>4</v>
      </c>
      <c r="AO18" s="5">
        <v>4</v>
      </c>
      <c r="AP18" s="6">
        <v>4</v>
      </c>
      <c r="AQ18" s="6">
        <v>4</v>
      </c>
      <c r="AR18" s="6">
        <v>4</v>
      </c>
    </row>
    <row r="19" spans="1:44" ht="21.75" x14ac:dyDescent="0.5">
      <c r="A19" s="1">
        <v>18</v>
      </c>
      <c r="B19" s="1">
        <v>2</v>
      </c>
      <c r="C19" s="1" t="s">
        <v>17</v>
      </c>
      <c r="D19" s="1" t="s">
        <v>83</v>
      </c>
      <c r="F19" s="1">
        <v>0</v>
      </c>
      <c r="G19" s="1">
        <v>0</v>
      </c>
      <c r="H19" s="1">
        <v>1</v>
      </c>
      <c r="I19" s="1">
        <v>1</v>
      </c>
      <c r="J19" s="1">
        <v>0</v>
      </c>
      <c r="K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S19" s="2">
        <v>4</v>
      </c>
      <c r="T19" s="2">
        <v>3</v>
      </c>
      <c r="U19" s="2">
        <v>3</v>
      </c>
      <c r="V19" s="3">
        <v>4</v>
      </c>
      <c r="W19" s="3">
        <v>4</v>
      </c>
      <c r="X19" s="4">
        <v>4</v>
      </c>
      <c r="Y19" s="4">
        <v>3</v>
      </c>
      <c r="Z19" s="4">
        <v>4</v>
      </c>
      <c r="AA19" s="4">
        <v>3</v>
      </c>
      <c r="AB19" s="4">
        <v>3</v>
      </c>
      <c r="AC19" s="5">
        <v>3</v>
      </c>
      <c r="AD19" s="5">
        <v>3</v>
      </c>
      <c r="AE19" s="5">
        <v>3</v>
      </c>
      <c r="AF19" s="5">
        <v>3</v>
      </c>
      <c r="AG19" s="5">
        <v>4</v>
      </c>
      <c r="AH19" s="5">
        <v>4</v>
      </c>
      <c r="AI19" s="5">
        <v>4</v>
      </c>
      <c r="AJ19" s="5">
        <v>4</v>
      </c>
      <c r="AK19" s="5">
        <v>4</v>
      </c>
      <c r="AL19" s="5">
        <v>4</v>
      </c>
      <c r="AM19" s="5">
        <v>4</v>
      </c>
      <c r="AN19" s="5">
        <v>4</v>
      </c>
      <c r="AO19" s="5">
        <v>4</v>
      </c>
      <c r="AP19" s="6">
        <v>4</v>
      </c>
      <c r="AQ19" s="6">
        <v>4</v>
      </c>
      <c r="AR19" s="6">
        <v>4</v>
      </c>
    </row>
    <row r="20" spans="1:44" ht="21.75" x14ac:dyDescent="0.5">
      <c r="A20" s="1">
        <v>19</v>
      </c>
      <c r="B20" s="1">
        <v>2</v>
      </c>
      <c r="C20" s="1" t="s">
        <v>17</v>
      </c>
      <c r="F20" s="1">
        <v>0</v>
      </c>
      <c r="G20" s="1">
        <v>0</v>
      </c>
      <c r="H20" s="1">
        <v>1</v>
      </c>
      <c r="I20" s="1">
        <v>0</v>
      </c>
      <c r="J20" s="1">
        <v>0</v>
      </c>
      <c r="K20" s="1">
        <v>0</v>
      </c>
      <c r="M20" s="1">
        <v>0</v>
      </c>
      <c r="N20" s="1">
        <v>1</v>
      </c>
      <c r="O20" s="1">
        <v>0</v>
      </c>
      <c r="P20" s="1">
        <v>0</v>
      </c>
      <c r="Q20" s="1">
        <v>0</v>
      </c>
      <c r="S20" s="2">
        <v>5</v>
      </c>
      <c r="T20" s="2">
        <v>5</v>
      </c>
      <c r="U20" s="2">
        <v>5</v>
      </c>
      <c r="V20" s="3">
        <v>5</v>
      </c>
      <c r="W20" s="3">
        <v>5</v>
      </c>
      <c r="X20" s="4">
        <v>5</v>
      </c>
      <c r="Y20" s="4">
        <v>3</v>
      </c>
      <c r="Z20" s="4">
        <v>4</v>
      </c>
      <c r="AA20" s="4">
        <v>4</v>
      </c>
      <c r="AB20" s="4">
        <v>4</v>
      </c>
      <c r="AC20" s="5">
        <v>4</v>
      </c>
      <c r="AD20" s="5">
        <v>4</v>
      </c>
      <c r="AE20" s="5">
        <v>4</v>
      </c>
      <c r="AF20" s="5">
        <v>4</v>
      </c>
      <c r="AG20" s="5">
        <v>4</v>
      </c>
      <c r="AH20" s="5">
        <v>4</v>
      </c>
      <c r="AI20" s="5">
        <v>5</v>
      </c>
      <c r="AJ20" s="5">
        <v>5</v>
      </c>
      <c r="AK20" s="5">
        <v>5</v>
      </c>
      <c r="AL20" s="5">
        <v>4</v>
      </c>
      <c r="AM20" s="5">
        <v>4</v>
      </c>
      <c r="AN20" s="5">
        <v>4</v>
      </c>
      <c r="AO20" s="5">
        <v>5</v>
      </c>
      <c r="AP20" s="6">
        <v>5</v>
      </c>
      <c r="AQ20" s="6">
        <v>5</v>
      </c>
      <c r="AR20" s="6">
        <v>5</v>
      </c>
    </row>
    <row r="21" spans="1:44" ht="21.75" x14ac:dyDescent="0.5">
      <c r="A21" s="1">
        <v>20</v>
      </c>
      <c r="B21" s="1">
        <v>2</v>
      </c>
      <c r="C21" s="1" t="s">
        <v>17</v>
      </c>
      <c r="D21" s="1" t="s">
        <v>83</v>
      </c>
      <c r="F21" s="1">
        <v>0</v>
      </c>
      <c r="G21" s="1">
        <v>1</v>
      </c>
      <c r="H21" s="1">
        <v>0</v>
      </c>
      <c r="I21" s="1">
        <v>0</v>
      </c>
      <c r="J21" s="1">
        <v>0</v>
      </c>
      <c r="K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S21" s="2">
        <v>4</v>
      </c>
      <c r="T21" s="2">
        <v>4</v>
      </c>
      <c r="U21" s="2">
        <v>4</v>
      </c>
      <c r="V21" s="3">
        <v>4</v>
      </c>
      <c r="W21" s="3">
        <v>4</v>
      </c>
      <c r="X21" s="4">
        <v>4</v>
      </c>
      <c r="Y21" s="4">
        <v>4</v>
      </c>
      <c r="Z21" s="4">
        <v>4</v>
      </c>
      <c r="AA21" s="4">
        <v>4</v>
      </c>
      <c r="AB21" s="4">
        <v>4</v>
      </c>
      <c r="AC21" s="5">
        <v>3</v>
      </c>
      <c r="AD21" s="5">
        <v>3</v>
      </c>
      <c r="AE21" s="5">
        <v>3</v>
      </c>
      <c r="AF21" s="5">
        <v>3</v>
      </c>
      <c r="AG21" s="5">
        <v>4</v>
      </c>
      <c r="AH21" s="5">
        <v>5</v>
      </c>
      <c r="AI21" s="5">
        <v>4</v>
      </c>
      <c r="AJ21" s="5">
        <v>4</v>
      </c>
      <c r="AK21" s="5">
        <v>4</v>
      </c>
      <c r="AL21" s="5">
        <v>5</v>
      </c>
      <c r="AM21" s="5">
        <v>5</v>
      </c>
      <c r="AN21" s="5">
        <v>4</v>
      </c>
      <c r="AO21" s="5">
        <v>5</v>
      </c>
      <c r="AP21" s="6">
        <v>5</v>
      </c>
      <c r="AQ21" s="6">
        <v>5</v>
      </c>
      <c r="AR21" s="6">
        <v>5</v>
      </c>
    </row>
    <row r="22" spans="1:44" ht="43.5" x14ac:dyDescent="0.5">
      <c r="A22" s="1">
        <v>21</v>
      </c>
      <c r="B22" s="1">
        <v>2</v>
      </c>
      <c r="C22" s="1" t="s">
        <v>17</v>
      </c>
      <c r="D22" s="1" t="s">
        <v>84</v>
      </c>
      <c r="F22" s="1">
        <v>0</v>
      </c>
      <c r="G22" s="1">
        <v>0</v>
      </c>
      <c r="H22" s="1">
        <v>1</v>
      </c>
      <c r="I22" s="1">
        <v>0</v>
      </c>
      <c r="J22" s="1">
        <v>0</v>
      </c>
      <c r="K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S22" s="2">
        <v>4</v>
      </c>
      <c r="T22" s="2">
        <v>2</v>
      </c>
      <c r="U22" s="2">
        <v>3</v>
      </c>
      <c r="V22" s="3">
        <v>4</v>
      </c>
      <c r="W22" s="3">
        <v>4</v>
      </c>
      <c r="X22" s="4">
        <v>5</v>
      </c>
      <c r="Y22" s="4">
        <v>5</v>
      </c>
      <c r="Z22" s="4">
        <v>3</v>
      </c>
      <c r="AA22" s="4">
        <v>5</v>
      </c>
      <c r="AB22" s="4">
        <v>5</v>
      </c>
      <c r="AC22" s="5">
        <v>5</v>
      </c>
      <c r="AD22" s="5">
        <v>5</v>
      </c>
      <c r="AE22" s="5">
        <v>5</v>
      </c>
      <c r="AF22" s="5">
        <v>5</v>
      </c>
      <c r="AG22" s="5">
        <v>5</v>
      </c>
      <c r="AH22" s="5">
        <v>5</v>
      </c>
      <c r="AI22" s="5">
        <v>5</v>
      </c>
      <c r="AJ22" s="5">
        <v>5</v>
      </c>
      <c r="AK22" s="5">
        <v>5</v>
      </c>
      <c r="AL22" s="5">
        <v>5</v>
      </c>
      <c r="AM22" s="5">
        <v>5</v>
      </c>
      <c r="AN22" s="5">
        <v>5</v>
      </c>
      <c r="AO22" s="5">
        <v>5</v>
      </c>
      <c r="AP22" s="6">
        <v>5</v>
      </c>
      <c r="AQ22" s="6">
        <v>5</v>
      </c>
      <c r="AR22" s="6">
        <v>5</v>
      </c>
    </row>
    <row r="23" spans="1:44" ht="43.5" x14ac:dyDescent="0.5">
      <c r="A23" s="1">
        <v>22</v>
      </c>
      <c r="B23" s="1">
        <v>3</v>
      </c>
      <c r="C23" s="1" t="s">
        <v>78</v>
      </c>
      <c r="D23" s="1" t="s">
        <v>85</v>
      </c>
      <c r="F23" s="1">
        <v>1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S23" s="2">
        <v>4</v>
      </c>
      <c r="T23" s="2">
        <v>4</v>
      </c>
      <c r="U23" s="2">
        <v>4</v>
      </c>
      <c r="V23" s="3">
        <v>3</v>
      </c>
      <c r="W23" s="3">
        <v>3</v>
      </c>
      <c r="X23" s="4">
        <v>4</v>
      </c>
      <c r="Y23" s="4">
        <v>2</v>
      </c>
      <c r="Z23" s="4">
        <v>4</v>
      </c>
      <c r="AA23" s="4">
        <v>3</v>
      </c>
      <c r="AB23" s="4">
        <v>4</v>
      </c>
      <c r="AC23" s="5">
        <v>2</v>
      </c>
      <c r="AD23" s="5">
        <v>2</v>
      </c>
      <c r="AE23" s="5">
        <v>2</v>
      </c>
      <c r="AF23" s="5">
        <v>2</v>
      </c>
      <c r="AG23" s="5">
        <v>3</v>
      </c>
      <c r="AH23" s="5">
        <v>3</v>
      </c>
      <c r="AI23" s="5">
        <v>1</v>
      </c>
      <c r="AJ23" s="5">
        <v>1</v>
      </c>
      <c r="AK23" s="5">
        <v>1</v>
      </c>
      <c r="AL23" s="5">
        <v>4</v>
      </c>
      <c r="AM23" s="5">
        <v>1</v>
      </c>
      <c r="AN23" s="5">
        <v>2</v>
      </c>
      <c r="AO23" s="5">
        <v>4</v>
      </c>
      <c r="AP23" s="6">
        <v>4</v>
      </c>
      <c r="AQ23" s="6">
        <v>4</v>
      </c>
      <c r="AR23" s="6">
        <v>4</v>
      </c>
    </row>
    <row r="24" spans="1:44" ht="21.75" x14ac:dyDescent="0.5">
      <c r="A24" s="1">
        <v>23</v>
      </c>
      <c r="B24" s="1">
        <v>2</v>
      </c>
      <c r="C24" s="1" t="s">
        <v>17</v>
      </c>
      <c r="D24" s="1" t="s">
        <v>145</v>
      </c>
      <c r="F24" s="1">
        <v>1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S24" s="2">
        <v>5</v>
      </c>
      <c r="T24" s="2">
        <v>5</v>
      </c>
      <c r="U24" s="2">
        <v>4</v>
      </c>
      <c r="V24" s="3">
        <v>5</v>
      </c>
      <c r="W24" s="3">
        <v>5</v>
      </c>
      <c r="X24" s="4">
        <v>5</v>
      </c>
      <c r="Y24" s="4">
        <v>3</v>
      </c>
      <c r="Z24" s="4">
        <v>5</v>
      </c>
      <c r="AA24" s="4">
        <v>5</v>
      </c>
      <c r="AB24" s="4">
        <v>5</v>
      </c>
      <c r="AC24" s="5">
        <v>4</v>
      </c>
      <c r="AD24" s="5">
        <v>3</v>
      </c>
      <c r="AE24" s="5">
        <v>2</v>
      </c>
      <c r="AF24" s="5">
        <v>2</v>
      </c>
      <c r="AG24" s="5">
        <v>5</v>
      </c>
      <c r="AH24" s="5">
        <v>5</v>
      </c>
      <c r="AI24" s="5">
        <v>4</v>
      </c>
      <c r="AJ24" s="5">
        <v>4</v>
      </c>
      <c r="AK24" s="5">
        <v>4</v>
      </c>
      <c r="AL24" s="5">
        <v>5</v>
      </c>
      <c r="AM24" s="5">
        <v>5</v>
      </c>
      <c r="AN24" s="5">
        <v>5</v>
      </c>
      <c r="AO24" s="5">
        <v>5</v>
      </c>
      <c r="AP24" s="6">
        <v>5</v>
      </c>
      <c r="AQ24" s="6">
        <v>5</v>
      </c>
      <c r="AR24" s="6">
        <v>5</v>
      </c>
    </row>
    <row r="25" spans="1:44" ht="21.75" x14ac:dyDescent="0.5">
      <c r="A25" s="1">
        <v>24</v>
      </c>
      <c r="B25" s="1">
        <v>2</v>
      </c>
      <c r="C25" s="1" t="s">
        <v>17</v>
      </c>
      <c r="D25" s="1" t="s">
        <v>145</v>
      </c>
      <c r="F25" s="1">
        <v>1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S25" s="2">
        <v>4</v>
      </c>
      <c r="T25" s="2">
        <v>4</v>
      </c>
      <c r="U25" s="2">
        <v>4</v>
      </c>
      <c r="V25" s="3">
        <v>4</v>
      </c>
      <c r="W25" s="3">
        <v>4</v>
      </c>
      <c r="X25" s="4">
        <v>3</v>
      </c>
      <c r="Y25" s="4">
        <v>3</v>
      </c>
      <c r="Z25" s="4">
        <v>4</v>
      </c>
      <c r="AA25" s="4">
        <v>3</v>
      </c>
      <c r="AB25" s="4">
        <v>3</v>
      </c>
      <c r="AC25" s="5">
        <v>4</v>
      </c>
      <c r="AD25" s="5">
        <v>4</v>
      </c>
      <c r="AE25" s="5">
        <v>4</v>
      </c>
      <c r="AF25" s="5">
        <v>3</v>
      </c>
      <c r="AG25" s="5">
        <v>4</v>
      </c>
      <c r="AH25" s="5">
        <v>3</v>
      </c>
      <c r="AI25" s="5">
        <v>4</v>
      </c>
      <c r="AJ25" s="5">
        <v>4</v>
      </c>
      <c r="AK25" s="5">
        <v>4</v>
      </c>
      <c r="AL25" s="5">
        <v>4</v>
      </c>
      <c r="AM25" s="5">
        <v>4</v>
      </c>
      <c r="AN25" s="5">
        <v>4</v>
      </c>
      <c r="AO25" s="5">
        <v>4</v>
      </c>
      <c r="AP25" s="6">
        <v>4</v>
      </c>
      <c r="AQ25" s="6">
        <v>3</v>
      </c>
      <c r="AR25" s="6">
        <v>4</v>
      </c>
    </row>
    <row r="26" spans="1:44" ht="21.75" x14ac:dyDescent="0.5">
      <c r="A26" s="1">
        <v>25</v>
      </c>
      <c r="B26" s="1">
        <v>2</v>
      </c>
      <c r="C26" s="1" t="s">
        <v>17</v>
      </c>
      <c r="D26" s="1" t="s">
        <v>145</v>
      </c>
      <c r="F26" s="1">
        <v>0</v>
      </c>
      <c r="G26" s="1">
        <v>0</v>
      </c>
      <c r="H26" s="1">
        <v>0</v>
      </c>
      <c r="I26" s="1">
        <v>1</v>
      </c>
      <c r="J26" s="1">
        <v>0</v>
      </c>
      <c r="K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S26" s="2">
        <v>4</v>
      </c>
      <c r="T26" s="2">
        <v>4</v>
      </c>
      <c r="U26" s="2">
        <v>4</v>
      </c>
      <c r="V26" s="3">
        <v>4</v>
      </c>
      <c r="W26" s="3">
        <v>4</v>
      </c>
      <c r="X26" s="4">
        <v>4</v>
      </c>
      <c r="Y26" s="4">
        <v>3</v>
      </c>
      <c r="Z26" s="4">
        <v>3</v>
      </c>
      <c r="AA26" s="4">
        <v>4</v>
      </c>
      <c r="AB26" s="4">
        <v>3</v>
      </c>
      <c r="AC26" s="5">
        <v>3</v>
      </c>
      <c r="AD26" s="5">
        <v>3</v>
      </c>
      <c r="AE26" s="5">
        <v>3</v>
      </c>
      <c r="AF26" s="5">
        <v>3</v>
      </c>
      <c r="AG26" s="5">
        <v>4</v>
      </c>
      <c r="AH26" s="5">
        <v>4</v>
      </c>
      <c r="AI26" s="5">
        <v>4</v>
      </c>
      <c r="AJ26" s="5">
        <v>4</v>
      </c>
      <c r="AK26" s="5">
        <v>4</v>
      </c>
      <c r="AL26" s="5">
        <v>4</v>
      </c>
      <c r="AM26" s="5">
        <v>3</v>
      </c>
      <c r="AN26" s="5">
        <v>4</v>
      </c>
      <c r="AO26" s="5">
        <v>4</v>
      </c>
      <c r="AP26" s="6">
        <v>4</v>
      </c>
      <c r="AQ26" s="6">
        <v>4</v>
      </c>
      <c r="AR26" s="6">
        <v>4</v>
      </c>
    </row>
    <row r="27" spans="1:44" ht="21.75" x14ac:dyDescent="0.5">
      <c r="A27" s="1">
        <v>26</v>
      </c>
      <c r="B27" s="1">
        <v>2</v>
      </c>
      <c r="C27" s="1" t="s">
        <v>17</v>
      </c>
      <c r="D27" s="1" t="s">
        <v>81</v>
      </c>
      <c r="F27" s="1">
        <v>1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S27" s="2">
        <v>4</v>
      </c>
      <c r="T27" s="2">
        <v>3</v>
      </c>
      <c r="U27" s="2">
        <v>5</v>
      </c>
      <c r="V27" s="3">
        <v>4</v>
      </c>
      <c r="W27" s="3">
        <v>4</v>
      </c>
      <c r="X27" s="4">
        <v>3</v>
      </c>
      <c r="Y27" s="4">
        <v>4</v>
      </c>
      <c r="Z27" s="4">
        <v>5</v>
      </c>
      <c r="AA27" s="4">
        <v>3</v>
      </c>
      <c r="AB27" s="4">
        <v>4</v>
      </c>
      <c r="AC27" s="5">
        <v>1</v>
      </c>
      <c r="AD27" s="5">
        <v>1</v>
      </c>
      <c r="AE27" s="5">
        <v>1</v>
      </c>
      <c r="AF27" s="5">
        <v>1</v>
      </c>
      <c r="AG27" s="5">
        <v>3</v>
      </c>
      <c r="AH27" s="5">
        <v>3</v>
      </c>
      <c r="AI27" s="5">
        <v>3</v>
      </c>
      <c r="AJ27" s="5">
        <v>3</v>
      </c>
      <c r="AK27" s="5">
        <v>3</v>
      </c>
      <c r="AL27" s="5">
        <v>5</v>
      </c>
      <c r="AM27" s="5">
        <v>5</v>
      </c>
      <c r="AN27" s="5">
        <v>5</v>
      </c>
      <c r="AO27" s="5">
        <v>5</v>
      </c>
      <c r="AP27" s="6">
        <v>4</v>
      </c>
      <c r="AQ27" s="6">
        <v>4</v>
      </c>
      <c r="AR27" s="6">
        <v>5</v>
      </c>
    </row>
    <row r="28" spans="1:44" ht="21.75" x14ac:dyDescent="0.5">
      <c r="A28" s="1">
        <v>27</v>
      </c>
      <c r="B28" s="1">
        <v>2</v>
      </c>
      <c r="C28" s="1" t="s">
        <v>17</v>
      </c>
      <c r="D28" s="1" t="s">
        <v>107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M28" s="1">
        <v>0</v>
      </c>
      <c r="N28" s="1">
        <v>1</v>
      </c>
      <c r="O28" s="1">
        <v>0</v>
      </c>
      <c r="P28" s="1">
        <v>0</v>
      </c>
      <c r="Q28" s="1">
        <v>0</v>
      </c>
      <c r="S28" s="2">
        <v>5</v>
      </c>
      <c r="T28" s="2">
        <v>4</v>
      </c>
      <c r="U28" s="2">
        <v>4</v>
      </c>
      <c r="V28" s="3">
        <v>4</v>
      </c>
      <c r="W28" s="3">
        <v>4</v>
      </c>
      <c r="X28" s="4">
        <v>5</v>
      </c>
      <c r="Y28" s="4">
        <v>3</v>
      </c>
      <c r="Z28" s="4">
        <v>5</v>
      </c>
      <c r="AA28" s="4">
        <v>5</v>
      </c>
      <c r="AB28" s="4">
        <v>5</v>
      </c>
      <c r="AC28" s="5">
        <v>2</v>
      </c>
      <c r="AD28" s="5">
        <v>2</v>
      </c>
      <c r="AE28" s="5">
        <v>2</v>
      </c>
      <c r="AF28" s="5">
        <v>2</v>
      </c>
      <c r="AG28" s="5">
        <v>5</v>
      </c>
      <c r="AH28" s="5">
        <v>5</v>
      </c>
      <c r="AI28" s="5">
        <v>2</v>
      </c>
      <c r="AJ28" s="5">
        <v>5</v>
      </c>
      <c r="AK28" s="5">
        <v>5</v>
      </c>
      <c r="AL28" s="5">
        <v>5</v>
      </c>
      <c r="AM28" s="5">
        <v>5</v>
      </c>
      <c r="AN28" s="5">
        <v>5</v>
      </c>
      <c r="AO28" s="5">
        <v>5</v>
      </c>
      <c r="AP28" s="6">
        <v>5</v>
      </c>
      <c r="AQ28" s="6">
        <v>5</v>
      </c>
      <c r="AR28" s="6">
        <v>5</v>
      </c>
    </row>
    <row r="29" spans="1:44" ht="21.75" x14ac:dyDescent="0.5">
      <c r="A29" s="1">
        <v>28</v>
      </c>
      <c r="B29" s="1">
        <v>2</v>
      </c>
      <c r="C29" s="1" t="s">
        <v>17</v>
      </c>
      <c r="D29" s="1" t="s">
        <v>86</v>
      </c>
      <c r="F29" s="1">
        <v>1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S29" s="2">
        <v>5</v>
      </c>
      <c r="T29" s="2">
        <v>5</v>
      </c>
      <c r="U29" s="2">
        <v>5</v>
      </c>
      <c r="V29" s="3">
        <v>5</v>
      </c>
      <c r="W29" s="3">
        <v>5</v>
      </c>
      <c r="X29" s="4">
        <v>5</v>
      </c>
      <c r="Y29" s="4">
        <v>5</v>
      </c>
      <c r="Z29" s="4">
        <v>5</v>
      </c>
      <c r="AA29" s="4">
        <v>5</v>
      </c>
      <c r="AB29" s="4">
        <v>5</v>
      </c>
      <c r="AC29" s="5">
        <v>3</v>
      </c>
      <c r="AD29" s="5">
        <v>3</v>
      </c>
      <c r="AE29" s="5">
        <v>3</v>
      </c>
      <c r="AF29" s="5">
        <v>3</v>
      </c>
      <c r="AG29" s="5">
        <v>5</v>
      </c>
      <c r="AH29" s="5">
        <v>5</v>
      </c>
      <c r="AI29" s="5">
        <v>5</v>
      </c>
      <c r="AJ29" s="5">
        <v>5</v>
      </c>
      <c r="AK29" s="5">
        <v>5</v>
      </c>
      <c r="AL29" s="5">
        <v>5</v>
      </c>
      <c r="AM29" s="5">
        <v>5</v>
      </c>
      <c r="AN29" s="5">
        <v>5</v>
      </c>
      <c r="AO29" s="5">
        <v>5</v>
      </c>
      <c r="AP29" s="6">
        <v>5</v>
      </c>
      <c r="AQ29" s="6">
        <v>5</v>
      </c>
      <c r="AR29" s="6">
        <v>5</v>
      </c>
    </row>
    <row r="30" spans="1:44" ht="21.75" x14ac:dyDescent="0.5">
      <c r="A30" s="1">
        <v>29</v>
      </c>
      <c r="B30" s="1">
        <v>3</v>
      </c>
      <c r="C30" s="1" t="s">
        <v>78</v>
      </c>
      <c r="D30" s="1" t="s">
        <v>87</v>
      </c>
      <c r="F30" s="1">
        <v>0</v>
      </c>
      <c r="G30" s="1">
        <v>0</v>
      </c>
      <c r="H30" s="1">
        <v>1</v>
      </c>
      <c r="I30" s="1">
        <v>0</v>
      </c>
      <c r="J30" s="1">
        <v>0</v>
      </c>
      <c r="K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S30" s="2">
        <v>5</v>
      </c>
      <c r="T30" s="2">
        <v>5</v>
      </c>
      <c r="U30" s="2">
        <v>5</v>
      </c>
      <c r="V30" s="3">
        <v>5</v>
      </c>
      <c r="W30" s="3">
        <v>5</v>
      </c>
      <c r="X30" s="4">
        <v>5</v>
      </c>
      <c r="Y30" s="4">
        <v>2</v>
      </c>
      <c r="Z30" s="4">
        <v>4</v>
      </c>
      <c r="AA30" s="4">
        <v>3</v>
      </c>
      <c r="AB30" s="4">
        <v>3</v>
      </c>
      <c r="AC30" s="5">
        <v>4</v>
      </c>
      <c r="AD30" s="5">
        <v>4</v>
      </c>
      <c r="AE30" s="5">
        <v>4</v>
      </c>
      <c r="AF30" s="5">
        <v>4</v>
      </c>
      <c r="AG30" s="5">
        <v>4</v>
      </c>
      <c r="AH30" s="5">
        <v>4</v>
      </c>
      <c r="AI30" s="5">
        <v>4</v>
      </c>
      <c r="AJ30" s="5">
        <v>4</v>
      </c>
      <c r="AK30" s="5">
        <v>4</v>
      </c>
      <c r="AL30" s="5">
        <v>5</v>
      </c>
      <c r="AM30" s="5">
        <v>5</v>
      </c>
      <c r="AN30" s="5">
        <v>4</v>
      </c>
      <c r="AO30" s="5">
        <v>4</v>
      </c>
      <c r="AP30" s="6">
        <v>4</v>
      </c>
      <c r="AQ30" s="6">
        <v>5</v>
      </c>
      <c r="AR30" s="6">
        <v>4</v>
      </c>
    </row>
    <row r="31" spans="1:44" ht="21.75" x14ac:dyDescent="0.5">
      <c r="A31" s="1">
        <v>30</v>
      </c>
      <c r="B31" s="1">
        <v>2</v>
      </c>
      <c r="C31" s="1" t="s">
        <v>17</v>
      </c>
      <c r="D31" s="1" t="s">
        <v>88</v>
      </c>
      <c r="F31" s="1">
        <v>1</v>
      </c>
      <c r="G31" s="1">
        <v>0</v>
      </c>
      <c r="H31" s="1">
        <v>0</v>
      </c>
      <c r="I31" s="1">
        <v>1</v>
      </c>
      <c r="J31" s="1">
        <v>0</v>
      </c>
      <c r="K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S31" s="2">
        <v>5</v>
      </c>
      <c r="T31" s="2">
        <v>5</v>
      </c>
      <c r="U31" s="2">
        <v>5</v>
      </c>
      <c r="V31" s="3">
        <v>5</v>
      </c>
      <c r="W31" s="3"/>
      <c r="X31" s="4"/>
      <c r="Y31" s="4"/>
      <c r="Z31" s="4"/>
      <c r="AA31" s="4"/>
      <c r="AB31" s="4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6"/>
      <c r="AQ31" s="6"/>
      <c r="AR31" s="6"/>
    </row>
    <row r="32" spans="1:44" ht="21.75" x14ac:dyDescent="0.5">
      <c r="A32" s="1">
        <v>31</v>
      </c>
      <c r="B32" s="1">
        <v>2</v>
      </c>
      <c r="C32" s="1" t="s">
        <v>17</v>
      </c>
      <c r="D32" s="1" t="s">
        <v>89</v>
      </c>
      <c r="F32" s="1">
        <v>1</v>
      </c>
      <c r="G32" s="1">
        <v>0</v>
      </c>
      <c r="H32" s="1">
        <v>1</v>
      </c>
      <c r="I32" s="1">
        <v>0</v>
      </c>
      <c r="J32" s="1">
        <v>0</v>
      </c>
      <c r="K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S32" s="2">
        <v>4</v>
      </c>
      <c r="T32" s="2">
        <v>3</v>
      </c>
      <c r="U32" s="2">
        <v>3</v>
      </c>
      <c r="V32" s="3">
        <v>3</v>
      </c>
      <c r="W32" s="3">
        <v>4</v>
      </c>
      <c r="X32" s="4">
        <v>4</v>
      </c>
      <c r="Y32" s="4">
        <v>3</v>
      </c>
      <c r="Z32" s="4">
        <v>4</v>
      </c>
      <c r="AA32" s="4">
        <v>4</v>
      </c>
      <c r="AB32" s="4">
        <v>4</v>
      </c>
      <c r="AC32" s="5">
        <v>3</v>
      </c>
      <c r="AD32" s="5">
        <v>3</v>
      </c>
      <c r="AE32" s="5">
        <v>3</v>
      </c>
      <c r="AF32" s="5">
        <v>3</v>
      </c>
      <c r="AG32" s="5">
        <v>4</v>
      </c>
      <c r="AH32" s="5">
        <v>4</v>
      </c>
      <c r="AI32" s="5">
        <v>4</v>
      </c>
      <c r="AJ32" s="5">
        <v>4</v>
      </c>
      <c r="AK32" s="5">
        <v>4</v>
      </c>
      <c r="AL32" s="5">
        <v>4</v>
      </c>
      <c r="AM32" s="5">
        <v>4</v>
      </c>
      <c r="AN32" s="5">
        <v>4</v>
      </c>
      <c r="AO32" s="5">
        <v>4</v>
      </c>
      <c r="AP32" s="6">
        <v>4</v>
      </c>
      <c r="AQ32" s="6">
        <v>3</v>
      </c>
      <c r="AR32" s="6">
        <v>3</v>
      </c>
    </row>
    <row r="33" spans="1:44" ht="21.75" x14ac:dyDescent="0.5">
      <c r="A33" s="1">
        <v>32</v>
      </c>
      <c r="B33" s="1">
        <v>3</v>
      </c>
      <c r="C33" s="1" t="s">
        <v>78</v>
      </c>
      <c r="D33" s="1" t="s">
        <v>86</v>
      </c>
      <c r="F33" s="1">
        <v>1</v>
      </c>
      <c r="G33" s="1">
        <v>0</v>
      </c>
      <c r="H33" s="1">
        <v>0</v>
      </c>
      <c r="I33" s="1">
        <v>1</v>
      </c>
      <c r="J33" s="1">
        <v>0</v>
      </c>
      <c r="K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1</v>
      </c>
      <c r="S33" s="2">
        <v>5</v>
      </c>
      <c r="T33" s="2">
        <v>5</v>
      </c>
      <c r="U33" s="2">
        <v>3</v>
      </c>
      <c r="V33" s="3">
        <v>5</v>
      </c>
      <c r="W33" s="3">
        <v>5</v>
      </c>
      <c r="X33" s="4">
        <v>5</v>
      </c>
      <c r="Y33" s="4">
        <v>5</v>
      </c>
      <c r="Z33" s="4">
        <v>5</v>
      </c>
      <c r="AA33" s="4">
        <v>5</v>
      </c>
      <c r="AB33" s="4">
        <v>5</v>
      </c>
      <c r="AC33" s="5">
        <v>3</v>
      </c>
      <c r="AD33" s="5">
        <v>3</v>
      </c>
      <c r="AE33" s="5">
        <v>3</v>
      </c>
      <c r="AF33" s="5">
        <v>3</v>
      </c>
      <c r="AG33" s="5">
        <v>5</v>
      </c>
      <c r="AH33" s="5">
        <v>5</v>
      </c>
      <c r="AI33" s="5">
        <v>5</v>
      </c>
      <c r="AJ33" s="5">
        <v>5</v>
      </c>
      <c r="AK33" s="5">
        <v>5</v>
      </c>
      <c r="AL33" s="5">
        <v>4</v>
      </c>
      <c r="AM33" s="5">
        <v>3</v>
      </c>
      <c r="AN33" s="5">
        <v>3</v>
      </c>
      <c r="AO33" s="5">
        <v>5</v>
      </c>
      <c r="AP33" s="6">
        <v>5</v>
      </c>
      <c r="AQ33" s="6">
        <v>5</v>
      </c>
      <c r="AR33" s="6">
        <v>5</v>
      </c>
    </row>
    <row r="34" spans="1:44" ht="24.75" customHeight="1" x14ac:dyDescent="0.55000000000000004">
      <c r="A34" s="1">
        <v>33</v>
      </c>
      <c r="B34" s="1">
        <v>1</v>
      </c>
      <c r="C34" s="1" t="s">
        <v>76</v>
      </c>
      <c r="D34" s="1" t="s">
        <v>90</v>
      </c>
      <c r="F34" s="13">
        <v>1</v>
      </c>
      <c r="G34" s="1">
        <v>0</v>
      </c>
      <c r="H34" s="1">
        <v>0</v>
      </c>
      <c r="I34" s="1">
        <v>1</v>
      </c>
      <c r="J34" s="1">
        <v>0</v>
      </c>
      <c r="K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S34" s="2">
        <v>5</v>
      </c>
      <c r="T34" s="2">
        <v>5</v>
      </c>
      <c r="U34" s="2">
        <v>4</v>
      </c>
      <c r="V34" s="3">
        <v>5</v>
      </c>
      <c r="W34" s="3">
        <v>5</v>
      </c>
      <c r="X34" s="4">
        <v>5</v>
      </c>
      <c r="Y34" s="4">
        <v>5</v>
      </c>
      <c r="Z34" s="4">
        <v>5</v>
      </c>
      <c r="AA34" s="4">
        <v>5</v>
      </c>
      <c r="AB34" s="4">
        <v>5</v>
      </c>
      <c r="AC34" s="5">
        <v>3</v>
      </c>
      <c r="AD34" s="5">
        <v>3</v>
      </c>
      <c r="AE34" s="5">
        <v>3</v>
      </c>
      <c r="AF34" s="5">
        <v>3</v>
      </c>
      <c r="AG34" s="5">
        <v>4</v>
      </c>
      <c r="AH34" s="5">
        <v>4</v>
      </c>
      <c r="AI34" s="5">
        <v>4</v>
      </c>
      <c r="AJ34" s="5">
        <v>4</v>
      </c>
      <c r="AK34" s="5">
        <v>4</v>
      </c>
      <c r="AL34" s="5">
        <v>5</v>
      </c>
      <c r="AM34" s="5">
        <v>4</v>
      </c>
      <c r="AN34" s="5">
        <v>4</v>
      </c>
      <c r="AO34" s="5"/>
      <c r="AP34" s="6">
        <v>5</v>
      </c>
      <c r="AQ34" s="6">
        <v>5</v>
      </c>
      <c r="AR34" s="6">
        <v>5</v>
      </c>
    </row>
    <row r="35" spans="1:44" ht="21.75" x14ac:dyDescent="0.5">
      <c r="A35" s="1">
        <v>34</v>
      </c>
      <c r="B35" s="1">
        <v>2</v>
      </c>
      <c r="C35" s="1" t="s">
        <v>17</v>
      </c>
      <c r="D35" s="1" t="s">
        <v>91</v>
      </c>
      <c r="F35" s="1">
        <v>1</v>
      </c>
      <c r="G35" s="1">
        <v>1</v>
      </c>
      <c r="H35" s="1">
        <v>0</v>
      </c>
      <c r="I35" s="1">
        <v>0</v>
      </c>
      <c r="J35" s="1">
        <v>0</v>
      </c>
      <c r="K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S35" s="2">
        <v>4</v>
      </c>
      <c r="T35" s="2">
        <v>4</v>
      </c>
      <c r="U35" s="2">
        <v>4</v>
      </c>
      <c r="V35" s="3">
        <v>4</v>
      </c>
      <c r="W35" s="3">
        <v>4</v>
      </c>
      <c r="X35" s="4">
        <v>4</v>
      </c>
      <c r="Y35" s="4">
        <v>3</v>
      </c>
      <c r="Z35" s="4">
        <v>3</v>
      </c>
      <c r="AA35" s="4">
        <v>3</v>
      </c>
      <c r="AB35" s="4"/>
      <c r="AC35" s="5">
        <v>4</v>
      </c>
      <c r="AD35" s="5">
        <v>4</v>
      </c>
      <c r="AE35" s="5">
        <v>4</v>
      </c>
      <c r="AF35" s="5">
        <v>4</v>
      </c>
      <c r="AG35" s="5">
        <v>3</v>
      </c>
      <c r="AH35" s="5">
        <v>4</v>
      </c>
      <c r="AI35" s="5">
        <v>4</v>
      </c>
      <c r="AJ35" s="5">
        <v>4</v>
      </c>
      <c r="AK35" s="5">
        <v>4</v>
      </c>
      <c r="AL35" s="5">
        <v>4</v>
      </c>
      <c r="AM35" s="5">
        <v>4</v>
      </c>
      <c r="AN35" s="5">
        <v>4</v>
      </c>
      <c r="AO35" s="5">
        <v>4</v>
      </c>
      <c r="AP35" s="6">
        <v>3</v>
      </c>
      <c r="AQ35" s="6">
        <v>3</v>
      </c>
      <c r="AR35" s="6">
        <v>3</v>
      </c>
    </row>
    <row r="36" spans="1:44" ht="21.75" x14ac:dyDescent="0.5">
      <c r="A36" s="1">
        <v>35</v>
      </c>
      <c r="B36" s="1">
        <v>2</v>
      </c>
      <c r="C36" s="1" t="s">
        <v>17</v>
      </c>
      <c r="D36" s="1" t="s">
        <v>91</v>
      </c>
      <c r="F36" s="1">
        <v>1</v>
      </c>
      <c r="G36" s="1">
        <v>1</v>
      </c>
      <c r="H36" s="1">
        <v>0</v>
      </c>
      <c r="I36" s="1">
        <v>0</v>
      </c>
      <c r="J36" s="1">
        <v>0</v>
      </c>
      <c r="K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S36" s="2">
        <v>5</v>
      </c>
      <c r="T36" s="2">
        <v>5</v>
      </c>
      <c r="U36" s="2">
        <v>5</v>
      </c>
      <c r="V36" s="3">
        <v>5</v>
      </c>
      <c r="W36" s="3">
        <v>5</v>
      </c>
      <c r="X36" s="4">
        <v>5</v>
      </c>
      <c r="Y36" s="4">
        <v>5</v>
      </c>
      <c r="Z36" s="4">
        <v>5</v>
      </c>
      <c r="AA36" s="4">
        <v>4</v>
      </c>
      <c r="AB36" s="4">
        <v>5</v>
      </c>
      <c r="AC36" s="5">
        <v>4</v>
      </c>
      <c r="AD36" s="5">
        <v>4</v>
      </c>
      <c r="AE36" s="5">
        <v>4</v>
      </c>
      <c r="AF36" s="5">
        <v>4</v>
      </c>
      <c r="AG36" s="5">
        <v>5</v>
      </c>
      <c r="AH36" s="5">
        <v>5</v>
      </c>
      <c r="AI36" s="5">
        <v>5</v>
      </c>
      <c r="AJ36" s="5">
        <v>5</v>
      </c>
      <c r="AK36" s="5">
        <v>5</v>
      </c>
      <c r="AL36" s="5">
        <v>5</v>
      </c>
      <c r="AM36" s="5">
        <v>5</v>
      </c>
      <c r="AN36" s="5">
        <v>5</v>
      </c>
      <c r="AO36" s="5">
        <v>5</v>
      </c>
      <c r="AP36" s="6">
        <v>5</v>
      </c>
      <c r="AQ36" s="6">
        <v>5</v>
      </c>
      <c r="AR36" s="6">
        <v>5</v>
      </c>
    </row>
    <row r="37" spans="1:44" ht="21.75" x14ac:dyDescent="0.5">
      <c r="A37" s="1">
        <v>36</v>
      </c>
      <c r="B37" s="1">
        <v>2</v>
      </c>
      <c r="C37" s="1" t="s">
        <v>17</v>
      </c>
      <c r="D37" s="1" t="s">
        <v>92</v>
      </c>
      <c r="F37" s="1">
        <v>0</v>
      </c>
      <c r="G37" s="1">
        <v>0</v>
      </c>
      <c r="H37" s="1">
        <v>0</v>
      </c>
      <c r="I37" s="1">
        <v>1</v>
      </c>
      <c r="J37" s="1">
        <v>0</v>
      </c>
      <c r="K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S37" s="2">
        <v>4</v>
      </c>
      <c r="T37" s="2">
        <v>4</v>
      </c>
      <c r="U37" s="2">
        <v>4</v>
      </c>
      <c r="V37" s="3">
        <v>4</v>
      </c>
      <c r="W37" s="3">
        <v>4</v>
      </c>
      <c r="X37" s="4">
        <v>4</v>
      </c>
      <c r="Y37" s="4">
        <v>4</v>
      </c>
      <c r="Z37" s="4">
        <v>4</v>
      </c>
      <c r="AA37" s="4">
        <v>4</v>
      </c>
      <c r="AB37" s="4">
        <v>4</v>
      </c>
      <c r="AC37" s="5">
        <v>2</v>
      </c>
      <c r="AD37" s="5">
        <v>3</v>
      </c>
      <c r="AE37" s="5">
        <v>3</v>
      </c>
      <c r="AF37" s="5">
        <v>3</v>
      </c>
      <c r="AG37" s="5">
        <v>4</v>
      </c>
      <c r="AH37" s="5">
        <v>4</v>
      </c>
      <c r="AI37" s="5">
        <v>5</v>
      </c>
      <c r="AJ37" s="5">
        <v>4</v>
      </c>
      <c r="AK37" s="5">
        <v>4</v>
      </c>
      <c r="AL37" s="5">
        <v>5</v>
      </c>
      <c r="AM37" s="5">
        <v>5</v>
      </c>
      <c r="AN37" s="5">
        <v>5</v>
      </c>
      <c r="AO37" s="5">
        <v>5</v>
      </c>
      <c r="AP37" s="6">
        <v>4</v>
      </c>
      <c r="AQ37" s="6">
        <v>4</v>
      </c>
      <c r="AR37" s="6">
        <v>4</v>
      </c>
    </row>
    <row r="38" spans="1:44" ht="43.5" x14ac:dyDescent="0.5">
      <c r="A38" s="1">
        <v>37</v>
      </c>
      <c r="B38" s="1">
        <v>2</v>
      </c>
      <c r="C38" s="1" t="s">
        <v>17</v>
      </c>
      <c r="D38" s="1" t="s">
        <v>93</v>
      </c>
      <c r="F38" s="1">
        <v>1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S38" s="2">
        <v>4</v>
      </c>
      <c r="T38" s="2">
        <v>5</v>
      </c>
      <c r="U38" s="2">
        <v>4</v>
      </c>
      <c r="V38" s="3">
        <v>4</v>
      </c>
      <c r="W38" s="3">
        <v>4</v>
      </c>
      <c r="X38" s="4">
        <v>4</v>
      </c>
      <c r="Y38" s="4">
        <v>3</v>
      </c>
      <c r="Z38" s="4">
        <v>4</v>
      </c>
      <c r="AA38" s="4">
        <v>4</v>
      </c>
      <c r="AB38" s="4">
        <v>4</v>
      </c>
      <c r="AC38" s="5">
        <v>1</v>
      </c>
      <c r="AD38" s="5">
        <v>1</v>
      </c>
      <c r="AE38" s="5">
        <v>2</v>
      </c>
      <c r="AF38" s="5">
        <v>1</v>
      </c>
      <c r="AG38" s="5">
        <v>4</v>
      </c>
      <c r="AH38" s="5">
        <v>4</v>
      </c>
      <c r="AI38" s="5">
        <v>4</v>
      </c>
      <c r="AJ38" s="5">
        <v>3</v>
      </c>
      <c r="AK38" s="5">
        <v>3</v>
      </c>
      <c r="AL38" s="5">
        <v>5</v>
      </c>
      <c r="AM38" s="5">
        <v>4</v>
      </c>
      <c r="AN38" s="5">
        <v>4</v>
      </c>
      <c r="AO38" s="5">
        <v>4</v>
      </c>
      <c r="AP38" s="6">
        <v>4</v>
      </c>
      <c r="AQ38" s="6">
        <v>4</v>
      </c>
      <c r="AR38" s="6">
        <v>4</v>
      </c>
    </row>
    <row r="39" spans="1:44" ht="43.5" x14ac:dyDescent="0.5">
      <c r="A39" s="1">
        <v>38</v>
      </c>
      <c r="B39" s="1">
        <v>2</v>
      </c>
      <c r="C39" s="1" t="s">
        <v>17</v>
      </c>
      <c r="D39" s="1" t="s">
        <v>93</v>
      </c>
      <c r="F39" s="1">
        <v>1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S39" s="2">
        <v>4</v>
      </c>
      <c r="T39" s="2">
        <v>4</v>
      </c>
      <c r="U39" s="2">
        <v>4</v>
      </c>
      <c r="V39" s="3">
        <v>3</v>
      </c>
      <c r="W39" s="3">
        <v>4</v>
      </c>
      <c r="X39" s="4">
        <v>3</v>
      </c>
      <c r="Y39" s="4">
        <v>3</v>
      </c>
      <c r="Z39" s="4">
        <v>3</v>
      </c>
      <c r="AA39" s="4">
        <v>4</v>
      </c>
      <c r="AB39" s="4">
        <v>4</v>
      </c>
      <c r="AC39" s="5">
        <v>4</v>
      </c>
      <c r="AD39" s="5">
        <v>5</v>
      </c>
      <c r="AE39" s="5">
        <v>5</v>
      </c>
      <c r="AF39" s="5">
        <v>3</v>
      </c>
      <c r="AG39" s="5">
        <v>5</v>
      </c>
      <c r="AH39" s="5">
        <v>4</v>
      </c>
      <c r="AI39" s="5">
        <v>4</v>
      </c>
      <c r="AJ39" s="5">
        <v>4</v>
      </c>
      <c r="AK39" s="5">
        <v>5</v>
      </c>
      <c r="AL39" s="5">
        <v>5</v>
      </c>
      <c r="AM39" s="5">
        <v>5</v>
      </c>
      <c r="AN39" s="5">
        <v>5</v>
      </c>
      <c r="AO39" s="5">
        <v>4</v>
      </c>
      <c r="AP39" s="6">
        <v>5</v>
      </c>
      <c r="AQ39" s="6">
        <v>5</v>
      </c>
      <c r="AR39" s="6">
        <v>5</v>
      </c>
    </row>
    <row r="40" spans="1:44" ht="43.5" x14ac:dyDescent="0.5">
      <c r="A40" s="1">
        <v>39</v>
      </c>
      <c r="B40" s="1">
        <v>2</v>
      </c>
      <c r="C40" s="1" t="s">
        <v>17</v>
      </c>
      <c r="D40" s="1" t="s">
        <v>93</v>
      </c>
      <c r="F40" s="1">
        <v>1</v>
      </c>
      <c r="G40" s="1">
        <v>1</v>
      </c>
      <c r="H40" s="1">
        <v>0</v>
      </c>
      <c r="I40" s="1">
        <v>0</v>
      </c>
      <c r="J40" s="1">
        <v>0</v>
      </c>
      <c r="K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S40" s="2">
        <v>4</v>
      </c>
      <c r="T40" s="2">
        <v>5</v>
      </c>
      <c r="U40" s="2">
        <v>5</v>
      </c>
      <c r="V40" s="3">
        <v>4</v>
      </c>
      <c r="W40" s="3">
        <v>4</v>
      </c>
      <c r="X40" s="4">
        <v>5</v>
      </c>
      <c r="Y40" s="4">
        <v>4</v>
      </c>
      <c r="Z40" s="4">
        <v>5</v>
      </c>
      <c r="AA40" s="4">
        <v>5</v>
      </c>
      <c r="AB40" s="4">
        <v>5</v>
      </c>
      <c r="AC40" s="5">
        <v>2</v>
      </c>
      <c r="AD40" s="5">
        <v>2</v>
      </c>
      <c r="AE40" s="5">
        <v>2</v>
      </c>
      <c r="AF40" s="5">
        <v>2</v>
      </c>
      <c r="AG40" s="5">
        <v>5</v>
      </c>
      <c r="AH40" s="5">
        <v>5</v>
      </c>
      <c r="AI40" s="5">
        <v>5</v>
      </c>
      <c r="AJ40" s="5">
        <v>5</v>
      </c>
      <c r="AK40" s="5">
        <v>5</v>
      </c>
      <c r="AL40" s="5">
        <v>5</v>
      </c>
      <c r="AM40" s="5">
        <v>4</v>
      </c>
      <c r="AN40" s="5">
        <v>5</v>
      </c>
      <c r="AO40" s="5">
        <v>5</v>
      </c>
      <c r="AP40" s="6">
        <v>5</v>
      </c>
      <c r="AQ40" s="6">
        <v>5</v>
      </c>
      <c r="AR40" s="6">
        <v>5</v>
      </c>
    </row>
    <row r="41" spans="1:44" ht="21.75" x14ac:dyDescent="0.5">
      <c r="A41" s="1">
        <v>40</v>
      </c>
      <c r="B41" s="1">
        <v>2</v>
      </c>
      <c r="C41" s="1" t="s">
        <v>17</v>
      </c>
      <c r="D41" s="1" t="s">
        <v>145</v>
      </c>
      <c r="F41" s="1">
        <v>0</v>
      </c>
      <c r="G41" s="1">
        <v>0</v>
      </c>
      <c r="H41" s="1">
        <v>1</v>
      </c>
      <c r="I41" s="1">
        <v>0</v>
      </c>
      <c r="J41" s="1">
        <v>0</v>
      </c>
      <c r="K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S41" s="2">
        <v>4</v>
      </c>
      <c r="T41" s="2">
        <v>4</v>
      </c>
      <c r="U41" s="2">
        <v>4</v>
      </c>
      <c r="V41" s="3">
        <v>4</v>
      </c>
      <c r="W41" s="3">
        <v>4</v>
      </c>
      <c r="X41" s="4">
        <v>4</v>
      </c>
      <c r="Y41" s="4">
        <v>4</v>
      </c>
      <c r="Z41" s="4">
        <v>4</v>
      </c>
      <c r="AA41" s="4">
        <v>4</v>
      </c>
      <c r="AB41" s="4">
        <v>4</v>
      </c>
      <c r="AC41" s="5">
        <v>4</v>
      </c>
      <c r="AD41" s="5">
        <v>4</v>
      </c>
      <c r="AE41" s="5">
        <v>4</v>
      </c>
      <c r="AF41" s="5">
        <v>4</v>
      </c>
      <c r="AG41" s="5">
        <v>5</v>
      </c>
      <c r="AH41" s="5">
        <v>5</v>
      </c>
      <c r="AI41" s="5">
        <v>5</v>
      </c>
      <c r="AJ41" s="5">
        <v>5</v>
      </c>
      <c r="AK41" s="5">
        <v>5</v>
      </c>
      <c r="AL41" s="5">
        <v>5</v>
      </c>
      <c r="AM41" s="5">
        <v>5</v>
      </c>
      <c r="AN41" s="5">
        <v>5</v>
      </c>
      <c r="AO41" s="5">
        <v>5</v>
      </c>
      <c r="AP41" s="6">
        <v>5</v>
      </c>
      <c r="AQ41" s="6">
        <v>5</v>
      </c>
      <c r="AR41" s="6">
        <v>5</v>
      </c>
    </row>
    <row r="42" spans="1:44" ht="21.75" x14ac:dyDescent="0.5">
      <c r="A42" s="1">
        <v>41</v>
      </c>
      <c r="B42" s="1">
        <v>2</v>
      </c>
      <c r="C42" s="1" t="s">
        <v>17</v>
      </c>
      <c r="D42" s="1" t="s">
        <v>94</v>
      </c>
      <c r="F42" s="1">
        <v>1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S42" s="2">
        <v>4</v>
      </c>
      <c r="T42" s="2">
        <v>4</v>
      </c>
      <c r="U42" s="2">
        <v>4</v>
      </c>
      <c r="V42" s="3">
        <v>4</v>
      </c>
      <c r="W42" s="3">
        <v>4</v>
      </c>
      <c r="X42" s="4">
        <v>4</v>
      </c>
      <c r="Y42" s="4">
        <v>4</v>
      </c>
      <c r="Z42" s="4">
        <v>3</v>
      </c>
      <c r="AA42" s="4">
        <v>3</v>
      </c>
      <c r="AB42" s="4">
        <v>4</v>
      </c>
      <c r="AC42" s="5">
        <v>3</v>
      </c>
      <c r="AD42" s="5">
        <v>3</v>
      </c>
      <c r="AE42" s="5">
        <v>3</v>
      </c>
      <c r="AF42" s="5">
        <v>3</v>
      </c>
      <c r="AG42" s="5">
        <v>4</v>
      </c>
      <c r="AH42" s="5">
        <v>4</v>
      </c>
      <c r="AI42" s="5">
        <v>4</v>
      </c>
      <c r="AJ42" s="5">
        <v>4</v>
      </c>
      <c r="AK42" s="5">
        <v>4</v>
      </c>
      <c r="AL42" s="5">
        <v>5</v>
      </c>
      <c r="AM42" s="5">
        <v>3</v>
      </c>
      <c r="AN42" s="5">
        <v>4</v>
      </c>
      <c r="AO42" s="5">
        <v>4</v>
      </c>
      <c r="AP42" s="6">
        <v>4</v>
      </c>
      <c r="AQ42" s="6">
        <v>4</v>
      </c>
      <c r="AR42" s="6">
        <v>4</v>
      </c>
    </row>
    <row r="43" spans="1:44" ht="21.75" x14ac:dyDescent="0.5">
      <c r="A43" s="1">
        <v>42</v>
      </c>
      <c r="B43" s="1">
        <v>3</v>
      </c>
      <c r="C43" s="1" t="s">
        <v>78</v>
      </c>
      <c r="D43" s="1" t="s">
        <v>159</v>
      </c>
      <c r="F43" s="1">
        <v>0</v>
      </c>
      <c r="G43" s="1">
        <v>0</v>
      </c>
      <c r="H43" s="1">
        <v>0</v>
      </c>
      <c r="I43" s="1">
        <v>1</v>
      </c>
      <c r="J43" s="1">
        <v>0</v>
      </c>
      <c r="K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S43" s="2">
        <v>4</v>
      </c>
      <c r="T43" s="2">
        <v>4</v>
      </c>
      <c r="U43" s="2">
        <v>3</v>
      </c>
      <c r="V43" s="3">
        <v>4</v>
      </c>
      <c r="W43" s="3">
        <v>4</v>
      </c>
      <c r="X43" s="4">
        <v>4</v>
      </c>
      <c r="Y43" s="4">
        <v>4</v>
      </c>
      <c r="Z43" s="4">
        <v>4</v>
      </c>
      <c r="AA43" s="4">
        <v>4</v>
      </c>
      <c r="AB43" s="4">
        <v>4</v>
      </c>
      <c r="AC43" s="5">
        <v>2</v>
      </c>
      <c r="AD43" s="5">
        <v>2</v>
      </c>
      <c r="AE43" s="5">
        <v>2</v>
      </c>
      <c r="AF43" s="5">
        <v>2</v>
      </c>
      <c r="AG43" s="5">
        <v>5</v>
      </c>
      <c r="AH43" s="5">
        <v>5</v>
      </c>
      <c r="AI43" s="5">
        <v>5</v>
      </c>
      <c r="AJ43" s="5">
        <v>5</v>
      </c>
      <c r="AK43" s="5">
        <v>5</v>
      </c>
      <c r="AL43" s="5">
        <v>5</v>
      </c>
      <c r="AM43" s="5">
        <v>5</v>
      </c>
      <c r="AN43" s="5">
        <v>5</v>
      </c>
      <c r="AO43" s="5">
        <v>5</v>
      </c>
      <c r="AP43" s="6">
        <v>5</v>
      </c>
      <c r="AQ43" s="6">
        <v>5</v>
      </c>
      <c r="AR43" s="6">
        <v>5</v>
      </c>
    </row>
    <row r="44" spans="1:44" ht="21.75" x14ac:dyDescent="0.5">
      <c r="A44" s="1">
        <v>43</v>
      </c>
      <c r="B44" s="1">
        <v>3</v>
      </c>
      <c r="C44" s="1" t="s">
        <v>78</v>
      </c>
      <c r="D44" s="1" t="s">
        <v>79</v>
      </c>
      <c r="F44" s="1">
        <v>1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S44" s="2">
        <v>5</v>
      </c>
      <c r="T44" s="2">
        <v>5</v>
      </c>
      <c r="U44" s="2">
        <v>3</v>
      </c>
      <c r="V44" s="3">
        <v>5</v>
      </c>
      <c r="W44" s="3">
        <v>5</v>
      </c>
      <c r="X44" s="4">
        <v>5</v>
      </c>
      <c r="Y44" s="4">
        <v>5</v>
      </c>
      <c r="Z44" s="4">
        <v>5</v>
      </c>
      <c r="AA44" s="4">
        <v>2</v>
      </c>
      <c r="AB44" s="4">
        <v>5</v>
      </c>
      <c r="AC44" s="5">
        <v>2</v>
      </c>
      <c r="AD44" s="5">
        <v>2</v>
      </c>
      <c r="AE44" s="5">
        <v>2</v>
      </c>
      <c r="AF44" s="5">
        <v>2</v>
      </c>
      <c r="AG44" s="5">
        <v>4</v>
      </c>
      <c r="AH44" s="5">
        <v>4</v>
      </c>
      <c r="AI44" s="5">
        <v>4</v>
      </c>
      <c r="AJ44" s="5">
        <v>4</v>
      </c>
      <c r="AK44" s="5">
        <v>4</v>
      </c>
      <c r="AL44" s="5">
        <v>4</v>
      </c>
      <c r="AM44" s="5">
        <v>4</v>
      </c>
      <c r="AN44" s="5">
        <v>4</v>
      </c>
      <c r="AO44" s="5">
        <v>4</v>
      </c>
      <c r="AP44" s="6">
        <v>4</v>
      </c>
      <c r="AQ44" s="6">
        <v>4</v>
      </c>
      <c r="AR44" s="6">
        <v>4</v>
      </c>
    </row>
    <row r="45" spans="1:44" ht="21.75" x14ac:dyDescent="0.5">
      <c r="A45" s="1">
        <v>44</v>
      </c>
      <c r="B45" s="1">
        <v>3</v>
      </c>
      <c r="C45" s="1" t="s">
        <v>78</v>
      </c>
      <c r="D45" s="1" t="s">
        <v>79</v>
      </c>
      <c r="F45" s="1">
        <v>1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S45" s="2">
        <v>5</v>
      </c>
      <c r="T45" s="2">
        <v>4</v>
      </c>
      <c r="U45" s="2">
        <v>4</v>
      </c>
      <c r="V45" s="3">
        <v>4</v>
      </c>
      <c r="W45" s="3">
        <v>4</v>
      </c>
      <c r="X45" s="4">
        <v>5</v>
      </c>
      <c r="Y45" s="4">
        <v>4</v>
      </c>
      <c r="Z45" s="4">
        <v>4</v>
      </c>
      <c r="AA45" s="4">
        <v>4</v>
      </c>
      <c r="AB45" s="4">
        <v>4</v>
      </c>
      <c r="AC45" s="5">
        <v>4</v>
      </c>
      <c r="AD45" s="5">
        <v>4</v>
      </c>
      <c r="AE45" s="5">
        <v>4</v>
      </c>
      <c r="AF45" s="5">
        <v>4</v>
      </c>
      <c r="AG45" s="5">
        <v>4</v>
      </c>
      <c r="AH45" s="5">
        <v>4</v>
      </c>
      <c r="AI45" s="5">
        <v>4</v>
      </c>
      <c r="AJ45" s="5">
        <v>4</v>
      </c>
      <c r="AK45" s="5">
        <v>4</v>
      </c>
      <c r="AL45" s="5">
        <v>5</v>
      </c>
      <c r="AM45" s="5">
        <v>4</v>
      </c>
      <c r="AN45" s="5">
        <v>0</v>
      </c>
      <c r="AO45" s="5">
        <v>4</v>
      </c>
      <c r="AP45" s="6">
        <v>3</v>
      </c>
      <c r="AQ45" s="6">
        <v>4</v>
      </c>
      <c r="AR45" s="6">
        <v>4</v>
      </c>
    </row>
    <row r="46" spans="1:44" ht="21.75" x14ac:dyDescent="0.5">
      <c r="A46" s="1">
        <v>45</v>
      </c>
      <c r="B46" s="1">
        <v>3</v>
      </c>
      <c r="C46" s="1" t="s">
        <v>78</v>
      </c>
      <c r="D46" s="1" t="s">
        <v>79</v>
      </c>
      <c r="F46" s="1">
        <v>1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S46" s="2">
        <v>5</v>
      </c>
      <c r="T46" s="2">
        <v>5</v>
      </c>
      <c r="U46" s="2">
        <v>4</v>
      </c>
      <c r="V46" s="3">
        <v>5</v>
      </c>
      <c r="W46" s="3">
        <v>5</v>
      </c>
      <c r="X46" s="4">
        <v>4</v>
      </c>
      <c r="Y46" s="4">
        <v>5</v>
      </c>
      <c r="Z46" s="4">
        <v>5</v>
      </c>
      <c r="AA46" s="4">
        <v>5</v>
      </c>
      <c r="AB46" s="4">
        <v>5</v>
      </c>
      <c r="AC46" s="5">
        <v>5</v>
      </c>
      <c r="AD46" s="5">
        <v>5</v>
      </c>
      <c r="AE46" s="5">
        <v>5</v>
      </c>
      <c r="AF46" s="5">
        <v>5</v>
      </c>
      <c r="AG46" s="5">
        <v>5</v>
      </c>
      <c r="AH46" s="5">
        <v>4</v>
      </c>
      <c r="AI46" s="5">
        <v>5</v>
      </c>
      <c r="AJ46" s="5">
        <v>5</v>
      </c>
      <c r="AK46" s="5">
        <v>5</v>
      </c>
      <c r="AL46" s="5">
        <v>5</v>
      </c>
      <c r="AM46" s="5">
        <v>5</v>
      </c>
      <c r="AN46" s="5">
        <v>5</v>
      </c>
      <c r="AO46" s="5">
        <v>5</v>
      </c>
      <c r="AP46" s="6">
        <v>5</v>
      </c>
      <c r="AQ46" s="6">
        <v>5</v>
      </c>
      <c r="AR46" s="6">
        <v>5</v>
      </c>
    </row>
    <row r="47" spans="1:44" ht="21.75" x14ac:dyDescent="0.5">
      <c r="A47" s="1">
        <v>46</v>
      </c>
      <c r="B47" s="1">
        <v>2</v>
      </c>
      <c r="C47" s="1" t="s">
        <v>17</v>
      </c>
      <c r="D47" s="1" t="s">
        <v>97</v>
      </c>
      <c r="F47" s="1">
        <v>1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S47" s="2">
        <v>5</v>
      </c>
      <c r="T47" s="2">
        <v>5</v>
      </c>
      <c r="U47" s="2">
        <v>4</v>
      </c>
      <c r="V47" s="3">
        <v>4</v>
      </c>
      <c r="W47" s="3">
        <v>5</v>
      </c>
      <c r="X47" s="4">
        <v>5</v>
      </c>
      <c r="Y47" s="4">
        <v>5</v>
      </c>
      <c r="Z47" s="4">
        <v>5</v>
      </c>
      <c r="AA47" s="4">
        <v>5</v>
      </c>
      <c r="AB47" s="4">
        <v>5</v>
      </c>
      <c r="AC47" s="5">
        <v>4</v>
      </c>
      <c r="AD47" s="5">
        <v>4</v>
      </c>
      <c r="AE47" s="5">
        <v>3</v>
      </c>
      <c r="AF47" s="5">
        <v>3</v>
      </c>
      <c r="AG47" s="5">
        <v>5</v>
      </c>
      <c r="AH47" s="5">
        <v>5</v>
      </c>
      <c r="AI47" s="5">
        <v>5</v>
      </c>
      <c r="AJ47" s="5">
        <v>5</v>
      </c>
      <c r="AK47" s="5">
        <v>5</v>
      </c>
      <c r="AL47" s="5">
        <v>5</v>
      </c>
      <c r="AM47" s="5">
        <v>4</v>
      </c>
      <c r="AN47" s="5">
        <v>4</v>
      </c>
      <c r="AO47" s="5">
        <v>5</v>
      </c>
      <c r="AP47" s="6">
        <v>5</v>
      </c>
      <c r="AQ47" s="6">
        <v>5</v>
      </c>
      <c r="AR47" s="6">
        <v>5</v>
      </c>
    </row>
    <row r="48" spans="1:44" ht="21.75" x14ac:dyDescent="0.5">
      <c r="A48" s="1">
        <v>47</v>
      </c>
      <c r="B48" s="1">
        <v>2</v>
      </c>
      <c r="C48" s="1" t="s">
        <v>17</v>
      </c>
      <c r="D48" s="1" t="s">
        <v>79</v>
      </c>
      <c r="F48" s="1">
        <v>0</v>
      </c>
      <c r="G48" s="1">
        <v>0</v>
      </c>
      <c r="H48" s="1">
        <v>1</v>
      </c>
      <c r="I48" s="1">
        <v>0</v>
      </c>
      <c r="J48" s="1">
        <v>1</v>
      </c>
      <c r="K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S48" s="2">
        <v>4</v>
      </c>
      <c r="T48" s="2">
        <v>4</v>
      </c>
      <c r="U48" s="2">
        <v>3</v>
      </c>
      <c r="V48" s="3">
        <v>4</v>
      </c>
      <c r="W48" s="3">
        <v>4</v>
      </c>
      <c r="X48" s="4">
        <v>4</v>
      </c>
      <c r="Y48" s="4">
        <v>4</v>
      </c>
      <c r="Z48" s="4">
        <v>4</v>
      </c>
      <c r="AA48" s="4">
        <v>4</v>
      </c>
      <c r="AB48" s="4">
        <v>3</v>
      </c>
      <c r="AC48" s="5">
        <v>4</v>
      </c>
      <c r="AD48" s="5">
        <v>4</v>
      </c>
      <c r="AE48" s="5">
        <v>4</v>
      </c>
      <c r="AF48" s="5">
        <v>4</v>
      </c>
      <c r="AG48" s="5">
        <v>4</v>
      </c>
      <c r="AH48" s="5">
        <v>3</v>
      </c>
      <c r="AI48" s="5">
        <v>4</v>
      </c>
      <c r="AJ48" s="5">
        <v>3</v>
      </c>
      <c r="AK48" s="5">
        <v>3</v>
      </c>
      <c r="AL48" s="5">
        <v>4</v>
      </c>
      <c r="AM48" s="5">
        <v>4</v>
      </c>
      <c r="AN48" s="5">
        <v>4</v>
      </c>
      <c r="AO48" s="5">
        <v>4</v>
      </c>
      <c r="AP48" s="6">
        <v>4</v>
      </c>
      <c r="AQ48" s="6">
        <v>4</v>
      </c>
      <c r="AR48" s="6">
        <v>4</v>
      </c>
    </row>
    <row r="49" spans="1:44" ht="21.75" x14ac:dyDescent="0.5">
      <c r="A49" s="1">
        <v>48</v>
      </c>
      <c r="B49" s="1">
        <v>3</v>
      </c>
      <c r="C49" s="1" t="s">
        <v>78</v>
      </c>
      <c r="D49" s="1" t="s">
        <v>86</v>
      </c>
      <c r="F49" s="1">
        <v>0</v>
      </c>
      <c r="G49" s="1">
        <v>0</v>
      </c>
      <c r="H49" s="1">
        <v>1</v>
      </c>
      <c r="I49" s="1">
        <v>0</v>
      </c>
      <c r="J49" s="1">
        <v>0</v>
      </c>
      <c r="K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S49" s="2">
        <v>5</v>
      </c>
      <c r="T49" s="2">
        <v>5</v>
      </c>
      <c r="U49" s="2">
        <v>1</v>
      </c>
      <c r="V49" s="3">
        <v>5</v>
      </c>
      <c r="W49" s="3">
        <v>5</v>
      </c>
      <c r="X49" s="4">
        <v>5</v>
      </c>
      <c r="Y49" s="4">
        <v>5</v>
      </c>
      <c r="Z49" s="4">
        <v>5</v>
      </c>
      <c r="AA49" s="4">
        <v>5</v>
      </c>
      <c r="AB49" s="4">
        <v>5</v>
      </c>
      <c r="AC49" s="5">
        <v>4</v>
      </c>
      <c r="AD49" s="5">
        <v>4</v>
      </c>
      <c r="AE49" s="5">
        <v>4</v>
      </c>
      <c r="AF49" s="5">
        <v>4</v>
      </c>
      <c r="AG49" s="5">
        <v>4</v>
      </c>
      <c r="AH49" s="5">
        <v>4</v>
      </c>
      <c r="AI49" s="5">
        <v>4</v>
      </c>
      <c r="AJ49" s="5">
        <v>4</v>
      </c>
      <c r="AK49" s="5">
        <v>4</v>
      </c>
      <c r="AL49" s="5">
        <v>5</v>
      </c>
      <c r="AM49" s="5">
        <v>4</v>
      </c>
      <c r="AN49" s="5">
        <v>3</v>
      </c>
      <c r="AO49" s="5">
        <v>5</v>
      </c>
      <c r="AP49" s="6">
        <v>3</v>
      </c>
      <c r="AQ49" s="6">
        <v>5</v>
      </c>
      <c r="AR49" s="6">
        <v>5</v>
      </c>
    </row>
    <row r="50" spans="1:44" ht="21.75" x14ac:dyDescent="0.5">
      <c r="A50" s="1">
        <v>49</v>
      </c>
      <c r="B50" s="1">
        <v>3</v>
      </c>
      <c r="C50" s="1" t="s">
        <v>78</v>
      </c>
      <c r="D50" s="1" t="s">
        <v>86</v>
      </c>
      <c r="F50" s="1">
        <v>1</v>
      </c>
      <c r="G50" s="1">
        <v>0</v>
      </c>
      <c r="H50" s="1">
        <v>0</v>
      </c>
      <c r="I50" s="1">
        <v>1</v>
      </c>
      <c r="J50" s="1">
        <v>0</v>
      </c>
      <c r="K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S50" s="2">
        <v>4</v>
      </c>
      <c r="T50" s="2">
        <v>4</v>
      </c>
      <c r="U50" s="2">
        <v>2</v>
      </c>
      <c r="V50" s="3">
        <v>4</v>
      </c>
      <c r="W50" s="3">
        <v>4</v>
      </c>
      <c r="X50" s="4">
        <v>4</v>
      </c>
      <c r="Y50" s="4">
        <v>4</v>
      </c>
      <c r="Z50" s="4">
        <v>4</v>
      </c>
      <c r="AA50" s="4">
        <v>4</v>
      </c>
      <c r="AB50" s="4">
        <v>4</v>
      </c>
      <c r="AC50" s="5">
        <v>3</v>
      </c>
      <c r="AD50" s="5">
        <v>3</v>
      </c>
      <c r="AE50" s="5">
        <v>3</v>
      </c>
      <c r="AF50" s="5">
        <v>3</v>
      </c>
      <c r="AG50" s="5">
        <v>5</v>
      </c>
      <c r="AH50" s="5">
        <v>5</v>
      </c>
      <c r="AI50" s="5">
        <v>5</v>
      </c>
      <c r="AJ50" s="5">
        <v>5</v>
      </c>
      <c r="AK50" s="5">
        <v>5</v>
      </c>
      <c r="AL50" s="5">
        <v>3</v>
      </c>
      <c r="AM50" s="5">
        <v>3</v>
      </c>
      <c r="AN50" s="5">
        <v>3</v>
      </c>
      <c r="AO50" s="5">
        <v>5</v>
      </c>
      <c r="AP50" s="6">
        <v>5</v>
      </c>
      <c r="AQ50" s="6">
        <v>4</v>
      </c>
      <c r="AR50" s="6">
        <v>5</v>
      </c>
    </row>
    <row r="51" spans="1:44" ht="21.75" x14ac:dyDescent="0.5">
      <c r="A51" s="1">
        <v>50</v>
      </c>
      <c r="B51" s="1">
        <v>2</v>
      </c>
      <c r="C51" s="1" t="s">
        <v>17</v>
      </c>
      <c r="D51" s="1" t="s">
        <v>81</v>
      </c>
      <c r="F51" s="1">
        <v>1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S51" s="2">
        <v>4</v>
      </c>
      <c r="T51" s="2">
        <v>4</v>
      </c>
      <c r="U51" s="2">
        <v>4</v>
      </c>
      <c r="V51" s="3">
        <v>4</v>
      </c>
      <c r="W51" s="3">
        <v>4</v>
      </c>
      <c r="X51" s="4">
        <v>5</v>
      </c>
      <c r="Y51" s="4">
        <v>5</v>
      </c>
      <c r="Z51" s="4">
        <v>4</v>
      </c>
      <c r="AA51" s="4">
        <v>4</v>
      </c>
      <c r="AB51" s="4">
        <v>4</v>
      </c>
      <c r="AC51" s="5">
        <v>4</v>
      </c>
      <c r="AD51" s="5">
        <v>4</v>
      </c>
      <c r="AE51" s="5">
        <v>4</v>
      </c>
      <c r="AF51" s="5">
        <v>4</v>
      </c>
      <c r="AG51" s="5">
        <v>5</v>
      </c>
      <c r="AH51" s="5">
        <v>5</v>
      </c>
      <c r="AI51" s="5">
        <v>5</v>
      </c>
      <c r="AJ51" s="5">
        <v>5</v>
      </c>
      <c r="AK51" s="5">
        <v>4</v>
      </c>
      <c r="AL51" s="5">
        <v>4</v>
      </c>
      <c r="AM51" s="5">
        <v>4</v>
      </c>
      <c r="AN51" s="5">
        <v>4</v>
      </c>
      <c r="AO51" s="5">
        <v>4</v>
      </c>
      <c r="AP51" s="6">
        <v>4</v>
      </c>
      <c r="AQ51" s="6">
        <v>4</v>
      </c>
      <c r="AR51" s="6">
        <v>4</v>
      </c>
    </row>
    <row r="52" spans="1:44" ht="21.75" x14ac:dyDescent="0.5">
      <c r="A52" s="1">
        <v>51</v>
      </c>
      <c r="B52" s="1">
        <v>2</v>
      </c>
      <c r="C52" s="1" t="s">
        <v>17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M52" s="1">
        <v>0</v>
      </c>
      <c r="N52" s="1">
        <v>1</v>
      </c>
      <c r="O52" s="1">
        <v>0</v>
      </c>
      <c r="P52" s="1">
        <v>0</v>
      </c>
      <c r="Q52" s="1">
        <v>0</v>
      </c>
      <c r="S52" s="2">
        <v>5</v>
      </c>
      <c r="T52" s="2">
        <v>3</v>
      </c>
      <c r="U52" s="2">
        <v>3</v>
      </c>
      <c r="V52" s="3">
        <v>5</v>
      </c>
      <c r="W52" s="3">
        <v>5</v>
      </c>
      <c r="X52" s="4">
        <v>5</v>
      </c>
      <c r="Y52" s="4">
        <v>5</v>
      </c>
      <c r="Z52" s="4">
        <v>5</v>
      </c>
      <c r="AA52" s="4">
        <v>5</v>
      </c>
      <c r="AB52" s="4">
        <v>5</v>
      </c>
      <c r="AC52" s="5">
        <v>5</v>
      </c>
      <c r="AD52" s="5">
        <v>5</v>
      </c>
      <c r="AE52" s="5">
        <v>5</v>
      </c>
      <c r="AF52" s="5">
        <v>5</v>
      </c>
      <c r="AG52" s="5">
        <v>5</v>
      </c>
      <c r="AH52" s="5">
        <v>5</v>
      </c>
      <c r="AI52" s="5">
        <v>5</v>
      </c>
      <c r="AJ52" s="5">
        <v>5</v>
      </c>
      <c r="AK52" s="5">
        <v>5</v>
      </c>
      <c r="AL52" s="5">
        <v>5</v>
      </c>
      <c r="AM52" s="5">
        <v>5</v>
      </c>
      <c r="AN52" s="5">
        <v>5</v>
      </c>
      <c r="AO52" s="5">
        <v>5</v>
      </c>
      <c r="AP52" s="6">
        <v>5</v>
      </c>
      <c r="AQ52" s="6">
        <v>5</v>
      </c>
      <c r="AR52" s="6">
        <v>5</v>
      </c>
    </row>
    <row r="53" spans="1:44" ht="21.75" x14ac:dyDescent="0.5">
      <c r="A53" s="1">
        <v>52</v>
      </c>
      <c r="B53" s="1">
        <v>2</v>
      </c>
      <c r="C53" s="1" t="s">
        <v>17</v>
      </c>
      <c r="D53" s="1" t="s">
        <v>75</v>
      </c>
      <c r="F53" s="1">
        <v>1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S53" s="2">
        <v>3</v>
      </c>
      <c r="T53" s="2">
        <v>4</v>
      </c>
      <c r="U53" s="2">
        <v>3</v>
      </c>
      <c r="V53" s="3">
        <v>4</v>
      </c>
      <c r="W53" s="3">
        <v>3</v>
      </c>
      <c r="X53" s="4">
        <v>3</v>
      </c>
      <c r="Y53" s="4">
        <v>3</v>
      </c>
      <c r="Z53" s="4">
        <v>3</v>
      </c>
      <c r="AA53" s="4">
        <v>2</v>
      </c>
      <c r="AB53" s="4">
        <v>3</v>
      </c>
      <c r="AC53" s="5">
        <v>4</v>
      </c>
      <c r="AD53" s="5">
        <v>3</v>
      </c>
      <c r="AE53" s="5">
        <v>4</v>
      </c>
      <c r="AF53" s="5">
        <v>4</v>
      </c>
      <c r="AG53" s="5">
        <v>4</v>
      </c>
      <c r="AH53" s="5">
        <v>4</v>
      </c>
      <c r="AI53" s="5">
        <v>4</v>
      </c>
      <c r="AJ53" s="5">
        <v>3</v>
      </c>
      <c r="AK53" s="5">
        <v>4</v>
      </c>
      <c r="AL53" s="5">
        <v>4</v>
      </c>
      <c r="AM53" s="5">
        <v>4</v>
      </c>
      <c r="AN53" s="5">
        <v>4</v>
      </c>
      <c r="AO53" s="5">
        <v>4</v>
      </c>
      <c r="AP53" s="6">
        <v>4</v>
      </c>
      <c r="AQ53" s="6">
        <v>4</v>
      </c>
      <c r="AR53" s="6">
        <v>4</v>
      </c>
    </row>
    <row r="54" spans="1:44" ht="21.75" x14ac:dyDescent="0.5">
      <c r="A54" s="1">
        <v>53</v>
      </c>
      <c r="B54" s="1">
        <v>1</v>
      </c>
      <c r="C54" s="1" t="s">
        <v>76</v>
      </c>
      <c r="D54" s="1" t="s">
        <v>98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1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S54" s="2">
        <v>5</v>
      </c>
      <c r="T54" s="2">
        <v>5</v>
      </c>
      <c r="U54" s="2">
        <v>5</v>
      </c>
      <c r="V54" s="3">
        <v>5</v>
      </c>
      <c r="W54" s="3">
        <v>5</v>
      </c>
      <c r="X54" s="4">
        <v>5</v>
      </c>
      <c r="Y54" s="4">
        <v>5</v>
      </c>
      <c r="Z54" s="4">
        <v>5</v>
      </c>
      <c r="AA54" s="4">
        <v>5</v>
      </c>
      <c r="AB54" s="4">
        <v>5</v>
      </c>
      <c r="AC54" s="5">
        <v>4</v>
      </c>
      <c r="AD54" s="5">
        <v>4</v>
      </c>
      <c r="AE54" s="5">
        <v>4</v>
      </c>
      <c r="AF54" s="5">
        <v>4</v>
      </c>
      <c r="AG54" s="5">
        <v>5</v>
      </c>
      <c r="AH54" s="5">
        <v>5</v>
      </c>
      <c r="AI54" s="5">
        <v>5</v>
      </c>
      <c r="AJ54" s="5">
        <v>5</v>
      </c>
      <c r="AK54" s="5">
        <v>5</v>
      </c>
      <c r="AL54" s="5">
        <v>5</v>
      </c>
      <c r="AM54" s="5">
        <v>5</v>
      </c>
      <c r="AN54" s="5">
        <v>5</v>
      </c>
      <c r="AO54" s="5">
        <v>5</v>
      </c>
      <c r="AP54" s="6">
        <v>5</v>
      </c>
      <c r="AQ54" s="6">
        <v>5</v>
      </c>
      <c r="AR54" s="6">
        <v>5</v>
      </c>
    </row>
    <row r="55" spans="1:44" ht="43.5" x14ac:dyDescent="0.5">
      <c r="A55" s="1">
        <v>54</v>
      </c>
      <c r="B55" s="1">
        <v>3</v>
      </c>
      <c r="C55" s="1" t="s">
        <v>78</v>
      </c>
      <c r="D55" s="1" t="s">
        <v>101</v>
      </c>
      <c r="F55" s="1">
        <v>0</v>
      </c>
      <c r="G55" s="1">
        <v>0</v>
      </c>
      <c r="H55" s="1">
        <v>1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S55" s="2">
        <v>4</v>
      </c>
      <c r="T55" s="2">
        <v>3</v>
      </c>
      <c r="U55" s="2">
        <v>3</v>
      </c>
      <c r="V55" s="3">
        <v>4</v>
      </c>
      <c r="W55" s="3">
        <v>4</v>
      </c>
      <c r="X55" s="4">
        <v>4</v>
      </c>
      <c r="Y55" s="4">
        <v>4</v>
      </c>
      <c r="Z55" s="4">
        <v>4</v>
      </c>
      <c r="AA55" s="4">
        <v>4</v>
      </c>
      <c r="AB55" s="4">
        <v>2</v>
      </c>
      <c r="AC55" s="5">
        <v>4</v>
      </c>
      <c r="AD55" s="5">
        <v>4</v>
      </c>
      <c r="AE55" s="5">
        <v>4</v>
      </c>
      <c r="AF55" s="5">
        <v>4</v>
      </c>
      <c r="AG55" s="5">
        <v>4</v>
      </c>
      <c r="AH55" s="5">
        <v>4</v>
      </c>
      <c r="AI55" s="5">
        <v>4</v>
      </c>
      <c r="AJ55" s="5">
        <v>4</v>
      </c>
      <c r="AK55" s="5">
        <v>4</v>
      </c>
      <c r="AL55" s="5">
        <v>5</v>
      </c>
      <c r="AM55" s="5">
        <v>4</v>
      </c>
      <c r="AN55" s="5">
        <v>4</v>
      </c>
      <c r="AO55" s="5">
        <v>4</v>
      </c>
      <c r="AP55" s="6">
        <v>4</v>
      </c>
      <c r="AQ55" s="6">
        <v>4</v>
      </c>
      <c r="AR55" s="6">
        <v>4</v>
      </c>
    </row>
    <row r="56" spans="1:44" ht="21.75" x14ac:dyDescent="0.5">
      <c r="A56" s="1">
        <v>55</v>
      </c>
      <c r="B56" s="1">
        <v>3</v>
      </c>
      <c r="C56" s="1" t="s">
        <v>78</v>
      </c>
      <c r="D56" s="1" t="s">
        <v>100</v>
      </c>
      <c r="F56" s="1">
        <v>1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S56" s="2">
        <v>4</v>
      </c>
      <c r="T56" s="2">
        <v>3</v>
      </c>
      <c r="U56" s="2">
        <v>4</v>
      </c>
      <c r="V56" s="3">
        <v>3</v>
      </c>
      <c r="W56" s="3">
        <v>3</v>
      </c>
      <c r="X56" s="4">
        <v>2</v>
      </c>
      <c r="Y56" s="4">
        <v>3</v>
      </c>
      <c r="Z56" s="4">
        <v>3</v>
      </c>
      <c r="AA56" s="4">
        <v>4</v>
      </c>
      <c r="AB56" s="4">
        <v>4</v>
      </c>
      <c r="AC56" s="5">
        <v>5</v>
      </c>
      <c r="AD56" s="5">
        <v>5</v>
      </c>
      <c r="AE56" s="5">
        <v>4</v>
      </c>
      <c r="AF56" s="5">
        <v>4</v>
      </c>
      <c r="AG56" s="5">
        <v>5</v>
      </c>
      <c r="AH56" s="5">
        <v>5</v>
      </c>
      <c r="AI56" s="5">
        <v>4</v>
      </c>
      <c r="AJ56" s="5">
        <v>4</v>
      </c>
      <c r="AK56" s="5">
        <v>4</v>
      </c>
      <c r="AL56" s="5">
        <v>5</v>
      </c>
      <c r="AM56" s="5">
        <v>4</v>
      </c>
      <c r="AN56" s="5">
        <v>3</v>
      </c>
      <c r="AO56" s="5">
        <v>4</v>
      </c>
      <c r="AP56" s="6">
        <v>4</v>
      </c>
      <c r="AQ56" s="6">
        <v>4</v>
      </c>
      <c r="AR56" s="6">
        <v>4</v>
      </c>
    </row>
    <row r="57" spans="1:44" ht="43.5" x14ac:dyDescent="0.5">
      <c r="A57" s="1">
        <v>56</v>
      </c>
      <c r="B57" s="1">
        <v>3</v>
      </c>
      <c r="C57" s="1" t="s">
        <v>78</v>
      </c>
      <c r="D57" s="1" t="s">
        <v>101</v>
      </c>
      <c r="F57" s="1">
        <v>1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S57" s="2">
        <v>4</v>
      </c>
      <c r="T57" s="2">
        <v>4</v>
      </c>
      <c r="U57" s="2">
        <v>2</v>
      </c>
      <c r="V57" s="3">
        <v>4</v>
      </c>
      <c r="W57" s="3">
        <v>4</v>
      </c>
      <c r="X57" s="4">
        <v>4</v>
      </c>
      <c r="Y57" s="4">
        <v>4</v>
      </c>
      <c r="Z57" s="4">
        <v>4</v>
      </c>
      <c r="AA57" s="4">
        <v>3</v>
      </c>
      <c r="AB57" s="4">
        <v>4</v>
      </c>
      <c r="AC57" s="5">
        <v>2</v>
      </c>
      <c r="AD57" s="5">
        <v>2</v>
      </c>
      <c r="AE57" s="5">
        <v>2</v>
      </c>
      <c r="AF57" s="5">
        <v>2</v>
      </c>
      <c r="AG57" s="5">
        <v>3</v>
      </c>
      <c r="AH57" s="5">
        <v>3</v>
      </c>
      <c r="AI57" s="5">
        <v>3</v>
      </c>
      <c r="AJ57" s="5">
        <v>3</v>
      </c>
      <c r="AK57" s="5">
        <v>3</v>
      </c>
      <c r="AL57" s="5">
        <v>4</v>
      </c>
      <c r="AM57" s="5">
        <v>3</v>
      </c>
      <c r="AN57" s="5">
        <v>4</v>
      </c>
      <c r="AO57" s="5">
        <v>4</v>
      </c>
      <c r="AP57" s="6">
        <v>4</v>
      </c>
      <c r="AQ57" s="6">
        <v>4</v>
      </c>
      <c r="AR57" s="6">
        <v>4</v>
      </c>
    </row>
    <row r="58" spans="1:44" ht="21.75" x14ac:dyDescent="0.5">
      <c r="A58" s="1">
        <v>57</v>
      </c>
      <c r="B58" s="1">
        <v>2</v>
      </c>
      <c r="C58" s="1" t="s">
        <v>17</v>
      </c>
      <c r="D58" s="1" t="s">
        <v>102</v>
      </c>
      <c r="F58" s="1">
        <v>1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1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S58" s="2">
        <v>5</v>
      </c>
      <c r="T58" s="2">
        <v>5</v>
      </c>
      <c r="U58" s="2">
        <v>5</v>
      </c>
      <c r="V58" s="3">
        <v>5</v>
      </c>
      <c r="W58" s="3">
        <v>5</v>
      </c>
      <c r="X58" s="4">
        <v>5</v>
      </c>
      <c r="Y58" s="4">
        <v>4</v>
      </c>
      <c r="Z58" s="4">
        <v>5</v>
      </c>
      <c r="AA58" s="4">
        <v>5</v>
      </c>
      <c r="AB58" s="4">
        <v>5</v>
      </c>
      <c r="AC58" s="5">
        <v>5</v>
      </c>
      <c r="AD58" s="5">
        <v>5</v>
      </c>
      <c r="AE58" s="5">
        <v>5</v>
      </c>
      <c r="AF58" s="5">
        <v>5</v>
      </c>
      <c r="AG58" s="5">
        <v>4</v>
      </c>
      <c r="AH58" s="5">
        <v>4</v>
      </c>
      <c r="AI58" s="5">
        <v>4</v>
      </c>
      <c r="AJ58" s="5">
        <v>4</v>
      </c>
      <c r="AK58" s="5">
        <v>4</v>
      </c>
      <c r="AL58" s="5">
        <v>5</v>
      </c>
      <c r="AM58" s="5">
        <v>5</v>
      </c>
      <c r="AN58" s="5">
        <v>5</v>
      </c>
      <c r="AO58" s="5">
        <v>4</v>
      </c>
      <c r="AP58" s="6">
        <v>5</v>
      </c>
      <c r="AQ58" s="6">
        <v>5</v>
      </c>
      <c r="AR58" s="6">
        <v>5</v>
      </c>
    </row>
    <row r="59" spans="1:44" ht="21.75" x14ac:dyDescent="0.5">
      <c r="A59" s="1">
        <v>58</v>
      </c>
      <c r="B59" s="1">
        <v>2</v>
      </c>
      <c r="C59" s="1" t="s">
        <v>17</v>
      </c>
      <c r="D59" s="1" t="s">
        <v>75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1</v>
      </c>
      <c r="O59" s="1">
        <v>0</v>
      </c>
      <c r="P59" s="1">
        <v>0</v>
      </c>
      <c r="Q59" s="1">
        <v>0</v>
      </c>
      <c r="S59" s="2">
        <v>4</v>
      </c>
      <c r="T59" s="2">
        <v>4</v>
      </c>
      <c r="U59" s="2">
        <v>4</v>
      </c>
      <c r="V59" s="3">
        <v>4</v>
      </c>
      <c r="W59" s="3">
        <v>4</v>
      </c>
      <c r="X59" s="4">
        <v>4</v>
      </c>
      <c r="Y59" s="4">
        <v>3</v>
      </c>
      <c r="Z59" s="4">
        <v>2</v>
      </c>
      <c r="AA59" s="4">
        <v>2</v>
      </c>
      <c r="AB59" s="4">
        <v>2</v>
      </c>
      <c r="AC59" s="5">
        <v>3</v>
      </c>
      <c r="AD59" s="5">
        <v>3</v>
      </c>
      <c r="AE59" s="5">
        <v>3</v>
      </c>
      <c r="AF59" s="5">
        <v>3</v>
      </c>
      <c r="AG59" s="5">
        <v>4</v>
      </c>
      <c r="AH59" s="5">
        <v>4</v>
      </c>
      <c r="AI59" s="5">
        <v>4</v>
      </c>
      <c r="AJ59" s="5">
        <v>4</v>
      </c>
      <c r="AK59" s="5">
        <v>4</v>
      </c>
      <c r="AL59" s="5">
        <v>5</v>
      </c>
      <c r="AM59" s="5">
        <v>4</v>
      </c>
      <c r="AN59" s="5">
        <v>4</v>
      </c>
      <c r="AO59" s="5">
        <v>4</v>
      </c>
      <c r="AP59" s="6">
        <v>4</v>
      </c>
      <c r="AQ59" s="6">
        <v>4</v>
      </c>
      <c r="AR59" s="6">
        <v>4</v>
      </c>
    </row>
    <row r="60" spans="1:44" ht="21.75" x14ac:dyDescent="0.5">
      <c r="A60" s="1">
        <v>59</v>
      </c>
      <c r="B60" s="1">
        <v>2</v>
      </c>
      <c r="C60" s="1" t="s">
        <v>17</v>
      </c>
      <c r="D60" s="1" t="s">
        <v>75</v>
      </c>
      <c r="F60" s="1">
        <v>1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S60" s="2">
        <v>4</v>
      </c>
      <c r="T60" s="2">
        <v>4</v>
      </c>
      <c r="U60" s="2">
        <v>4</v>
      </c>
      <c r="V60" s="3">
        <v>4</v>
      </c>
      <c r="W60" s="3">
        <v>4</v>
      </c>
      <c r="X60" s="4">
        <v>3</v>
      </c>
      <c r="Y60" s="4">
        <v>4</v>
      </c>
      <c r="Z60" s="4">
        <v>4</v>
      </c>
      <c r="AA60" s="4">
        <v>4</v>
      </c>
      <c r="AB60" s="4">
        <v>4</v>
      </c>
      <c r="AC60" s="5">
        <v>2</v>
      </c>
      <c r="AD60" s="5">
        <v>2</v>
      </c>
      <c r="AE60" s="5">
        <v>2</v>
      </c>
      <c r="AF60" s="5">
        <v>2</v>
      </c>
      <c r="AG60" s="5">
        <v>4</v>
      </c>
      <c r="AH60" s="5">
        <v>4</v>
      </c>
      <c r="AI60" s="5">
        <v>3</v>
      </c>
      <c r="AJ60" s="5">
        <v>3</v>
      </c>
      <c r="AK60" s="5">
        <v>3</v>
      </c>
      <c r="AL60" s="5">
        <v>5</v>
      </c>
      <c r="AM60" s="5">
        <v>3</v>
      </c>
      <c r="AN60" s="5">
        <v>4</v>
      </c>
      <c r="AO60" s="5">
        <v>3</v>
      </c>
      <c r="AP60" s="6">
        <v>3</v>
      </c>
      <c r="AQ60" s="6">
        <v>3</v>
      </c>
      <c r="AR60" s="6">
        <v>3</v>
      </c>
    </row>
    <row r="61" spans="1:44" ht="21.75" x14ac:dyDescent="0.5">
      <c r="A61" s="1">
        <v>60</v>
      </c>
      <c r="B61" s="1">
        <v>3</v>
      </c>
      <c r="C61" s="1" t="s">
        <v>78</v>
      </c>
      <c r="D61" s="1" t="s">
        <v>130</v>
      </c>
      <c r="F61" s="1">
        <v>0</v>
      </c>
      <c r="G61" s="1">
        <v>1</v>
      </c>
      <c r="H61" s="1">
        <v>1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S61" s="2">
        <v>5</v>
      </c>
      <c r="T61" s="2">
        <v>5</v>
      </c>
      <c r="U61" s="2">
        <v>5</v>
      </c>
      <c r="V61" s="3">
        <v>5</v>
      </c>
      <c r="W61" s="3">
        <v>5</v>
      </c>
      <c r="X61" s="4">
        <v>5</v>
      </c>
      <c r="Y61" s="4">
        <v>5</v>
      </c>
      <c r="Z61" s="4">
        <v>3</v>
      </c>
      <c r="AA61" s="4">
        <v>5</v>
      </c>
      <c r="AB61" s="4">
        <v>5</v>
      </c>
      <c r="AC61" s="5">
        <v>5</v>
      </c>
      <c r="AD61" s="5">
        <v>5</v>
      </c>
      <c r="AE61" s="5">
        <v>5</v>
      </c>
      <c r="AF61" s="5">
        <v>5</v>
      </c>
      <c r="AG61" s="5">
        <v>5</v>
      </c>
      <c r="AH61" s="5">
        <v>5</v>
      </c>
      <c r="AI61" s="5">
        <v>5</v>
      </c>
      <c r="AJ61" s="5">
        <v>5</v>
      </c>
      <c r="AK61" s="5">
        <v>5</v>
      </c>
      <c r="AL61" s="5">
        <v>5</v>
      </c>
      <c r="AM61" s="5">
        <v>5</v>
      </c>
      <c r="AN61" s="5">
        <v>5</v>
      </c>
      <c r="AO61" s="5">
        <v>5</v>
      </c>
      <c r="AP61" s="6">
        <v>5</v>
      </c>
      <c r="AQ61" s="6">
        <v>5</v>
      </c>
      <c r="AR61" s="6">
        <v>5</v>
      </c>
    </row>
    <row r="62" spans="1:44" ht="21.75" x14ac:dyDescent="0.5">
      <c r="A62" s="1">
        <v>61</v>
      </c>
      <c r="B62" s="1">
        <v>3</v>
      </c>
      <c r="C62" s="1" t="s">
        <v>78</v>
      </c>
      <c r="D62" s="1" t="s">
        <v>130</v>
      </c>
      <c r="F62" s="1">
        <v>0</v>
      </c>
      <c r="G62" s="1">
        <v>0</v>
      </c>
      <c r="H62" s="1">
        <v>0</v>
      </c>
      <c r="I62" s="1">
        <v>1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S62" s="2">
        <v>5</v>
      </c>
      <c r="T62" s="2">
        <v>5</v>
      </c>
      <c r="U62" s="2">
        <v>5</v>
      </c>
      <c r="V62" s="3">
        <v>5</v>
      </c>
      <c r="W62" s="3">
        <v>5</v>
      </c>
      <c r="X62" s="4">
        <v>5</v>
      </c>
      <c r="Y62" s="4">
        <v>5</v>
      </c>
      <c r="Z62" s="4">
        <v>4</v>
      </c>
      <c r="AA62" s="4">
        <v>5</v>
      </c>
      <c r="AB62" s="4">
        <v>5</v>
      </c>
      <c r="AC62" s="5">
        <v>5</v>
      </c>
      <c r="AD62" s="5">
        <v>5</v>
      </c>
      <c r="AE62" s="5">
        <v>5</v>
      </c>
      <c r="AF62" s="5">
        <v>5</v>
      </c>
      <c r="AG62" s="5">
        <v>5</v>
      </c>
      <c r="AH62" s="5">
        <v>5</v>
      </c>
      <c r="AI62" s="5">
        <v>5</v>
      </c>
      <c r="AJ62" s="5">
        <v>4</v>
      </c>
      <c r="AK62" s="5">
        <v>4</v>
      </c>
      <c r="AL62" s="5">
        <v>5</v>
      </c>
      <c r="AM62" s="5">
        <v>4</v>
      </c>
      <c r="AN62" s="5">
        <v>4</v>
      </c>
      <c r="AO62" s="5">
        <v>5</v>
      </c>
      <c r="AP62" s="6">
        <v>5</v>
      </c>
      <c r="AQ62" s="6">
        <v>4</v>
      </c>
      <c r="AR62" s="6">
        <v>4</v>
      </c>
    </row>
    <row r="63" spans="1:44" ht="21.75" x14ac:dyDescent="0.5">
      <c r="A63" s="1">
        <v>62</v>
      </c>
      <c r="B63" s="1">
        <v>2</v>
      </c>
      <c r="C63" s="1" t="s">
        <v>17</v>
      </c>
      <c r="D63" s="1" t="s">
        <v>130</v>
      </c>
      <c r="F63" s="1">
        <v>1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S63" s="2">
        <v>5</v>
      </c>
      <c r="T63" s="2">
        <v>5</v>
      </c>
      <c r="U63" s="2">
        <v>4</v>
      </c>
      <c r="V63" s="3">
        <v>5</v>
      </c>
      <c r="W63" s="3">
        <v>5</v>
      </c>
      <c r="X63" s="4">
        <v>4</v>
      </c>
      <c r="Y63" s="4">
        <v>4</v>
      </c>
      <c r="Z63" s="4">
        <v>5</v>
      </c>
      <c r="AA63" s="4">
        <v>5</v>
      </c>
      <c r="AB63" s="4">
        <v>5</v>
      </c>
      <c r="AC63" s="5">
        <v>3</v>
      </c>
      <c r="AD63" s="5">
        <v>3</v>
      </c>
      <c r="AE63" s="5">
        <v>3</v>
      </c>
      <c r="AF63" s="5">
        <v>3</v>
      </c>
      <c r="AG63" s="5">
        <v>4</v>
      </c>
      <c r="AH63" s="5">
        <v>4</v>
      </c>
      <c r="AI63" s="5">
        <v>4</v>
      </c>
      <c r="AJ63" s="5">
        <v>4</v>
      </c>
      <c r="AK63" s="5">
        <v>4</v>
      </c>
      <c r="AL63" s="5">
        <v>5</v>
      </c>
      <c r="AM63" s="5">
        <v>5</v>
      </c>
      <c r="AN63" s="5">
        <v>5</v>
      </c>
      <c r="AO63" s="5">
        <v>5</v>
      </c>
      <c r="AP63" s="6">
        <v>3</v>
      </c>
      <c r="AQ63" s="6">
        <v>3</v>
      </c>
      <c r="AR63" s="6">
        <v>3</v>
      </c>
    </row>
    <row r="64" spans="1:44" ht="21.75" x14ac:dyDescent="0.5">
      <c r="A64" s="1">
        <v>63</v>
      </c>
      <c r="B64" s="1">
        <v>3</v>
      </c>
      <c r="C64" s="1" t="s">
        <v>78</v>
      </c>
      <c r="D64" s="1" t="s">
        <v>130</v>
      </c>
      <c r="F64" s="1">
        <v>1</v>
      </c>
      <c r="G64" s="1">
        <v>1</v>
      </c>
      <c r="H64" s="1">
        <v>1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S64" s="2">
        <v>5</v>
      </c>
      <c r="T64" s="2">
        <v>5</v>
      </c>
      <c r="U64" s="2">
        <v>4</v>
      </c>
      <c r="V64" s="3">
        <v>4</v>
      </c>
      <c r="W64" s="3">
        <v>4</v>
      </c>
      <c r="X64" s="4">
        <v>5</v>
      </c>
      <c r="Y64" s="4">
        <v>4</v>
      </c>
      <c r="Z64" s="4">
        <v>3</v>
      </c>
      <c r="AA64" s="4">
        <v>4</v>
      </c>
      <c r="AB64" s="4">
        <v>5</v>
      </c>
      <c r="AC64" s="5">
        <v>3</v>
      </c>
      <c r="AD64" s="5">
        <v>3</v>
      </c>
      <c r="AE64" s="5">
        <v>3</v>
      </c>
      <c r="AF64" s="5">
        <v>3</v>
      </c>
      <c r="AG64" s="5">
        <v>4</v>
      </c>
      <c r="AH64" s="5">
        <v>4</v>
      </c>
      <c r="AI64" s="5">
        <v>4</v>
      </c>
      <c r="AJ64" s="5">
        <v>4</v>
      </c>
      <c r="AK64" s="5">
        <v>4</v>
      </c>
      <c r="AL64" s="5">
        <v>5</v>
      </c>
      <c r="AM64" s="5">
        <v>5</v>
      </c>
      <c r="AN64" s="5">
        <v>5</v>
      </c>
      <c r="AO64" s="5">
        <v>5</v>
      </c>
      <c r="AP64" s="6">
        <v>4</v>
      </c>
      <c r="AQ64" s="6">
        <v>4</v>
      </c>
      <c r="AR64" s="6">
        <v>4</v>
      </c>
    </row>
    <row r="65" spans="1:44" ht="21.75" x14ac:dyDescent="0.5">
      <c r="A65" s="1">
        <v>64</v>
      </c>
      <c r="B65" s="1">
        <v>3</v>
      </c>
      <c r="C65" s="1" t="s">
        <v>78</v>
      </c>
      <c r="F65" s="1">
        <v>1</v>
      </c>
      <c r="G65" s="1">
        <v>0</v>
      </c>
      <c r="H65" s="1">
        <v>1</v>
      </c>
      <c r="I65" s="1">
        <v>1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S65" s="2">
        <v>4</v>
      </c>
      <c r="T65" s="2">
        <v>3</v>
      </c>
      <c r="U65" s="2">
        <v>2</v>
      </c>
      <c r="V65" s="3">
        <v>4</v>
      </c>
      <c r="W65" s="3">
        <v>4</v>
      </c>
      <c r="X65" s="4">
        <v>4</v>
      </c>
      <c r="Y65" s="4">
        <v>2</v>
      </c>
      <c r="Z65" s="4">
        <v>3</v>
      </c>
      <c r="AA65" s="4">
        <v>3</v>
      </c>
      <c r="AB65" s="4">
        <v>3</v>
      </c>
      <c r="AC65" s="5">
        <v>2</v>
      </c>
      <c r="AD65" s="5">
        <v>3</v>
      </c>
      <c r="AE65" s="5">
        <v>3</v>
      </c>
      <c r="AF65" s="5">
        <v>3</v>
      </c>
      <c r="AG65" s="5">
        <v>3</v>
      </c>
      <c r="AH65" s="5">
        <v>3</v>
      </c>
      <c r="AI65" s="5">
        <v>3</v>
      </c>
      <c r="AJ65" s="5">
        <v>3</v>
      </c>
      <c r="AK65" s="5">
        <v>3</v>
      </c>
      <c r="AL65" s="5">
        <v>5</v>
      </c>
      <c r="AM65" s="5">
        <v>2</v>
      </c>
      <c r="AN65" s="5">
        <v>3</v>
      </c>
      <c r="AO65" s="5">
        <v>3</v>
      </c>
      <c r="AP65" s="6">
        <v>2</v>
      </c>
      <c r="AQ65" s="6">
        <v>2</v>
      </c>
      <c r="AR65" s="6">
        <v>2</v>
      </c>
    </row>
    <row r="66" spans="1:44" ht="21.75" x14ac:dyDescent="0.5">
      <c r="A66" s="1">
        <v>65</v>
      </c>
      <c r="B66" s="1">
        <v>2</v>
      </c>
      <c r="C66" s="1" t="s">
        <v>17</v>
      </c>
      <c r="D66" s="1" t="s">
        <v>80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1</v>
      </c>
      <c r="O66" s="1">
        <v>0</v>
      </c>
      <c r="P66" s="1">
        <v>0</v>
      </c>
      <c r="Q66" s="1">
        <v>0</v>
      </c>
      <c r="S66" s="2">
        <v>5</v>
      </c>
      <c r="T66" s="2">
        <v>5</v>
      </c>
      <c r="U66" s="2">
        <v>4</v>
      </c>
      <c r="V66" s="3">
        <v>4</v>
      </c>
      <c r="W66" s="3">
        <v>4</v>
      </c>
      <c r="X66" s="4">
        <v>5</v>
      </c>
      <c r="Y66" s="4">
        <v>4</v>
      </c>
      <c r="Z66" s="4">
        <v>4</v>
      </c>
      <c r="AA66" s="4">
        <v>4</v>
      </c>
      <c r="AB66" s="4">
        <v>5</v>
      </c>
      <c r="AC66" s="5">
        <v>1</v>
      </c>
      <c r="AD66" s="5">
        <v>3</v>
      </c>
      <c r="AE66" s="5">
        <v>3</v>
      </c>
      <c r="AF66" s="5">
        <v>3</v>
      </c>
      <c r="AG66" s="5">
        <v>4</v>
      </c>
      <c r="AH66" s="5">
        <v>4</v>
      </c>
      <c r="AI66" s="5">
        <v>4</v>
      </c>
      <c r="AJ66" s="5">
        <v>4</v>
      </c>
      <c r="AK66" s="5">
        <v>4</v>
      </c>
      <c r="AL66" s="5">
        <v>4</v>
      </c>
      <c r="AM66" s="5">
        <v>4</v>
      </c>
      <c r="AN66" s="5">
        <v>4</v>
      </c>
      <c r="AO66" s="5">
        <v>4</v>
      </c>
      <c r="AP66" s="6">
        <v>4</v>
      </c>
      <c r="AQ66" s="6">
        <v>4</v>
      </c>
      <c r="AR66" s="6">
        <v>4</v>
      </c>
    </row>
    <row r="67" spans="1:44" ht="21.75" x14ac:dyDescent="0.5">
      <c r="A67" s="1">
        <v>66</v>
      </c>
      <c r="B67" s="1">
        <v>2</v>
      </c>
      <c r="C67" s="1" t="s">
        <v>17</v>
      </c>
      <c r="D67" s="1" t="s">
        <v>75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1</v>
      </c>
      <c r="O67" s="1">
        <v>0</v>
      </c>
      <c r="P67" s="1">
        <v>0</v>
      </c>
      <c r="Q67" s="1">
        <v>0</v>
      </c>
      <c r="S67" s="2">
        <v>4</v>
      </c>
      <c r="T67" s="2">
        <v>4</v>
      </c>
      <c r="U67" s="2">
        <v>4</v>
      </c>
      <c r="V67" s="3">
        <v>4</v>
      </c>
      <c r="W67" s="3">
        <v>4</v>
      </c>
      <c r="X67" s="4">
        <v>4</v>
      </c>
      <c r="Y67" s="4">
        <v>3</v>
      </c>
      <c r="Z67" s="4">
        <v>4</v>
      </c>
      <c r="AA67" s="4">
        <v>4</v>
      </c>
      <c r="AB67" s="4">
        <v>4</v>
      </c>
      <c r="AC67" s="5">
        <v>2</v>
      </c>
      <c r="AD67" s="5">
        <v>2</v>
      </c>
      <c r="AE67" s="5">
        <v>2</v>
      </c>
      <c r="AF67" s="5">
        <v>2</v>
      </c>
      <c r="AG67" s="5">
        <v>4</v>
      </c>
      <c r="AH67" s="5">
        <v>4</v>
      </c>
      <c r="AI67" s="5">
        <v>4</v>
      </c>
      <c r="AJ67" s="5">
        <v>3</v>
      </c>
      <c r="AK67" s="5">
        <v>3</v>
      </c>
      <c r="AL67" s="5">
        <v>4</v>
      </c>
      <c r="AM67" s="5">
        <v>3</v>
      </c>
      <c r="AN67" s="5">
        <v>4</v>
      </c>
      <c r="AO67" s="5">
        <v>5</v>
      </c>
      <c r="AP67" s="6">
        <v>3</v>
      </c>
      <c r="AQ67" s="6">
        <v>3</v>
      </c>
      <c r="AR67" s="6">
        <v>3</v>
      </c>
    </row>
    <row r="68" spans="1:44" ht="21.75" x14ac:dyDescent="0.5">
      <c r="A68" s="1">
        <v>67</v>
      </c>
      <c r="B68" s="1">
        <v>2</v>
      </c>
      <c r="C68" s="1" t="s">
        <v>17</v>
      </c>
      <c r="D68" s="1" t="s">
        <v>104</v>
      </c>
      <c r="F68" s="1">
        <v>1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1</v>
      </c>
      <c r="O68" s="1">
        <v>0</v>
      </c>
      <c r="P68" s="1">
        <v>0</v>
      </c>
      <c r="Q68" s="1">
        <v>0</v>
      </c>
      <c r="S68" s="2">
        <v>5</v>
      </c>
      <c r="T68" s="2">
        <v>4</v>
      </c>
      <c r="U68" s="2">
        <v>2</v>
      </c>
      <c r="V68" s="3">
        <v>5</v>
      </c>
      <c r="W68" s="3">
        <v>4</v>
      </c>
      <c r="X68" s="4">
        <v>5</v>
      </c>
      <c r="Y68" s="4">
        <v>5</v>
      </c>
      <c r="Z68" s="4">
        <v>5</v>
      </c>
      <c r="AA68" s="4">
        <v>5</v>
      </c>
      <c r="AB68" s="4">
        <v>5</v>
      </c>
      <c r="AC68" s="5">
        <v>5</v>
      </c>
      <c r="AD68" s="5">
        <v>4</v>
      </c>
      <c r="AE68" s="5">
        <v>5</v>
      </c>
      <c r="AF68" s="5">
        <v>5</v>
      </c>
      <c r="AG68" s="5">
        <v>5</v>
      </c>
      <c r="AH68" s="5">
        <v>5</v>
      </c>
      <c r="AI68" s="5">
        <v>5</v>
      </c>
      <c r="AJ68" s="5">
        <v>5</v>
      </c>
      <c r="AK68" s="5">
        <v>5</v>
      </c>
      <c r="AL68" s="5">
        <v>5</v>
      </c>
      <c r="AM68" s="5">
        <v>5</v>
      </c>
      <c r="AN68" s="5">
        <v>5</v>
      </c>
      <c r="AO68" s="5">
        <v>4</v>
      </c>
      <c r="AP68" s="6">
        <v>4</v>
      </c>
      <c r="AQ68" s="6">
        <v>4</v>
      </c>
      <c r="AR68" s="6">
        <v>5</v>
      </c>
    </row>
    <row r="69" spans="1:44" ht="43.5" x14ac:dyDescent="0.5">
      <c r="A69" s="1">
        <v>68</v>
      </c>
      <c r="B69" s="1">
        <v>5</v>
      </c>
      <c r="C69" s="1" t="s">
        <v>105</v>
      </c>
      <c r="D69" s="1" t="s">
        <v>106</v>
      </c>
      <c r="F69" s="1">
        <v>0</v>
      </c>
      <c r="G69" s="1">
        <v>0</v>
      </c>
      <c r="H69" s="1">
        <v>1</v>
      </c>
      <c r="I69" s="1">
        <v>1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S69" s="2">
        <v>5</v>
      </c>
      <c r="T69" s="2">
        <v>5</v>
      </c>
      <c r="U69" s="2">
        <v>3</v>
      </c>
      <c r="V69" s="3">
        <v>5</v>
      </c>
      <c r="W69" s="3">
        <v>5</v>
      </c>
      <c r="X69" s="4">
        <v>5</v>
      </c>
      <c r="Y69" s="4">
        <v>2</v>
      </c>
      <c r="Z69" s="4">
        <v>5</v>
      </c>
      <c r="AA69" s="4">
        <v>4</v>
      </c>
      <c r="AB69" s="4">
        <v>5</v>
      </c>
      <c r="AC69" s="5">
        <v>3</v>
      </c>
      <c r="AD69" s="5">
        <v>3</v>
      </c>
      <c r="AE69" s="5">
        <v>3</v>
      </c>
      <c r="AF69" s="5">
        <v>3</v>
      </c>
      <c r="AG69" s="5">
        <v>4</v>
      </c>
      <c r="AH69" s="5">
        <v>4</v>
      </c>
      <c r="AI69" s="5">
        <v>4</v>
      </c>
      <c r="AJ69" s="5">
        <v>4</v>
      </c>
      <c r="AK69" s="5">
        <v>3</v>
      </c>
      <c r="AL69" s="5">
        <v>5</v>
      </c>
      <c r="AM69" s="5">
        <v>4</v>
      </c>
      <c r="AN69" s="5">
        <v>4</v>
      </c>
      <c r="AO69" s="5">
        <v>3</v>
      </c>
      <c r="AP69" s="6">
        <v>3</v>
      </c>
      <c r="AQ69" s="6">
        <v>3</v>
      </c>
      <c r="AR69" s="6">
        <v>3</v>
      </c>
    </row>
    <row r="70" spans="1:44" ht="21.75" x14ac:dyDescent="0.5">
      <c r="A70" s="1">
        <v>69</v>
      </c>
      <c r="B70" s="1">
        <v>2</v>
      </c>
      <c r="C70" s="1" t="s">
        <v>17</v>
      </c>
      <c r="D70" s="1" t="s">
        <v>104</v>
      </c>
      <c r="F70" s="1">
        <v>1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S70" s="2">
        <v>4</v>
      </c>
      <c r="T70" s="2">
        <v>4</v>
      </c>
      <c r="U70" s="2">
        <v>4</v>
      </c>
      <c r="V70" s="3">
        <v>4</v>
      </c>
      <c r="W70" s="3">
        <v>4</v>
      </c>
      <c r="X70" s="4">
        <v>4</v>
      </c>
      <c r="Y70" s="4">
        <v>5</v>
      </c>
      <c r="Z70" s="4">
        <v>4</v>
      </c>
      <c r="AA70" s="4">
        <v>4</v>
      </c>
      <c r="AB70" s="4">
        <v>4</v>
      </c>
      <c r="AC70" s="5">
        <v>4</v>
      </c>
      <c r="AD70" s="5">
        <v>4</v>
      </c>
      <c r="AE70" s="5">
        <v>3</v>
      </c>
      <c r="AF70" s="5">
        <v>4</v>
      </c>
      <c r="AG70" s="5">
        <v>4</v>
      </c>
      <c r="AH70" s="5">
        <v>3</v>
      </c>
      <c r="AI70" s="5">
        <v>3</v>
      </c>
      <c r="AJ70" s="5">
        <v>4</v>
      </c>
      <c r="AK70" s="5">
        <v>5</v>
      </c>
      <c r="AL70" s="5">
        <v>5</v>
      </c>
      <c r="AM70" s="5">
        <v>5</v>
      </c>
      <c r="AN70" s="5">
        <v>5</v>
      </c>
      <c r="AO70" s="5">
        <v>5</v>
      </c>
      <c r="AP70" s="6">
        <v>4</v>
      </c>
      <c r="AQ70" s="6">
        <v>4</v>
      </c>
      <c r="AR70" s="6">
        <v>4</v>
      </c>
    </row>
    <row r="71" spans="1:44" ht="21.75" x14ac:dyDescent="0.5">
      <c r="A71" s="1">
        <v>70</v>
      </c>
      <c r="B71" s="1">
        <v>2</v>
      </c>
      <c r="C71" s="1" t="s">
        <v>17</v>
      </c>
      <c r="D71" s="1" t="s">
        <v>88</v>
      </c>
      <c r="F71" s="1">
        <v>1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S71" s="2">
        <v>5</v>
      </c>
      <c r="T71" s="2">
        <v>5</v>
      </c>
      <c r="U71" s="2">
        <v>5</v>
      </c>
      <c r="V71" s="3">
        <v>5</v>
      </c>
      <c r="W71" s="3">
        <v>5</v>
      </c>
      <c r="X71" s="4">
        <v>4</v>
      </c>
      <c r="Y71" s="4">
        <v>2</v>
      </c>
      <c r="Z71" s="4">
        <v>4</v>
      </c>
      <c r="AA71" s="4">
        <v>4</v>
      </c>
      <c r="AB71" s="4">
        <v>4</v>
      </c>
      <c r="AC71" s="5">
        <v>2</v>
      </c>
      <c r="AD71" s="5">
        <v>2</v>
      </c>
      <c r="AE71" s="5">
        <v>1</v>
      </c>
      <c r="AF71" s="5">
        <v>1</v>
      </c>
      <c r="AG71" s="5">
        <v>3</v>
      </c>
      <c r="AH71" s="5">
        <v>3</v>
      </c>
      <c r="AI71" s="5">
        <v>3</v>
      </c>
      <c r="AJ71" s="5">
        <v>3</v>
      </c>
      <c r="AK71" s="5">
        <v>3</v>
      </c>
      <c r="AL71" s="5">
        <v>5</v>
      </c>
      <c r="AM71" s="5">
        <v>4</v>
      </c>
      <c r="AN71" s="5">
        <v>4</v>
      </c>
      <c r="AO71" s="5">
        <v>4</v>
      </c>
      <c r="AP71" s="6">
        <v>4</v>
      </c>
      <c r="AQ71" s="6">
        <v>4</v>
      </c>
      <c r="AR71" s="6">
        <v>4</v>
      </c>
    </row>
    <row r="72" spans="1:44" ht="21.75" x14ac:dyDescent="0.5">
      <c r="A72" s="1">
        <v>71</v>
      </c>
      <c r="B72" s="1">
        <v>2</v>
      </c>
      <c r="C72" s="1" t="s">
        <v>17</v>
      </c>
      <c r="D72" s="1" t="s">
        <v>88</v>
      </c>
      <c r="F72" s="1">
        <v>1</v>
      </c>
      <c r="G72" s="1">
        <v>0</v>
      </c>
      <c r="H72" s="1">
        <v>1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S72" s="2">
        <v>5</v>
      </c>
      <c r="T72" s="2">
        <v>4</v>
      </c>
      <c r="U72" s="2">
        <v>3</v>
      </c>
      <c r="V72" s="3">
        <v>5</v>
      </c>
      <c r="W72" s="3">
        <v>5</v>
      </c>
      <c r="X72" s="4">
        <v>5</v>
      </c>
      <c r="Y72" s="4">
        <v>4</v>
      </c>
      <c r="Z72" s="4">
        <v>5</v>
      </c>
      <c r="AA72" s="4">
        <v>5</v>
      </c>
      <c r="AB72" s="4">
        <v>5</v>
      </c>
      <c r="AC72" s="5">
        <v>2</v>
      </c>
      <c r="AD72" s="5">
        <v>2</v>
      </c>
      <c r="AE72" s="5">
        <v>2</v>
      </c>
      <c r="AF72" s="5">
        <v>2</v>
      </c>
      <c r="AG72" s="5">
        <v>4</v>
      </c>
      <c r="AH72" s="5">
        <v>4</v>
      </c>
      <c r="AI72" s="5">
        <v>4</v>
      </c>
      <c r="AJ72" s="5">
        <v>4</v>
      </c>
      <c r="AK72" s="5">
        <v>4</v>
      </c>
      <c r="AL72" s="5">
        <v>5</v>
      </c>
      <c r="AM72" s="5">
        <v>5</v>
      </c>
      <c r="AN72" s="5">
        <v>5</v>
      </c>
      <c r="AO72" s="5">
        <v>5</v>
      </c>
      <c r="AP72" s="6">
        <v>4</v>
      </c>
      <c r="AQ72" s="6">
        <v>4</v>
      </c>
      <c r="AR72" s="6">
        <v>4</v>
      </c>
    </row>
    <row r="73" spans="1:44" ht="21.75" x14ac:dyDescent="0.5">
      <c r="A73" s="1">
        <v>72</v>
      </c>
      <c r="B73" s="1">
        <v>2</v>
      </c>
      <c r="C73" s="1" t="s">
        <v>17</v>
      </c>
      <c r="D73" s="1" t="s">
        <v>145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1</v>
      </c>
      <c r="O73" s="1">
        <v>0</v>
      </c>
      <c r="P73" s="1">
        <v>0</v>
      </c>
      <c r="Q73" s="1">
        <v>0</v>
      </c>
      <c r="S73" s="2">
        <v>5</v>
      </c>
      <c r="T73" s="2">
        <v>4</v>
      </c>
      <c r="U73" s="2">
        <v>4</v>
      </c>
      <c r="V73" s="3">
        <v>4</v>
      </c>
      <c r="W73" s="3">
        <v>4</v>
      </c>
      <c r="X73" s="4">
        <v>4</v>
      </c>
      <c r="Y73" s="4">
        <v>4</v>
      </c>
      <c r="Z73" s="4">
        <v>3</v>
      </c>
      <c r="AA73" s="4">
        <v>4</v>
      </c>
      <c r="AB73" s="4">
        <v>3</v>
      </c>
      <c r="AC73" s="5">
        <v>2</v>
      </c>
      <c r="AD73" s="5">
        <v>2</v>
      </c>
      <c r="AE73" s="5">
        <v>2</v>
      </c>
      <c r="AF73" s="5">
        <v>1</v>
      </c>
      <c r="AG73" s="5">
        <v>3</v>
      </c>
      <c r="AH73" s="5">
        <v>3</v>
      </c>
      <c r="AI73" s="5">
        <v>3</v>
      </c>
      <c r="AJ73" s="5">
        <v>3</v>
      </c>
      <c r="AK73" s="5">
        <v>3</v>
      </c>
      <c r="AL73" s="5">
        <v>4</v>
      </c>
      <c r="AM73" s="5">
        <v>4</v>
      </c>
      <c r="AN73" s="5">
        <v>4</v>
      </c>
      <c r="AO73" s="5">
        <v>4</v>
      </c>
      <c r="AP73" s="6">
        <v>4</v>
      </c>
      <c r="AQ73" s="6">
        <v>4</v>
      </c>
      <c r="AR73" s="6">
        <v>4</v>
      </c>
    </row>
    <row r="74" spans="1:44" ht="21.75" x14ac:dyDescent="0.5">
      <c r="A74" s="1">
        <v>73</v>
      </c>
      <c r="B74" s="1">
        <v>2</v>
      </c>
      <c r="C74" s="1" t="s">
        <v>17</v>
      </c>
      <c r="D74" s="1" t="s">
        <v>107</v>
      </c>
      <c r="F74" s="1">
        <v>0</v>
      </c>
      <c r="G74" s="1">
        <v>0</v>
      </c>
      <c r="H74" s="1">
        <v>0</v>
      </c>
      <c r="I74" s="1">
        <v>0</v>
      </c>
      <c r="J74" s="1">
        <v>1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S74" s="2"/>
      <c r="T74" s="2">
        <v>5</v>
      </c>
      <c r="U74" s="2">
        <v>4</v>
      </c>
      <c r="V74" s="3">
        <v>4</v>
      </c>
      <c r="W74" s="3">
        <v>4</v>
      </c>
      <c r="X74" s="4">
        <v>4</v>
      </c>
      <c r="Y74" s="4">
        <v>2</v>
      </c>
      <c r="Z74" s="4">
        <v>4</v>
      </c>
      <c r="AA74" s="4">
        <v>3</v>
      </c>
      <c r="AB74" s="4">
        <v>3</v>
      </c>
      <c r="AC74" s="5">
        <v>2</v>
      </c>
      <c r="AD74" s="5">
        <v>3</v>
      </c>
      <c r="AE74" s="5">
        <v>2</v>
      </c>
      <c r="AF74" s="5">
        <v>2</v>
      </c>
      <c r="AG74" s="5">
        <v>4</v>
      </c>
      <c r="AH74" s="5">
        <v>4</v>
      </c>
      <c r="AI74" s="5">
        <v>3</v>
      </c>
      <c r="AJ74" s="5">
        <v>4</v>
      </c>
      <c r="AK74" s="5">
        <v>4</v>
      </c>
      <c r="AL74" s="5">
        <v>5</v>
      </c>
      <c r="AM74" s="5">
        <v>4</v>
      </c>
      <c r="AN74" s="5">
        <v>4</v>
      </c>
      <c r="AO74" s="5">
        <v>5</v>
      </c>
      <c r="AP74" s="6">
        <v>3</v>
      </c>
      <c r="AQ74" s="6">
        <v>4</v>
      </c>
      <c r="AR74" s="6">
        <v>4</v>
      </c>
    </row>
    <row r="75" spans="1:44" ht="21.75" x14ac:dyDescent="0.5">
      <c r="A75" s="1">
        <v>74</v>
      </c>
      <c r="B75" s="1">
        <v>2</v>
      </c>
      <c r="C75" s="1" t="s">
        <v>17</v>
      </c>
      <c r="D75" s="1" t="s">
        <v>145</v>
      </c>
      <c r="F75" s="1">
        <v>1</v>
      </c>
      <c r="G75" s="1">
        <v>0</v>
      </c>
      <c r="H75" s="1">
        <v>0</v>
      </c>
      <c r="I75" s="1">
        <v>1</v>
      </c>
      <c r="J75" s="1">
        <v>1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S75" s="2">
        <v>5</v>
      </c>
      <c r="T75" s="2">
        <v>4</v>
      </c>
      <c r="U75" s="2">
        <v>3</v>
      </c>
      <c r="V75" s="3">
        <v>5</v>
      </c>
      <c r="W75" s="3">
        <v>5</v>
      </c>
      <c r="X75" s="4">
        <v>5</v>
      </c>
      <c r="Y75" s="4">
        <v>3</v>
      </c>
      <c r="Z75" s="4">
        <v>4</v>
      </c>
      <c r="AA75" s="4">
        <v>4</v>
      </c>
      <c r="AB75" s="4">
        <v>4</v>
      </c>
      <c r="AC75" s="5">
        <v>4</v>
      </c>
      <c r="AD75" s="5">
        <v>4</v>
      </c>
      <c r="AE75" s="5">
        <v>4</v>
      </c>
      <c r="AF75" s="5">
        <v>4</v>
      </c>
      <c r="AG75" s="5">
        <v>4</v>
      </c>
      <c r="AH75" s="5">
        <v>4</v>
      </c>
      <c r="AI75" s="5">
        <v>4</v>
      </c>
      <c r="AJ75" s="5">
        <v>4</v>
      </c>
      <c r="AK75" s="5">
        <v>3</v>
      </c>
      <c r="AL75" s="5">
        <v>4</v>
      </c>
      <c r="AM75" s="5">
        <v>4</v>
      </c>
      <c r="AN75" s="5">
        <v>4</v>
      </c>
      <c r="AO75" s="5">
        <v>3</v>
      </c>
      <c r="AP75" s="6">
        <v>0</v>
      </c>
      <c r="AQ75" s="6">
        <v>4</v>
      </c>
      <c r="AR75" s="6">
        <v>4</v>
      </c>
    </row>
    <row r="76" spans="1:44" ht="21.75" x14ac:dyDescent="0.5">
      <c r="A76" s="1">
        <v>75</v>
      </c>
      <c r="B76" s="1">
        <v>2</v>
      </c>
      <c r="C76" s="1" t="s">
        <v>17</v>
      </c>
      <c r="D76" s="1" t="s">
        <v>107</v>
      </c>
      <c r="F76" s="1">
        <v>0</v>
      </c>
      <c r="G76" s="1">
        <v>0</v>
      </c>
      <c r="H76" s="1">
        <v>0</v>
      </c>
      <c r="I76" s="1">
        <v>0</v>
      </c>
      <c r="J76" s="1">
        <v>1</v>
      </c>
      <c r="K76" s="1">
        <v>0</v>
      </c>
      <c r="L76" s="1">
        <v>0</v>
      </c>
      <c r="M76" s="1">
        <v>0</v>
      </c>
      <c r="N76" s="1">
        <v>1</v>
      </c>
      <c r="O76" s="1">
        <v>0</v>
      </c>
      <c r="P76" s="1">
        <v>0</v>
      </c>
      <c r="Q76" s="1">
        <v>0</v>
      </c>
      <c r="S76" s="2">
        <v>5</v>
      </c>
      <c r="T76" s="2">
        <v>5</v>
      </c>
      <c r="U76" s="2">
        <v>5</v>
      </c>
      <c r="V76" s="3">
        <v>5</v>
      </c>
      <c r="W76" s="3">
        <v>5</v>
      </c>
      <c r="X76" s="4">
        <v>4</v>
      </c>
      <c r="Y76" s="4">
        <v>3</v>
      </c>
      <c r="Z76" s="4">
        <v>4</v>
      </c>
      <c r="AA76" s="4">
        <v>4</v>
      </c>
      <c r="AB76" s="4">
        <v>5</v>
      </c>
      <c r="AC76" s="5">
        <v>2</v>
      </c>
      <c r="AD76" s="5">
        <v>3</v>
      </c>
      <c r="AE76" s="5">
        <v>3</v>
      </c>
      <c r="AF76" s="5">
        <v>2</v>
      </c>
      <c r="AG76" s="5">
        <v>4</v>
      </c>
      <c r="AH76" s="5">
        <v>4</v>
      </c>
      <c r="AI76" s="5">
        <v>4</v>
      </c>
      <c r="AJ76" s="5">
        <v>4</v>
      </c>
      <c r="AK76" s="5">
        <v>4</v>
      </c>
      <c r="AL76" s="5">
        <v>5</v>
      </c>
      <c r="AM76" s="5">
        <v>5</v>
      </c>
      <c r="AN76" s="5">
        <v>5</v>
      </c>
      <c r="AO76" s="5">
        <v>5</v>
      </c>
      <c r="AP76" s="6">
        <v>5</v>
      </c>
      <c r="AQ76" s="6">
        <v>5</v>
      </c>
      <c r="AR76" s="6">
        <v>5</v>
      </c>
    </row>
    <row r="77" spans="1:44" ht="21.75" x14ac:dyDescent="0.5">
      <c r="A77" s="1">
        <v>76</v>
      </c>
      <c r="B77" s="1">
        <v>2</v>
      </c>
      <c r="C77" s="1" t="s">
        <v>17</v>
      </c>
      <c r="D77" s="1" t="s">
        <v>107</v>
      </c>
      <c r="F77" s="1">
        <v>0</v>
      </c>
      <c r="G77" s="1">
        <v>0</v>
      </c>
      <c r="H77" s="1">
        <v>0</v>
      </c>
      <c r="I77" s="1">
        <v>1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S77" s="2">
        <v>5</v>
      </c>
      <c r="T77" s="2">
        <v>5</v>
      </c>
      <c r="U77" s="2">
        <v>4</v>
      </c>
      <c r="V77" s="3">
        <v>4</v>
      </c>
      <c r="W77" s="3">
        <v>4</v>
      </c>
      <c r="X77" s="4">
        <v>4</v>
      </c>
      <c r="Y77" s="4">
        <v>4</v>
      </c>
      <c r="Z77" s="4">
        <v>5</v>
      </c>
      <c r="AA77" s="4">
        <v>4</v>
      </c>
      <c r="AB77" s="4">
        <v>4</v>
      </c>
      <c r="AC77" s="5">
        <v>3</v>
      </c>
      <c r="AD77" s="5">
        <v>2</v>
      </c>
      <c r="AE77" s="5">
        <v>2</v>
      </c>
      <c r="AF77" s="5">
        <v>2</v>
      </c>
      <c r="AG77" s="5">
        <v>3</v>
      </c>
      <c r="AH77" s="5">
        <v>3</v>
      </c>
      <c r="AI77" s="5">
        <v>4</v>
      </c>
      <c r="AJ77" s="5">
        <v>3</v>
      </c>
      <c r="AK77" s="5">
        <v>3</v>
      </c>
      <c r="AL77" s="5">
        <v>5</v>
      </c>
      <c r="AM77" s="5">
        <v>0</v>
      </c>
      <c r="AN77" s="5">
        <v>0</v>
      </c>
      <c r="AO77" s="5">
        <v>0</v>
      </c>
      <c r="AP77" s="6">
        <v>4</v>
      </c>
      <c r="AQ77" s="6">
        <v>4</v>
      </c>
      <c r="AR77" s="6">
        <v>4</v>
      </c>
    </row>
    <row r="78" spans="1:44" ht="21.75" x14ac:dyDescent="0.5">
      <c r="A78" s="1">
        <v>77</v>
      </c>
      <c r="B78" s="1">
        <v>4</v>
      </c>
      <c r="C78" s="1" t="s">
        <v>108</v>
      </c>
      <c r="F78" s="1">
        <v>0</v>
      </c>
      <c r="G78" s="1">
        <v>1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1</v>
      </c>
      <c r="S78" s="2">
        <v>4</v>
      </c>
      <c r="T78" s="2">
        <v>3</v>
      </c>
      <c r="U78" s="2">
        <v>4</v>
      </c>
      <c r="V78" s="3">
        <v>2</v>
      </c>
      <c r="W78" s="3">
        <v>4</v>
      </c>
      <c r="X78" s="4">
        <v>5</v>
      </c>
      <c r="Y78" s="4">
        <v>5</v>
      </c>
      <c r="Z78" s="4">
        <v>4</v>
      </c>
      <c r="AA78" s="4">
        <v>5</v>
      </c>
      <c r="AB78" s="4">
        <v>4</v>
      </c>
      <c r="AC78" s="5">
        <v>3</v>
      </c>
      <c r="AD78" s="5">
        <v>4</v>
      </c>
      <c r="AE78" s="5">
        <v>2</v>
      </c>
      <c r="AF78" s="5">
        <v>4</v>
      </c>
      <c r="AG78" s="5">
        <v>3</v>
      </c>
      <c r="AH78" s="5">
        <v>4</v>
      </c>
      <c r="AI78" s="5">
        <v>4</v>
      </c>
      <c r="AJ78" s="5">
        <v>4</v>
      </c>
      <c r="AK78" s="5">
        <v>5</v>
      </c>
      <c r="AL78" s="5">
        <v>4</v>
      </c>
      <c r="AM78" s="5">
        <v>3</v>
      </c>
      <c r="AN78" s="5">
        <v>1</v>
      </c>
      <c r="AO78" s="5">
        <v>1</v>
      </c>
      <c r="AP78" s="6">
        <v>1</v>
      </c>
      <c r="AQ78" s="6">
        <v>1</v>
      </c>
      <c r="AR78" s="6">
        <v>1</v>
      </c>
    </row>
    <row r="79" spans="1:44" ht="21.75" x14ac:dyDescent="0.5">
      <c r="A79" s="1">
        <v>78</v>
      </c>
      <c r="B79" s="1">
        <v>2</v>
      </c>
      <c r="C79" s="1" t="s">
        <v>17</v>
      </c>
      <c r="D79" s="1" t="s">
        <v>109</v>
      </c>
      <c r="F79" s="1">
        <v>1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S79" s="2">
        <v>4</v>
      </c>
      <c r="T79" s="2">
        <v>4</v>
      </c>
      <c r="U79" s="2">
        <v>4</v>
      </c>
      <c r="V79" s="3">
        <v>4</v>
      </c>
      <c r="W79" s="3">
        <v>4</v>
      </c>
      <c r="X79" s="4">
        <v>3</v>
      </c>
      <c r="Y79" s="4">
        <v>3</v>
      </c>
      <c r="Z79" s="4">
        <v>4</v>
      </c>
      <c r="AA79" s="4">
        <v>4</v>
      </c>
      <c r="AB79" s="4">
        <v>4</v>
      </c>
      <c r="AC79" s="5">
        <v>4</v>
      </c>
      <c r="AD79" s="5">
        <v>4</v>
      </c>
      <c r="AE79" s="5">
        <v>4</v>
      </c>
      <c r="AF79" s="5">
        <v>4</v>
      </c>
      <c r="AG79" s="5">
        <v>4</v>
      </c>
      <c r="AH79" s="5">
        <v>4</v>
      </c>
      <c r="AI79" s="5">
        <v>4</v>
      </c>
      <c r="AJ79" s="5">
        <v>4</v>
      </c>
      <c r="AK79" s="5">
        <v>4</v>
      </c>
      <c r="AL79" s="5">
        <v>4</v>
      </c>
      <c r="AM79" s="5">
        <v>4</v>
      </c>
      <c r="AN79" s="5">
        <v>4</v>
      </c>
      <c r="AO79" s="5">
        <v>4</v>
      </c>
      <c r="AP79" s="6">
        <v>4</v>
      </c>
      <c r="AQ79" s="6">
        <v>3</v>
      </c>
      <c r="AR79" s="6">
        <v>4</v>
      </c>
    </row>
    <row r="80" spans="1:44" ht="43.5" x14ac:dyDescent="0.5">
      <c r="A80" s="1">
        <v>79</v>
      </c>
      <c r="B80" s="1">
        <v>5</v>
      </c>
      <c r="C80" s="1" t="s">
        <v>105</v>
      </c>
      <c r="D80" s="1" t="s">
        <v>106</v>
      </c>
      <c r="F80" s="1">
        <v>0</v>
      </c>
      <c r="G80" s="1">
        <v>0</v>
      </c>
      <c r="H80" s="1">
        <v>1</v>
      </c>
      <c r="I80" s="1">
        <v>1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5</v>
      </c>
      <c r="S80" s="2">
        <v>3</v>
      </c>
      <c r="T80" s="2">
        <v>4</v>
      </c>
      <c r="U80" s="2">
        <v>5</v>
      </c>
      <c r="V80" s="3">
        <v>5</v>
      </c>
      <c r="W80" s="3">
        <v>4</v>
      </c>
      <c r="X80" s="4">
        <v>3</v>
      </c>
      <c r="Y80" s="4">
        <v>4</v>
      </c>
      <c r="Z80" s="4">
        <v>4</v>
      </c>
      <c r="AA80" s="4">
        <v>3</v>
      </c>
      <c r="AB80" s="4">
        <v>4</v>
      </c>
      <c r="AC80" s="5">
        <v>2</v>
      </c>
      <c r="AD80" s="5">
        <v>2</v>
      </c>
      <c r="AE80" s="5">
        <v>2</v>
      </c>
      <c r="AF80" s="5">
        <v>2</v>
      </c>
      <c r="AG80" s="5">
        <v>2</v>
      </c>
      <c r="AH80" s="5">
        <v>4</v>
      </c>
      <c r="AI80" s="5">
        <v>4</v>
      </c>
      <c r="AJ80" s="5">
        <v>4</v>
      </c>
      <c r="AK80" s="5">
        <v>4</v>
      </c>
      <c r="AL80" s="5">
        <v>5</v>
      </c>
      <c r="AM80" s="5">
        <v>5</v>
      </c>
      <c r="AN80" s="5">
        <v>5</v>
      </c>
      <c r="AO80" s="5">
        <v>5</v>
      </c>
      <c r="AP80" s="6">
        <v>3</v>
      </c>
      <c r="AQ80" s="6">
        <v>3</v>
      </c>
      <c r="AR80" s="6">
        <v>3</v>
      </c>
    </row>
    <row r="81" spans="1:45" ht="21.75" x14ac:dyDescent="0.5">
      <c r="A81" s="1">
        <v>80</v>
      </c>
      <c r="B81" s="1">
        <v>2</v>
      </c>
      <c r="C81" s="1" t="s">
        <v>17</v>
      </c>
      <c r="D81" s="1" t="s">
        <v>79</v>
      </c>
      <c r="F81" s="1">
        <v>0</v>
      </c>
      <c r="G81" s="1">
        <v>0</v>
      </c>
      <c r="H81" s="1">
        <v>1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4</v>
      </c>
      <c r="S81" s="2">
        <v>5</v>
      </c>
      <c r="T81" s="2">
        <v>4</v>
      </c>
      <c r="U81" s="2">
        <v>4</v>
      </c>
      <c r="V81" s="3">
        <v>4</v>
      </c>
      <c r="W81" s="3">
        <v>5</v>
      </c>
      <c r="X81" s="4">
        <v>4</v>
      </c>
      <c r="Y81" s="4">
        <v>4</v>
      </c>
      <c r="Z81" s="4">
        <v>4</v>
      </c>
      <c r="AA81" s="4">
        <v>4</v>
      </c>
      <c r="AB81" s="4">
        <v>4</v>
      </c>
      <c r="AC81" s="5">
        <v>3</v>
      </c>
      <c r="AD81" s="5">
        <v>4</v>
      </c>
      <c r="AE81" s="5">
        <v>3</v>
      </c>
      <c r="AF81" s="5">
        <v>4</v>
      </c>
      <c r="AG81" s="5">
        <v>4</v>
      </c>
      <c r="AH81" s="5">
        <v>3</v>
      </c>
      <c r="AI81" s="5">
        <v>4</v>
      </c>
      <c r="AJ81" s="5">
        <v>4</v>
      </c>
      <c r="AK81" s="5">
        <v>4</v>
      </c>
      <c r="AL81" s="5">
        <v>4</v>
      </c>
      <c r="AM81" s="5">
        <v>5</v>
      </c>
      <c r="AN81" s="5">
        <v>4</v>
      </c>
      <c r="AO81" s="5">
        <v>4</v>
      </c>
      <c r="AP81" s="6">
        <v>3</v>
      </c>
      <c r="AQ81" s="6">
        <v>4</v>
      </c>
      <c r="AR81" s="6">
        <v>4</v>
      </c>
    </row>
    <row r="82" spans="1:45" ht="21.75" x14ac:dyDescent="0.5">
      <c r="A82" s="1">
        <v>81</v>
      </c>
      <c r="B82" s="1">
        <v>2</v>
      </c>
      <c r="C82" s="1" t="s">
        <v>17</v>
      </c>
      <c r="D82" s="1" t="s">
        <v>94</v>
      </c>
      <c r="F82" s="1">
        <v>0</v>
      </c>
      <c r="G82" s="1">
        <v>0</v>
      </c>
      <c r="H82" s="1">
        <v>1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S82" s="2">
        <v>5</v>
      </c>
      <c r="T82" s="2">
        <v>3</v>
      </c>
      <c r="U82" s="2">
        <v>4</v>
      </c>
      <c r="V82" s="3">
        <v>5</v>
      </c>
      <c r="W82" s="3">
        <v>5</v>
      </c>
      <c r="X82" s="4">
        <v>4</v>
      </c>
      <c r="Y82" s="4">
        <v>5</v>
      </c>
      <c r="Z82" s="4">
        <v>5</v>
      </c>
      <c r="AA82" s="4">
        <v>5</v>
      </c>
      <c r="AB82" s="4">
        <v>5</v>
      </c>
      <c r="AC82" s="5">
        <v>5</v>
      </c>
      <c r="AD82" s="5">
        <v>5</v>
      </c>
      <c r="AE82" s="5">
        <v>5</v>
      </c>
      <c r="AF82" s="5">
        <v>5</v>
      </c>
      <c r="AG82" s="5">
        <v>5</v>
      </c>
      <c r="AH82" s="5">
        <v>5</v>
      </c>
      <c r="AI82" s="5">
        <v>5</v>
      </c>
      <c r="AJ82" s="5">
        <v>5</v>
      </c>
      <c r="AK82" s="5">
        <v>5</v>
      </c>
      <c r="AL82" s="5">
        <v>5</v>
      </c>
      <c r="AM82" s="5">
        <v>5</v>
      </c>
      <c r="AN82" s="5">
        <v>5</v>
      </c>
      <c r="AO82" s="5">
        <v>5</v>
      </c>
      <c r="AP82" s="6">
        <v>5</v>
      </c>
      <c r="AQ82" s="6">
        <v>5</v>
      </c>
      <c r="AR82" s="6">
        <v>5</v>
      </c>
    </row>
    <row r="83" spans="1:45" ht="21.75" x14ac:dyDescent="0.5">
      <c r="A83" s="1">
        <v>82</v>
      </c>
      <c r="B83" s="1">
        <v>2</v>
      </c>
      <c r="C83" s="1" t="s">
        <v>17</v>
      </c>
      <c r="D83" s="1" t="s">
        <v>94</v>
      </c>
      <c r="F83" s="1">
        <v>1</v>
      </c>
      <c r="G83" s="1">
        <v>0</v>
      </c>
      <c r="H83" s="1">
        <v>1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S83" s="2">
        <v>5</v>
      </c>
      <c r="T83" s="2">
        <v>4</v>
      </c>
      <c r="U83" s="2">
        <v>4</v>
      </c>
      <c r="V83" s="3">
        <v>5</v>
      </c>
      <c r="W83" s="3">
        <v>5</v>
      </c>
      <c r="X83" s="4">
        <v>5</v>
      </c>
      <c r="Y83" s="4">
        <v>5</v>
      </c>
      <c r="Z83" s="4">
        <v>5</v>
      </c>
      <c r="AA83" s="4">
        <v>5</v>
      </c>
      <c r="AB83" s="4">
        <v>5</v>
      </c>
      <c r="AC83" s="5">
        <v>3</v>
      </c>
      <c r="AD83" s="5">
        <v>4</v>
      </c>
      <c r="AE83" s="5">
        <v>5</v>
      </c>
      <c r="AF83" s="5">
        <v>4</v>
      </c>
      <c r="AG83" s="5">
        <v>5</v>
      </c>
      <c r="AH83" s="5">
        <v>5</v>
      </c>
      <c r="AI83" s="5">
        <v>5</v>
      </c>
      <c r="AJ83" s="5">
        <v>5</v>
      </c>
      <c r="AK83" s="5">
        <v>5</v>
      </c>
      <c r="AL83" s="5">
        <v>5</v>
      </c>
      <c r="AM83" s="5">
        <v>5</v>
      </c>
      <c r="AN83" s="5">
        <v>5</v>
      </c>
      <c r="AO83" s="5">
        <v>5</v>
      </c>
      <c r="AP83" s="6">
        <v>4</v>
      </c>
      <c r="AQ83" s="6">
        <v>4</v>
      </c>
      <c r="AR83" s="6">
        <v>4</v>
      </c>
    </row>
    <row r="84" spans="1:45" ht="43.5" x14ac:dyDescent="0.5">
      <c r="A84" s="1">
        <v>83</v>
      </c>
      <c r="B84" s="1">
        <v>2</v>
      </c>
      <c r="C84" s="1" t="s">
        <v>17</v>
      </c>
      <c r="D84" s="1" t="s">
        <v>85</v>
      </c>
      <c r="F84" s="1">
        <v>1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S84" s="2">
        <v>4</v>
      </c>
      <c r="T84" s="2">
        <v>4</v>
      </c>
      <c r="U84" s="2">
        <v>4</v>
      </c>
      <c r="V84" s="3">
        <v>4</v>
      </c>
      <c r="W84" s="3">
        <v>4</v>
      </c>
      <c r="X84" s="4">
        <v>3</v>
      </c>
      <c r="Y84" s="4">
        <v>4</v>
      </c>
      <c r="Z84" s="4">
        <v>4</v>
      </c>
      <c r="AA84" s="4">
        <v>3</v>
      </c>
      <c r="AB84" s="4">
        <v>4</v>
      </c>
      <c r="AC84" s="5">
        <v>4</v>
      </c>
      <c r="AD84" s="5">
        <v>4</v>
      </c>
      <c r="AE84" s="5">
        <v>3</v>
      </c>
      <c r="AF84" s="5">
        <v>3</v>
      </c>
      <c r="AG84" s="5">
        <v>3</v>
      </c>
      <c r="AH84" s="5">
        <v>4</v>
      </c>
      <c r="AI84" s="5">
        <v>4</v>
      </c>
      <c r="AJ84" s="5">
        <v>4</v>
      </c>
      <c r="AK84" s="5">
        <v>4</v>
      </c>
      <c r="AL84" s="5">
        <v>4</v>
      </c>
      <c r="AM84" s="5">
        <v>3</v>
      </c>
      <c r="AN84" s="5">
        <v>4</v>
      </c>
      <c r="AO84" s="5">
        <v>4</v>
      </c>
      <c r="AP84" s="6">
        <v>4</v>
      </c>
      <c r="AQ84" s="6">
        <v>3</v>
      </c>
      <c r="AR84" s="6">
        <v>3</v>
      </c>
    </row>
    <row r="85" spans="1:45" ht="21.75" x14ac:dyDescent="0.5">
      <c r="A85" s="1">
        <v>84</v>
      </c>
      <c r="B85" s="1">
        <v>2</v>
      </c>
      <c r="C85" s="1" t="s">
        <v>17</v>
      </c>
      <c r="D85" s="1" t="s">
        <v>107</v>
      </c>
      <c r="F85" s="1">
        <v>1</v>
      </c>
      <c r="G85" s="1">
        <v>0</v>
      </c>
      <c r="H85" s="1">
        <v>1</v>
      </c>
      <c r="I85" s="1">
        <v>1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S85" s="2">
        <v>4</v>
      </c>
      <c r="T85" s="2">
        <v>4</v>
      </c>
      <c r="U85" s="2">
        <v>4</v>
      </c>
      <c r="V85" s="3">
        <v>3</v>
      </c>
      <c r="W85" s="3">
        <v>4</v>
      </c>
      <c r="X85" s="4">
        <v>4</v>
      </c>
      <c r="Y85" s="4">
        <v>4</v>
      </c>
      <c r="Z85" s="4">
        <v>4</v>
      </c>
      <c r="AA85" s="4">
        <v>4</v>
      </c>
      <c r="AB85" s="4">
        <v>4</v>
      </c>
      <c r="AC85" s="5">
        <v>4</v>
      </c>
      <c r="AD85" s="5">
        <v>4</v>
      </c>
      <c r="AE85" s="5">
        <v>4</v>
      </c>
      <c r="AF85" s="5">
        <v>3</v>
      </c>
      <c r="AG85" s="5">
        <v>4</v>
      </c>
      <c r="AH85" s="5">
        <v>4</v>
      </c>
      <c r="AI85" s="5">
        <v>4</v>
      </c>
      <c r="AJ85" s="5">
        <v>3</v>
      </c>
      <c r="AK85" s="5">
        <v>4</v>
      </c>
      <c r="AL85" s="5">
        <v>3</v>
      </c>
      <c r="AM85" s="5">
        <v>4</v>
      </c>
      <c r="AN85" s="5">
        <v>4</v>
      </c>
      <c r="AO85" s="5">
        <v>3</v>
      </c>
      <c r="AP85" s="6">
        <v>3</v>
      </c>
      <c r="AQ85" s="6">
        <v>3</v>
      </c>
      <c r="AR85" s="6">
        <v>4</v>
      </c>
    </row>
    <row r="86" spans="1:45" ht="21.75" x14ac:dyDescent="0.5">
      <c r="A86" s="1">
        <v>85</v>
      </c>
      <c r="B86" s="1">
        <v>2</v>
      </c>
      <c r="C86" s="1" t="s">
        <v>17</v>
      </c>
      <c r="D86" s="1" t="s">
        <v>88</v>
      </c>
      <c r="F86" s="1">
        <v>1</v>
      </c>
      <c r="G86" s="1">
        <v>1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S86" s="2">
        <v>5</v>
      </c>
      <c r="T86" s="2">
        <v>5</v>
      </c>
      <c r="U86" s="2">
        <v>4</v>
      </c>
      <c r="V86" s="3">
        <v>4</v>
      </c>
      <c r="W86" s="3">
        <v>4</v>
      </c>
      <c r="X86" s="4">
        <v>5</v>
      </c>
      <c r="Y86" s="4">
        <v>3</v>
      </c>
      <c r="Z86" s="4">
        <v>4</v>
      </c>
      <c r="AA86" s="4">
        <v>3</v>
      </c>
      <c r="AB86" s="4">
        <v>5</v>
      </c>
      <c r="AC86" s="5">
        <v>4</v>
      </c>
      <c r="AD86" s="5">
        <v>4</v>
      </c>
      <c r="AE86" s="5">
        <v>4</v>
      </c>
      <c r="AF86" s="5">
        <v>4</v>
      </c>
      <c r="AG86" s="5">
        <v>4</v>
      </c>
      <c r="AH86" s="5">
        <v>3</v>
      </c>
      <c r="AI86" s="5">
        <v>4</v>
      </c>
      <c r="AJ86" s="5">
        <v>5</v>
      </c>
      <c r="AK86" s="5">
        <v>4</v>
      </c>
      <c r="AL86" s="5">
        <v>5</v>
      </c>
      <c r="AM86" s="5">
        <v>5</v>
      </c>
      <c r="AN86" s="5">
        <v>4</v>
      </c>
      <c r="AO86" s="5">
        <v>4</v>
      </c>
      <c r="AP86" s="6">
        <v>5</v>
      </c>
      <c r="AQ86" s="6">
        <v>5</v>
      </c>
      <c r="AR86" s="6">
        <v>5</v>
      </c>
    </row>
    <row r="87" spans="1:45" ht="21.75" x14ac:dyDescent="0.5">
      <c r="A87" s="1">
        <v>86</v>
      </c>
      <c r="B87" s="1">
        <v>2</v>
      </c>
      <c r="C87" s="1" t="s">
        <v>17</v>
      </c>
      <c r="D87" s="1" t="s">
        <v>89</v>
      </c>
      <c r="F87" s="1">
        <v>1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1</v>
      </c>
      <c r="N87" s="1">
        <v>0</v>
      </c>
      <c r="O87" s="1">
        <v>0</v>
      </c>
      <c r="P87" s="1">
        <v>0</v>
      </c>
      <c r="Q87" s="1">
        <v>0</v>
      </c>
      <c r="S87" s="2">
        <v>5</v>
      </c>
      <c r="T87" s="2">
        <v>5</v>
      </c>
      <c r="U87" s="2">
        <v>1</v>
      </c>
      <c r="V87" s="3">
        <v>4</v>
      </c>
      <c r="W87" s="3">
        <v>4</v>
      </c>
      <c r="X87" s="4">
        <v>5</v>
      </c>
      <c r="Y87" s="4">
        <v>5</v>
      </c>
      <c r="Z87" s="4">
        <v>5</v>
      </c>
      <c r="AA87" s="4">
        <v>2</v>
      </c>
      <c r="AB87" s="4">
        <v>5</v>
      </c>
      <c r="AC87" s="5">
        <v>3</v>
      </c>
      <c r="AD87" s="5">
        <v>3</v>
      </c>
      <c r="AE87" s="5">
        <v>3</v>
      </c>
      <c r="AF87" s="5"/>
      <c r="AG87" s="5">
        <v>4</v>
      </c>
      <c r="AH87" s="5">
        <v>4</v>
      </c>
      <c r="AI87" s="5">
        <v>4</v>
      </c>
      <c r="AJ87" s="5">
        <v>4</v>
      </c>
      <c r="AK87" s="5">
        <v>4</v>
      </c>
      <c r="AL87" s="5">
        <v>5</v>
      </c>
      <c r="AM87" s="5">
        <v>4</v>
      </c>
      <c r="AN87" s="5">
        <v>4</v>
      </c>
      <c r="AO87" s="5">
        <v>4</v>
      </c>
      <c r="AP87" s="6">
        <v>4</v>
      </c>
      <c r="AQ87" s="6">
        <v>4</v>
      </c>
      <c r="AR87" s="6">
        <v>4</v>
      </c>
    </row>
    <row r="88" spans="1:45" ht="21.75" x14ac:dyDescent="0.5">
      <c r="A88" s="1">
        <v>87</v>
      </c>
      <c r="B88" s="1">
        <v>2</v>
      </c>
      <c r="C88" s="1" t="s">
        <v>17</v>
      </c>
      <c r="D88" s="1" t="s">
        <v>89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1</v>
      </c>
      <c r="S88" s="2">
        <v>4</v>
      </c>
      <c r="T88" s="2">
        <v>1</v>
      </c>
      <c r="U88" s="2">
        <v>3</v>
      </c>
      <c r="V88" s="3">
        <v>1</v>
      </c>
      <c r="W88" s="3">
        <v>4</v>
      </c>
      <c r="X88" s="4">
        <v>4</v>
      </c>
      <c r="Y88" s="4">
        <v>5</v>
      </c>
      <c r="Z88" s="4">
        <v>5</v>
      </c>
      <c r="AA88" s="4">
        <v>5</v>
      </c>
      <c r="AB88" s="4">
        <v>5</v>
      </c>
      <c r="AC88" s="5">
        <v>4</v>
      </c>
      <c r="AD88" s="5">
        <v>4</v>
      </c>
      <c r="AE88" s="5">
        <v>4</v>
      </c>
      <c r="AF88" s="5">
        <v>4</v>
      </c>
      <c r="AG88" s="5">
        <v>2</v>
      </c>
      <c r="AH88" s="5">
        <v>5</v>
      </c>
      <c r="AI88" s="5">
        <v>5</v>
      </c>
      <c r="AJ88" s="5">
        <v>5</v>
      </c>
      <c r="AK88" s="5">
        <v>5</v>
      </c>
      <c r="AL88" s="5">
        <v>2</v>
      </c>
      <c r="AM88" s="5">
        <v>2</v>
      </c>
      <c r="AN88" s="5">
        <v>5</v>
      </c>
      <c r="AO88" s="5">
        <v>3</v>
      </c>
      <c r="AP88" s="6">
        <v>5</v>
      </c>
      <c r="AQ88" s="6">
        <v>3</v>
      </c>
      <c r="AR88" s="6">
        <v>5</v>
      </c>
    </row>
    <row r="89" spans="1:45" ht="43.5" x14ac:dyDescent="0.5">
      <c r="A89" s="1">
        <v>88</v>
      </c>
      <c r="B89" s="1">
        <v>2</v>
      </c>
      <c r="C89" s="1" t="s">
        <v>17</v>
      </c>
      <c r="D89" s="1" t="s">
        <v>112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1</v>
      </c>
      <c r="O89" s="1">
        <v>0</v>
      </c>
      <c r="P89" s="1">
        <v>0</v>
      </c>
      <c r="Q89" s="1">
        <v>0</v>
      </c>
      <c r="R89" s="1">
        <v>0</v>
      </c>
      <c r="S89" s="2">
        <v>4</v>
      </c>
      <c r="T89" s="2">
        <v>5</v>
      </c>
      <c r="U89" s="2">
        <v>2</v>
      </c>
      <c r="V89" s="3">
        <v>4</v>
      </c>
      <c r="W89" s="3">
        <v>4</v>
      </c>
      <c r="X89" s="4">
        <v>4</v>
      </c>
      <c r="Y89" s="4">
        <v>3</v>
      </c>
      <c r="Z89" s="4">
        <v>4</v>
      </c>
      <c r="AA89" s="4">
        <v>4</v>
      </c>
      <c r="AB89" s="4">
        <v>4</v>
      </c>
      <c r="AC89" s="5">
        <v>1</v>
      </c>
      <c r="AD89" s="5">
        <v>4</v>
      </c>
      <c r="AE89" s="5">
        <v>4</v>
      </c>
      <c r="AF89" s="5">
        <v>1</v>
      </c>
      <c r="AG89" s="5">
        <v>3</v>
      </c>
      <c r="AH89" s="5">
        <v>3</v>
      </c>
      <c r="AI89" s="5">
        <v>4</v>
      </c>
      <c r="AJ89" s="5">
        <v>3</v>
      </c>
      <c r="AK89" s="5"/>
      <c r="AL89" s="5">
        <v>4</v>
      </c>
      <c r="AM89" s="5">
        <v>4</v>
      </c>
      <c r="AN89" s="5">
        <v>4</v>
      </c>
      <c r="AO89" s="5">
        <v>4</v>
      </c>
      <c r="AP89" s="6">
        <v>2</v>
      </c>
      <c r="AQ89" s="6">
        <v>3</v>
      </c>
      <c r="AR89" s="6">
        <v>4</v>
      </c>
    </row>
    <row r="90" spans="1:45" ht="43.5" x14ac:dyDescent="0.5">
      <c r="A90" s="1">
        <v>89</v>
      </c>
      <c r="B90" s="1">
        <v>2</v>
      </c>
      <c r="C90" s="1" t="s">
        <v>17</v>
      </c>
      <c r="D90" s="1" t="s">
        <v>112</v>
      </c>
      <c r="F90" s="1">
        <v>1</v>
      </c>
      <c r="G90" s="1">
        <v>0</v>
      </c>
      <c r="H90" s="1">
        <v>1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2">
        <v>4</v>
      </c>
      <c r="T90" s="2">
        <v>4</v>
      </c>
      <c r="U90" s="2">
        <v>3</v>
      </c>
      <c r="V90" s="3">
        <v>4</v>
      </c>
      <c r="W90" s="3">
        <v>4</v>
      </c>
      <c r="X90" s="4">
        <v>3</v>
      </c>
      <c r="Y90" s="4">
        <v>4</v>
      </c>
      <c r="Z90" s="4">
        <v>4</v>
      </c>
      <c r="AA90" s="4">
        <v>4</v>
      </c>
      <c r="AB90" s="4">
        <v>4</v>
      </c>
      <c r="AC90" s="5">
        <v>3</v>
      </c>
      <c r="AD90" s="5">
        <v>3</v>
      </c>
      <c r="AE90" s="5">
        <v>3</v>
      </c>
      <c r="AF90" s="5">
        <v>3</v>
      </c>
      <c r="AG90" s="5">
        <v>4</v>
      </c>
      <c r="AH90" s="5">
        <v>4</v>
      </c>
      <c r="AI90" s="5">
        <v>4</v>
      </c>
      <c r="AJ90" s="5">
        <v>4</v>
      </c>
      <c r="AK90" s="5">
        <v>4</v>
      </c>
      <c r="AL90" s="5">
        <v>4</v>
      </c>
      <c r="AM90" s="5">
        <v>4</v>
      </c>
      <c r="AN90" s="5">
        <v>4</v>
      </c>
      <c r="AO90" s="5">
        <v>4</v>
      </c>
      <c r="AP90" s="6">
        <v>4</v>
      </c>
      <c r="AQ90" s="6">
        <v>4</v>
      </c>
      <c r="AR90" s="6">
        <v>4</v>
      </c>
    </row>
    <row r="91" spans="1:45" ht="21.75" x14ac:dyDescent="0.5">
      <c r="A91" s="1">
        <v>90</v>
      </c>
      <c r="B91" s="1">
        <v>3</v>
      </c>
      <c r="C91" s="1" t="s">
        <v>78</v>
      </c>
      <c r="D91" s="1" t="s">
        <v>130</v>
      </c>
      <c r="F91" s="1">
        <v>0</v>
      </c>
      <c r="G91" s="1">
        <v>0</v>
      </c>
      <c r="H91" s="1">
        <v>1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2">
        <v>4</v>
      </c>
      <c r="T91" s="2">
        <v>4</v>
      </c>
      <c r="U91" s="2">
        <v>4</v>
      </c>
      <c r="V91" s="3">
        <v>4</v>
      </c>
      <c r="W91" s="3">
        <v>4</v>
      </c>
      <c r="X91" s="4">
        <v>4</v>
      </c>
      <c r="Y91" s="4">
        <v>4</v>
      </c>
      <c r="Z91" s="4">
        <v>4</v>
      </c>
      <c r="AA91" s="4">
        <v>4</v>
      </c>
      <c r="AB91" s="4">
        <v>4</v>
      </c>
      <c r="AC91" s="5">
        <v>4</v>
      </c>
      <c r="AD91" s="5">
        <v>4</v>
      </c>
      <c r="AE91" s="5">
        <v>4</v>
      </c>
      <c r="AF91" s="5">
        <v>4</v>
      </c>
      <c r="AG91" s="5">
        <v>4</v>
      </c>
      <c r="AH91" s="5">
        <v>4</v>
      </c>
      <c r="AI91" s="5">
        <v>4</v>
      </c>
      <c r="AJ91" s="5">
        <v>4</v>
      </c>
      <c r="AK91" s="5">
        <v>4</v>
      </c>
      <c r="AL91" s="5">
        <v>5</v>
      </c>
      <c r="AM91" s="5">
        <v>4</v>
      </c>
      <c r="AN91" s="5">
        <v>4</v>
      </c>
      <c r="AO91" s="5">
        <v>4</v>
      </c>
      <c r="AP91" s="6">
        <v>3</v>
      </c>
      <c r="AQ91" s="6">
        <v>3</v>
      </c>
      <c r="AR91" s="6">
        <v>3</v>
      </c>
    </row>
    <row r="92" spans="1:45" ht="43.5" x14ac:dyDescent="0.5">
      <c r="A92" s="1">
        <v>91</v>
      </c>
      <c r="B92" s="1">
        <v>2</v>
      </c>
      <c r="C92" s="1" t="s">
        <v>17</v>
      </c>
      <c r="D92" s="1" t="s">
        <v>112</v>
      </c>
      <c r="F92" s="1">
        <v>0</v>
      </c>
      <c r="G92" s="1">
        <v>1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2">
        <v>4</v>
      </c>
      <c r="T92" s="2">
        <v>4</v>
      </c>
      <c r="U92" s="2">
        <v>4</v>
      </c>
      <c r="V92" s="3">
        <v>4</v>
      </c>
      <c r="W92" s="3">
        <v>5</v>
      </c>
      <c r="X92" s="4">
        <v>4</v>
      </c>
      <c r="Y92" s="4">
        <v>4</v>
      </c>
      <c r="Z92" s="4">
        <v>5</v>
      </c>
      <c r="AA92" s="4">
        <v>4</v>
      </c>
      <c r="AB92" s="4">
        <v>4</v>
      </c>
      <c r="AC92" s="5">
        <v>2</v>
      </c>
      <c r="AD92" s="5">
        <v>2</v>
      </c>
      <c r="AE92" s="5">
        <v>2</v>
      </c>
      <c r="AF92" s="5">
        <v>2</v>
      </c>
      <c r="AG92" s="5">
        <v>5</v>
      </c>
      <c r="AH92" s="5">
        <v>5</v>
      </c>
      <c r="AI92" s="5">
        <v>5</v>
      </c>
      <c r="AJ92" s="5">
        <v>5</v>
      </c>
      <c r="AK92" s="5">
        <v>5</v>
      </c>
      <c r="AL92" s="5">
        <v>5</v>
      </c>
      <c r="AM92" s="5">
        <v>4</v>
      </c>
      <c r="AN92" s="5">
        <v>4</v>
      </c>
      <c r="AO92" s="5">
        <v>5</v>
      </c>
      <c r="AP92" s="6">
        <v>4</v>
      </c>
      <c r="AQ92" s="6">
        <v>4</v>
      </c>
      <c r="AR92" s="6">
        <v>4</v>
      </c>
    </row>
    <row r="93" spans="1:45" ht="21.75" x14ac:dyDescent="0.5">
      <c r="A93" s="1">
        <v>92</v>
      </c>
      <c r="B93" s="1">
        <v>2</v>
      </c>
      <c r="C93" s="1" t="s">
        <v>17</v>
      </c>
      <c r="D93" s="1" t="s">
        <v>106</v>
      </c>
      <c r="F93" s="1">
        <v>1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6">
        <v>3</v>
      </c>
      <c r="T93" s="16">
        <v>2</v>
      </c>
      <c r="U93" s="16">
        <v>3</v>
      </c>
      <c r="V93" s="16">
        <v>4</v>
      </c>
      <c r="W93" s="16">
        <v>4</v>
      </c>
      <c r="X93" s="16">
        <v>3</v>
      </c>
      <c r="Y93" s="16">
        <v>3</v>
      </c>
      <c r="Z93" s="16">
        <v>3</v>
      </c>
      <c r="AA93" s="16">
        <v>3</v>
      </c>
      <c r="AB93" s="16">
        <v>4</v>
      </c>
      <c r="AC93" s="16">
        <v>3</v>
      </c>
      <c r="AD93" s="16">
        <v>3</v>
      </c>
      <c r="AE93" s="16">
        <v>3</v>
      </c>
      <c r="AF93" s="16">
        <v>3</v>
      </c>
      <c r="AG93" s="16">
        <v>4</v>
      </c>
      <c r="AH93" s="16">
        <v>3</v>
      </c>
      <c r="AI93" s="16">
        <v>3</v>
      </c>
      <c r="AJ93" s="16">
        <v>3</v>
      </c>
      <c r="AK93" s="16">
        <v>4</v>
      </c>
      <c r="AL93" s="16">
        <v>4</v>
      </c>
      <c r="AM93" s="16">
        <v>3</v>
      </c>
      <c r="AN93" s="16">
        <v>3</v>
      </c>
      <c r="AO93" s="16">
        <v>4</v>
      </c>
      <c r="AP93" s="16">
        <v>4</v>
      </c>
      <c r="AQ93" s="16">
        <v>4</v>
      </c>
      <c r="AR93" s="16">
        <v>4</v>
      </c>
      <c r="AS93" s="17">
        <f>AVERAGE(S2:AR91)</f>
        <v>3.9641158668396024</v>
      </c>
    </row>
    <row r="94" spans="1:45" ht="21.75" x14ac:dyDescent="0.5">
      <c r="A94" s="1">
        <v>93</v>
      </c>
      <c r="B94" s="1">
        <v>2</v>
      </c>
      <c r="C94" s="1" t="s">
        <v>17</v>
      </c>
      <c r="D94" s="1" t="s">
        <v>107</v>
      </c>
      <c r="F94" s="1">
        <v>1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6">
        <v>4</v>
      </c>
      <c r="T94" s="16">
        <v>3</v>
      </c>
      <c r="U94" s="16">
        <v>3</v>
      </c>
      <c r="V94" s="16">
        <v>4</v>
      </c>
      <c r="W94" s="16">
        <v>4</v>
      </c>
      <c r="X94" s="16">
        <v>3</v>
      </c>
      <c r="Y94" s="16">
        <v>1</v>
      </c>
      <c r="Z94" s="16">
        <v>3</v>
      </c>
      <c r="AA94" s="16">
        <v>3</v>
      </c>
      <c r="AB94" s="16">
        <v>4</v>
      </c>
      <c r="AC94" s="16">
        <v>5</v>
      </c>
      <c r="AD94" s="16">
        <v>5</v>
      </c>
      <c r="AE94" s="16">
        <v>3</v>
      </c>
      <c r="AF94" s="16">
        <v>4</v>
      </c>
      <c r="AG94" s="16">
        <v>4</v>
      </c>
      <c r="AH94" s="16">
        <v>5</v>
      </c>
      <c r="AI94" s="16">
        <v>4</v>
      </c>
      <c r="AJ94" s="16">
        <v>3</v>
      </c>
      <c r="AK94" s="16">
        <v>3</v>
      </c>
      <c r="AL94" s="16">
        <v>5</v>
      </c>
      <c r="AM94" s="16">
        <v>2</v>
      </c>
      <c r="AN94" s="16">
        <v>3</v>
      </c>
      <c r="AO94" s="16">
        <v>4</v>
      </c>
      <c r="AP94" s="16">
        <v>5</v>
      </c>
      <c r="AQ94" s="16">
        <v>4</v>
      </c>
      <c r="AR94" s="16">
        <v>5</v>
      </c>
      <c r="AS94" s="17">
        <f>STDEVA(S2:AR91)</f>
        <v>0.93657459908362473</v>
      </c>
    </row>
    <row r="95" spans="1:45" ht="21.75" x14ac:dyDescent="0.5">
      <c r="A95" s="1">
        <v>94</v>
      </c>
      <c r="B95" s="1">
        <v>2</v>
      </c>
      <c r="C95" s="1" t="s">
        <v>17</v>
      </c>
      <c r="D95" s="1" t="s">
        <v>107</v>
      </c>
      <c r="F95" s="1">
        <v>0</v>
      </c>
      <c r="G95" s="1">
        <v>1</v>
      </c>
      <c r="H95" s="1">
        <v>1</v>
      </c>
      <c r="I95" s="1">
        <v>1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2">
        <v>4</v>
      </c>
      <c r="T95" s="2">
        <v>3</v>
      </c>
      <c r="U95" s="2">
        <v>2</v>
      </c>
      <c r="V95" s="3">
        <v>3</v>
      </c>
      <c r="W95" s="3">
        <v>3</v>
      </c>
      <c r="X95" s="4">
        <v>5</v>
      </c>
      <c r="Y95" s="4">
        <v>3</v>
      </c>
      <c r="Z95" s="4">
        <v>4</v>
      </c>
      <c r="AA95" s="4">
        <v>3</v>
      </c>
      <c r="AB95" s="4">
        <v>4</v>
      </c>
      <c r="AC95" s="5">
        <v>3</v>
      </c>
      <c r="AD95" s="5">
        <v>2</v>
      </c>
      <c r="AE95" s="5">
        <v>4</v>
      </c>
      <c r="AF95" s="5">
        <v>4</v>
      </c>
      <c r="AG95" s="5">
        <v>4</v>
      </c>
      <c r="AH95" s="5">
        <v>4</v>
      </c>
      <c r="AI95" s="5">
        <v>2</v>
      </c>
      <c r="AJ95" s="5">
        <v>5</v>
      </c>
      <c r="AK95" s="5">
        <v>5</v>
      </c>
      <c r="AL95" s="5">
        <v>5</v>
      </c>
      <c r="AM95" s="5">
        <v>5</v>
      </c>
      <c r="AN95" s="5">
        <v>4</v>
      </c>
      <c r="AO95" s="5">
        <v>4</v>
      </c>
      <c r="AP95" s="6">
        <v>5</v>
      </c>
      <c r="AQ95" s="6">
        <v>4</v>
      </c>
      <c r="AR95" s="6">
        <v>5</v>
      </c>
    </row>
    <row r="96" spans="1:45" ht="21.75" x14ac:dyDescent="0.5">
      <c r="A96" s="1">
        <v>95</v>
      </c>
      <c r="B96" s="1">
        <v>2</v>
      </c>
      <c r="C96" s="1" t="s">
        <v>17</v>
      </c>
      <c r="D96" s="1" t="s">
        <v>107</v>
      </c>
      <c r="F96" s="1">
        <v>1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1</v>
      </c>
      <c r="O96" s="1">
        <v>0</v>
      </c>
      <c r="P96" s="1">
        <v>0</v>
      </c>
      <c r="Q96" s="1">
        <v>0</v>
      </c>
      <c r="R96" s="1">
        <v>0</v>
      </c>
      <c r="S96" s="2">
        <v>4</v>
      </c>
      <c r="T96" s="2">
        <v>4</v>
      </c>
      <c r="U96" s="2">
        <v>3</v>
      </c>
      <c r="V96" s="3">
        <v>4</v>
      </c>
      <c r="W96" s="3">
        <v>4</v>
      </c>
      <c r="X96" s="4">
        <v>4</v>
      </c>
      <c r="Y96" s="4">
        <v>5</v>
      </c>
      <c r="Z96" s="4">
        <v>3</v>
      </c>
      <c r="AA96" s="4">
        <v>4</v>
      </c>
      <c r="AB96" s="4">
        <v>4</v>
      </c>
      <c r="AC96" s="5">
        <v>4</v>
      </c>
      <c r="AD96" s="5">
        <v>4</v>
      </c>
      <c r="AE96" s="5">
        <v>4</v>
      </c>
      <c r="AF96" s="5">
        <v>4</v>
      </c>
      <c r="AG96" s="5">
        <v>4</v>
      </c>
      <c r="AH96" s="5">
        <v>4</v>
      </c>
      <c r="AI96" s="5">
        <v>4</v>
      </c>
      <c r="AJ96" s="5">
        <v>4</v>
      </c>
      <c r="AK96" s="5">
        <v>4</v>
      </c>
      <c r="AL96" s="5">
        <v>4</v>
      </c>
      <c r="AM96" s="5">
        <v>4</v>
      </c>
      <c r="AN96" s="5">
        <v>4</v>
      </c>
      <c r="AO96" s="5">
        <v>4</v>
      </c>
      <c r="AP96" s="6">
        <v>5</v>
      </c>
      <c r="AQ96" s="6">
        <v>4</v>
      </c>
      <c r="AR96" s="6">
        <v>4</v>
      </c>
    </row>
    <row r="97" spans="1:44" ht="21.75" x14ac:dyDescent="0.5">
      <c r="A97" s="1">
        <v>96</v>
      </c>
      <c r="B97" s="1">
        <v>2</v>
      </c>
      <c r="C97" s="1" t="s">
        <v>17</v>
      </c>
      <c r="D97" s="1" t="s">
        <v>132</v>
      </c>
      <c r="F97" s="1">
        <v>1</v>
      </c>
      <c r="G97" s="1">
        <v>0</v>
      </c>
      <c r="H97" s="1">
        <v>1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2">
        <v>5</v>
      </c>
      <c r="T97" s="2">
        <v>5</v>
      </c>
      <c r="U97" s="2">
        <v>5</v>
      </c>
      <c r="V97" s="3">
        <v>5</v>
      </c>
      <c r="W97" s="3">
        <v>5</v>
      </c>
      <c r="X97" s="4">
        <v>5</v>
      </c>
      <c r="Y97" s="4">
        <v>4</v>
      </c>
      <c r="Z97" s="4">
        <v>5</v>
      </c>
      <c r="AA97" s="4">
        <v>5</v>
      </c>
      <c r="AB97" s="4">
        <v>5</v>
      </c>
      <c r="AC97" s="5">
        <v>2</v>
      </c>
      <c r="AD97" s="5">
        <v>3</v>
      </c>
      <c r="AE97" s="5">
        <v>4</v>
      </c>
      <c r="AF97" s="5">
        <v>2</v>
      </c>
      <c r="AG97" s="5">
        <v>5</v>
      </c>
      <c r="AH97" s="5">
        <v>5</v>
      </c>
      <c r="AI97" s="5">
        <v>5</v>
      </c>
      <c r="AJ97" s="5">
        <v>5</v>
      </c>
      <c r="AK97" s="5">
        <v>5</v>
      </c>
      <c r="AL97" s="5">
        <v>5</v>
      </c>
      <c r="AM97" s="5">
        <v>5</v>
      </c>
      <c r="AN97" s="5">
        <v>5</v>
      </c>
      <c r="AO97" s="5">
        <v>5</v>
      </c>
      <c r="AP97" s="6">
        <v>5</v>
      </c>
      <c r="AQ97" s="6">
        <v>5</v>
      </c>
      <c r="AR97" s="6">
        <v>5</v>
      </c>
    </row>
    <row r="98" spans="1:44" ht="21.75" x14ac:dyDescent="0.5">
      <c r="A98" s="1">
        <v>97</v>
      </c>
      <c r="B98" s="1">
        <v>2</v>
      </c>
      <c r="C98" s="1" t="s">
        <v>17</v>
      </c>
      <c r="D98" s="1" t="s">
        <v>89</v>
      </c>
      <c r="F98" s="1">
        <v>0</v>
      </c>
      <c r="G98" s="1">
        <v>0</v>
      </c>
      <c r="H98" s="1">
        <v>1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2">
        <v>4</v>
      </c>
      <c r="T98" s="2">
        <v>4</v>
      </c>
      <c r="U98" s="2">
        <v>2</v>
      </c>
      <c r="V98" s="3">
        <v>3</v>
      </c>
      <c r="W98" s="3">
        <v>4</v>
      </c>
      <c r="X98" s="4">
        <v>5</v>
      </c>
      <c r="Y98" s="4">
        <v>4</v>
      </c>
      <c r="Z98" s="4">
        <v>4</v>
      </c>
      <c r="AA98" s="4">
        <v>4</v>
      </c>
      <c r="AB98" s="4">
        <v>4</v>
      </c>
      <c r="AC98" s="5">
        <v>2</v>
      </c>
      <c r="AD98" s="5">
        <v>2</v>
      </c>
      <c r="AE98" s="5">
        <v>2</v>
      </c>
      <c r="AF98" s="5">
        <v>2</v>
      </c>
      <c r="AG98" s="5">
        <v>4</v>
      </c>
      <c r="AH98" s="5">
        <v>4</v>
      </c>
      <c r="AI98" s="5">
        <v>4</v>
      </c>
      <c r="AJ98" s="5">
        <v>3</v>
      </c>
      <c r="AK98" s="5">
        <v>3</v>
      </c>
      <c r="AL98" s="5">
        <v>3</v>
      </c>
      <c r="AM98" s="5">
        <v>3</v>
      </c>
      <c r="AN98" s="5">
        <v>3</v>
      </c>
      <c r="AO98" s="5">
        <v>4</v>
      </c>
      <c r="AP98" s="6">
        <v>4</v>
      </c>
      <c r="AQ98" s="6">
        <v>4</v>
      </c>
      <c r="AR98" s="6">
        <v>4</v>
      </c>
    </row>
    <row r="99" spans="1:44" ht="21.75" x14ac:dyDescent="0.5">
      <c r="A99" s="1">
        <v>98</v>
      </c>
      <c r="B99" s="1">
        <v>2</v>
      </c>
      <c r="C99" s="1" t="s">
        <v>17</v>
      </c>
      <c r="D99" s="1" t="s">
        <v>89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1</v>
      </c>
      <c r="O99" s="1">
        <v>0</v>
      </c>
      <c r="P99" s="1">
        <v>0</v>
      </c>
      <c r="Q99" s="1">
        <v>0</v>
      </c>
      <c r="R99" s="1">
        <v>0</v>
      </c>
      <c r="S99" s="2">
        <v>3</v>
      </c>
      <c r="T99" s="2">
        <v>3</v>
      </c>
      <c r="U99" s="2">
        <v>3</v>
      </c>
      <c r="V99" s="3">
        <v>3</v>
      </c>
      <c r="W99" s="3">
        <v>3</v>
      </c>
      <c r="X99" s="4">
        <v>3</v>
      </c>
      <c r="Y99" s="4">
        <v>3</v>
      </c>
      <c r="Z99" s="4">
        <v>2</v>
      </c>
      <c r="AA99" s="4">
        <v>4</v>
      </c>
      <c r="AB99" s="4">
        <v>4</v>
      </c>
      <c r="AC99" s="5">
        <v>4</v>
      </c>
      <c r="AD99" s="5">
        <v>3</v>
      </c>
      <c r="AE99" s="5">
        <v>3</v>
      </c>
      <c r="AF99" s="5">
        <v>2</v>
      </c>
      <c r="AG99" s="5">
        <v>2</v>
      </c>
      <c r="AH99" s="5">
        <v>4</v>
      </c>
      <c r="AI99" s="5">
        <v>4</v>
      </c>
      <c r="AJ99" s="5">
        <v>5</v>
      </c>
      <c r="AK99" s="5">
        <v>5</v>
      </c>
      <c r="AL99" s="5">
        <v>4</v>
      </c>
      <c r="AM99" s="5">
        <v>4</v>
      </c>
      <c r="AN99" s="5">
        <v>4</v>
      </c>
      <c r="AO99" s="5">
        <v>4</v>
      </c>
      <c r="AP99" s="6">
        <v>3</v>
      </c>
      <c r="AQ99" s="6">
        <v>3</v>
      </c>
      <c r="AR99" s="6">
        <v>2</v>
      </c>
    </row>
    <row r="100" spans="1:44" ht="21.75" x14ac:dyDescent="0.5">
      <c r="A100" s="1">
        <v>99</v>
      </c>
      <c r="B100" s="1">
        <v>3</v>
      </c>
      <c r="C100" s="1" t="s">
        <v>78</v>
      </c>
      <c r="D100" s="1" t="s">
        <v>115</v>
      </c>
      <c r="F100" s="1">
        <v>1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2">
        <v>5</v>
      </c>
      <c r="T100" s="2">
        <v>3</v>
      </c>
      <c r="U100" s="2">
        <v>3</v>
      </c>
      <c r="V100" s="3">
        <v>4</v>
      </c>
      <c r="W100" s="3">
        <v>4</v>
      </c>
      <c r="X100" s="4">
        <v>3</v>
      </c>
      <c r="Y100" s="4">
        <v>4</v>
      </c>
      <c r="Z100" s="4">
        <v>4</v>
      </c>
      <c r="AA100" s="4">
        <v>4</v>
      </c>
      <c r="AB100" s="4">
        <v>4</v>
      </c>
      <c r="AC100" s="5">
        <v>2</v>
      </c>
      <c r="AD100" s="5">
        <v>2</v>
      </c>
      <c r="AE100" s="5">
        <v>2</v>
      </c>
      <c r="AF100" s="5">
        <v>2</v>
      </c>
      <c r="AG100" s="5">
        <v>4</v>
      </c>
      <c r="AH100" s="5">
        <v>4</v>
      </c>
      <c r="AI100" s="5">
        <v>4</v>
      </c>
      <c r="AJ100" s="5">
        <v>4</v>
      </c>
      <c r="AK100" s="5">
        <v>4</v>
      </c>
      <c r="AL100" s="5">
        <v>5</v>
      </c>
      <c r="AM100" s="5">
        <v>4</v>
      </c>
      <c r="AN100" s="5">
        <v>4</v>
      </c>
      <c r="AO100" s="5">
        <v>4</v>
      </c>
      <c r="AP100" s="6">
        <v>4</v>
      </c>
      <c r="AQ100" s="6">
        <v>4</v>
      </c>
      <c r="AR100" s="6">
        <v>4</v>
      </c>
    </row>
    <row r="101" spans="1:44" ht="21.75" x14ac:dyDescent="0.5">
      <c r="A101" s="1">
        <v>100</v>
      </c>
      <c r="B101" s="1">
        <v>3</v>
      </c>
      <c r="C101" s="1" t="s">
        <v>78</v>
      </c>
      <c r="D101" s="1" t="s">
        <v>116</v>
      </c>
      <c r="F101" s="1">
        <v>0</v>
      </c>
      <c r="G101" s="1">
        <v>0</v>
      </c>
      <c r="H101" s="1">
        <v>1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2">
        <v>4</v>
      </c>
      <c r="T101" s="2">
        <v>3</v>
      </c>
      <c r="U101" s="2">
        <v>2</v>
      </c>
      <c r="V101" s="3">
        <v>4</v>
      </c>
      <c r="W101" s="3">
        <v>4</v>
      </c>
      <c r="X101" s="4">
        <v>3</v>
      </c>
      <c r="Y101" s="4">
        <v>1</v>
      </c>
      <c r="Z101" s="4">
        <v>4</v>
      </c>
      <c r="AA101" s="4">
        <v>4</v>
      </c>
      <c r="AB101" s="4">
        <v>4</v>
      </c>
      <c r="AC101" s="5">
        <v>5</v>
      </c>
      <c r="AD101" s="5">
        <v>5</v>
      </c>
      <c r="AE101" s="5">
        <v>3</v>
      </c>
      <c r="AF101" s="5">
        <v>5</v>
      </c>
      <c r="AG101" s="5">
        <v>5</v>
      </c>
      <c r="AH101" s="5">
        <v>3</v>
      </c>
      <c r="AI101" s="5">
        <v>2</v>
      </c>
      <c r="AJ101" s="5">
        <v>5</v>
      </c>
      <c r="AK101" s="5">
        <v>5</v>
      </c>
      <c r="AL101" s="5">
        <v>4</v>
      </c>
      <c r="AM101" s="5">
        <v>3</v>
      </c>
      <c r="AN101" s="5">
        <v>3</v>
      </c>
      <c r="AO101" s="5">
        <v>4</v>
      </c>
      <c r="AP101" s="6">
        <v>3</v>
      </c>
      <c r="AQ101" s="6">
        <v>3</v>
      </c>
      <c r="AR101" s="6">
        <v>3</v>
      </c>
    </row>
    <row r="102" spans="1:44" ht="21.75" x14ac:dyDescent="0.5">
      <c r="A102" s="1">
        <v>101</v>
      </c>
      <c r="B102" s="1">
        <v>2</v>
      </c>
      <c r="C102" s="1" t="s">
        <v>17</v>
      </c>
      <c r="D102" s="1" t="s">
        <v>116</v>
      </c>
      <c r="F102" s="1">
        <v>1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2">
        <v>4</v>
      </c>
      <c r="T102" s="2">
        <v>3</v>
      </c>
      <c r="U102" s="2">
        <v>3</v>
      </c>
      <c r="V102" s="3">
        <v>3</v>
      </c>
      <c r="W102" s="3">
        <v>3</v>
      </c>
      <c r="X102" s="4">
        <v>4</v>
      </c>
      <c r="Y102" s="4">
        <v>3</v>
      </c>
      <c r="Z102" s="4">
        <v>4</v>
      </c>
      <c r="AA102" s="4">
        <v>4</v>
      </c>
      <c r="AB102" s="4">
        <v>4</v>
      </c>
      <c r="AC102" s="5">
        <v>3</v>
      </c>
      <c r="AD102" s="5">
        <v>3</v>
      </c>
      <c r="AE102" s="5">
        <v>2</v>
      </c>
      <c r="AF102" s="5">
        <v>4</v>
      </c>
      <c r="AG102" s="5">
        <v>4</v>
      </c>
      <c r="AH102" s="5">
        <v>4</v>
      </c>
      <c r="AI102" s="5">
        <v>3</v>
      </c>
      <c r="AJ102" s="5">
        <v>3</v>
      </c>
      <c r="AK102" s="5">
        <v>5</v>
      </c>
      <c r="AL102" s="5">
        <v>4</v>
      </c>
      <c r="AM102" s="5">
        <v>3</v>
      </c>
      <c r="AN102" s="5">
        <v>4</v>
      </c>
      <c r="AO102" s="5">
        <v>4</v>
      </c>
      <c r="AP102" s="6">
        <v>4</v>
      </c>
      <c r="AQ102" s="6">
        <v>4</v>
      </c>
      <c r="AR102" s="6">
        <v>4</v>
      </c>
    </row>
    <row r="103" spans="1:44" ht="21.75" x14ac:dyDescent="0.5">
      <c r="A103" s="1">
        <v>102</v>
      </c>
      <c r="B103" s="1">
        <v>2</v>
      </c>
      <c r="C103" s="1" t="s">
        <v>17</v>
      </c>
      <c r="D103" s="1" t="s">
        <v>117</v>
      </c>
      <c r="F103" s="1">
        <v>1</v>
      </c>
      <c r="G103" s="1">
        <v>0</v>
      </c>
      <c r="H103" s="1">
        <v>1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2">
        <v>5</v>
      </c>
      <c r="T103" s="2">
        <v>4</v>
      </c>
      <c r="U103" s="2">
        <v>3</v>
      </c>
      <c r="V103" s="3">
        <v>4</v>
      </c>
      <c r="W103" s="3">
        <v>4</v>
      </c>
      <c r="X103" s="4">
        <v>4</v>
      </c>
      <c r="Y103" s="4">
        <v>4</v>
      </c>
      <c r="Z103" s="4">
        <v>4</v>
      </c>
      <c r="AA103" s="4">
        <v>5</v>
      </c>
      <c r="AB103" s="4">
        <v>5</v>
      </c>
      <c r="AC103" s="5">
        <v>3</v>
      </c>
      <c r="AD103" s="5">
        <v>3</v>
      </c>
      <c r="AE103" s="5">
        <v>3</v>
      </c>
      <c r="AF103" s="5">
        <v>3</v>
      </c>
      <c r="AG103" s="5">
        <v>5</v>
      </c>
      <c r="AH103" s="5">
        <v>5</v>
      </c>
      <c r="AI103" s="5">
        <v>5</v>
      </c>
      <c r="AJ103" s="5">
        <v>5</v>
      </c>
      <c r="AK103" s="5">
        <v>5</v>
      </c>
      <c r="AL103" s="5">
        <v>5</v>
      </c>
      <c r="AM103" s="5">
        <v>5</v>
      </c>
      <c r="AN103" s="5">
        <v>5</v>
      </c>
      <c r="AO103" s="5">
        <v>5</v>
      </c>
      <c r="AP103" s="6">
        <v>4</v>
      </c>
      <c r="AQ103" s="6">
        <v>4</v>
      </c>
      <c r="AR103" s="6">
        <v>4</v>
      </c>
    </row>
    <row r="104" spans="1:44" ht="21.75" x14ac:dyDescent="0.5">
      <c r="A104" s="1">
        <v>103</v>
      </c>
      <c r="B104" s="1">
        <v>2</v>
      </c>
      <c r="C104" s="1" t="s">
        <v>17</v>
      </c>
      <c r="D104" s="1" t="s">
        <v>75</v>
      </c>
      <c r="F104" s="1">
        <v>0</v>
      </c>
      <c r="G104" s="1">
        <v>0</v>
      </c>
      <c r="H104" s="1">
        <v>1</v>
      </c>
      <c r="I104" s="1">
        <v>1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2">
        <v>5</v>
      </c>
      <c r="T104" s="2">
        <v>5</v>
      </c>
      <c r="U104" s="2">
        <v>5</v>
      </c>
      <c r="V104" s="3">
        <v>4</v>
      </c>
      <c r="W104" s="3">
        <v>4</v>
      </c>
      <c r="X104" s="4">
        <v>5</v>
      </c>
      <c r="Y104" s="4">
        <v>5</v>
      </c>
      <c r="Z104" s="4">
        <v>5</v>
      </c>
      <c r="AA104" s="4">
        <v>5</v>
      </c>
      <c r="AB104" s="4">
        <v>5</v>
      </c>
      <c r="AC104" s="5">
        <v>4</v>
      </c>
      <c r="AD104" s="5">
        <v>4</v>
      </c>
      <c r="AE104" s="5">
        <v>5</v>
      </c>
      <c r="AF104" s="5">
        <v>5</v>
      </c>
      <c r="AG104" s="5">
        <v>5</v>
      </c>
      <c r="AH104" s="5">
        <v>5</v>
      </c>
      <c r="AI104" s="5">
        <v>4</v>
      </c>
      <c r="AJ104" s="5">
        <v>4</v>
      </c>
      <c r="AK104" s="5">
        <v>4</v>
      </c>
      <c r="AL104" s="5">
        <v>4</v>
      </c>
      <c r="AM104" s="5">
        <v>4</v>
      </c>
      <c r="AN104" s="5">
        <v>4</v>
      </c>
      <c r="AO104" s="5">
        <v>5</v>
      </c>
      <c r="AP104" s="6">
        <v>5</v>
      </c>
      <c r="AQ104" s="6">
        <v>5</v>
      </c>
      <c r="AR104" s="6">
        <v>5</v>
      </c>
    </row>
    <row r="105" spans="1:44" ht="21.75" x14ac:dyDescent="0.5">
      <c r="A105" s="1">
        <v>104</v>
      </c>
      <c r="B105" s="1">
        <v>2</v>
      </c>
      <c r="C105" s="1" t="s">
        <v>17</v>
      </c>
      <c r="D105" s="1" t="s">
        <v>117</v>
      </c>
      <c r="F105" s="1">
        <v>1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2">
        <v>5</v>
      </c>
      <c r="T105" s="2">
        <v>4</v>
      </c>
      <c r="U105" s="2">
        <v>3</v>
      </c>
      <c r="V105" s="3">
        <v>3</v>
      </c>
      <c r="W105" s="3">
        <v>3</v>
      </c>
      <c r="X105" s="4">
        <v>2</v>
      </c>
      <c r="Y105" s="4">
        <v>3</v>
      </c>
      <c r="Z105" s="4">
        <v>4</v>
      </c>
      <c r="AA105" s="4">
        <v>4</v>
      </c>
      <c r="AB105" s="4">
        <v>4</v>
      </c>
      <c r="AC105" s="5">
        <v>3</v>
      </c>
      <c r="AD105" s="5">
        <v>3</v>
      </c>
      <c r="AE105" s="5">
        <v>3</v>
      </c>
      <c r="AF105" s="5">
        <v>3</v>
      </c>
      <c r="AG105" s="5">
        <v>4</v>
      </c>
      <c r="AH105" s="5">
        <v>4</v>
      </c>
      <c r="AI105" s="5">
        <v>4</v>
      </c>
      <c r="AJ105" s="5">
        <v>4</v>
      </c>
      <c r="AK105" s="5">
        <v>4</v>
      </c>
      <c r="AL105" s="5">
        <v>5</v>
      </c>
      <c r="AM105" s="5">
        <v>5</v>
      </c>
      <c r="AN105" s="5">
        <v>5</v>
      </c>
      <c r="AO105" s="5">
        <v>5</v>
      </c>
      <c r="AP105" s="6">
        <v>4</v>
      </c>
      <c r="AQ105" s="6">
        <v>4</v>
      </c>
      <c r="AR105" s="6">
        <v>4</v>
      </c>
    </row>
    <row r="106" spans="1:44" ht="21.75" x14ac:dyDescent="0.5">
      <c r="A106" s="1">
        <v>105</v>
      </c>
      <c r="B106" s="1">
        <v>3</v>
      </c>
      <c r="C106" s="1" t="s">
        <v>78</v>
      </c>
      <c r="D106" s="1" t="s">
        <v>100</v>
      </c>
      <c r="F106" s="1">
        <v>1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1</v>
      </c>
      <c r="O106" s="1">
        <v>0</v>
      </c>
      <c r="P106" s="1">
        <v>0</v>
      </c>
      <c r="Q106" s="1">
        <v>0</v>
      </c>
      <c r="R106" s="1">
        <v>0</v>
      </c>
      <c r="S106" s="2">
        <v>5</v>
      </c>
      <c r="T106" s="2">
        <v>5</v>
      </c>
      <c r="U106" s="2">
        <v>4</v>
      </c>
      <c r="V106" s="3">
        <v>5</v>
      </c>
      <c r="W106" s="3">
        <v>5</v>
      </c>
      <c r="X106" s="4">
        <v>5</v>
      </c>
      <c r="Y106" s="4">
        <v>5</v>
      </c>
      <c r="Z106" s="4">
        <v>4</v>
      </c>
      <c r="AA106" s="4">
        <v>4</v>
      </c>
      <c r="AB106" s="4">
        <v>4</v>
      </c>
      <c r="AC106" s="5">
        <v>3</v>
      </c>
      <c r="AD106" s="5">
        <v>3</v>
      </c>
      <c r="AE106" s="5">
        <v>4</v>
      </c>
      <c r="AF106" s="5">
        <v>4</v>
      </c>
      <c r="AG106" s="5">
        <v>5</v>
      </c>
      <c r="AH106" s="5">
        <v>5</v>
      </c>
      <c r="AI106" s="5">
        <v>5</v>
      </c>
      <c r="AJ106" s="5">
        <v>4</v>
      </c>
      <c r="AK106" s="5">
        <v>4</v>
      </c>
      <c r="AL106" s="5">
        <v>5</v>
      </c>
      <c r="AM106" s="5">
        <v>3</v>
      </c>
      <c r="AN106" s="5">
        <v>4</v>
      </c>
      <c r="AO106" s="5">
        <v>5</v>
      </c>
      <c r="AP106" s="6">
        <v>5</v>
      </c>
      <c r="AQ106" s="6">
        <v>5</v>
      </c>
      <c r="AR106" s="6">
        <v>5</v>
      </c>
    </row>
    <row r="107" spans="1:44" ht="21.75" x14ac:dyDescent="0.5">
      <c r="A107" s="1">
        <v>106</v>
      </c>
      <c r="B107" s="1">
        <v>2</v>
      </c>
      <c r="C107" s="1" t="s">
        <v>17</v>
      </c>
      <c r="D107" s="1" t="s">
        <v>90</v>
      </c>
      <c r="F107" s="1">
        <v>1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1</v>
      </c>
      <c r="O107" s="1">
        <v>0</v>
      </c>
      <c r="P107" s="1">
        <v>0</v>
      </c>
      <c r="Q107" s="1">
        <v>0</v>
      </c>
      <c r="R107" s="1">
        <v>0</v>
      </c>
      <c r="S107" s="2">
        <v>3</v>
      </c>
      <c r="T107" s="2">
        <v>5</v>
      </c>
      <c r="U107" s="2">
        <v>4</v>
      </c>
      <c r="V107" s="3">
        <v>4</v>
      </c>
      <c r="W107" s="3">
        <v>4</v>
      </c>
      <c r="X107" s="4">
        <v>5</v>
      </c>
      <c r="Y107" s="4">
        <v>4</v>
      </c>
      <c r="Z107" s="4">
        <v>5</v>
      </c>
      <c r="AA107" s="4">
        <v>4</v>
      </c>
      <c r="AB107" s="4">
        <v>5</v>
      </c>
      <c r="AC107" s="5">
        <v>3</v>
      </c>
      <c r="AD107" s="5">
        <v>3</v>
      </c>
      <c r="AE107" s="5">
        <v>3</v>
      </c>
      <c r="AF107" s="5">
        <v>3</v>
      </c>
      <c r="AG107" s="5">
        <v>5</v>
      </c>
      <c r="AH107" s="5">
        <v>5</v>
      </c>
      <c r="AI107" s="5">
        <v>5</v>
      </c>
      <c r="AJ107" s="5">
        <v>5</v>
      </c>
      <c r="AK107" s="5">
        <v>5</v>
      </c>
      <c r="AL107" s="5">
        <v>4</v>
      </c>
      <c r="AM107" s="5">
        <v>4</v>
      </c>
      <c r="AN107" s="5">
        <v>4</v>
      </c>
      <c r="AO107" s="5">
        <v>4</v>
      </c>
      <c r="AP107" s="6">
        <v>4</v>
      </c>
      <c r="AQ107" s="6">
        <v>4</v>
      </c>
      <c r="AR107" s="6">
        <v>4</v>
      </c>
    </row>
    <row r="108" spans="1:44" ht="21.75" x14ac:dyDescent="0.5">
      <c r="A108" s="1">
        <v>107</v>
      </c>
      <c r="B108" s="1">
        <v>2</v>
      </c>
      <c r="C108" s="1" t="s">
        <v>17</v>
      </c>
      <c r="D108" s="1" t="s">
        <v>89</v>
      </c>
      <c r="F108" s="1">
        <v>1</v>
      </c>
      <c r="G108" s="1">
        <v>0</v>
      </c>
      <c r="H108" s="1">
        <v>1</v>
      </c>
      <c r="I108" s="1">
        <v>1</v>
      </c>
      <c r="J108" s="1">
        <v>0</v>
      </c>
      <c r="K108" s="1">
        <v>0</v>
      </c>
      <c r="L108" s="1">
        <v>0</v>
      </c>
      <c r="M108" s="1">
        <v>0</v>
      </c>
      <c r="N108" s="1">
        <v>1</v>
      </c>
      <c r="O108" s="1">
        <v>0</v>
      </c>
      <c r="P108" s="1">
        <v>0</v>
      </c>
      <c r="Q108" s="1">
        <v>0</v>
      </c>
      <c r="R108" s="1">
        <v>0</v>
      </c>
      <c r="S108" s="2">
        <v>4</v>
      </c>
      <c r="T108" s="2">
        <v>3</v>
      </c>
      <c r="U108" s="2">
        <v>3</v>
      </c>
      <c r="V108" s="3">
        <v>4</v>
      </c>
      <c r="W108" s="3">
        <v>4</v>
      </c>
      <c r="X108" s="4">
        <v>4</v>
      </c>
      <c r="Y108" s="4">
        <v>3</v>
      </c>
      <c r="Z108" s="4">
        <v>4</v>
      </c>
      <c r="AA108" s="4">
        <v>4</v>
      </c>
      <c r="AB108" s="4">
        <v>4</v>
      </c>
      <c r="AC108" s="5">
        <v>4</v>
      </c>
      <c r="AD108" s="5">
        <v>4</v>
      </c>
      <c r="AE108" s="5">
        <v>4</v>
      </c>
      <c r="AF108" s="5">
        <v>3</v>
      </c>
      <c r="AG108" s="5">
        <v>4</v>
      </c>
      <c r="AH108" s="5">
        <v>4</v>
      </c>
      <c r="AI108" s="5">
        <v>4</v>
      </c>
      <c r="AJ108" s="5">
        <v>4</v>
      </c>
      <c r="AK108" s="5">
        <v>4</v>
      </c>
      <c r="AL108" s="5">
        <v>4</v>
      </c>
      <c r="AM108" s="5">
        <v>4</v>
      </c>
      <c r="AN108" s="5">
        <v>4</v>
      </c>
      <c r="AO108" s="5">
        <v>4</v>
      </c>
      <c r="AP108" s="6">
        <v>4</v>
      </c>
      <c r="AQ108" s="6">
        <v>3</v>
      </c>
      <c r="AR108" s="6">
        <v>4</v>
      </c>
    </row>
    <row r="109" spans="1:44" ht="21.75" x14ac:dyDescent="0.5">
      <c r="A109" s="1">
        <v>108</v>
      </c>
      <c r="B109" s="1">
        <v>3</v>
      </c>
      <c r="C109" s="1" t="s">
        <v>78</v>
      </c>
      <c r="D109" s="1" t="s">
        <v>121</v>
      </c>
      <c r="F109" s="1">
        <v>1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2">
        <v>3</v>
      </c>
      <c r="T109" s="2">
        <v>4</v>
      </c>
      <c r="U109" s="2">
        <v>4</v>
      </c>
      <c r="V109" s="3">
        <v>5</v>
      </c>
      <c r="W109" s="3">
        <v>4</v>
      </c>
      <c r="X109" s="4">
        <v>4</v>
      </c>
      <c r="Y109" s="4">
        <v>4</v>
      </c>
      <c r="Z109" s="4">
        <v>4</v>
      </c>
      <c r="AA109" s="4">
        <v>4</v>
      </c>
      <c r="AB109" s="4">
        <v>4</v>
      </c>
      <c r="AC109" s="5">
        <v>4</v>
      </c>
      <c r="AD109" s="5">
        <v>4</v>
      </c>
      <c r="AE109" s="5">
        <v>5</v>
      </c>
      <c r="AF109" s="5">
        <v>5</v>
      </c>
      <c r="AG109" s="5">
        <v>5</v>
      </c>
      <c r="AH109" s="5">
        <v>5</v>
      </c>
      <c r="AI109" s="5">
        <v>4</v>
      </c>
      <c r="AJ109" s="5">
        <v>4</v>
      </c>
      <c r="AK109" s="5">
        <v>4</v>
      </c>
      <c r="AL109" s="5">
        <v>4</v>
      </c>
      <c r="AM109" s="5">
        <v>4</v>
      </c>
      <c r="AN109" s="5">
        <v>4</v>
      </c>
      <c r="AO109" s="5">
        <v>2</v>
      </c>
      <c r="AP109" s="6">
        <v>4</v>
      </c>
      <c r="AQ109" s="6">
        <v>4</v>
      </c>
      <c r="AR109" s="6">
        <v>4</v>
      </c>
    </row>
    <row r="110" spans="1:44" ht="43.5" x14ac:dyDescent="0.5">
      <c r="A110" s="1">
        <v>109</v>
      </c>
      <c r="B110" s="1">
        <v>2</v>
      </c>
      <c r="C110" s="1" t="s">
        <v>17</v>
      </c>
      <c r="D110" s="1" t="s">
        <v>122</v>
      </c>
      <c r="F110" s="1">
        <v>0</v>
      </c>
      <c r="G110" s="1">
        <v>0</v>
      </c>
      <c r="H110" s="1">
        <v>0</v>
      </c>
      <c r="I110" s="1">
        <v>0</v>
      </c>
      <c r="J110" s="1">
        <v>1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2"/>
      <c r="T110" s="2"/>
      <c r="U110" s="2"/>
      <c r="V110" s="3"/>
      <c r="W110" s="3"/>
      <c r="X110" s="4"/>
      <c r="Y110" s="4"/>
      <c r="Z110" s="4"/>
      <c r="AA110" s="4"/>
      <c r="AB110" s="4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6"/>
      <c r="AQ110" s="6"/>
      <c r="AR110" s="6"/>
    </row>
    <row r="111" spans="1:44" ht="43.5" x14ac:dyDescent="0.5">
      <c r="A111" s="1">
        <v>110</v>
      </c>
      <c r="B111" s="1">
        <v>3</v>
      </c>
      <c r="C111" s="1" t="s">
        <v>78</v>
      </c>
      <c r="D111" s="1" t="s">
        <v>122</v>
      </c>
      <c r="F111" s="1">
        <v>1</v>
      </c>
      <c r="G111" s="1">
        <v>0</v>
      </c>
      <c r="H111" s="1">
        <v>0</v>
      </c>
      <c r="I111" s="1">
        <v>1</v>
      </c>
      <c r="J111" s="1">
        <v>1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2">
        <v>4</v>
      </c>
      <c r="T111" s="2">
        <v>4</v>
      </c>
      <c r="U111" s="2">
        <v>4</v>
      </c>
      <c r="V111" s="3">
        <v>3</v>
      </c>
      <c r="W111" s="3">
        <v>2</v>
      </c>
      <c r="X111" s="4">
        <v>5</v>
      </c>
      <c r="Y111" s="4">
        <v>3</v>
      </c>
      <c r="Z111" s="4">
        <v>4</v>
      </c>
      <c r="AA111" s="4">
        <v>4</v>
      </c>
      <c r="AB111" s="4">
        <v>4</v>
      </c>
      <c r="AC111" s="5">
        <v>3</v>
      </c>
      <c r="AD111" s="5">
        <v>3</v>
      </c>
      <c r="AE111" s="5">
        <v>3</v>
      </c>
      <c r="AF111" s="5">
        <v>3</v>
      </c>
      <c r="AG111" s="5">
        <v>4</v>
      </c>
      <c r="AH111" s="5">
        <v>4</v>
      </c>
      <c r="AI111" s="5">
        <v>4</v>
      </c>
      <c r="AJ111" s="5">
        <v>4</v>
      </c>
      <c r="AK111" s="5">
        <v>4</v>
      </c>
      <c r="AL111" s="5">
        <v>4</v>
      </c>
      <c r="AM111" s="5">
        <v>4</v>
      </c>
      <c r="AN111" s="5">
        <v>4</v>
      </c>
      <c r="AO111" s="5">
        <v>4</v>
      </c>
      <c r="AP111" s="6">
        <v>4</v>
      </c>
      <c r="AQ111" s="6">
        <v>4</v>
      </c>
      <c r="AR111" s="6">
        <v>4</v>
      </c>
    </row>
    <row r="112" spans="1:44" ht="21.75" x14ac:dyDescent="0.5">
      <c r="A112" s="1">
        <v>111</v>
      </c>
      <c r="B112" s="1">
        <v>2</v>
      </c>
      <c r="C112" s="1" t="s">
        <v>17</v>
      </c>
      <c r="D112" s="1" t="s">
        <v>89</v>
      </c>
      <c r="F112" s="1">
        <v>1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1</v>
      </c>
      <c r="O112" s="1">
        <v>0</v>
      </c>
      <c r="P112" s="1">
        <v>0</v>
      </c>
      <c r="Q112" s="1">
        <v>0</v>
      </c>
      <c r="R112" s="1">
        <v>0</v>
      </c>
      <c r="S112" s="2">
        <v>4</v>
      </c>
      <c r="T112" s="2">
        <v>4</v>
      </c>
      <c r="U112" s="2">
        <v>4</v>
      </c>
      <c r="V112" s="3">
        <v>3</v>
      </c>
      <c r="W112" s="3">
        <v>4</v>
      </c>
      <c r="X112" s="4">
        <v>5</v>
      </c>
      <c r="Y112" s="4">
        <v>5</v>
      </c>
      <c r="Z112" s="4">
        <v>4</v>
      </c>
      <c r="AA112" s="4">
        <v>4</v>
      </c>
      <c r="AB112" s="4">
        <v>3</v>
      </c>
      <c r="AC112" s="5">
        <v>3</v>
      </c>
      <c r="AD112" s="5">
        <v>3</v>
      </c>
      <c r="AE112" s="5">
        <v>4</v>
      </c>
      <c r="AF112" s="5">
        <v>4</v>
      </c>
      <c r="AG112" s="5">
        <v>3</v>
      </c>
      <c r="AH112" s="5">
        <v>4</v>
      </c>
      <c r="AI112" s="5">
        <v>4</v>
      </c>
      <c r="AJ112" s="5">
        <v>4</v>
      </c>
      <c r="AK112" s="5">
        <v>3</v>
      </c>
      <c r="AL112" s="5">
        <v>5</v>
      </c>
      <c r="AM112" s="5">
        <v>4</v>
      </c>
      <c r="AN112" s="5">
        <v>4</v>
      </c>
      <c r="AO112" s="5">
        <v>4</v>
      </c>
      <c r="AP112" s="6">
        <v>4</v>
      </c>
      <c r="AQ112" s="6">
        <v>4</v>
      </c>
      <c r="AR112" s="6">
        <v>4</v>
      </c>
    </row>
    <row r="113" spans="1:44" ht="21.75" x14ac:dyDescent="0.5">
      <c r="A113" s="1">
        <v>112</v>
      </c>
      <c r="B113" s="1">
        <v>2</v>
      </c>
      <c r="C113" s="1" t="s">
        <v>17</v>
      </c>
      <c r="D113" s="1" t="s">
        <v>86</v>
      </c>
      <c r="F113" s="1">
        <v>1</v>
      </c>
      <c r="G113" s="1">
        <v>1</v>
      </c>
      <c r="H113" s="1">
        <v>1</v>
      </c>
      <c r="I113" s="1">
        <v>1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2">
        <v>5</v>
      </c>
      <c r="T113" s="2">
        <v>5</v>
      </c>
      <c r="U113" s="2">
        <v>4</v>
      </c>
      <c r="V113" s="3">
        <v>4</v>
      </c>
      <c r="W113" s="3">
        <v>4</v>
      </c>
      <c r="X113" s="4">
        <v>3</v>
      </c>
      <c r="Y113" s="4">
        <v>5</v>
      </c>
      <c r="Z113" s="4">
        <v>4</v>
      </c>
      <c r="AA113" s="4">
        <v>3</v>
      </c>
      <c r="AB113" s="4">
        <v>3</v>
      </c>
      <c r="AC113" s="5">
        <v>3</v>
      </c>
      <c r="AD113" s="5">
        <v>4</v>
      </c>
      <c r="AE113" s="5">
        <v>3</v>
      </c>
      <c r="AF113" s="5">
        <v>5</v>
      </c>
      <c r="AG113" s="5">
        <v>3</v>
      </c>
      <c r="AH113" s="5">
        <v>5</v>
      </c>
      <c r="AI113" s="5">
        <v>2</v>
      </c>
      <c r="AJ113" s="5">
        <v>2</v>
      </c>
      <c r="AK113" s="5">
        <v>2</v>
      </c>
      <c r="AL113" s="5">
        <v>4</v>
      </c>
      <c r="AM113" s="5">
        <v>4</v>
      </c>
      <c r="AN113" s="5">
        <v>4</v>
      </c>
      <c r="AO113" s="5">
        <v>4</v>
      </c>
      <c r="AP113" s="6">
        <v>4</v>
      </c>
      <c r="AQ113" s="6">
        <v>4</v>
      </c>
      <c r="AR113" s="6">
        <v>4</v>
      </c>
    </row>
    <row r="114" spans="1:44" ht="21.75" x14ac:dyDescent="0.5">
      <c r="A114" s="1">
        <v>113</v>
      </c>
      <c r="B114" s="1">
        <v>2</v>
      </c>
      <c r="C114" s="1" t="s">
        <v>17</v>
      </c>
      <c r="D114" s="1" t="s">
        <v>86</v>
      </c>
      <c r="F114" s="1">
        <v>1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2">
        <v>4</v>
      </c>
      <c r="T114" s="2">
        <v>4</v>
      </c>
      <c r="U114" s="2">
        <v>4</v>
      </c>
      <c r="V114" s="3">
        <v>4</v>
      </c>
      <c r="W114" s="3">
        <v>4</v>
      </c>
      <c r="X114" s="4">
        <v>4</v>
      </c>
      <c r="Y114" s="4">
        <v>3</v>
      </c>
      <c r="Z114" s="4">
        <v>4</v>
      </c>
      <c r="AA114" s="4">
        <v>4</v>
      </c>
      <c r="AB114" s="4">
        <v>4</v>
      </c>
      <c r="AC114" s="5">
        <v>3</v>
      </c>
      <c r="AD114" s="5">
        <v>3</v>
      </c>
      <c r="AE114" s="5">
        <v>3</v>
      </c>
      <c r="AF114" s="5">
        <v>4</v>
      </c>
      <c r="AG114" s="5">
        <v>5</v>
      </c>
      <c r="AH114" s="5">
        <v>5</v>
      </c>
      <c r="AI114" s="5">
        <v>3</v>
      </c>
      <c r="AJ114" s="5">
        <v>4</v>
      </c>
      <c r="AK114" s="5">
        <v>4</v>
      </c>
      <c r="AL114" s="5">
        <v>5</v>
      </c>
      <c r="AM114" s="5">
        <v>5</v>
      </c>
      <c r="AN114" s="5">
        <v>4</v>
      </c>
      <c r="AO114" s="5">
        <v>5</v>
      </c>
      <c r="AP114" s="6">
        <v>4</v>
      </c>
      <c r="AQ114" s="6">
        <v>4</v>
      </c>
      <c r="AR114" s="6">
        <v>4</v>
      </c>
    </row>
    <row r="115" spans="1:44" ht="21.75" x14ac:dyDescent="0.5">
      <c r="A115" s="1">
        <v>114</v>
      </c>
      <c r="B115" s="1">
        <v>2</v>
      </c>
      <c r="C115" s="1" t="s">
        <v>17</v>
      </c>
      <c r="D115" s="1" t="s">
        <v>86</v>
      </c>
      <c r="F115" s="1">
        <v>1</v>
      </c>
      <c r="G115" s="1">
        <v>1</v>
      </c>
      <c r="H115" s="1">
        <v>1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2">
        <v>4</v>
      </c>
      <c r="T115" s="2">
        <v>4</v>
      </c>
      <c r="U115" s="2">
        <v>4</v>
      </c>
      <c r="V115" s="3">
        <v>3</v>
      </c>
      <c r="W115" s="3">
        <v>4</v>
      </c>
      <c r="X115" s="4">
        <v>4</v>
      </c>
      <c r="Y115" s="4">
        <v>3</v>
      </c>
      <c r="Z115" s="4">
        <v>3</v>
      </c>
      <c r="AA115" s="4">
        <v>3</v>
      </c>
      <c r="AB115" s="4">
        <v>4</v>
      </c>
      <c r="AC115" s="5">
        <v>4</v>
      </c>
      <c r="AD115" s="5">
        <v>5</v>
      </c>
      <c r="AE115" s="5">
        <v>4</v>
      </c>
      <c r="AF115" s="5">
        <v>5</v>
      </c>
      <c r="AG115" s="5">
        <v>5</v>
      </c>
      <c r="AH115" s="5">
        <v>5</v>
      </c>
      <c r="AI115" s="5">
        <v>5</v>
      </c>
      <c r="AJ115" s="5">
        <v>5</v>
      </c>
      <c r="AK115" s="5">
        <v>5</v>
      </c>
      <c r="AL115" s="5">
        <v>5</v>
      </c>
      <c r="AM115" s="5">
        <v>1</v>
      </c>
      <c r="AN115" s="5">
        <v>3</v>
      </c>
      <c r="AO115" s="5">
        <v>5</v>
      </c>
      <c r="AP115" s="6">
        <v>5</v>
      </c>
      <c r="AQ115" s="6">
        <v>5</v>
      </c>
      <c r="AR115" s="6">
        <v>5</v>
      </c>
    </row>
    <row r="116" spans="1:44" ht="21.75" x14ac:dyDescent="0.5">
      <c r="A116" s="1">
        <v>115</v>
      </c>
      <c r="B116" s="1">
        <v>2</v>
      </c>
      <c r="C116" s="1" t="s">
        <v>17</v>
      </c>
      <c r="D116" s="1" t="s">
        <v>90</v>
      </c>
      <c r="F116" s="1">
        <v>1</v>
      </c>
      <c r="G116" s="1">
        <v>0</v>
      </c>
      <c r="H116" s="1">
        <v>1</v>
      </c>
      <c r="I116" s="1">
        <v>0</v>
      </c>
      <c r="J116" s="1">
        <v>1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2">
        <v>4</v>
      </c>
      <c r="T116" s="2">
        <v>4</v>
      </c>
      <c r="U116" s="2">
        <v>4</v>
      </c>
      <c r="V116" s="3">
        <v>4</v>
      </c>
      <c r="W116" s="3">
        <v>4</v>
      </c>
      <c r="X116" s="4">
        <v>3</v>
      </c>
      <c r="Y116" s="4">
        <v>3</v>
      </c>
      <c r="Z116" s="4">
        <v>4</v>
      </c>
      <c r="AA116" s="4">
        <v>4</v>
      </c>
      <c r="AB116" s="4">
        <v>4</v>
      </c>
      <c r="AC116" s="5">
        <v>3</v>
      </c>
      <c r="AD116" s="5">
        <v>3</v>
      </c>
      <c r="AE116" s="5">
        <v>2</v>
      </c>
      <c r="AF116" s="5">
        <v>2</v>
      </c>
      <c r="AG116" s="5">
        <v>4</v>
      </c>
      <c r="AH116" s="5">
        <v>4</v>
      </c>
      <c r="AI116" s="5"/>
      <c r="AJ116" s="5"/>
      <c r="AK116" s="5"/>
      <c r="AL116" s="5">
        <v>5</v>
      </c>
      <c r="AM116" s="5">
        <v>1</v>
      </c>
      <c r="AN116" s="5">
        <v>1</v>
      </c>
      <c r="AO116" s="5">
        <v>3</v>
      </c>
      <c r="AP116" s="6">
        <v>4</v>
      </c>
      <c r="AQ116" s="6">
        <v>4</v>
      </c>
      <c r="AR116" s="6">
        <v>5</v>
      </c>
    </row>
    <row r="117" spans="1:44" ht="21.75" x14ac:dyDescent="0.5">
      <c r="A117" s="1">
        <v>116</v>
      </c>
      <c r="B117" s="1">
        <v>2</v>
      </c>
      <c r="C117" s="1" t="s">
        <v>17</v>
      </c>
      <c r="D117" s="1" t="s">
        <v>89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1</v>
      </c>
      <c r="O117" s="1">
        <v>0</v>
      </c>
      <c r="P117" s="1">
        <v>0</v>
      </c>
      <c r="Q117" s="1">
        <v>0</v>
      </c>
      <c r="R117" s="1">
        <v>0</v>
      </c>
      <c r="S117" s="2">
        <v>5</v>
      </c>
      <c r="T117" s="2">
        <v>5</v>
      </c>
      <c r="U117" s="2">
        <v>4</v>
      </c>
      <c r="V117" s="3">
        <v>5</v>
      </c>
      <c r="W117" s="3">
        <v>5</v>
      </c>
      <c r="X117" s="4">
        <v>5</v>
      </c>
      <c r="Y117" s="4">
        <v>5</v>
      </c>
      <c r="Z117" s="4">
        <v>5</v>
      </c>
      <c r="AA117" s="4">
        <v>5</v>
      </c>
      <c r="AB117" s="5">
        <v>5</v>
      </c>
      <c r="AC117" s="5">
        <v>3</v>
      </c>
      <c r="AD117" s="5">
        <v>3</v>
      </c>
      <c r="AE117" s="5">
        <v>2</v>
      </c>
      <c r="AF117" s="5">
        <v>2</v>
      </c>
      <c r="AG117" s="1">
        <v>4</v>
      </c>
      <c r="AH117" s="5">
        <v>5</v>
      </c>
      <c r="AI117" s="5">
        <v>3</v>
      </c>
      <c r="AJ117" s="5">
        <v>4</v>
      </c>
      <c r="AK117" s="5">
        <v>5</v>
      </c>
      <c r="AL117" s="5">
        <v>5</v>
      </c>
      <c r="AM117" s="5">
        <v>5</v>
      </c>
      <c r="AN117" s="5">
        <v>0</v>
      </c>
      <c r="AO117" s="5">
        <v>5</v>
      </c>
      <c r="AP117" s="6">
        <v>3</v>
      </c>
      <c r="AQ117" s="6">
        <v>2</v>
      </c>
      <c r="AR117" s="6">
        <v>1</v>
      </c>
    </row>
    <row r="118" spans="1:44" ht="21.75" x14ac:dyDescent="0.5">
      <c r="A118" s="1">
        <v>117</v>
      </c>
      <c r="B118" s="1">
        <v>2</v>
      </c>
      <c r="C118" s="1" t="s">
        <v>17</v>
      </c>
      <c r="D118" s="1" t="s">
        <v>89</v>
      </c>
      <c r="F118" s="1">
        <v>1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2">
        <v>4</v>
      </c>
      <c r="T118" s="2">
        <v>4</v>
      </c>
      <c r="U118" s="2">
        <v>3</v>
      </c>
      <c r="V118" s="3">
        <v>3</v>
      </c>
      <c r="W118" s="3">
        <v>4</v>
      </c>
      <c r="X118" s="4">
        <v>5</v>
      </c>
      <c r="Y118" s="4">
        <v>4</v>
      </c>
      <c r="Z118" s="4">
        <v>4</v>
      </c>
      <c r="AA118" s="4">
        <v>5</v>
      </c>
      <c r="AB118" s="4">
        <v>5</v>
      </c>
      <c r="AC118" s="5">
        <v>5</v>
      </c>
      <c r="AD118" s="5">
        <v>5</v>
      </c>
      <c r="AE118" s="5">
        <v>5</v>
      </c>
      <c r="AF118" s="5">
        <v>5</v>
      </c>
      <c r="AG118" s="5">
        <v>5</v>
      </c>
      <c r="AH118" s="5">
        <v>5</v>
      </c>
      <c r="AI118" s="5">
        <v>5</v>
      </c>
      <c r="AJ118" s="5">
        <v>5</v>
      </c>
      <c r="AK118" s="5">
        <v>5</v>
      </c>
      <c r="AL118" s="5">
        <v>4</v>
      </c>
      <c r="AM118" s="5">
        <v>4</v>
      </c>
      <c r="AN118" s="5">
        <v>4</v>
      </c>
      <c r="AO118" s="5">
        <v>5</v>
      </c>
      <c r="AP118" s="6">
        <v>5</v>
      </c>
      <c r="AQ118" s="6">
        <v>5</v>
      </c>
      <c r="AR118" s="6">
        <v>5</v>
      </c>
    </row>
    <row r="119" spans="1:44" ht="43.5" x14ac:dyDescent="0.5">
      <c r="A119" s="1">
        <v>118</v>
      </c>
      <c r="B119" s="1">
        <v>2</v>
      </c>
      <c r="C119" s="1" t="s">
        <v>17</v>
      </c>
      <c r="D119" s="1" t="s">
        <v>93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1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2">
        <v>4</v>
      </c>
      <c r="T119" s="2">
        <v>4</v>
      </c>
      <c r="U119" s="2">
        <v>4</v>
      </c>
      <c r="V119" s="3">
        <v>4</v>
      </c>
      <c r="W119" s="3">
        <v>4</v>
      </c>
      <c r="X119" s="4">
        <v>4</v>
      </c>
      <c r="Y119" s="4">
        <v>4</v>
      </c>
      <c r="Z119" s="4">
        <v>4</v>
      </c>
      <c r="AA119" s="4">
        <v>4</v>
      </c>
      <c r="AB119" s="4">
        <v>4</v>
      </c>
      <c r="AC119" s="5">
        <v>4</v>
      </c>
      <c r="AD119" s="5">
        <v>4</v>
      </c>
      <c r="AE119" s="5">
        <v>4</v>
      </c>
      <c r="AF119" s="5">
        <v>4</v>
      </c>
      <c r="AG119" s="5">
        <v>4</v>
      </c>
      <c r="AH119" s="5">
        <v>4</v>
      </c>
      <c r="AI119" s="5">
        <v>4</v>
      </c>
      <c r="AJ119" s="5">
        <v>4</v>
      </c>
      <c r="AK119" s="5">
        <v>4</v>
      </c>
      <c r="AL119" s="5">
        <v>4</v>
      </c>
      <c r="AM119" s="5">
        <v>4</v>
      </c>
      <c r="AN119" s="5">
        <v>4</v>
      </c>
      <c r="AO119" s="5">
        <v>4</v>
      </c>
      <c r="AP119" s="6">
        <v>4</v>
      </c>
      <c r="AQ119" s="6">
        <v>4</v>
      </c>
      <c r="AR119" s="6">
        <v>4</v>
      </c>
    </row>
    <row r="120" spans="1:44" ht="43.5" x14ac:dyDescent="0.5">
      <c r="A120" s="1">
        <v>119</v>
      </c>
      <c r="B120" s="1">
        <v>2</v>
      </c>
      <c r="C120" s="1" t="s">
        <v>17</v>
      </c>
      <c r="D120" s="1" t="s">
        <v>93</v>
      </c>
      <c r="F120" s="1">
        <v>1</v>
      </c>
      <c r="G120" s="1">
        <v>0</v>
      </c>
      <c r="H120" s="1">
        <v>0</v>
      </c>
      <c r="I120" s="1">
        <v>0</v>
      </c>
      <c r="J120" s="1">
        <v>1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2">
        <v>5</v>
      </c>
      <c r="T120" s="2">
        <v>5</v>
      </c>
      <c r="U120" s="2">
        <v>4</v>
      </c>
      <c r="V120" s="3">
        <v>5</v>
      </c>
      <c r="W120" s="3">
        <v>5</v>
      </c>
      <c r="X120" s="4">
        <v>5</v>
      </c>
      <c r="Y120" s="4">
        <v>5</v>
      </c>
      <c r="Z120" s="4">
        <v>5</v>
      </c>
      <c r="AA120" s="4">
        <v>5</v>
      </c>
      <c r="AB120" s="4">
        <v>5</v>
      </c>
      <c r="AC120" s="5">
        <v>2</v>
      </c>
      <c r="AD120" s="5">
        <v>2</v>
      </c>
      <c r="AE120" s="5">
        <v>2</v>
      </c>
      <c r="AF120" s="5">
        <v>3</v>
      </c>
      <c r="AG120" s="5">
        <v>5</v>
      </c>
      <c r="AH120" s="5">
        <v>5</v>
      </c>
      <c r="AI120" s="5">
        <v>5</v>
      </c>
      <c r="AJ120" s="5">
        <v>5</v>
      </c>
      <c r="AK120" s="5">
        <v>5</v>
      </c>
      <c r="AL120" s="5">
        <v>5</v>
      </c>
      <c r="AM120" s="5">
        <v>5</v>
      </c>
      <c r="AN120" s="5">
        <v>5</v>
      </c>
      <c r="AO120" s="5">
        <v>5</v>
      </c>
      <c r="AP120" s="6">
        <v>4</v>
      </c>
      <c r="AQ120" s="6">
        <v>4</v>
      </c>
      <c r="AR120" s="6">
        <v>5</v>
      </c>
    </row>
    <row r="121" spans="1:44" ht="21.75" x14ac:dyDescent="0.5">
      <c r="A121" s="1">
        <v>120</v>
      </c>
      <c r="B121" s="1">
        <v>2</v>
      </c>
      <c r="C121" s="1" t="s">
        <v>17</v>
      </c>
      <c r="F121" s="1">
        <v>1</v>
      </c>
      <c r="G121" s="1">
        <v>0</v>
      </c>
      <c r="H121" s="1">
        <v>1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2">
        <v>4</v>
      </c>
      <c r="T121" s="2">
        <v>5</v>
      </c>
      <c r="U121" s="2">
        <v>5</v>
      </c>
      <c r="V121" s="3">
        <v>4</v>
      </c>
      <c r="W121" s="3">
        <v>5</v>
      </c>
      <c r="X121" s="4">
        <v>3</v>
      </c>
      <c r="Y121" s="4">
        <v>4</v>
      </c>
      <c r="Z121" s="4">
        <v>4</v>
      </c>
      <c r="AA121" s="4">
        <v>5</v>
      </c>
      <c r="AB121" s="4">
        <v>5</v>
      </c>
      <c r="AC121" s="5">
        <v>3</v>
      </c>
      <c r="AD121" s="5">
        <v>2</v>
      </c>
      <c r="AE121" s="5">
        <v>4</v>
      </c>
      <c r="AF121" s="5">
        <v>3</v>
      </c>
      <c r="AG121" s="5">
        <v>5</v>
      </c>
      <c r="AH121" s="5">
        <v>5</v>
      </c>
      <c r="AI121" s="5">
        <v>5</v>
      </c>
      <c r="AJ121" s="5">
        <v>5</v>
      </c>
      <c r="AK121" s="5">
        <v>5</v>
      </c>
      <c r="AL121" s="5">
        <v>5</v>
      </c>
      <c r="AM121" s="5">
        <v>5</v>
      </c>
      <c r="AN121" s="5">
        <v>5</v>
      </c>
      <c r="AO121" s="5">
        <v>5</v>
      </c>
      <c r="AP121" s="6">
        <v>5</v>
      </c>
      <c r="AQ121" s="6">
        <v>5</v>
      </c>
      <c r="AR121" s="6">
        <v>5</v>
      </c>
    </row>
    <row r="122" spans="1:44" ht="21.75" x14ac:dyDescent="0.5">
      <c r="A122" s="1">
        <v>121</v>
      </c>
      <c r="B122" s="1">
        <v>3</v>
      </c>
      <c r="C122" s="1" t="s">
        <v>78</v>
      </c>
      <c r="D122" s="1" t="s">
        <v>127</v>
      </c>
      <c r="F122" s="1">
        <v>1</v>
      </c>
      <c r="G122" s="1">
        <v>0</v>
      </c>
      <c r="H122" s="1">
        <v>1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2">
        <v>5</v>
      </c>
      <c r="T122" s="2">
        <v>5</v>
      </c>
      <c r="U122" s="2">
        <v>3</v>
      </c>
      <c r="V122" s="3">
        <v>4</v>
      </c>
      <c r="W122" s="3">
        <v>4</v>
      </c>
      <c r="X122" s="4">
        <v>4</v>
      </c>
      <c r="Y122" s="4">
        <v>3</v>
      </c>
      <c r="Z122" s="4">
        <v>4</v>
      </c>
      <c r="AA122" s="4">
        <v>3</v>
      </c>
      <c r="AB122" s="4">
        <v>5</v>
      </c>
      <c r="AC122" s="5">
        <v>5</v>
      </c>
      <c r="AD122" s="5">
        <v>4</v>
      </c>
      <c r="AE122" s="5">
        <v>4</v>
      </c>
      <c r="AF122" s="5">
        <v>4</v>
      </c>
      <c r="AG122" s="5">
        <v>4</v>
      </c>
      <c r="AH122" s="5">
        <v>4</v>
      </c>
      <c r="AI122" s="5">
        <v>4</v>
      </c>
      <c r="AJ122" s="5">
        <v>4</v>
      </c>
      <c r="AK122" s="5">
        <v>4</v>
      </c>
      <c r="AL122" s="5">
        <v>4</v>
      </c>
      <c r="AM122" s="5">
        <v>4</v>
      </c>
      <c r="AN122" s="5">
        <v>4</v>
      </c>
      <c r="AO122" s="5">
        <v>4</v>
      </c>
      <c r="AP122" s="6">
        <v>5</v>
      </c>
      <c r="AQ122" s="6">
        <v>5</v>
      </c>
      <c r="AR122" s="6">
        <v>5</v>
      </c>
    </row>
    <row r="123" spans="1:44" ht="21.75" x14ac:dyDescent="0.5">
      <c r="A123" s="1">
        <v>122</v>
      </c>
      <c r="B123" s="1">
        <v>2</v>
      </c>
      <c r="C123" s="1" t="s">
        <v>17</v>
      </c>
      <c r="D123" s="1" t="s">
        <v>89</v>
      </c>
      <c r="F123" s="1">
        <v>1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2">
        <v>5</v>
      </c>
      <c r="T123" s="2">
        <v>5</v>
      </c>
      <c r="U123" s="2">
        <v>4</v>
      </c>
      <c r="V123" s="3">
        <v>5</v>
      </c>
      <c r="W123" s="3">
        <v>5</v>
      </c>
      <c r="X123" s="4">
        <v>5</v>
      </c>
      <c r="Y123" s="4">
        <v>4</v>
      </c>
      <c r="Z123" s="4">
        <v>4</v>
      </c>
      <c r="AA123" s="4">
        <v>4</v>
      </c>
      <c r="AB123" s="4">
        <v>5</v>
      </c>
      <c r="AC123" s="5">
        <v>4</v>
      </c>
      <c r="AD123" s="5">
        <v>4</v>
      </c>
      <c r="AE123" s="5">
        <v>4</v>
      </c>
      <c r="AF123" s="5">
        <v>4</v>
      </c>
      <c r="AG123" s="5">
        <v>5</v>
      </c>
      <c r="AH123" s="5">
        <v>5</v>
      </c>
      <c r="AI123" s="5">
        <v>5</v>
      </c>
      <c r="AJ123" s="5">
        <v>5</v>
      </c>
      <c r="AK123" s="5">
        <v>5</v>
      </c>
      <c r="AL123" s="5">
        <v>5</v>
      </c>
      <c r="AM123" s="5">
        <v>5</v>
      </c>
      <c r="AN123" s="5">
        <v>5</v>
      </c>
      <c r="AO123" s="5">
        <v>5</v>
      </c>
      <c r="AP123" s="6">
        <v>5</v>
      </c>
      <c r="AQ123" s="6">
        <v>4</v>
      </c>
      <c r="AR123" s="6">
        <v>5</v>
      </c>
    </row>
    <row r="124" spans="1:44" ht="43.5" x14ac:dyDescent="0.5">
      <c r="A124" s="1">
        <v>123</v>
      </c>
      <c r="B124" s="1">
        <v>2</v>
      </c>
      <c r="C124" s="1" t="s">
        <v>17</v>
      </c>
      <c r="D124" s="1" t="s">
        <v>101</v>
      </c>
      <c r="F124" s="1">
        <v>1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2">
        <v>4</v>
      </c>
      <c r="T124" s="2">
        <v>3</v>
      </c>
      <c r="U124" s="2">
        <v>3</v>
      </c>
      <c r="V124" s="3">
        <v>3</v>
      </c>
      <c r="W124" s="3">
        <v>3</v>
      </c>
      <c r="X124" s="4">
        <v>4</v>
      </c>
      <c r="Y124" s="4">
        <v>3</v>
      </c>
      <c r="Z124" s="4">
        <v>4</v>
      </c>
      <c r="AA124" s="4">
        <v>3</v>
      </c>
      <c r="AB124" s="4">
        <v>4</v>
      </c>
      <c r="AC124" s="5">
        <v>3</v>
      </c>
      <c r="AD124" s="5">
        <v>3</v>
      </c>
      <c r="AE124" s="5">
        <v>3</v>
      </c>
      <c r="AF124" s="5">
        <v>3</v>
      </c>
      <c r="AG124" s="5">
        <v>4</v>
      </c>
      <c r="AH124" s="5">
        <v>4</v>
      </c>
      <c r="AI124" s="5">
        <v>4</v>
      </c>
      <c r="AJ124" s="5">
        <v>4</v>
      </c>
      <c r="AK124" s="5">
        <v>4</v>
      </c>
      <c r="AL124" s="5">
        <v>4</v>
      </c>
      <c r="AM124" s="5">
        <v>4</v>
      </c>
      <c r="AN124" s="5">
        <v>4</v>
      </c>
      <c r="AO124" s="5">
        <v>4</v>
      </c>
      <c r="AP124" s="6">
        <v>4</v>
      </c>
      <c r="AQ124" s="6">
        <v>4</v>
      </c>
      <c r="AR124" s="6">
        <v>4</v>
      </c>
    </row>
    <row r="125" spans="1:44" ht="43.5" x14ac:dyDescent="0.5">
      <c r="A125" s="1">
        <v>124</v>
      </c>
      <c r="B125" s="1">
        <v>2</v>
      </c>
      <c r="C125" s="1" t="s">
        <v>17</v>
      </c>
      <c r="D125" s="1" t="s">
        <v>101</v>
      </c>
      <c r="F125" s="1">
        <v>1</v>
      </c>
      <c r="G125" s="1">
        <v>0</v>
      </c>
      <c r="H125" s="1">
        <v>1</v>
      </c>
      <c r="I125" s="1">
        <v>1</v>
      </c>
      <c r="J125" s="1">
        <v>0</v>
      </c>
      <c r="K125" s="1">
        <v>0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2">
        <v>4</v>
      </c>
      <c r="T125" s="2">
        <v>5</v>
      </c>
      <c r="U125" s="2">
        <v>4</v>
      </c>
      <c r="V125" s="3">
        <v>4</v>
      </c>
      <c r="W125" s="3">
        <v>4</v>
      </c>
      <c r="X125" s="4">
        <v>5</v>
      </c>
      <c r="Y125" s="4">
        <v>4</v>
      </c>
      <c r="Z125" s="4">
        <v>5</v>
      </c>
      <c r="AA125" s="4">
        <v>5</v>
      </c>
      <c r="AB125" s="4">
        <v>5</v>
      </c>
      <c r="AC125" s="5">
        <v>3</v>
      </c>
      <c r="AD125" s="5">
        <v>3</v>
      </c>
      <c r="AE125" s="5">
        <v>3</v>
      </c>
      <c r="AF125" s="5">
        <v>2</v>
      </c>
      <c r="AG125" s="5">
        <v>4</v>
      </c>
      <c r="AH125" s="5">
        <v>4</v>
      </c>
      <c r="AI125" s="5">
        <v>4</v>
      </c>
      <c r="AJ125" s="5">
        <v>4</v>
      </c>
      <c r="AK125" s="5">
        <v>4</v>
      </c>
      <c r="AL125" s="5">
        <v>5</v>
      </c>
      <c r="AM125" s="5">
        <v>5</v>
      </c>
      <c r="AN125" s="5">
        <v>5</v>
      </c>
      <c r="AO125" s="5">
        <v>5</v>
      </c>
      <c r="AP125" s="6">
        <v>5</v>
      </c>
      <c r="AQ125" s="6">
        <v>5</v>
      </c>
      <c r="AR125" s="6">
        <v>5</v>
      </c>
    </row>
    <row r="126" spans="1:44" ht="21.75" x14ac:dyDescent="0.5">
      <c r="A126" s="1">
        <v>125</v>
      </c>
      <c r="B126" s="1">
        <v>2</v>
      </c>
      <c r="C126" s="1" t="s">
        <v>17</v>
      </c>
      <c r="D126" s="1" t="s">
        <v>75</v>
      </c>
      <c r="F126" s="1">
        <v>1</v>
      </c>
      <c r="G126" s="1">
        <v>0</v>
      </c>
      <c r="H126" s="1">
        <v>0</v>
      </c>
      <c r="I126" s="1">
        <v>1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2">
        <v>5</v>
      </c>
      <c r="T126" s="2">
        <v>5</v>
      </c>
      <c r="U126" s="2">
        <v>5</v>
      </c>
      <c r="V126" s="3">
        <v>5</v>
      </c>
      <c r="W126" s="3">
        <v>5</v>
      </c>
      <c r="X126" s="4">
        <v>5</v>
      </c>
      <c r="Y126" s="4">
        <v>4</v>
      </c>
      <c r="Z126" s="4">
        <v>5</v>
      </c>
      <c r="AA126" s="4">
        <v>5</v>
      </c>
      <c r="AB126" s="4">
        <v>4</v>
      </c>
      <c r="AC126" s="5">
        <v>1</v>
      </c>
      <c r="AD126" s="5">
        <v>2</v>
      </c>
      <c r="AE126" s="5">
        <v>2</v>
      </c>
      <c r="AF126" s="5">
        <v>2</v>
      </c>
      <c r="AG126" s="5">
        <v>4</v>
      </c>
      <c r="AH126" s="5">
        <v>4</v>
      </c>
      <c r="AI126" s="5">
        <v>4</v>
      </c>
      <c r="AJ126" s="5">
        <v>4</v>
      </c>
      <c r="AK126" s="5">
        <v>4</v>
      </c>
      <c r="AL126" s="5">
        <v>4</v>
      </c>
      <c r="AM126" s="5">
        <v>4</v>
      </c>
      <c r="AN126" s="5">
        <v>4</v>
      </c>
      <c r="AO126" s="5">
        <v>4</v>
      </c>
      <c r="AP126" s="6">
        <v>4</v>
      </c>
      <c r="AQ126" s="6">
        <v>4</v>
      </c>
      <c r="AR126" s="6">
        <v>4</v>
      </c>
    </row>
    <row r="127" spans="1:44" ht="21.75" x14ac:dyDescent="0.5">
      <c r="A127" s="1">
        <v>126</v>
      </c>
      <c r="B127" s="1">
        <v>2</v>
      </c>
      <c r="C127" s="1" t="s">
        <v>17</v>
      </c>
      <c r="D127" s="1" t="s">
        <v>75</v>
      </c>
      <c r="F127" s="1">
        <v>1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2">
        <v>3</v>
      </c>
      <c r="T127" s="2">
        <v>4</v>
      </c>
      <c r="U127" s="2">
        <v>3</v>
      </c>
      <c r="V127" s="3">
        <v>3</v>
      </c>
      <c r="W127" s="3">
        <v>3</v>
      </c>
      <c r="X127" s="4">
        <v>4</v>
      </c>
      <c r="Y127" s="4">
        <v>4</v>
      </c>
      <c r="Z127" s="4">
        <v>4</v>
      </c>
      <c r="AA127" s="4">
        <v>4</v>
      </c>
      <c r="AB127" s="4">
        <v>4</v>
      </c>
      <c r="AC127" s="5">
        <v>3</v>
      </c>
      <c r="AD127" s="5">
        <v>3</v>
      </c>
      <c r="AE127" s="5">
        <v>3</v>
      </c>
      <c r="AF127" s="5">
        <v>2</v>
      </c>
      <c r="AG127" s="5">
        <v>4</v>
      </c>
      <c r="AH127" s="5">
        <v>4</v>
      </c>
      <c r="AI127" s="5">
        <v>4</v>
      </c>
      <c r="AJ127" s="5">
        <v>4</v>
      </c>
      <c r="AK127" s="5">
        <v>4</v>
      </c>
      <c r="AL127" s="5">
        <v>4</v>
      </c>
      <c r="AM127" s="5">
        <v>4</v>
      </c>
      <c r="AN127" s="5">
        <v>4</v>
      </c>
      <c r="AO127" s="5">
        <v>4</v>
      </c>
      <c r="AP127" s="6">
        <v>4</v>
      </c>
      <c r="AQ127" s="6">
        <v>4</v>
      </c>
      <c r="AR127" s="6">
        <v>4</v>
      </c>
    </row>
    <row r="128" spans="1:44" ht="21.75" x14ac:dyDescent="0.5">
      <c r="A128" s="1">
        <v>127</v>
      </c>
      <c r="B128" s="1">
        <v>2</v>
      </c>
      <c r="C128" s="1" t="s">
        <v>17</v>
      </c>
      <c r="D128" s="1" t="s">
        <v>91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 s="1">
        <v>0</v>
      </c>
      <c r="M128" s="1">
        <v>0</v>
      </c>
      <c r="N128" s="1">
        <v>1</v>
      </c>
      <c r="O128" s="1">
        <v>0</v>
      </c>
      <c r="P128" s="1">
        <v>0</v>
      </c>
      <c r="Q128" s="1">
        <v>0</v>
      </c>
      <c r="R128" s="1">
        <v>0</v>
      </c>
      <c r="S128" s="2">
        <v>4</v>
      </c>
      <c r="T128" s="2">
        <v>4</v>
      </c>
      <c r="U128" s="2">
        <v>4</v>
      </c>
      <c r="V128" s="3">
        <v>4</v>
      </c>
      <c r="W128" s="3">
        <v>4</v>
      </c>
      <c r="X128" s="4">
        <v>4</v>
      </c>
      <c r="Y128" s="4">
        <v>4</v>
      </c>
      <c r="Z128" s="4">
        <v>4</v>
      </c>
      <c r="AA128" s="4">
        <v>4</v>
      </c>
      <c r="AB128" s="4">
        <v>4</v>
      </c>
      <c r="AC128" s="5">
        <v>3</v>
      </c>
      <c r="AD128" s="5">
        <v>3</v>
      </c>
      <c r="AE128" s="5">
        <v>3</v>
      </c>
      <c r="AF128" s="5">
        <v>3</v>
      </c>
      <c r="AG128" s="5">
        <v>4</v>
      </c>
      <c r="AH128" s="5">
        <v>4</v>
      </c>
      <c r="AI128" s="5">
        <v>4</v>
      </c>
      <c r="AJ128" s="5">
        <v>4</v>
      </c>
      <c r="AK128" s="5">
        <v>4</v>
      </c>
      <c r="AL128" s="5">
        <v>5</v>
      </c>
      <c r="AM128" s="5">
        <v>5</v>
      </c>
      <c r="AN128" s="5">
        <v>5</v>
      </c>
      <c r="AO128" s="5">
        <v>5</v>
      </c>
      <c r="AP128" s="6">
        <v>5</v>
      </c>
      <c r="AQ128" s="6">
        <v>5</v>
      </c>
      <c r="AR128" s="6">
        <v>4</v>
      </c>
    </row>
    <row r="129" spans="1:44" ht="21.75" x14ac:dyDescent="0.5">
      <c r="A129" s="1">
        <v>128</v>
      </c>
      <c r="B129" s="1">
        <v>2</v>
      </c>
      <c r="C129" s="1" t="s">
        <v>17</v>
      </c>
      <c r="D129" s="1" t="s">
        <v>128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  <c r="M129" s="1">
        <v>0</v>
      </c>
      <c r="N129" s="1">
        <v>1</v>
      </c>
      <c r="O129" s="1">
        <v>0</v>
      </c>
      <c r="P129" s="1">
        <v>0</v>
      </c>
      <c r="Q129" s="1">
        <v>0</v>
      </c>
      <c r="R129" s="1">
        <v>0</v>
      </c>
      <c r="S129" s="2">
        <v>4</v>
      </c>
      <c r="T129" s="2">
        <v>3</v>
      </c>
      <c r="U129" s="2">
        <v>3</v>
      </c>
      <c r="V129" s="3">
        <v>2</v>
      </c>
      <c r="W129" s="3">
        <v>2</v>
      </c>
      <c r="X129" s="4">
        <v>4</v>
      </c>
      <c r="Y129" s="4">
        <v>5</v>
      </c>
      <c r="Z129" s="4">
        <v>5</v>
      </c>
      <c r="AA129" s="4">
        <v>5</v>
      </c>
      <c r="AB129" s="4"/>
      <c r="AC129" s="5">
        <v>5</v>
      </c>
      <c r="AD129" s="5">
        <v>5</v>
      </c>
      <c r="AE129" s="5">
        <v>5</v>
      </c>
      <c r="AF129" s="5">
        <v>5</v>
      </c>
      <c r="AG129" s="5">
        <v>4</v>
      </c>
      <c r="AH129" s="5">
        <v>4</v>
      </c>
      <c r="AI129" s="5">
        <v>4</v>
      </c>
      <c r="AJ129" s="5">
        <v>4</v>
      </c>
      <c r="AK129" s="5">
        <v>4</v>
      </c>
      <c r="AL129" s="5">
        <v>5</v>
      </c>
      <c r="AM129" s="5">
        <v>5</v>
      </c>
      <c r="AN129" s="5">
        <v>5</v>
      </c>
      <c r="AO129" s="5">
        <v>4</v>
      </c>
      <c r="AP129" s="6">
        <v>4</v>
      </c>
      <c r="AQ129" s="6">
        <v>4</v>
      </c>
      <c r="AR129" s="6">
        <v>5</v>
      </c>
    </row>
    <row r="130" spans="1:44" ht="43.5" x14ac:dyDescent="0.5">
      <c r="A130" s="1">
        <v>129</v>
      </c>
      <c r="B130" s="1">
        <v>3</v>
      </c>
      <c r="C130" s="1" t="s">
        <v>78</v>
      </c>
      <c r="D130" s="1" t="s">
        <v>129</v>
      </c>
      <c r="F130" s="1">
        <v>1</v>
      </c>
      <c r="G130" s="1">
        <v>0</v>
      </c>
      <c r="H130" s="1">
        <v>0</v>
      </c>
      <c r="I130" s="1">
        <v>1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2">
        <v>5</v>
      </c>
      <c r="T130" s="2">
        <v>5</v>
      </c>
      <c r="U130" s="2">
        <v>5</v>
      </c>
      <c r="V130" s="3">
        <v>5</v>
      </c>
      <c r="W130" s="3">
        <v>5</v>
      </c>
      <c r="X130" s="4">
        <v>4</v>
      </c>
      <c r="Y130" s="4">
        <v>4</v>
      </c>
      <c r="Z130" s="4">
        <v>5</v>
      </c>
      <c r="AA130" s="4">
        <v>4</v>
      </c>
      <c r="AB130" s="4">
        <v>5</v>
      </c>
      <c r="AC130" s="5">
        <v>3</v>
      </c>
      <c r="AD130" s="5">
        <v>3</v>
      </c>
      <c r="AE130" s="5">
        <v>3</v>
      </c>
      <c r="AF130" s="5">
        <v>3</v>
      </c>
      <c r="AG130" s="5">
        <v>4</v>
      </c>
      <c r="AH130" s="5">
        <v>4</v>
      </c>
      <c r="AI130" s="5">
        <v>5</v>
      </c>
      <c r="AJ130" s="5">
        <v>5</v>
      </c>
      <c r="AK130" s="5">
        <v>5</v>
      </c>
      <c r="AL130" s="5">
        <v>5</v>
      </c>
      <c r="AM130" s="5">
        <v>4</v>
      </c>
      <c r="AN130" s="5">
        <v>4</v>
      </c>
      <c r="AO130" s="5">
        <v>5</v>
      </c>
      <c r="AP130" s="6">
        <v>5</v>
      </c>
      <c r="AQ130" s="6">
        <v>5</v>
      </c>
      <c r="AR130" s="6">
        <v>5</v>
      </c>
    </row>
    <row r="131" spans="1:44" ht="21.75" x14ac:dyDescent="0.5">
      <c r="A131" s="1">
        <v>130</v>
      </c>
      <c r="B131" s="1">
        <v>3</v>
      </c>
      <c r="C131" s="1" t="s">
        <v>78</v>
      </c>
      <c r="D131" s="1" t="s">
        <v>130</v>
      </c>
      <c r="F131" s="1">
        <v>1</v>
      </c>
      <c r="G131" s="1">
        <v>1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2">
        <v>4</v>
      </c>
      <c r="T131" s="2">
        <v>4</v>
      </c>
      <c r="U131" s="2">
        <v>3</v>
      </c>
      <c r="V131" s="3">
        <v>5</v>
      </c>
      <c r="W131" s="3">
        <v>5</v>
      </c>
      <c r="X131" s="4">
        <v>5</v>
      </c>
      <c r="Y131" s="4">
        <v>5</v>
      </c>
      <c r="Z131" s="4">
        <v>5</v>
      </c>
      <c r="AA131" s="4">
        <v>5</v>
      </c>
      <c r="AB131" s="4">
        <v>5</v>
      </c>
      <c r="AC131" s="5">
        <v>3</v>
      </c>
      <c r="AD131" s="5">
        <v>1</v>
      </c>
      <c r="AE131" s="5">
        <v>3</v>
      </c>
      <c r="AF131" s="5">
        <v>3</v>
      </c>
      <c r="AG131" s="5">
        <v>4</v>
      </c>
      <c r="AH131" s="5">
        <v>4</v>
      </c>
      <c r="AI131" s="5">
        <v>4</v>
      </c>
      <c r="AJ131" s="5">
        <v>4</v>
      </c>
      <c r="AK131" s="5">
        <v>4</v>
      </c>
      <c r="AL131" s="5">
        <v>4</v>
      </c>
      <c r="AM131" s="5">
        <v>4</v>
      </c>
      <c r="AN131" s="5">
        <v>4</v>
      </c>
      <c r="AO131" s="5">
        <v>4</v>
      </c>
      <c r="AP131" s="6">
        <v>4</v>
      </c>
      <c r="AQ131" s="6">
        <v>4</v>
      </c>
      <c r="AR131" s="6">
        <v>4</v>
      </c>
    </row>
    <row r="132" spans="1:44" ht="21.75" x14ac:dyDescent="0.5">
      <c r="A132" s="1">
        <v>131</v>
      </c>
      <c r="B132" s="1">
        <v>2</v>
      </c>
      <c r="C132" s="1" t="s">
        <v>17</v>
      </c>
      <c r="D132" s="1" t="s">
        <v>89</v>
      </c>
      <c r="F132" s="1">
        <v>1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4</v>
      </c>
      <c r="S132" s="2">
        <v>4</v>
      </c>
      <c r="T132" s="2">
        <v>4</v>
      </c>
      <c r="U132" s="2">
        <v>4</v>
      </c>
      <c r="V132" s="3">
        <v>4</v>
      </c>
      <c r="W132" s="3">
        <v>5</v>
      </c>
      <c r="X132" s="4">
        <v>5</v>
      </c>
      <c r="Y132" s="4">
        <v>5</v>
      </c>
      <c r="Z132" s="4">
        <v>5</v>
      </c>
      <c r="AA132" s="4">
        <v>5</v>
      </c>
      <c r="AB132" s="4">
        <v>5</v>
      </c>
      <c r="AC132" s="5">
        <v>3</v>
      </c>
      <c r="AD132" s="5">
        <v>3</v>
      </c>
      <c r="AE132" s="5">
        <v>3</v>
      </c>
      <c r="AF132" s="5">
        <v>3</v>
      </c>
      <c r="AG132" s="5">
        <v>4</v>
      </c>
      <c r="AH132" s="5">
        <v>4</v>
      </c>
      <c r="AI132" s="5">
        <v>4</v>
      </c>
      <c r="AJ132" s="5">
        <v>4</v>
      </c>
      <c r="AK132" s="5">
        <v>4</v>
      </c>
      <c r="AL132" s="5">
        <v>5</v>
      </c>
      <c r="AM132" s="5">
        <v>5</v>
      </c>
      <c r="AN132" s="5">
        <v>5</v>
      </c>
      <c r="AO132" s="5">
        <v>5</v>
      </c>
      <c r="AP132" s="6">
        <v>5</v>
      </c>
      <c r="AQ132" s="6">
        <v>5</v>
      </c>
      <c r="AR132" s="6">
        <v>5</v>
      </c>
    </row>
    <row r="133" spans="1:44" ht="21.75" x14ac:dyDescent="0.5">
      <c r="A133" s="1">
        <v>132</v>
      </c>
      <c r="B133" s="1">
        <v>2</v>
      </c>
      <c r="C133" s="1" t="s">
        <v>17</v>
      </c>
      <c r="D133" s="1" t="s">
        <v>91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1</v>
      </c>
      <c r="O133" s="1">
        <v>0</v>
      </c>
      <c r="P133" s="1">
        <v>0</v>
      </c>
      <c r="Q133" s="1">
        <v>0</v>
      </c>
      <c r="R133" s="1">
        <v>0</v>
      </c>
      <c r="S133" s="2">
        <v>5</v>
      </c>
      <c r="T133" s="2">
        <v>5</v>
      </c>
      <c r="U133" s="2">
        <v>5</v>
      </c>
      <c r="V133" s="3">
        <v>4</v>
      </c>
      <c r="W133" s="3">
        <v>5</v>
      </c>
      <c r="X133" s="4">
        <v>4</v>
      </c>
      <c r="Y133" s="4">
        <v>5</v>
      </c>
      <c r="Z133" s="4">
        <v>5</v>
      </c>
      <c r="AA133" s="4">
        <v>5</v>
      </c>
      <c r="AB133" s="4">
        <v>5</v>
      </c>
      <c r="AC133" s="5">
        <v>3</v>
      </c>
      <c r="AD133" s="5">
        <v>2</v>
      </c>
      <c r="AE133" s="5">
        <v>4</v>
      </c>
      <c r="AF133" s="5">
        <v>2</v>
      </c>
      <c r="AG133" s="5">
        <v>4</v>
      </c>
      <c r="AH133" s="5">
        <v>3</v>
      </c>
      <c r="AI133" s="5">
        <v>4</v>
      </c>
      <c r="AJ133" s="5">
        <v>3</v>
      </c>
      <c r="AK133" s="5">
        <v>3</v>
      </c>
      <c r="AL133" s="5">
        <v>4</v>
      </c>
      <c r="AM133" s="5">
        <v>4</v>
      </c>
      <c r="AN133" s="5">
        <v>3</v>
      </c>
      <c r="AO133" s="5">
        <v>4</v>
      </c>
      <c r="AP133" s="6">
        <v>4</v>
      </c>
      <c r="AQ133" s="6">
        <v>4</v>
      </c>
      <c r="AR133" s="6">
        <v>4</v>
      </c>
    </row>
    <row r="134" spans="1:44" ht="21.75" x14ac:dyDescent="0.5">
      <c r="A134" s="1">
        <v>133</v>
      </c>
      <c r="B134" s="1">
        <v>3</v>
      </c>
      <c r="C134" s="1" t="s">
        <v>78</v>
      </c>
      <c r="D134" s="1" t="s">
        <v>130</v>
      </c>
      <c r="F134" s="1">
        <v>0</v>
      </c>
      <c r="G134" s="1">
        <v>0</v>
      </c>
      <c r="H134" s="1">
        <v>1</v>
      </c>
      <c r="I134" s="1">
        <v>1</v>
      </c>
      <c r="J134" s="1">
        <v>0</v>
      </c>
      <c r="K134" s="1">
        <v>0</v>
      </c>
      <c r="L134" s="1">
        <v>0</v>
      </c>
      <c r="M134" s="1">
        <v>0</v>
      </c>
      <c r="N134" s="1">
        <v>1</v>
      </c>
      <c r="O134" s="1">
        <v>0</v>
      </c>
      <c r="P134" s="1">
        <v>0</v>
      </c>
      <c r="Q134" s="1">
        <v>0</v>
      </c>
      <c r="R134" s="1">
        <v>0</v>
      </c>
      <c r="S134" s="2">
        <v>5</v>
      </c>
      <c r="T134" s="2">
        <v>5</v>
      </c>
      <c r="U134" s="2">
        <v>5</v>
      </c>
      <c r="V134" s="3">
        <v>4</v>
      </c>
      <c r="W134" s="3">
        <v>4</v>
      </c>
      <c r="X134" s="4">
        <v>5</v>
      </c>
      <c r="Y134" s="4">
        <v>5</v>
      </c>
      <c r="Z134" s="4">
        <v>5</v>
      </c>
      <c r="AA134" s="4">
        <v>5</v>
      </c>
      <c r="AB134" s="4">
        <v>5</v>
      </c>
      <c r="AC134" s="5">
        <v>3</v>
      </c>
      <c r="AD134" s="5">
        <v>3</v>
      </c>
      <c r="AE134" s="5">
        <v>4</v>
      </c>
      <c r="AF134" s="5">
        <v>3</v>
      </c>
      <c r="AG134" s="5">
        <v>5</v>
      </c>
      <c r="AH134" s="5">
        <v>4</v>
      </c>
      <c r="AI134" s="5">
        <v>3</v>
      </c>
      <c r="AJ134" s="5">
        <v>4</v>
      </c>
      <c r="AK134" s="5">
        <v>4</v>
      </c>
      <c r="AL134" s="5">
        <v>4</v>
      </c>
      <c r="AM134" s="5">
        <v>4</v>
      </c>
      <c r="AN134" s="5">
        <v>4</v>
      </c>
      <c r="AO134" s="5">
        <v>4</v>
      </c>
      <c r="AP134" s="6">
        <v>3</v>
      </c>
      <c r="AQ134" s="6">
        <v>4</v>
      </c>
      <c r="AR134" s="6">
        <v>4</v>
      </c>
    </row>
    <row r="135" spans="1:44" ht="43.5" x14ac:dyDescent="0.5">
      <c r="A135" s="1">
        <v>134</v>
      </c>
      <c r="B135" s="1">
        <v>3</v>
      </c>
      <c r="C135" s="1" t="s">
        <v>78</v>
      </c>
      <c r="D135" s="1" t="s">
        <v>93</v>
      </c>
      <c r="F135" s="1">
        <v>1</v>
      </c>
      <c r="G135" s="1">
        <v>0</v>
      </c>
      <c r="H135" s="1">
        <v>1</v>
      </c>
      <c r="I135" s="1">
        <v>1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2">
        <v>5</v>
      </c>
      <c r="T135" s="2">
        <v>5</v>
      </c>
      <c r="U135" s="2">
        <v>5</v>
      </c>
      <c r="V135" s="3">
        <v>5</v>
      </c>
      <c r="W135" s="3">
        <v>5</v>
      </c>
      <c r="X135" s="4">
        <v>5</v>
      </c>
      <c r="Y135" s="4">
        <v>4</v>
      </c>
      <c r="Z135" s="4">
        <v>5</v>
      </c>
      <c r="AA135" s="4">
        <v>4</v>
      </c>
      <c r="AB135" s="4">
        <v>5</v>
      </c>
      <c r="AC135" s="5">
        <v>2</v>
      </c>
      <c r="AD135" s="5">
        <v>2</v>
      </c>
      <c r="AE135" s="5">
        <v>2</v>
      </c>
      <c r="AF135" s="5">
        <v>2</v>
      </c>
      <c r="AG135" s="5">
        <v>5</v>
      </c>
      <c r="AH135" s="5">
        <v>4</v>
      </c>
      <c r="AI135" s="5">
        <v>5</v>
      </c>
      <c r="AJ135" s="5">
        <v>5</v>
      </c>
      <c r="AK135" s="5">
        <v>5</v>
      </c>
      <c r="AL135" s="5">
        <v>5</v>
      </c>
      <c r="AM135" s="5">
        <v>4</v>
      </c>
      <c r="AN135" s="5">
        <v>5</v>
      </c>
      <c r="AO135" s="5">
        <v>5</v>
      </c>
      <c r="AP135" s="6">
        <v>4</v>
      </c>
      <c r="AQ135" s="6">
        <v>4</v>
      </c>
      <c r="AR135" s="6">
        <v>4</v>
      </c>
    </row>
    <row r="136" spans="1:44" ht="43.5" x14ac:dyDescent="0.5">
      <c r="A136" s="1">
        <v>135</v>
      </c>
      <c r="B136" s="1">
        <v>3</v>
      </c>
      <c r="C136" s="1" t="s">
        <v>78</v>
      </c>
      <c r="D136" s="1" t="s">
        <v>93</v>
      </c>
      <c r="F136" s="1">
        <v>1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2">
        <v>4</v>
      </c>
      <c r="T136" s="2">
        <v>4</v>
      </c>
      <c r="U136" s="2">
        <v>4</v>
      </c>
      <c r="V136" s="3">
        <v>4</v>
      </c>
      <c r="W136" s="3">
        <v>4</v>
      </c>
      <c r="X136" s="4">
        <v>4</v>
      </c>
      <c r="Y136" s="4">
        <v>4</v>
      </c>
      <c r="Z136" s="4">
        <v>4</v>
      </c>
      <c r="AA136" s="4">
        <v>4</v>
      </c>
      <c r="AB136" s="4">
        <v>4</v>
      </c>
      <c r="AC136" s="5">
        <v>2</v>
      </c>
      <c r="AD136" s="5">
        <v>2</v>
      </c>
      <c r="AE136" s="5">
        <v>2</v>
      </c>
      <c r="AF136" s="5">
        <v>2</v>
      </c>
      <c r="AG136" s="5">
        <v>4</v>
      </c>
      <c r="AH136" s="5">
        <v>4</v>
      </c>
      <c r="AI136" s="5">
        <v>4</v>
      </c>
      <c r="AJ136" s="5">
        <v>4</v>
      </c>
      <c r="AK136" s="5">
        <v>4</v>
      </c>
      <c r="AL136" s="5">
        <v>4</v>
      </c>
      <c r="AM136" s="5">
        <v>4</v>
      </c>
      <c r="AN136" s="5">
        <v>4</v>
      </c>
      <c r="AO136" s="5">
        <v>4</v>
      </c>
      <c r="AP136" s="6">
        <v>4</v>
      </c>
      <c r="AQ136" s="6">
        <v>4</v>
      </c>
      <c r="AR136" s="6">
        <v>4</v>
      </c>
    </row>
    <row r="137" spans="1:44" ht="21.75" x14ac:dyDescent="0.5">
      <c r="A137" s="1">
        <v>136</v>
      </c>
      <c r="B137" s="1">
        <v>2</v>
      </c>
      <c r="C137" s="1" t="s">
        <v>17</v>
      </c>
      <c r="D137" s="1" t="s">
        <v>132</v>
      </c>
      <c r="F137" s="1">
        <v>1</v>
      </c>
      <c r="G137" s="1">
        <v>0</v>
      </c>
      <c r="H137" s="1">
        <v>1</v>
      </c>
      <c r="I137" s="1">
        <v>0</v>
      </c>
      <c r="J137" s="1">
        <v>0</v>
      </c>
      <c r="K137" s="1">
        <v>1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2">
        <v>4</v>
      </c>
      <c r="T137" s="2">
        <v>3</v>
      </c>
      <c r="U137" s="2">
        <v>4</v>
      </c>
      <c r="V137" s="3">
        <v>4</v>
      </c>
      <c r="W137" s="3">
        <v>4</v>
      </c>
      <c r="X137" s="4">
        <v>4</v>
      </c>
      <c r="Y137" s="4">
        <v>5</v>
      </c>
      <c r="Z137" s="4">
        <v>5</v>
      </c>
      <c r="AA137" s="4">
        <v>5</v>
      </c>
      <c r="AB137" s="4">
        <v>5</v>
      </c>
      <c r="AC137" s="5">
        <v>3</v>
      </c>
      <c r="AD137" s="5">
        <v>3</v>
      </c>
      <c r="AE137" s="5">
        <v>3</v>
      </c>
      <c r="AF137" s="5">
        <v>2</v>
      </c>
      <c r="AG137" s="5">
        <v>4</v>
      </c>
      <c r="AH137" s="5">
        <v>4</v>
      </c>
      <c r="AI137" s="5">
        <v>4</v>
      </c>
      <c r="AJ137" s="5">
        <v>4</v>
      </c>
      <c r="AK137" s="5">
        <v>4</v>
      </c>
      <c r="AL137" s="5">
        <v>5</v>
      </c>
      <c r="AM137" s="5">
        <v>5</v>
      </c>
      <c r="AN137" s="5">
        <v>5</v>
      </c>
      <c r="AO137" s="5">
        <v>5</v>
      </c>
      <c r="AP137" s="6">
        <v>5</v>
      </c>
      <c r="AQ137" s="6">
        <v>5</v>
      </c>
      <c r="AR137" s="6">
        <v>5</v>
      </c>
    </row>
    <row r="138" spans="1:44" ht="21.75" x14ac:dyDescent="0.5">
      <c r="A138" s="1">
        <v>137</v>
      </c>
      <c r="B138" s="1">
        <v>2</v>
      </c>
      <c r="C138" s="1" t="s">
        <v>17</v>
      </c>
      <c r="D138" s="1" t="s">
        <v>100</v>
      </c>
      <c r="F138" s="1">
        <v>1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2">
        <v>4</v>
      </c>
      <c r="T138" s="2">
        <v>3</v>
      </c>
      <c r="U138" s="2">
        <v>3</v>
      </c>
      <c r="V138" s="3">
        <v>3</v>
      </c>
      <c r="W138" s="3">
        <v>4</v>
      </c>
      <c r="X138" s="4">
        <v>3</v>
      </c>
      <c r="Y138" s="4">
        <v>2</v>
      </c>
      <c r="Z138" s="4">
        <v>3</v>
      </c>
      <c r="AA138" s="4">
        <v>3</v>
      </c>
      <c r="AB138" s="4">
        <v>4</v>
      </c>
      <c r="AC138" s="5">
        <v>4</v>
      </c>
      <c r="AD138" s="5">
        <v>4</v>
      </c>
      <c r="AE138" s="5">
        <v>4</v>
      </c>
      <c r="AF138" s="5">
        <v>4</v>
      </c>
      <c r="AG138" s="5">
        <v>4</v>
      </c>
      <c r="AH138" s="5">
        <v>3</v>
      </c>
      <c r="AI138" s="5">
        <v>4</v>
      </c>
      <c r="AJ138" s="5">
        <v>3</v>
      </c>
      <c r="AK138" s="5">
        <v>4</v>
      </c>
      <c r="AL138" s="5">
        <v>3</v>
      </c>
      <c r="AM138" s="5">
        <v>4</v>
      </c>
      <c r="AN138" s="5">
        <v>3</v>
      </c>
      <c r="AO138" s="5">
        <v>4</v>
      </c>
      <c r="AP138" s="6">
        <v>4</v>
      </c>
      <c r="AQ138" s="6">
        <v>4</v>
      </c>
      <c r="AR138" s="6">
        <v>4</v>
      </c>
    </row>
    <row r="139" spans="1:44" ht="21.75" x14ac:dyDescent="0.5">
      <c r="A139" s="1">
        <v>138</v>
      </c>
      <c r="B139" s="1">
        <v>2</v>
      </c>
      <c r="C139" s="1" t="s">
        <v>17</v>
      </c>
      <c r="D139" s="1" t="s">
        <v>100</v>
      </c>
      <c r="F139" s="1">
        <v>0</v>
      </c>
      <c r="G139" s="1">
        <v>0</v>
      </c>
      <c r="H139" s="1">
        <v>0</v>
      </c>
      <c r="I139" s="1">
        <v>1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2">
        <v>4</v>
      </c>
      <c r="T139" s="2">
        <v>3</v>
      </c>
      <c r="U139" s="2">
        <v>1</v>
      </c>
      <c r="V139" s="3">
        <v>4</v>
      </c>
      <c r="W139" s="3">
        <v>4</v>
      </c>
      <c r="X139" s="4">
        <v>4</v>
      </c>
      <c r="Y139" s="4">
        <v>2</v>
      </c>
      <c r="Z139" s="4">
        <v>4</v>
      </c>
      <c r="AA139" s="4">
        <v>4</v>
      </c>
      <c r="AB139" s="4">
        <v>5</v>
      </c>
      <c r="AC139" s="5">
        <v>1</v>
      </c>
      <c r="AD139" s="5">
        <v>1</v>
      </c>
      <c r="AE139" s="5">
        <v>1</v>
      </c>
      <c r="AF139" s="5">
        <v>1</v>
      </c>
      <c r="AG139" s="5">
        <v>4</v>
      </c>
      <c r="AH139" s="5">
        <v>4</v>
      </c>
      <c r="AI139" s="5">
        <v>4</v>
      </c>
      <c r="AJ139" s="5">
        <v>4</v>
      </c>
      <c r="AK139" s="5">
        <v>4</v>
      </c>
      <c r="AL139" s="5">
        <v>5</v>
      </c>
      <c r="AM139" s="5">
        <v>5</v>
      </c>
      <c r="AN139" s="5">
        <v>5</v>
      </c>
      <c r="AO139" s="5">
        <v>5</v>
      </c>
      <c r="AP139" s="6">
        <v>4</v>
      </c>
      <c r="AQ139" s="6">
        <v>4</v>
      </c>
      <c r="AR139" s="6">
        <v>5</v>
      </c>
    </row>
    <row r="140" spans="1:44" ht="21.75" x14ac:dyDescent="0.5">
      <c r="A140" s="1">
        <v>139</v>
      </c>
      <c r="B140" s="1">
        <v>2</v>
      </c>
      <c r="C140" s="1" t="s">
        <v>17</v>
      </c>
      <c r="D140" s="1" t="s">
        <v>88</v>
      </c>
      <c r="F140" s="1">
        <v>0</v>
      </c>
      <c r="G140" s="1">
        <v>0</v>
      </c>
      <c r="H140" s="1">
        <v>1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2">
        <v>4</v>
      </c>
      <c r="T140" s="2">
        <v>3</v>
      </c>
      <c r="U140" s="2">
        <v>2</v>
      </c>
      <c r="V140" s="3">
        <v>3</v>
      </c>
      <c r="W140" s="3">
        <v>4</v>
      </c>
      <c r="X140" s="4">
        <v>2</v>
      </c>
      <c r="Y140" s="4">
        <v>2</v>
      </c>
      <c r="Z140" s="4">
        <v>2</v>
      </c>
      <c r="AA140" s="4">
        <v>3</v>
      </c>
      <c r="AB140" s="4">
        <v>3</v>
      </c>
      <c r="AC140" s="5">
        <v>3</v>
      </c>
      <c r="AD140" s="5">
        <v>4</v>
      </c>
      <c r="AE140" s="5">
        <v>4</v>
      </c>
      <c r="AF140" s="5">
        <v>4</v>
      </c>
      <c r="AG140" s="5">
        <v>3</v>
      </c>
      <c r="AH140" s="5">
        <v>3</v>
      </c>
      <c r="AI140" s="5">
        <v>3</v>
      </c>
      <c r="AJ140" s="5">
        <v>3</v>
      </c>
      <c r="AK140" s="5">
        <v>3</v>
      </c>
      <c r="AL140" s="5">
        <v>3</v>
      </c>
      <c r="AM140" s="5">
        <v>3</v>
      </c>
      <c r="AN140" s="5">
        <v>3</v>
      </c>
      <c r="AO140" s="5">
        <v>3</v>
      </c>
      <c r="AP140" s="6">
        <v>4</v>
      </c>
      <c r="AQ140" s="6">
        <v>4</v>
      </c>
      <c r="AR140" s="6">
        <v>4</v>
      </c>
    </row>
    <row r="141" spans="1:44" ht="21.75" x14ac:dyDescent="0.5">
      <c r="A141" s="1">
        <v>140</v>
      </c>
      <c r="B141" s="1">
        <v>2</v>
      </c>
      <c r="C141" s="1" t="s">
        <v>17</v>
      </c>
      <c r="D141" s="1" t="s">
        <v>109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1">
        <v>0</v>
      </c>
      <c r="L141" s="1">
        <v>0</v>
      </c>
      <c r="M141" s="1">
        <v>0</v>
      </c>
      <c r="N141" s="1">
        <v>1</v>
      </c>
      <c r="O141" s="1">
        <v>0</v>
      </c>
      <c r="P141" s="1">
        <v>0</v>
      </c>
      <c r="Q141" s="1">
        <v>0</v>
      </c>
      <c r="R141" s="1">
        <v>0</v>
      </c>
      <c r="S141" s="2">
        <v>3</v>
      </c>
      <c r="T141" s="2">
        <v>5</v>
      </c>
      <c r="U141" s="2">
        <v>3</v>
      </c>
      <c r="V141" s="3">
        <v>3</v>
      </c>
      <c r="W141" s="3">
        <v>3</v>
      </c>
      <c r="X141" s="4">
        <v>5</v>
      </c>
      <c r="Y141" s="4">
        <v>5</v>
      </c>
      <c r="Z141" s="4">
        <v>5</v>
      </c>
      <c r="AA141" s="4">
        <v>5</v>
      </c>
      <c r="AB141" s="4">
        <v>5</v>
      </c>
      <c r="AC141" s="5">
        <v>5</v>
      </c>
      <c r="AD141" s="5">
        <v>5</v>
      </c>
      <c r="AE141" s="5">
        <v>5</v>
      </c>
      <c r="AF141" s="5">
        <v>5</v>
      </c>
      <c r="AG141" s="5">
        <v>5</v>
      </c>
      <c r="AH141" s="5">
        <v>5</v>
      </c>
      <c r="AI141" s="5">
        <v>5</v>
      </c>
      <c r="AJ141" s="5">
        <v>5</v>
      </c>
      <c r="AK141" s="5">
        <v>5</v>
      </c>
      <c r="AL141" s="5">
        <v>5</v>
      </c>
      <c r="AM141" s="5">
        <v>5</v>
      </c>
      <c r="AN141" s="5">
        <v>5</v>
      </c>
      <c r="AO141" s="5">
        <v>5</v>
      </c>
      <c r="AP141" s="6">
        <v>5</v>
      </c>
      <c r="AQ141" s="6">
        <v>5</v>
      </c>
      <c r="AR141" s="6">
        <v>5</v>
      </c>
    </row>
    <row r="142" spans="1:44" ht="21.75" x14ac:dyDescent="0.5">
      <c r="A142" s="1">
        <v>141</v>
      </c>
      <c r="B142" s="1">
        <v>2</v>
      </c>
      <c r="C142" s="1" t="s">
        <v>17</v>
      </c>
      <c r="D142" s="1" t="s">
        <v>133</v>
      </c>
      <c r="F142" s="1">
        <v>1</v>
      </c>
      <c r="G142" s="1">
        <v>0</v>
      </c>
      <c r="H142" s="1">
        <v>1</v>
      </c>
      <c r="I142" s="1">
        <v>0</v>
      </c>
      <c r="J142" s="1">
        <v>1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2">
        <v>3</v>
      </c>
      <c r="T142" s="2">
        <v>3</v>
      </c>
      <c r="U142" s="2">
        <v>3</v>
      </c>
      <c r="V142" s="3">
        <v>4</v>
      </c>
      <c r="W142" s="3">
        <v>4</v>
      </c>
      <c r="X142" s="4">
        <v>3</v>
      </c>
      <c r="Y142" s="4">
        <v>2</v>
      </c>
      <c r="Z142" s="4">
        <v>4</v>
      </c>
      <c r="AA142" s="4">
        <v>4</v>
      </c>
      <c r="AB142" s="4">
        <v>4</v>
      </c>
      <c r="AC142" s="5">
        <v>3</v>
      </c>
      <c r="AD142" s="5">
        <v>3</v>
      </c>
      <c r="AE142" s="5">
        <v>3</v>
      </c>
      <c r="AF142" s="5">
        <v>3</v>
      </c>
      <c r="AG142" s="5">
        <v>3</v>
      </c>
      <c r="AH142" s="5">
        <v>3</v>
      </c>
      <c r="AI142" s="5">
        <v>3</v>
      </c>
      <c r="AJ142" s="5">
        <v>3</v>
      </c>
      <c r="AK142" s="5">
        <v>3</v>
      </c>
      <c r="AL142" s="5">
        <v>3</v>
      </c>
      <c r="AM142" s="5">
        <v>3</v>
      </c>
      <c r="AN142" s="5">
        <v>3</v>
      </c>
      <c r="AO142" s="5">
        <v>3</v>
      </c>
      <c r="AP142" s="6">
        <v>4</v>
      </c>
      <c r="AQ142" s="6">
        <v>4</v>
      </c>
      <c r="AR142" s="6">
        <v>4</v>
      </c>
    </row>
    <row r="143" spans="1:44" ht="21.75" x14ac:dyDescent="0.5">
      <c r="A143" s="1">
        <v>142</v>
      </c>
      <c r="B143" s="1">
        <v>2</v>
      </c>
      <c r="C143" s="1" t="s">
        <v>17</v>
      </c>
      <c r="D143" s="1" t="s">
        <v>109</v>
      </c>
      <c r="F143" s="1">
        <v>1</v>
      </c>
      <c r="G143" s="1">
        <v>0</v>
      </c>
      <c r="H143" s="1">
        <v>1</v>
      </c>
      <c r="I143" s="1">
        <v>1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2">
        <v>4</v>
      </c>
      <c r="T143" s="2">
        <v>4</v>
      </c>
      <c r="U143" s="2">
        <v>4</v>
      </c>
      <c r="V143" s="3">
        <v>4</v>
      </c>
      <c r="W143" s="3">
        <v>4</v>
      </c>
      <c r="X143" s="4">
        <v>4</v>
      </c>
      <c r="Y143" s="4">
        <v>4</v>
      </c>
      <c r="Z143" s="4">
        <v>4</v>
      </c>
      <c r="AA143" s="4">
        <v>4</v>
      </c>
      <c r="AB143" s="4">
        <v>4</v>
      </c>
      <c r="AC143" s="5">
        <v>3</v>
      </c>
      <c r="AD143" s="5">
        <v>3</v>
      </c>
      <c r="AE143" s="5">
        <v>3</v>
      </c>
      <c r="AF143" s="5">
        <v>3</v>
      </c>
      <c r="AG143" s="5">
        <v>4</v>
      </c>
      <c r="AH143" s="5">
        <v>4</v>
      </c>
      <c r="AI143" s="5">
        <v>4</v>
      </c>
      <c r="AJ143" s="5">
        <v>4</v>
      </c>
      <c r="AK143" s="5">
        <v>4</v>
      </c>
      <c r="AL143" s="5">
        <v>5</v>
      </c>
      <c r="AM143" s="5">
        <v>5</v>
      </c>
      <c r="AN143" s="5">
        <v>5</v>
      </c>
      <c r="AO143" s="5">
        <v>5</v>
      </c>
      <c r="AP143" s="6">
        <v>4</v>
      </c>
      <c r="AQ143" s="6">
        <v>4</v>
      </c>
      <c r="AR143" s="6">
        <v>4</v>
      </c>
    </row>
    <row r="144" spans="1:44" ht="21.75" x14ac:dyDescent="0.5">
      <c r="A144" s="1">
        <v>143</v>
      </c>
      <c r="B144" s="1">
        <v>2</v>
      </c>
      <c r="C144" s="1" t="s">
        <v>17</v>
      </c>
      <c r="D144" s="1" t="s">
        <v>109</v>
      </c>
      <c r="F144" s="1">
        <v>1</v>
      </c>
      <c r="G144" s="1">
        <v>0</v>
      </c>
      <c r="H144" s="1">
        <v>1</v>
      </c>
      <c r="I144" s="1">
        <v>1</v>
      </c>
      <c r="J144" s="1">
        <v>0</v>
      </c>
      <c r="K144" s="1">
        <v>0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2">
        <v>4</v>
      </c>
      <c r="T144" s="2">
        <v>4</v>
      </c>
      <c r="U144" s="2">
        <v>4</v>
      </c>
      <c r="V144" s="3">
        <v>4</v>
      </c>
      <c r="W144" s="3">
        <v>4</v>
      </c>
      <c r="X144" s="4">
        <v>4</v>
      </c>
      <c r="Y144" s="4">
        <v>4</v>
      </c>
      <c r="Z144" s="4">
        <v>4</v>
      </c>
      <c r="AA144" s="4">
        <v>4</v>
      </c>
      <c r="AB144" s="4">
        <v>4</v>
      </c>
      <c r="AC144" s="5">
        <v>3</v>
      </c>
      <c r="AD144" s="5">
        <v>3</v>
      </c>
      <c r="AE144" s="5">
        <v>3</v>
      </c>
      <c r="AF144" s="5">
        <v>3</v>
      </c>
      <c r="AG144" s="5">
        <v>4</v>
      </c>
      <c r="AH144" s="5">
        <v>4</v>
      </c>
      <c r="AI144" s="5">
        <v>4</v>
      </c>
      <c r="AJ144" s="5">
        <v>4</v>
      </c>
      <c r="AK144" s="5">
        <v>4</v>
      </c>
      <c r="AL144" s="5">
        <v>4</v>
      </c>
      <c r="AM144" s="5">
        <v>4</v>
      </c>
      <c r="AN144" s="5">
        <v>4</v>
      </c>
      <c r="AO144" s="5">
        <v>4</v>
      </c>
      <c r="AP144" s="6">
        <v>3</v>
      </c>
      <c r="AQ144" s="6">
        <v>4</v>
      </c>
      <c r="AR144" s="6">
        <v>5</v>
      </c>
    </row>
    <row r="145" spans="1:44" ht="21.75" x14ac:dyDescent="0.5">
      <c r="A145" s="1">
        <v>144</v>
      </c>
      <c r="B145" s="1">
        <v>2</v>
      </c>
      <c r="C145" s="1" t="s">
        <v>17</v>
      </c>
      <c r="D145" s="1" t="s">
        <v>109</v>
      </c>
      <c r="F145" s="1">
        <v>0</v>
      </c>
      <c r="G145" s="1">
        <v>0</v>
      </c>
      <c r="H145" s="1">
        <v>1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2">
        <v>3</v>
      </c>
      <c r="T145" s="2">
        <v>5</v>
      </c>
      <c r="U145" s="2">
        <v>5</v>
      </c>
      <c r="V145" s="3">
        <v>3</v>
      </c>
      <c r="W145" s="3">
        <v>3</v>
      </c>
      <c r="X145" s="4">
        <v>5</v>
      </c>
      <c r="Y145" s="4">
        <v>5</v>
      </c>
      <c r="Z145" s="4">
        <v>5</v>
      </c>
      <c r="AA145" s="4">
        <v>4</v>
      </c>
      <c r="AB145" s="4">
        <v>4</v>
      </c>
      <c r="AC145" s="5">
        <v>2</v>
      </c>
      <c r="AD145" s="5">
        <v>3</v>
      </c>
      <c r="AE145" s="5">
        <v>2</v>
      </c>
      <c r="AF145" s="5">
        <v>2</v>
      </c>
      <c r="AG145" s="5">
        <v>4</v>
      </c>
      <c r="AH145" s="5">
        <v>4</v>
      </c>
      <c r="AI145" s="5">
        <v>4</v>
      </c>
      <c r="AJ145" s="5">
        <v>4</v>
      </c>
      <c r="AK145" s="5">
        <v>4</v>
      </c>
      <c r="AL145" s="5">
        <v>5</v>
      </c>
      <c r="AM145" s="5">
        <v>5</v>
      </c>
      <c r="AN145" s="5">
        <v>5</v>
      </c>
      <c r="AO145" s="5">
        <v>5</v>
      </c>
      <c r="AP145" s="6">
        <v>4</v>
      </c>
      <c r="AQ145" s="6">
        <v>4</v>
      </c>
      <c r="AR145" s="6">
        <v>4</v>
      </c>
    </row>
    <row r="146" spans="1:44" ht="21.75" x14ac:dyDescent="0.5">
      <c r="A146" s="1">
        <v>145</v>
      </c>
      <c r="B146" s="1">
        <v>2</v>
      </c>
      <c r="C146" s="1" t="s">
        <v>17</v>
      </c>
      <c r="D146" s="1" t="s">
        <v>109</v>
      </c>
      <c r="F146" s="1">
        <v>0</v>
      </c>
      <c r="G146" s="1">
        <v>0</v>
      </c>
      <c r="H146" s="1">
        <v>0</v>
      </c>
      <c r="I146" s="1">
        <v>1</v>
      </c>
      <c r="J146" s="1">
        <v>0</v>
      </c>
      <c r="K146" s="1">
        <v>1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2">
        <v>4</v>
      </c>
      <c r="T146" s="2">
        <v>4</v>
      </c>
      <c r="U146" s="2">
        <v>4</v>
      </c>
      <c r="V146" s="3">
        <v>4</v>
      </c>
      <c r="W146" s="3">
        <v>3</v>
      </c>
      <c r="X146" s="4">
        <v>2</v>
      </c>
      <c r="Y146" s="4">
        <v>3</v>
      </c>
      <c r="Z146" s="4">
        <v>4</v>
      </c>
      <c r="AA146" s="4">
        <v>4</v>
      </c>
      <c r="AB146" s="4">
        <v>4</v>
      </c>
      <c r="AC146" s="5">
        <v>2</v>
      </c>
      <c r="AD146" s="5">
        <v>2</v>
      </c>
      <c r="AE146" s="5">
        <v>2</v>
      </c>
      <c r="AF146" s="5">
        <v>2</v>
      </c>
      <c r="AG146" s="5">
        <v>5</v>
      </c>
      <c r="AH146" s="5">
        <v>5</v>
      </c>
      <c r="AI146" s="5">
        <v>5</v>
      </c>
      <c r="AJ146" s="5">
        <v>5</v>
      </c>
      <c r="AK146" s="5">
        <v>5</v>
      </c>
      <c r="AL146" s="5">
        <v>5</v>
      </c>
      <c r="AM146" s="5">
        <v>4</v>
      </c>
      <c r="AN146" s="5">
        <v>4</v>
      </c>
      <c r="AO146" s="5">
        <v>5</v>
      </c>
      <c r="AP146" s="6">
        <v>5</v>
      </c>
      <c r="AQ146" s="6">
        <v>5</v>
      </c>
      <c r="AR146" s="6">
        <v>5</v>
      </c>
    </row>
    <row r="147" spans="1:44" ht="43.5" x14ac:dyDescent="0.5">
      <c r="A147" s="1">
        <v>146</v>
      </c>
      <c r="B147" s="1">
        <v>3</v>
      </c>
      <c r="C147" s="1" t="s">
        <v>78</v>
      </c>
      <c r="D147" s="1" t="s">
        <v>93</v>
      </c>
      <c r="F147" s="1">
        <v>0</v>
      </c>
      <c r="G147" s="1">
        <v>0</v>
      </c>
      <c r="H147" s="1">
        <v>0</v>
      </c>
      <c r="I147" s="1">
        <v>1</v>
      </c>
      <c r="J147" s="1">
        <v>0</v>
      </c>
      <c r="K147" s="1">
        <v>0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2">
        <v>4</v>
      </c>
      <c r="T147" s="2">
        <v>4</v>
      </c>
      <c r="U147" s="2">
        <v>4</v>
      </c>
      <c r="V147" s="3">
        <v>4</v>
      </c>
      <c r="W147" s="3">
        <v>4</v>
      </c>
      <c r="X147" s="4">
        <v>5</v>
      </c>
      <c r="Y147" s="4">
        <v>2</v>
      </c>
      <c r="Z147" s="4">
        <v>3</v>
      </c>
      <c r="AA147" s="4">
        <v>2</v>
      </c>
      <c r="AB147" s="4">
        <v>4</v>
      </c>
      <c r="AC147" s="5">
        <v>2</v>
      </c>
      <c r="AD147" s="5">
        <v>2</v>
      </c>
      <c r="AE147" s="5">
        <v>2</v>
      </c>
      <c r="AF147" s="5">
        <v>2</v>
      </c>
      <c r="AG147" s="5">
        <v>4</v>
      </c>
      <c r="AH147" s="5">
        <v>4</v>
      </c>
      <c r="AI147" s="5">
        <v>4</v>
      </c>
      <c r="AJ147" s="5">
        <v>4</v>
      </c>
      <c r="AK147" s="5">
        <v>3</v>
      </c>
      <c r="AL147" s="5">
        <v>4</v>
      </c>
      <c r="AM147" s="5">
        <v>4</v>
      </c>
      <c r="AN147" s="5">
        <v>3</v>
      </c>
      <c r="AO147" s="5">
        <v>4</v>
      </c>
      <c r="AP147" s="6">
        <v>3</v>
      </c>
      <c r="AQ147" s="6">
        <v>3</v>
      </c>
      <c r="AR147" s="6">
        <v>3</v>
      </c>
    </row>
    <row r="148" spans="1:44" ht="21.75" x14ac:dyDescent="0.5">
      <c r="A148" s="1">
        <v>147</v>
      </c>
      <c r="B148" s="1">
        <v>3</v>
      </c>
      <c r="C148" s="1" t="s">
        <v>78</v>
      </c>
      <c r="D148" s="1" t="s">
        <v>89</v>
      </c>
      <c r="F148" s="1">
        <v>0</v>
      </c>
      <c r="G148" s="1">
        <v>1</v>
      </c>
      <c r="H148" s="1">
        <v>1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2">
        <v>4</v>
      </c>
      <c r="T148" s="2">
        <v>3</v>
      </c>
      <c r="U148" s="2">
        <v>4</v>
      </c>
      <c r="V148" s="3">
        <v>4</v>
      </c>
      <c r="W148" s="3">
        <v>4</v>
      </c>
      <c r="X148" s="4">
        <v>3</v>
      </c>
      <c r="Y148" s="4">
        <v>4</v>
      </c>
      <c r="Z148" s="4">
        <v>4</v>
      </c>
      <c r="AA148" s="4">
        <v>3</v>
      </c>
      <c r="AB148" s="4">
        <v>3</v>
      </c>
      <c r="AC148" s="5">
        <v>3</v>
      </c>
      <c r="AD148" s="5">
        <v>3</v>
      </c>
      <c r="AE148" s="5">
        <v>3</v>
      </c>
      <c r="AF148" s="5">
        <v>2</v>
      </c>
      <c r="AG148" s="5">
        <v>0</v>
      </c>
      <c r="AH148" s="5">
        <v>0</v>
      </c>
      <c r="AI148" s="5">
        <v>0</v>
      </c>
      <c r="AJ148" s="5">
        <v>0</v>
      </c>
      <c r="AK148" s="5">
        <v>0</v>
      </c>
      <c r="AL148" s="5">
        <v>4</v>
      </c>
      <c r="AM148" s="5">
        <v>4</v>
      </c>
      <c r="AN148" s="5">
        <v>4</v>
      </c>
      <c r="AO148" s="5">
        <v>4</v>
      </c>
      <c r="AP148" s="6">
        <v>4</v>
      </c>
      <c r="AQ148" s="6">
        <v>4</v>
      </c>
      <c r="AR148" s="6">
        <v>4</v>
      </c>
    </row>
    <row r="149" spans="1:44" ht="21.75" x14ac:dyDescent="0.5">
      <c r="A149" s="1">
        <v>148</v>
      </c>
      <c r="B149" s="1">
        <v>2</v>
      </c>
      <c r="C149" s="1" t="s">
        <v>17</v>
      </c>
      <c r="D149" s="1" t="s">
        <v>107</v>
      </c>
      <c r="F149" s="1">
        <v>1</v>
      </c>
      <c r="G149" s="1">
        <v>0</v>
      </c>
      <c r="H149" s="1">
        <v>0</v>
      </c>
      <c r="I149" s="1">
        <v>0</v>
      </c>
      <c r="J149" s="1">
        <v>1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2">
        <v>4</v>
      </c>
      <c r="T149" s="2">
        <v>3</v>
      </c>
      <c r="U149" s="2">
        <v>4</v>
      </c>
      <c r="V149" s="3">
        <v>4</v>
      </c>
      <c r="W149" s="3">
        <v>4</v>
      </c>
      <c r="X149" s="4">
        <v>4</v>
      </c>
      <c r="Y149" s="4">
        <v>4</v>
      </c>
      <c r="Z149" s="4">
        <v>4</v>
      </c>
      <c r="AA149" s="4">
        <v>4</v>
      </c>
      <c r="AB149" s="4">
        <v>4</v>
      </c>
      <c r="AC149" s="5">
        <v>3</v>
      </c>
      <c r="AD149" s="5">
        <v>4</v>
      </c>
      <c r="AE149" s="5">
        <v>4</v>
      </c>
      <c r="AF149" s="5">
        <v>4</v>
      </c>
      <c r="AG149" s="5">
        <v>4</v>
      </c>
      <c r="AH149" s="5">
        <v>4</v>
      </c>
      <c r="AI149" s="5">
        <v>4</v>
      </c>
      <c r="AJ149" s="5">
        <v>4</v>
      </c>
      <c r="AK149" s="5">
        <v>4</v>
      </c>
      <c r="AL149" s="5">
        <v>5</v>
      </c>
      <c r="AM149" s="5">
        <v>5</v>
      </c>
      <c r="AN149" s="5">
        <v>5</v>
      </c>
      <c r="AO149" s="5">
        <v>5</v>
      </c>
      <c r="AP149" s="6">
        <v>5</v>
      </c>
      <c r="AQ149" s="6">
        <v>4</v>
      </c>
      <c r="AR149" s="6">
        <v>4</v>
      </c>
    </row>
    <row r="150" spans="1:44" ht="43.5" x14ac:dyDescent="0.5">
      <c r="A150" s="1">
        <v>149</v>
      </c>
      <c r="B150" s="1">
        <v>3</v>
      </c>
      <c r="C150" s="1" t="s">
        <v>78</v>
      </c>
      <c r="D150" s="1" t="s">
        <v>93</v>
      </c>
      <c r="F150" s="1">
        <v>1</v>
      </c>
      <c r="G150" s="1">
        <v>0</v>
      </c>
      <c r="H150" s="1">
        <v>0</v>
      </c>
      <c r="I150" s="1">
        <v>1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  <c r="S150" s="2">
        <v>5</v>
      </c>
      <c r="T150" s="2">
        <v>5</v>
      </c>
      <c r="U150" s="2">
        <v>5</v>
      </c>
      <c r="V150" s="3">
        <v>5</v>
      </c>
      <c r="W150" s="3">
        <v>5</v>
      </c>
      <c r="X150" s="4">
        <v>4</v>
      </c>
      <c r="Y150" s="4">
        <v>4</v>
      </c>
      <c r="Z150" s="4">
        <v>4</v>
      </c>
      <c r="AA150" s="4">
        <v>4</v>
      </c>
      <c r="AB150" s="4">
        <v>4</v>
      </c>
      <c r="AC150" s="5">
        <v>3</v>
      </c>
      <c r="AD150" s="5">
        <v>3</v>
      </c>
      <c r="AE150" s="5">
        <v>3</v>
      </c>
      <c r="AF150" s="5">
        <v>3</v>
      </c>
      <c r="AG150" s="5">
        <v>4</v>
      </c>
      <c r="AH150" s="5">
        <v>4</v>
      </c>
      <c r="AI150" s="5">
        <v>4</v>
      </c>
      <c r="AJ150" s="5">
        <v>4</v>
      </c>
      <c r="AK150" s="5">
        <v>4</v>
      </c>
      <c r="AL150" s="5">
        <v>4</v>
      </c>
      <c r="AM150" s="5">
        <v>4</v>
      </c>
      <c r="AN150" s="5">
        <v>4</v>
      </c>
      <c r="AO150" s="5">
        <v>4</v>
      </c>
      <c r="AP150" s="6">
        <v>4</v>
      </c>
      <c r="AQ150" s="6">
        <v>4</v>
      </c>
      <c r="AR150" s="6">
        <v>4</v>
      </c>
    </row>
    <row r="151" spans="1:44" ht="43.5" x14ac:dyDescent="0.5">
      <c r="A151" s="1">
        <v>150</v>
      </c>
      <c r="B151" s="1">
        <v>3</v>
      </c>
      <c r="C151" s="1" t="s">
        <v>78</v>
      </c>
      <c r="D151" s="1" t="s">
        <v>93</v>
      </c>
      <c r="F151" s="1">
        <v>0</v>
      </c>
      <c r="G151" s="1">
        <v>0</v>
      </c>
      <c r="H151" s="1">
        <v>1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2">
        <v>3</v>
      </c>
      <c r="T151" s="2">
        <v>5</v>
      </c>
      <c r="U151" s="2">
        <v>5</v>
      </c>
      <c r="V151" s="3">
        <v>4</v>
      </c>
      <c r="W151" s="3">
        <v>4</v>
      </c>
      <c r="X151" s="4">
        <v>5</v>
      </c>
      <c r="Y151" s="4">
        <v>4</v>
      </c>
      <c r="Z151" s="4">
        <v>5</v>
      </c>
      <c r="AA151" s="4">
        <v>5</v>
      </c>
      <c r="AB151" s="4">
        <v>4</v>
      </c>
      <c r="AC151" s="5">
        <v>3</v>
      </c>
      <c r="AD151" s="5">
        <v>3</v>
      </c>
      <c r="AE151" s="5">
        <v>4</v>
      </c>
      <c r="AF151" s="5">
        <v>3</v>
      </c>
      <c r="AG151" s="5">
        <v>5</v>
      </c>
      <c r="AH151" s="5">
        <v>5</v>
      </c>
      <c r="AI151" s="5">
        <v>5</v>
      </c>
      <c r="AJ151" s="5">
        <v>5</v>
      </c>
      <c r="AK151" s="5">
        <v>5</v>
      </c>
      <c r="AL151" s="5">
        <v>5</v>
      </c>
      <c r="AM151" s="5">
        <v>3</v>
      </c>
      <c r="AN151" s="5">
        <v>4</v>
      </c>
      <c r="AO151" s="5">
        <v>5</v>
      </c>
      <c r="AP151" s="6">
        <v>5</v>
      </c>
      <c r="AQ151" s="6">
        <v>5</v>
      </c>
      <c r="AR151" s="6">
        <v>5</v>
      </c>
    </row>
    <row r="152" spans="1:44" ht="21.75" x14ac:dyDescent="0.5">
      <c r="A152" s="1">
        <v>151</v>
      </c>
      <c r="B152" s="1">
        <v>2</v>
      </c>
      <c r="C152" s="1" t="s">
        <v>17</v>
      </c>
      <c r="D152" s="1" t="s">
        <v>75</v>
      </c>
      <c r="F152" s="1">
        <v>1</v>
      </c>
      <c r="G152" s="1">
        <v>0</v>
      </c>
      <c r="H152" s="1">
        <v>0</v>
      </c>
      <c r="I152" s="1">
        <v>1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  <c r="S152" s="2">
        <v>4</v>
      </c>
      <c r="T152" s="2">
        <v>4</v>
      </c>
      <c r="U152" s="2">
        <v>4</v>
      </c>
      <c r="V152" s="3">
        <v>4</v>
      </c>
      <c r="W152" s="3">
        <v>3</v>
      </c>
      <c r="X152" s="4">
        <v>4</v>
      </c>
      <c r="Y152" s="4">
        <v>3</v>
      </c>
      <c r="Z152" s="4">
        <v>5</v>
      </c>
      <c r="AA152" s="4">
        <v>4</v>
      </c>
      <c r="AB152" s="4">
        <v>4</v>
      </c>
      <c r="AC152" s="5">
        <v>2</v>
      </c>
      <c r="AD152" s="5">
        <v>2</v>
      </c>
      <c r="AE152" s="5">
        <v>2</v>
      </c>
      <c r="AF152" s="5">
        <v>2</v>
      </c>
      <c r="AG152" s="5">
        <v>3</v>
      </c>
      <c r="AH152" s="5">
        <v>3</v>
      </c>
      <c r="AI152" s="5">
        <v>4</v>
      </c>
      <c r="AJ152" s="5">
        <v>4</v>
      </c>
      <c r="AK152" s="5">
        <v>3</v>
      </c>
      <c r="AL152" s="5">
        <v>3</v>
      </c>
      <c r="AM152" s="5">
        <v>3</v>
      </c>
      <c r="AN152" s="5">
        <v>3</v>
      </c>
      <c r="AO152" s="5">
        <v>3</v>
      </c>
      <c r="AP152" s="6">
        <v>4</v>
      </c>
      <c r="AQ152" s="6">
        <v>4</v>
      </c>
      <c r="AR152" s="6">
        <v>4</v>
      </c>
    </row>
    <row r="153" spans="1:44" ht="21.75" x14ac:dyDescent="0.5">
      <c r="A153" s="1">
        <v>152</v>
      </c>
      <c r="B153" s="1">
        <v>2</v>
      </c>
      <c r="C153" s="1" t="s">
        <v>17</v>
      </c>
      <c r="D153" s="1" t="s">
        <v>75</v>
      </c>
      <c r="F153" s="1">
        <v>0</v>
      </c>
      <c r="G153" s="1">
        <v>0</v>
      </c>
      <c r="H153" s="1">
        <v>0</v>
      </c>
      <c r="I153" s="1">
        <v>1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0</v>
      </c>
      <c r="S153" s="2">
        <v>5</v>
      </c>
      <c r="T153" s="2">
        <v>5</v>
      </c>
      <c r="U153" s="2">
        <v>5</v>
      </c>
      <c r="V153" s="3">
        <v>5</v>
      </c>
      <c r="W153" s="3">
        <v>5</v>
      </c>
      <c r="X153" s="4">
        <v>5</v>
      </c>
      <c r="Y153" s="4">
        <v>5</v>
      </c>
      <c r="Z153" s="4">
        <v>5</v>
      </c>
      <c r="AA153" s="4">
        <v>5</v>
      </c>
      <c r="AB153" s="4">
        <v>5</v>
      </c>
      <c r="AC153" s="5">
        <v>5</v>
      </c>
      <c r="AD153" s="5">
        <v>5</v>
      </c>
      <c r="AE153" s="5">
        <v>5</v>
      </c>
      <c r="AF153" s="5">
        <v>5</v>
      </c>
      <c r="AG153" s="5">
        <v>5</v>
      </c>
      <c r="AH153" s="5">
        <v>5</v>
      </c>
      <c r="AI153" s="5">
        <v>5</v>
      </c>
      <c r="AJ153" s="5">
        <v>5</v>
      </c>
      <c r="AK153" s="5">
        <v>5</v>
      </c>
      <c r="AL153" s="5">
        <v>5</v>
      </c>
      <c r="AM153" s="5">
        <v>5</v>
      </c>
      <c r="AN153" s="5">
        <v>5</v>
      </c>
      <c r="AO153" s="5">
        <v>5</v>
      </c>
      <c r="AP153" s="6">
        <v>5</v>
      </c>
      <c r="AQ153" s="6">
        <v>5</v>
      </c>
      <c r="AR153" s="6">
        <v>5</v>
      </c>
    </row>
    <row r="154" spans="1:44" ht="21.75" x14ac:dyDescent="0.5">
      <c r="A154" s="1">
        <v>153</v>
      </c>
      <c r="B154" s="1">
        <v>2</v>
      </c>
      <c r="C154" s="1" t="s">
        <v>17</v>
      </c>
      <c r="D154" s="1" t="s">
        <v>89</v>
      </c>
      <c r="F154" s="1">
        <v>0</v>
      </c>
      <c r="G154" s="1">
        <v>0</v>
      </c>
      <c r="H154" s="1">
        <v>0</v>
      </c>
      <c r="I154" s="1">
        <v>1</v>
      </c>
      <c r="J154" s="1">
        <v>0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2">
        <v>4</v>
      </c>
      <c r="T154" s="2">
        <v>3</v>
      </c>
      <c r="U154" s="2">
        <v>3</v>
      </c>
      <c r="V154" s="3">
        <v>2</v>
      </c>
      <c r="W154" s="3">
        <v>2</v>
      </c>
      <c r="X154" s="4">
        <v>4</v>
      </c>
      <c r="Y154" s="4">
        <v>3</v>
      </c>
      <c r="Z154" s="4">
        <v>4</v>
      </c>
      <c r="AA154" s="4">
        <v>4</v>
      </c>
      <c r="AB154" s="4">
        <v>4</v>
      </c>
      <c r="AC154" s="5">
        <v>3</v>
      </c>
      <c r="AD154" s="5">
        <v>3</v>
      </c>
      <c r="AE154" s="5">
        <v>3</v>
      </c>
      <c r="AF154" s="5">
        <v>3</v>
      </c>
      <c r="AG154" s="5">
        <v>3</v>
      </c>
      <c r="AH154" s="5">
        <v>3</v>
      </c>
      <c r="AI154" s="5">
        <v>4</v>
      </c>
      <c r="AJ154" s="5">
        <v>4</v>
      </c>
      <c r="AK154" s="5">
        <v>4</v>
      </c>
      <c r="AL154" s="5">
        <v>4</v>
      </c>
      <c r="AM154" s="5">
        <v>2</v>
      </c>
      <c r="AN154" s="5">
        <v>0</v>
      </c>
      <c r="AO154" s="5">
        <v>0</v>
      </c>
      <c r="AP154" s="6">
        <v>4</v>
      </c>
      <c r="AQ154" s="6">
        <v>4</v>
      </c>
      <c r="AR154" s="6">
        <v>4</v>
      </c>
    </row>
    <row r="155" spans="1:44" ht="21.75" x14ac:dyDescent="0.5">
      <c r="A155" s="1">
        <v>154</v>
      </c>
      <c r="B155" s="1">
        <v>2</v>
      </c>
      <c r="C155" s="1" t="s">
        <v>17</v>
      </c>
      <c r="D155" s="1" t="s">
        <v>91</v>
      </c>
      <c r="F155" s="1">
        <v>0</v>
      </c>
      <c r="G155" s="1">
        <v>0</v>
      </c>
      <c r="H155" s="1">
        <v>0</v>
      </c>
      <c r="I155" s="1">
        <v>1</v>
      </c>
      <c r="J155" s="1">
        <v>0</v>
      </c>
      <c r="K155" s="1">
        <v>0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  <c r="R155" s="1">
        <v>0</v>
      </c>
      <c r="S155" s="2">
        <v>4</v>
      </c>
      <c r="T155" s="2">
        <v>4</v>
      </c>
      <c r="U155" s="2">
        <v>4</v>
      </c>
      <c r="V155" s="3">
        <v>4</v>
      </c>
      <c r="W155" s="3">
        <v>4</v>
      </c>
      <c r="X155" s="4">
        <v>4</v>
      </c>
      <c r="Y155" s="4">
        <v>3</v>
      </c>
      <c r="Z155" s="4">
        <v>4</v>
      </c>
      <c r="AA155" s="4">
        <v>4</v>
      </c>
      <c r="AB155" s="4">
        <v>4</v>
      </c>
      <c r="AC155" s="5">
        <v>1</v>
      </c>
      <c r="AD155" s="5">
        <v>3</v>
      </c>
      <c r="AE155" s="5">
        <v>4</v>
      </c>
      <c r="AF155" s="5">
        <v>4</v>
      </c>
      <c r="AG155" s="5">
        <v>3</v>
      </c>
      <c r="AH155" s="5">
        <v>3</v>
      </c>
      <c r="AI155" s="5">
        <v>3</v>
      </c>
      <c r="AJ155" s="5">
        <v>4</v>
      </c>
      <c r="AK155" s="5">
        <v>3</v>
      </c>
      <c r="AL155" s="5">
        <v>3</v>
      </c>
      <c r="AM155" s="5">
        <v>4</v>
      </c>
      <c r="AN155" s="5">
        <v>3</v>
      </c>
      <c r="AO155" s="5">
        <v>3</v>
      </c>
      <c r="AP155" s="6">
        <v>3</v>
      </c>
      <c r="AQ155" s="6">
        <v>4</v>
      </c>
      <c r="AR155" s="6">
        <v>4</v>
      </c>
    </row>
    <row r="156" spans="1:44" ht="21.75" x14ac:dyDescent="0.5">
      <c r="A156" s="1">
        <v>155</v>
      </c>
      <c r="B156" s="1">
        <v>2</v>
      </c>
      <c r="C156" s="1" t="s">
        <v>17</v>
      </c>
      <c r="D156" s="1" t="s">
        <v>75</v>
      </c>
      <c r="F156" s="1">
        <v>1</v>
      </c>
      <c r="G156" s="1">
        <v>0</v>
      </c>
      <c r="H156" s="1">
        <v>0</v>
      </c>
      <c r="I156" s="1">
        <v>1</v>
      </c>
      <c r="J156" s="1">
        <v>1</v>
      </c>
      <c r="K156" s="1">
        <v>0</v>
      </c>
      <c r="L156" s="1">
        <v>0</v>
      </c>
      <c r="M156" s="1">
        <v>0</v>
      </c>
      <c r="N156" s="1">
        <v>0</v>
      </c>
      <c r="O156" s="1">
        <v>0</v>
      </c>
      <c r="P156" s="1">
        <v>0</v>
      </c>
      <c r="Q156" s="1">
        <v>0</v>
      </c>
      <c r="R156" s="1">
        <v>0</v>
      </c>
      <c r="S156" s="2">
        <v>4</v>
      </c>
      <c r="T156" s="2">
        <v>3</v>
      </c>
      <c r="U156" s="2">
        <v>3</v>
      </c>
      <c r="V156" s="3">
        <v>1</v>
      </c>
      <c r="W156" s="3">
        <v>1</v>
      </c>
      <c r="X156" s="4">
        <v>4</v>
      </c>
      <c r="Y156" s="4">
        <v>4</v>
      </c>
      <c r="Z156" s="4">
        <v>5</v>
      </c>
      <c r="AA156" s="4">
        <v>5</v>
      </c>
      <c r="AB156" s="4">
        <v>2</v>
      </c>
      <c r="AC156" s="5">
        <v>2</v>
      </c>
      <c r="AD156" s="5">
        <v>2</v>
      </c>
      <c r="AE156" s="5">
        <v>2</v>
      </c>
      <c r="AF156" s="5">
        <v>2</v>
      </c>
      <c r="AG156" s="5">
        <v>2</v>
      </c>
      <c r="AH156" s="5">
        <v>2</v>
      </c>
      <c r="AI156" s="5">
        <v>2</v>
      </c>
      <c r="AJ156" s="5">
        <v>2</v>
      </c>
      <c r="AK156" s="5">
        <v>2</v>
      </c>
      <c r="AL156" s="5">
        <v>5</v>
      </c>
      <c r="AM156" s="5">
        <v>5</v>
      </c>
      <c r="AN156" s="5">
        <v>5</v>
      </c>
      <c r="AO156" s="5">
        <v>5</v>
      </c>
      <c r="AP156" s="6">
        <v>4</v>
      </c>
      <c r="AQ156" s="6">
        <v>4</v>
      </c>
      <c r="AR156" s="6">
        <v>4</v>
      </c>
    </row>
    <row r="157" spans="1:44" ht="21.75" x14ac:dyDescent="0.5">
      <c r="A157" s="1">
        <v>156</v>
      </c>
      <c r="B157" s="1">
        <v>2</v>
      </c>
      <c r="C157" s="1" t="s">
        <v>17</v>
      </c>
      <c r="D157" s="1" t="s">
        <v>87</v>
      </c>
      <c r="F157" s="1">
        <v>1</v>
      </c>
      <c r="G157" s="1">
        <v>0</v>
      </c>
      <c r="H157" s="1">
        <v>0</v>
      </c>
      <c r="I157" s="1">
        <v>0</v>
      </c>
      <c r="J157" s="1">
        <v>0</v>
      </c>
      <c r="K157" s="1">
        <v>0</v>
      </c>
      <c r="L157" s="1">
        <v>0</v>
      </c>
      <c r="M157" s="1">
        <v>0</v>
      </c>
      <c r="N157" s="1">
        <v>0</v>
      </c>
      <c r="O157" s="1">
        <v>0</v>
      </c>
      <c r="P157" s="1">
        <v>0</v>
      </c>
      <c r="Q157" s="1">
        <v>0</v>
      </c>
      <c r="R157" s="1">
        <v>0</v>
      </c>
      <c r="S157" s="2">
        <v>4</v>
      </c>
      <c r="T157" s="2">
        <v>4</v>
      </c>
      <c r="U157" s="2">
        <v>4</v>
      </c>
      <c r="V157" s="3">
        <v>1</v>
      </c>
      <c r="W157" s="3">
        <v>1</v>
      </c>
      <c r="X157" s="4">
        <v>5</v>
      </c>
      <c r="Y157" s="4">
        <v>4</v>
      </c>
      <c r="Z157" s="4">
        <v>4</v>
      </c>
      <c r="AA157" s="4">
        <v>5</v>
      </c>
      <c r="AB157" s="4">
        <v>5</v>
      </c>
      <c r="AC157" s="5">
        <v>4</v>
      </c>
      <c r="AD157" s="5">
        <v>4</v>
      </c>
      <c r="AE157" s="5">
        <v>4</v>
      </c>
      <c r="AF157" s="5">
        <v>4</v>
      </c>
      <c r="AG157" s="5">
        <v>4</v>
      </c>
      <c r="AH157" s="5">
        <v>4</v>
      </c>
      <c r="AI157" s="5">
        <v>4</v>
      </c>
      <c r="AJ157" s="5">
        <v>4</v>
      </c>
      <c r="AK157" s="5">
        <v>5</v>
      </c>
      <c r="AL157" s="5">
        <v>5</v>
      </c>
      <c r="AM157" s="5">
        <v>5</v>
      </c>
      <c r="AN157" s="5">
        <v>5</v>
      </c>
      <c r="AO157" s="5">
        <v>4</v>
      </c>
      <c r="AP157" s="6">
        <v>5</v>
      </c>
      <c r="AQ157" s="6">
        <v>5</v>
      </c>
      <c r="AR157" s="6">
        <v>4</v>
      </c>
    </row>
    <row r="158" spans="1:44" ht="43.5" x14ac:dyDescent="0.5">
      <c r="A158" s="1">
        <v>157</v>
      </c>
      <c r="B158" s="1">
        <v>3</v>
      </c>
      <c r="C158" s="1" t="s">
        <v>78</v>
      </c>
      <c r="D158" s="1" t="s">
        <v>93</v>
      </c>
      <c r="F158" s="1">
        <v>1</v>
      </c>
      <c r="G158" s="1">
        <v>0</v>
      </c>
      <c r="H158" s="1">
        <v>0</v>
      </c>
      <c r="I158" s="1">
        <v>0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0</v>
      </c>
      <c r="R158" s="1">
        <v>0</v>
      </c>
      <c r="S158" s="2">
        <v>5</v>
      </c>
      <c r="T158" s="2">
        <v>5</v>
      </c>
      <c r="U158" s="2">
        <v>5</v>
      </c>
      <c r="V158" s="3">
        <v>5</v>
      </c>
      <c r="W158" s="3">
        <v>5</v>
      </c>
      <c r="X158" s="4">
        <v>5</v>
      </c>
      <c r="Y158" s="4">
        <v>5</v>
      </c>
      <c r="Z158" s="4">
        <v>4</v>
      </c>
      <c r="AA158" s="4">
        <v>4</v>
      </c>
      <c r="AB158" s="4">
        <v>4</v>
      </c>
      <c r="AC158" s="5">
        <v>5</v>
      </c>
      <c r="AD158" s="5">
        <v>5</v>
      </c>
      <c r="AE158" s="5">
        <v>5</v>
      </c>
      <c r="AF158" s="5">
        <v>5</v>
      </c>
      <c r="AG158" s="5">
        <v>5</v>
      </c>
      <c r="AH158" s="5">
        <v>5</v>
      </c>
      <c r="AI158" s="5">
        <v>5</v>
      </c>
      <c r="AJ158" s="5">
        <v>5</v>
      </c>
      <c r="AK158" s="5">
        <v>5</v>
      </c>
      <c r="AL158" s="5">
        <v>5</v>
      </c>
      <c r="AM158" s="5">
        <v>5</v>
      </c>
      <c r="AN158" s="5">
        <v>5</v>
      </c>
      <c r="AO158" s="5">
        <v>5</v>
      </c>
      <c r="AP158" s="6">
        <v>5</v>
      </c>
      <c r="AQ158" s="6">
        <v>5</v>
      </c>
      <c r="AR158" s="6">
        <v>5</v>
      </c>
    </row>
    <row r="159" spans="1:44" ht="43.5" x14ac:dyDescent="0.5">
      <c r="A159" s="1">
        <v>158</v>
      </c>
      <c r="B159" s="1">
        <v>3</v>
      </c>
      <c r="C159" s="1" t="s">
        <v>78</v>
      </c>
      <c r="D159" s="1" t="s">
        <v>93</v>
      </c>
      <c r="F159" s="1">
        <v>0</v>
      </c>
      <c r="G159" s="1">
        <v>0</v>
      </c>
      <c r="H159" s="1">
        <v>0</v>
      </c>
      <c r="I159" s="1">
        <v>0</v>
      </c>
      <c r="J159" s="1">
        <v>0</v>
      </c>
      <c r="K159" s="1">
        <v>0</v>
      </c>
      <c r="L159" s="1">
        <v>0</v>
      </c>
      <c r="M159" s="1">
        <v>0</v>
      </c>
      <c r="N159" s="1">
        <v>1</v>
      </c>
      <c r="O159" s="1">
        <v>0</v>
      </c>
      <c r="P159" s="1">
        <v>0</v>
      </c>
      <c r="Q159" s="1">
        <v>0</v>
      </c>
      <c r="R159" s="1">
        <v>0</v>
      </c>
      <c r="S159" s="2">
        <v>4</v>
      </c>
      <c r="T159" s="2">
        <v>3</v>
      </c>
      <c r="U159" s="2">
        <v>4</v>
      </c>
      <c r="V159" s="3">
        <v>4</v>
      </c>
      <c r="W159" s="3">
        <v>4</v>
      </c>
      <c r="X159" s="4">
        <v>4</v>
      </c>
      <c r="Y159" s="4">
        <v>3</v>
      </c>
      <c r="Z159" s="4">
        <v>3</v>
      </c>
      <c r="AA159" s="4">
        <v>4</v>
      </c>
      <c r="AB159" s="4">
        <v>4</v>
      </c>
      <c r="AC159" s="5">
        <v>3</v>
      </c>
      <c r="AD159" s="5">
        <v>3</v>
      </c>
      <c r="AE159" s="5">
        <v>3</v>
      </c>
      <c r="AF159" s="5">
        <v>3</v>
      </c>
      <c r="AG159" s="5">
        <v>4</v>
      </c>
      <c r="AH159" s="5">
        <v>4</v>
      </c>
      <c r="AI159" s="5">
        <v>4</v>
      </c>
      <c r="AJ159" s="5">
        <v>4</v>
      </c>
      <c r="AK159" s="5">
        <v>4</v>
      </c>
      <c r="AL159" s="5">
        <v>4</v>
      </c>
      <c r="AM159" s="5">
        <v>4</v>
      </c>
      <c r="AN159" s="5">
        <v>4</v>
      </c>
      <c r="AO159" s="5">
        <v>5</v>
      </c>
      <c r="AP159" s="6">
        <v>3</v>
      </c>
      <c r="AQ159" s="6">
        <v>4</v>
      </c>
      <c r="AR159" s="6">
        <v>4</v>
      </c>
    </row>
    <row r="160" spans="1:44" ht="21.75" x14ac:dyDescent="0.5">
      <c r="A160" s="1">
        <v>159</v>
      </c>
      <c r="B160" s="1">
        <v>3</v>
      </c>
      <c r="C160" s="1" t="s">
        <v>78</v>
      </c>
      <c r="D160" s="1" t="s">
        <v>106</v>
      </c>
      <c r="F160" s="1">
        <v>0</v>
      </c>
      <c r="G160" s="1">
        <v>0</v>
      </c>
      <c r="H160" s="1">
        <v>1</v>
      </c>
      <c r="I160" s="1">
        <v>1</v>
      </c>
      <c r="J160" s="1">
        <v>0</v>
      </c>
      <c r="K160" s="1">
        <v>0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  <c r="Q160" s="1">
        <v>0</v>
      </c>
      <c r="R160" s="1">
        <v>0</v>
      </c>
      <c r="S160" s="2">
        <v>4</v>
      </c>
      <c r="T160" s="2">
        <v>4</v>
      </c>
      <c r="U160" s="2">
        <v>4</v>
      </c>
      <c r="V160" s="3">
        <v>4</v>
      </c>
      <c r="W160" s="3">
        <v>4</v>
      </c>
      <c r="X160" s="4">
        <v>4</v>
      </c>
      <c r="Y160" s="4">
        <v>4</v>
      </c>
      <c r="Z160" s="4">
        <v>4</v>
      </c>
      <c r="AA160" s="4">
        <v>4</v>
      </c>
      <c r="AB160" s="4">
        <v>4</v>
      </c>
      <c r="AC160" s="5">
        <v>3</v>
      </c>
      <c r="AD160" s="5">
        <v>2</v>
      </c>
      <c r="AE160" s="5">
        <v>3</v>
      </c>
      <c r="AF160" s="5">
        <v>2</v>
      </c>
      <c r="AG160" s="5">
        <v>4</v>
      </c>
      <c r="AH160" s="5">
        <v>4</v>
      </c>
      <c r="AI160" s="5">
        <v>4</v>
      </c>
      <c r="AJ160" s="5">
        <v>4</v>
      </c>
      <c r="AK160" s="5">
        <v>4</v>
      </c>
      <c r="AL160" s="5">
        <v>5</v>
      </c>
      <c r="AM160" s="5">
        <v>4</v>
      </c>
      <c r="AN160" s="5">
        <v>4</v>
      </c>
      <c r="AO160" s="5">
        <v>5</v>
      </c>
      <c r="AP160" s="6">
        <v>4</v>
      </c>
      <c r="AQ160" s="6">
        <v>4</v>
      </c>
      <c r="AR160" s="6">
        <v>5</v>
      </c>
    </row>
    <row r="161" spans="1:44" ht="21.75" x14ac:dyDescent="0.5">
      <c r="A161" s="1">
        <v>160</v>
      </c>
      <c r="B161" s="1">
        <v>2</v>
      </c>
      <c r="C161" s="1" t="s">
        <v>17</v>
      </c>
      <c r="D161" s="1" t="s">
        <v>81</v>
      </c>
      <c r="F161" s="1">
        <v>1</v>
      </c>
      <c r="G161" s="1">
        <v>0</v>
      </c>
      <c r="H161" s="1">
        <v>0</v>
      </c>
      <c r="I161" s="1">
        <v>0</v>
      </c>
      <c r="J161" s="1">
        <v>0</v>
      </c>
      <c r="K161" s="1">
        <v>0</v>
      </c>
      <c r="L161" s="1">
        <v>0</v>
      </c>
      <c r="M161" s="1">
        <v>0</v>
      </c>
      <c r="N161" s="1">
        <v>0</v>
      </c>
      <c r="O161" s="1">
        <v>0</v>
      </c>
      <c r="P161" s="1">
        <v>0</v>
      </c>
      <c r="Q161" s="1">
        <v>0</v>
      </c>
      <c r="R161" s="1">
        <v>0</v>
      </c>
      <c r="S161" s="2">
        <v>4</v>
      </c>
      <c r="T161" s="2">
        <v>4</v>
      </c>
      <c r="U161" s="2">
        <v>2</v>
      </c>
      <c r="V161" s="3">
        <v>4</v>
      </c>
      <c r="W161" s="3">
        <v>4</v>
      </c>
      <c r="X161" s="4">
        <v>4</v>
      </c>
      <c r="Y161" s="4">
        <v>4</v>
      </c>
      <c r="Z161" s="4">
        <v>3</v>
      </c>
      <c r="AA161" s="4">
        <v>4</v>
      </c>
      <c r="AB161" s="4">
        <v>4</v>
      </c>
      <c r="AC161" s="5">
        <v>3</v>
      </c>
      <c r="AD161" s="5">
        <v>3</v>
      </c>
      <c r="AE161" s="5">
        <v>3</v>
      </c>
      <c r="AF161" s="5">
        <v>2</v>
      </c>
      <c r="AG161" s="5">
        <v>4</v>
      </c>
      <c r="AH161" s="5">
        <v>4</v>
      </c>
      <c r="AI161" s="5">
        <v>4</v>
      </c>
      <c r="AJ161" s="5">
        <v>3</v>
      </c>
      <c r="AK161" s="5">
        <v>3</v>
      </c>
      <c r="AL161" s="5">
        <v>4</v>
      </c>
      <c r="AM161" s="5">
        <v>3</v>
      </c>
      <c r="AN161" s="5">
        <v>0</v>
      </c>
      <c r="AO161" s="5">
        <v>5</v>
      </c>
      <c r="AP161" s="6">
        <v>4</v>
      </c>
      <c r="AQ161" s="6">
        <v>5</v>
      </c>
      <c r="AR161" s="6">
        <v>3</v>
      </c>
    </row>
    <row r="162" spans="1:44" ht="21.75" x14ac:dyDescent="0.5">
      <c r="A162" s="1">
        <v>161</v>
      </c>
      <c r="B162" s="1">
        <v>2</v>
      </c>
      <c r="C162" s="1" t="s">
        <v>17</v>
      </c>
      <c r="D162" s="1" t="s">
        <v>89</v>
      </c>
      <c r="F162" s="1">
        <v>1</v>
      </c>
      <c r="G162" s="1">
        <v>0</v>
      </c>
      <c r="H162" s="1">
        <v>0</v>
      </c>
      <c r="I162" s="1">
        <v>0</v>
      </c>
      <c r="J162" s="1">
        <v>0</v>
      </c>
      <c r="K162" s="1">
        <v>0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  <c r="Q162" s="1">
        <v>0</v>
      </c>
      <c r="R162" s="1">
        <v>0</v>
      </c>
      <c r="S162" s="2">
        <v>4</v>
      </c>
      <c r="T162" s="2">
        <v>4</v>
      </c>
      <c r="U162" s="2">
        <v>4</v>
      </c>
      <c r="V162" s="3">
        <v>4</v>
      </c>
      <c r="W162" s="3">
        <v>4</v>
      </c>
      <c r="X162" s="4">
        <v>3</v>
      </c>
      <c r="Y162" s="4">
        <v>2</v>
      </c>
      <c r="Z162" s="4">
        <v>4</v>
      </c>
      <c r="AA162" s="4">
        <v>4</v>
      </c>
      <c r="AB162" s="4">
        <v>4</v>
      </c>
      <c r="AC162" s="5">
        <v>3</v>
      </c>
      <c r="AD162" s="5">
        <v>3</v>
      </c>
      <c r="AE162" s="5">
        <v>3</v>
      </c>
      <c r="AF162" s="5">
        <v>3</v>
      </c>
      <c r="AG162" s="5">
        <v>5</v>
      </c>
      <c r="AH162" s="5">
        <v>5</v>
      </c>
      <c r="AI162" s="5">
        <v>5</v>
      </c>
      <c r="AJ162" s="5">
        <v>3</v>
      </c>
      <c r="AK162" s="5">
        <v>5</v>
      </c>
      <c r="AL162" s="5">
        <v>5</v>
      </c>
      <c r="AM162" s="5">
        <v>3</v>
      </c>
      <c r="AN162" s="5">
        <v>4</v>
      </c>
      <c r="AO162" s="5">
        <v>4</v>
      </c>
      <c r="AP162" s="6">
        <v>4</v>
      </c>
      <c r="AQ162" s="6">
        <v>4</v>
      </c>
      <c r="AR162" s="6">
        <v>4</v>
      </c>
    </row>
    <row r="163" spans="1:44" ht="21.75" x14ac:dyDescent="0.5">
      <c r="A163" s="1">
        <v>162</v>
      </c>
      <c r="B163" s="1">
        <v>1</v>
      </c>
      <c r="C163" s="1" t="s">
        <v>76</v>
      </c>
      <c r="D163" s="1" t="s">
        <v>90</v>
      </c>
      <c r="F163" s="1">
        <v>0</v>
      </c>
      <c r="G163" s="1">
        <v>0</v>
      </c>
      <c r="H163" s="1">
        <v>1</v>
      </c>
      <c r="I163" s="1">
        <v>0</v>
      </c>
      <c r="J163" s="1">
        <v>0</v>
      </c>
      <c r="K163" s="1">
        <v>0</v>
      </c>
      <c r="L163" s="1">
        <v>0</v>
      </c>
      <c r="M163" s="1">
        <v>0</v>
      </c>
      <c r="N163" s="1">
        <v>0</v>
      </c>
      <c r="O163" s="1">
        <v>0</v>
      </c>
      <c r="P163" s="1">
        <v>0</v>
      </c>
      <c r="Q163" s="1">
        <v>0</v>
      </c>
      <c r="R163" s="1">
        <v>0</v>
      </c>
      <c r="S163" s="2">
        <v>4</v>
      </c>
      <c r="T163" s="2">
        <v>3</v>
      </c>
      <c r="U163" s="2">
        <v>3</v>
      </c>
      <c r="V163" s="3">
        <v>4</v>
      </c>
      <c r="W163" s="3">
        <v>4</v>
      </c>
      <c r="X163" s="4">
        <v>4</v>
      </c>
      <c r="Y163" s="4">
        <v>2</v>
      </c>
      <c r="Z163" s="4">
        <v>4</v>
      </c>
      <c r="AA163" s="4">
        <v>3</v>
      </c>
      <c r="AB163" s="4">
        <v>3</v>
      </c>
      <c r="AC163" s="5">
        <v>2</v>
      </c>
      <c r="AD163" s="5">
        <v>3</v>
      </c>
      <c r="AE163" s="5">
        <v>3</v>
      </c>
      <c r="AF163" s="5">
        <v>3</v>
      </c>
      <c r="AG163" s="5">
        <v>4</v>
      </c>
      <c r="AH163" s="5">
        <v>4</v>
      </c>
      <c r="AI163" s="5">
        <v>4</v>
      </c>
      <c r="AJ163" s="5">
        <v>4</v>
      </c>
      <c r="AK163" s="5">
        <v>4</v>
      </c>
      <c r="AL163" s="5">
        <v>5</v>
      </c>
      <c r="AM163" s="5">
        <v>5</v>
      </c>
      <c r="AN163" s="5">
        <v>5</v>
      </c>
      <c r="AO163" s="5">
        <v>4</v>
      </c>
      <c r="AP163" s="6">
        <v>4</v>
      </c>
      <c r="AQ163" s="6">
        <v>4</v>
      </c>
      <c r="AR163" s="6">
        <v>4</v>
      </c>
    </row>
    <row r="164" spans="1:44" ht="21.75" x14ac:dyDescent="0.5">
      <c r="A164" s="1">
        <v>163</v>
      </c>
      <c r="B164" s="1">
        <v>3</v>
      </c>
      <c r="C164" s="1" t="s">
        <v>78</v>
      </c>
      <c r="D164" s="1" t="s">
        <v>159</v>
      </c>
      <c r="F164" s="1">
        <v>1</v>
      </c>
      <c r="G164" s="1">
        <v>0</v>
      </c>
      <c r="H164" s="1">
        <v>0</v>
      </c>
      <c r="I164" s="1">
        <v>1</v>
      </c>
      <c r="J164" s="1">
        <v>0</v>
      </c>
      <c r="K164" s="1">
        <v>0</v>
      </c>
      <c r="L164" s="1">
        <v>0</v>
      </c>
      <c r="M164" s="1">
        <v>0</v>
      </c>
      <c r="N164" s="1">
        <v>0</v>
      </c>
      <c r="O164" s="1">
        <v>0</v>
      </c>
      <c r="P164" s="1">
        <v>0</v>
      </c>
      <c r="Q164" s="1">
        <v>0</v>
      </c>
      <c r="R164" s="1">
        <v>0</v>
      </c>
      <c r="S164" s="2">
        <v>5</v>
      </c>
      <c r="T164" s="2">
        <v>3</v>
      </c>
      <c r="U164" s="2">
        <v>5</v>
      </c>
      <c r="V164" s="3">
        <v>5</v>
      </c>
      <c r="W164" s="3">
        <v>5</v>
      </c>
      <c r="X164" s="4">
        <v>5</v>
      </c>
      <c r="Y164" s="4">
        <v>3</v>
      </c>
      <c r="Z164" s="4">
        <v>5</v>
      </c>
      <c r="AA164" s="4">
        <v>5</v>
      </c>
      <c r="AB164" s="4">
        <v>5</v>
      </c>
      <c r="AC164" s="5">
        <v>2</v>
      </c>
      <c r="AD164" s="5">
        <v>2</v>
      </c>
      <c r="AE164" s="5">
        <v>2</v>
      </c>
      <c r="AF164" s="5">
        <v>2</v>
      </c>
      <c r="AG164" s="5">
        <v>5</v>
      </c>
      <c r="AH164" s="5">
        <v>5</v>
      </c>
      <c r="AI164" s="5">
        <v>5</v>
      </c>
      <c r="AJ164" s="5">
        <v>5</v>
      </c>
      <c r="AK164" s="5">
        <v>5</v>
      </c>
      <c r="AL164" s="5">
        <v>5</v>
      </c>
      <c r="AM164" s="5">
        <v>5</v>
      </c>
      <c r="AN164" s="5">
        <v>5</v>
      </c>
      <c r="AO164" s="5">
        <v>4</v>
      </c>
      <c r="AP164" s="6">
        <v>5</v>
      </c>
      <c r="AQ164" s="6">
        <v>5</v>
      </c>
      <c r="AR164" s="6">
        <v>5</v>
      </c>
    </row>
    <row r="165" spans="1:44" ht="43.5" x14ac:dyDescent="0.5">
      <c r="A165" s="1">
        <v>164</v>
      </c>
      <c r="B165" s="1">
        <v>3</v>
      </c>
      <c r="C165" s="1" t="s">
        <v>78</v>
      </c>
      <c r="D165" s="1" t="s">
        <v>142</v>
      </c>
      <c r="F165" s="1">
        <v>1</v>
      </c>
      <c r="G165" s="1">
        <v>0</v>
      </c>
      <c r="H165" s="1">
        <v>0</v>
      </c>
      <c r="I165" s="1">
        <v>0</v>
      </c>
      <c r="J165" s="1">
        <v>0</v>
      </c>
      <c r="K165" s="1">
        <v>0</v>
      </c>
      <c r="L165" s="1">
        <v>0</v>
      </c>
      <c r="M165" s="1">
        <v>0</v>
      </c>
      <c r="N165" s="1">
        <v>0</v>
      </c>
      <c r="O165" s="1">
        <v>0</v>
      </c>
      <c r="P165" s="1">
        <v>0</v>
      </c>
      <c r="Q165" s="1">
        <v>0</v>
      </c>
      <c r="R165" s="1">
        <v>1</v>
      </c>
      <c r="S165" s="2">
        <v>5</v>
      </c>
      <c r="T165" s="2">
        <v>2</v>
      </c>
      <c r="U165" s="2">
        <v>5</v>
      </c>
      <c r="V165" s="3">
        <v>5</v>
      </c>
      <c r="W165" s="3">
        <v>5</v>
      </c>
      <c r="X165" s="4">
        <v>5</v>
      </c>
      <c r="Y165" s="4">
        <v>3</v>
      </c>
      <c r="Z165" s="4">
        <v>5</v>
      </c>
      <c r="AA165" s="4">
        <v>5</v>
      </c>
      <c r="AB165" s="4">
        <v>5</v>
      </c>
      <c r="AC165" s="5">
        <v>2</v>
      </c>
      <c r="AD165" s="5">
        <v>2</v>
      </c>
      <c r="AE165" s="5">
        <v>3</v>
      </c>
      <c r="AF165" s="5">
        <v>2</v>
      </c>
      <c r="AG165" s="5">
        <v>5</v>
      </c>
      <c r="AH165" s="5">
        <v>5</v>
      </c>
      <c r="AI165" s="5">
        <v>5</v>
      </c>
      <c r="AJ165" s="5">
        <v>5</v>
      </c>
      <c r="AK165" s="5">
        <v>5</v>
      </c>
      <c r="AL165" s="5">
        <v>5</v>
      </c>
      <c r="AM165" s="5">
        <v>4</v>
      </c>
      <c r="AN165" s="5">
        <v>4</v>
      </c>
      <c r="AO165" s="5">
        <v>5</v>
      </c>
      <c r="AP165" s="6">
        <v>4</v>
      </c>
      <c r="AQ165" s="6">
        <v>5</v>
      </c>
      <c r="AR165" s="6">
        <v>5</v>
      </c>
    </row>
    <row r="166" spans="1:44" ht="43.5" x14ac:dyDescent="0.5">
      <c r="A166" s="1">
        <v>165</v>
      </c>
      <c r="B166" s="1">
        <v>3</v>
      </c>
      <c r="C166" s="1" t="s">
        <v>78</v>
      </c>
      <c r="D166" s="1" t="s">
        <v>93</v>
      </c>
      <c r="F166" s="1">
        <v>1</v>
      </c>
      <c r="G166" s="1">
        <v>0</v>
      </c>
      <c r="H166" s="1">
        <v>0</v>
      </c>
      <c r="I166" s="1">
        <v>0</v>
      </c>
      <c r="J166" s="1">
        <v>0</v>
      </c>
      <c r="K166" s="1">
        <v>0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1">
        <v>0</v>
      </c>
      <c r="R166" s="1">
        <v>0</v>
      </c>
      <c r="S166" s="2">
        <v>4</v>
      </c>
      <c r="T166" s="2">
        <v>4</v>
      </c>
      <c r="U166" s="2">
        <v>4</v>
      </c>
      <c r="V166" s="3">
        <v>4</v>
      </c>
      <c r="W166" s="3">
        <v>5</v>
      </c>
      <c r="X166" s="4">
        <v>4</v>
      </c>
      <c r="Y166" s="4">
        <v>5</v>
      </c>
      <c r="Z166" s="4">
        <v>4</v>
      </c>
      <c r="AA166" s="4">
        <v>5</v>
      </c>
      <c r="AB166" s="4">
        <v>4</v>
      </c>
      <c r="AC166" s="5">
        <v>4</v>
      </c>
      <c r="AD166" s="5">
        <v>4</v>
      </c>
      <c r="AE166" s="5">
        <v>4</v>
      </c>
      <c r="AF166" s="5">
        <v>4</v>
      </c>
      <c r="AG166" s="5">
        <v>4</v>
      </c>
      <c r="AH166" s="5">
        <v>4</v>
      </c>
      <c r="AI166" s="5">
        <v>4</v>
      </c>
      <c r="AJ166" s="5">
        <v>4</v>
      </c>
      <c r="AK166" s="5">
        <v>5</v>
      </c>
      <c r="AL166" s="5">
        <v>5</v>
      </c>
      <c r="AM166" s="5">
        <v>5</v>
      </c>
      <c r="AN166" s="5">
        <v>5</v>
      </c>
      <c r="AO166" s="5">
        <v>5</v>
      </c>
      <c r="AP166" s="6">
        <v>4</v>
      </c>
      <c r="AQ166" s="6">
        <v>4</v>
      </c>
      <c r="AR166" s="6">
        <v>5</v>
      </c>
    </row>
    <row r="167" spans="1:44" ht="43.5" x14ac:dyDescent="0.5">
      <c r="A167" s="1">
        <v>166</v>
      </c>
      <c r="B167" s="1">
        <v>3</v>
      </c>
      <c r="C167" s="1" t="s">
        <v>78</v>
      </c>
      <c r="D167" s="1" t="s">
        <v>93</v>
      </c>
      <c r="F167" s="1">
        <v>1</v>
      </c>
      <c r="G167" s="1">
        <v>0</v>
      </c>
      <c r="H167" s="1">
        <v>1</v>
      </c>
      <c r="I167" s="1">
        <v>0</v>
      </c>
      <c r="J167" s="1">
        <v>0</v>
      </c>
      <c r="K167" s="1">
        <v>0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0</v>
      </c>
      <c r="R167" s="1">
        <v>0</v>
      </c>
      <c r="S167" s="2">
        <v>5</v>
      </c>
      <c r="T167" s="2">
        <v>4</v>
      </c>
      <c r="U167" s="2">
        <v>4</v>
      </c>
      <c r="V167" s="3">
        <v>3</v>
      </c>
      <c r="W167" s="3">
        <v>5</v>
      </c>
      <c r="X167" s="4">
        <v>4</v>
      </c>
      <c r="Y167" s="4">
        <v>3</v>
      </c>
      <c r="Z167" s="4">
        <v>4</v>
      </c>
      <c r="AA167" s="4">
        <v>4</v>
      </c>
      <c r="AB167" s="4">
        <v>5</v>
      </c>
      <c r="AC167" s="5">
        <v>4</v>
      </c>
      <c r="AD167" s="5">
        <v>4</v>
      </c>
      <c r="AE167" s="5">
        <v>4</v>
      </c>
      <c r="AF167" s="5">
        <v>3</v>
      </c>
      <c r="AG167" s="5">
        <v>5</v>
      </c>
      <c r="AH167" s="5">
        <v>5</v>
      </c>
      <c r="AI167" s="5">
        <v>4</v>
      </c>
      <c r="AJ167" s="5">
        <v>4</v>
      </c>
      <c r="AK167" s="5">
        <v>4</v>
      </c>
      <c r="AL167" s="5">
        <v>5</v>
      </c>
      <c r="AM167" s="5">
        <v>2</v>
      </c>
      <c r="AN167" s="5">
        <v>3</v>
      </c>
      <c r="AO167" s="5">
        <v>5</v>
      </c>
      <c r="AP167" s="6">
        <v>3</v>
      </c>
      <c r="AQ167" s="6">
        <v>3</v>
      </c>
      <c r="AR167" s="6">
        <v>3</v>
      </c>
    </row>
    <row r="168" spans="1:44" ht="21.75" x14ac:dyDescent="0.5">
      <c r="A168" s="1">
        <v>167</v>
      </c>
      <c r="B168" s="1">
        <v>2</v>
      </c>
      <c r="C168" s="1" t="s">
        <v>17</v>
      </c>
      <c r="D168" s="1" t="s">
        <v>89</v>
      </c>
      <c r="F168" s="1">
        <v>1</v>
      </c>
      <c r="G168" s="1">
        <v>0</v>
      </c>
      <c r="H168" s="1">
        <v>0</v>
      </c>
      <c r="I168" s="1">
        <v>0</v>
      </c>
      <c r="J168" s="1">
        <v>0</v>
      </c>
      <c r="K168" s="1">
        <v>0</v>
      </c>
      <c r="L168" s="1">
        <v>0</v>
      </c>
      <c r="M168" s="1">
        <v>0</v>
      </c>
      <c r="N168" s="1">
        <v>1</v>
      </c>
      <c r="O168" s="1">
        <v>0</v>
      </c>
      <c r="P168" s="1">
        <v>0</v>
      </c>
      <c r="Q168" s="1">
        <v>0</v>
      </c>
      <c r="R168" s="1">
        <v>0</v>
      </c>
      <c r="S168" s="2">
        <v>4</v>
      </c>
      <c r="T168" s="2">
        <v>4</v>
      </c>
      <c r="U168" s="2">
        <v>3</v>
      </c>
      <c r="V168" s="3">
        <v>4</v>
      </c>
      <c r="W168" s="3">
        <v>4</v>
      </c>
      <c r="X168" s="4">
        <v>3</v>
      </c>
      <c r="Y168" s="4">
        <v>3</v>
      </c>
      <c r="Z168" s="4">
        <v>4</v>
      </c>
      <c r="AA168" s="4">
        <v>4</v>
      </c>
      <c r="AB168" s="4">
        <v>4</v>
      </c>
      <c r="AC168" s="5">
        <v>4</v>
      </c>
      <c r="AD168" s="5">
        <v>4</v>
      </c>
      <c r="AE168" s="5">
        <v>4</v>
      </c>
      <c r="AF168" s="5">
        <v>4</v>
      </c>
      <c r="AG168" s="5">
        <v>4</v>
      </c>
      <c r="AH168" s="5">
        <v>4</v>
      </c>
      <c r="AI168" s="5">
        <v>4</v>
      </c>
      <c r="AJ168" s="5">
        <v>4</v>
      </c>
      <c r="AK168" s="5">
        <v>4</v>
      </c>
      <c r="AL168" s="5">
        <v>3</v>
      </c>
      <c r="AM168" s="5">
        <v>3</v>
      </c>
      <c r="AN168" s="5">
        <v>4</v>
      </c>
      <c r="AO168" s="5">
        <v>4</v>
      </c>
      <c r="AP168" s="6">
        <v>4</v>
      </c>
      <c r="AQ168" s="6">
        <v>4</v>
      </c>
      <c r="AR168" s="6">
        <v>4</v>
      </c>
    </row>
    <row r="169" spans="1:44" ht="43.5" x14ac:dyDescent="0.5">
      <c r="A169" s="1">
        <v>168</v>
      </c>
      <c r="B169" s="1">
        <v>3</v>
      </c>
      <c r="C169" s="1" t="s">
        <v>78</v>
      </c>
      <c r="D169" s="1" t="s">
        <v>93</v>
      </c>
      <c r="F169" s="1">
        <v>1</v>
      </c>
      <c r="G169" s="1">
        <v>0</v>
      </c>
      <c r="H169" s="1">
        <v>0</v>
      </c>
      <c r="I169" s="1">
        <v>1</v>
      </c>
      <c r="J169" s="1">
        <v>1</v>
      </c>
      <c r="K169" s="1">
        <v>0</v>
      </c>
      <c r="L169" s="1">
        <v>0</v>
      </c>
      <c r="M169" s="1">
        <v>0</v>
      </c>
      <c r="N169" s="1">
        <v>0</v>
      </c>
      <c r="O169" s="1">
        <v>0</v>
      </c>
      <c r="P169" s="1">
        <v>0</v>
      </c>
      <c r="Q169" s="1">
        <v>0</v>
      </c>
      <c r="R169" s="1">
        <v>0</v>
      </c>
      <c r="S169" s="2">
        <v>5</v>
      </c>
      <c r="T169" s="2">
        <v>5</v>
      </c>
      <c r="U169" s="2">
        <v>5</v>
      </c>
      <c r="V169" s="3">
        <v>5</v>
      </c>
      <c r="W169" s="3">
        <v>5</v>
      </c>
      <c r="X169" s="4">
        <v>4</v>
      </c>
      <c r="Y169" s="4">
        <v>5</v>
      </c>
      <c r="Z169" s="4">
        <v>5</v>
      </c>
      <c r="AA169" s="4">
        <v>3</v>
      </c>
      <c r="AB169" s="4">
        <v>5</v>
      </c>
      <c r="AC169" s="5">
        <v>1</v>
      </c>
      <c r="AD169" s="5">
        <v>1</v>
      </c>
      <c r="AE169" s="5">
        <v>2</v>
      </c>
      <c r="AF169" s="5">
        <v>1</v>
      </c>
      <c r="AG169" s="5">
        <v>5</v>
      </c>
      <c r="AH169" s="5">
        <v>5</v>
      </c>
      <c r="AI169" s="5">
        <v>4</v>
      </c>
      <c r="AJ169" s="5">
        <v>5</v>
      </c>
      <c r="AK169" s="5">
        <v>4</v>
      </c>
      <c r="AL169" s="5">
        <v>5</v>
      </c>
      <c r="AM169" s="5">
        <v>5</v>
      </c>
      <c r="AN169" s="5">
        <v>5</v>
      </c>
      <c r="AO169" s="5">
        <v>5</v>
      </c>
      <c r="AP169" s="6">
        <v>3</v>
      </c>
      <c r="AQ169" s="6">
        <v>3</v>
      </c>
      <c r="AR169" s="6">
        <v>4</v>
      </c>
    </row>
    <row r="170" spans="1:44" ht="21.75" x14ac:dyDescent="0.5">
      <c r="A170" s="1">
        <v>169</v>
      </c>
      <c r="B170" s="1">
        <v>3</v>
      </c>
      <c r="C170" s="1" t="s">
        <v>78</v>
      </c>
      <c r="D170" s="1" t="s">
        <v>130</v>
      </c>
      <c r="F170" s="1">
        <v>1</v>
      </c>
      <c r="G170" s="1">
        <v>0</v>
      </c>
      <c r="H170" s="1">
        <v>0</v>
      </c>
      <c r="I170" s="1">
        <v>0</v>
      </c>
      <c r="J170" s="1">
        <v>0</v>
      </c>
      <c r="K170" s="1">
        <v>0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1">
        <v>0</v>
      </c>
      <c r="R170" s="1">
        <v>0</v>
      </c>
      <c r="S170" s="2">
        <v>4</v>
      </c>
      <c r="T170" s="2">
        <v>5</v>
      </c>
      <c r="U170" s="2">
        <v>3</v>
      </c>
      <c r="V170" s="3">
        <v>4</v>
      </c>
      <c r="W170" s="3">
        <v>4</v>
      </c>
      <c r="X170" s="4">
        <v>5</v>
      </c>
      <c r="Y170" s="4">
        <v>3</v>
      </c>
      <c r="Z170" s="4">
        <v>4</v>
      </c>
      <c r="AA170" s="4">
        <v>4</v>
      </c>
      <c r="AB170" s="4">
        <v>4</v>
      </c>
      <c r="AC170" s="5">
        <v>3</v>
      </c>
      <c r="AD170" s="5">
        <v>3</v>
      </c>
      <c r="AE170" s="5">
        <v>4</v>
      </c>
      <c r="AF170" s="5">
        <v>3</v>
      </c>
      <c r="AG170" s="5">
        <v>4</v>
      </c>
      <c r="AH170" s="5">
        <v>4</v>
      </c>
      <c r="AI170" s="5">
        <v>4</v>
      </c>
      <c r="AJ170" s="5">
        <v>4</v>
      </c>
      <c r="AK170" s="5">
        <v>4</v>
      </c>
      <c r="AL170" s="5">
        <v>4</v>
      </c>
      <c r="AM170" s="5">
        <v>4</v>
      </c>
      <c r="AN170" s="5">
        <v>4</v>
      </c>
      <c r="AO170" s="5">
        <v>4</v>
      </c>
      <c r="AP170" s="6">
        <v>4</v>
      </c>
      <c r="AQ170" s="6">
        <v>4</v>
      </c>
      <c r="AR170" s="6">
        <v>4</v>
      </c>
    </row>
    <row r="171" spans="1:44" ht="21.75" x14ac:dyDescent="0.5">
      <c r="A171" s="1">
        <v>170</v>
      </c>
      <c r="B171" s="1">
        <v>2</v>
      </c>
      <c r="C171" s="1" t="s">
        <v>17</v>
      </c>
      <c r="D171" s="1" t="s">
        <v>80</v>
      </c>
      <c r="F171" s="1">
        <v>1</v>
      </c>
      <c r="G171" s="1">
        <v>0</v>
      </c>
      <c r="H171" s="1">
        <v>0</v>
      </c>
      <c r="I171" s="1">
        <v>0</v>
      </c>
      <c r="J171" s="1">
        <v>0</v>
      </c>
      <c r="K171" s="1">
        <v>0</v>
      </c>
      <c r="L171" s="1">
        <v>0</v>
      </c>
      <c r="M171" s="1">
        <v>0</v>
      </c>
      <c r="N171" s="1">
        <v>0</v>
      </c>
      <c r="O171" s="1">
        <v>0</v>
      </c>
      <c r="P171" s="1">
        <v>0</v>
      </c>
      <c r="Q171" s="1">
        <v>0</v>
      </c>
      <c r="R171" s="1">
        <v>0</v>
      </c>
      <c r="S171" s="2">
        <v>5</v>
      </c>
      <c r="T171" s="2">
        <v>3</v>
      </c>
      <c r="U171" s="2">
        <v>1</v>
      </c>
      <c r="V171" s="3">
        <v>2</v>
      </c>
      <c r="W171" s="3">
        <v>4</v>
      </c>
      <c r="X171" s="4">
        <v>5</v>
      </c>
      <c r="Y171" s="4">
        <v>5</v>
      </c>
      <c r="Z171" s="4">
        <v>5</v>
      </c>
      <c r="AA171" s="4">
        <v>5</v>
      </c>
      <c r="AB171" s="4">
        <v>5</v>
      </c>
      <c r="AC171" s="5">
        <v>2</v>
      </c>
      <c r="AD171" s="5">
        <v>2</v>
      </c>
      <c r="AE171" s="5">
        <v>3</v>
      </c>
      <c r="AF171" s="5">
        <v>2</v>
      </c>
      <c r="AG171" s="5">
        <v>4</v>
      </c>
      <c r="AH171" s="5">
        <v>3</v>
      </c>
      <c r="AI171" s="5">
        <v>4</v>
      </c>
      <c r="AJ171" s="5">
        <v>4</v>
      </c>
      <c r="AK171" s="5">
        <v>3</v>
      </c>
      <c r="AL171" s="5">
        <v>4</v>
      </c>
      <c r="AM171" s="5">
        <v>4</v>
      </c>
      <c r="AN171" s="5">
        <v>4</v>
      </c>
      <c r="AO171" s="5">
        <v>4</v>
      </c>
      <c r="AP171" s="6">
        <v>4</v>
      </c>
      <c r="AQ171" s="6">
        <v>4</v>
      </c>
      <c r="AR171" s="6">
        <v>4</v>
      </c>
    </row>
    <row r="172" spans="1:44" ht="21.75" x14ac:dyDescent="0.5">
      <c r="A172" s="1">
        <v>171</v>
      </c>
      <c r="B172" s="1">
        <v>2</v>
      </c>
      <c r="C172" s="1" t="s">
        <v>17</v>
      </c>
      <c r="D172" s="1" t="s">
        <v>80</v>
      </c>
      <c r="F172" s="1">
        <v>1</v>
      </c>
      <c r="G172" s="1">
        <v>0</v>
      </c>
      <c r="H172" s="1">
        <v>0</v>
      </c>
      <c r="I172" s="1">
        <v>0</v>
      </c>
      <c r="J172" s="1">
        <v>0</v>
      </c>
      <c r="K172" s="1">
        <v>0</v>
      </c>
      <c r="L172" s="1">
        <v>0</v>
      </c>
      <c r="M172" s="1">
        <v>0</v>
      </c>
      <c r="N172" s="1">
        <v>1</v>
      </c>
      <c r="O172" s="1">
        <v>0</v>
      </c>
      <c r="P172" s="1">
        <v>0</v>
      </c>
      <c r="Q172" s="1">
        <v>0</v>
      </c>
      <c r="R172" s="1">
        <v>0</v>
      </c>
      <c r="S172" s="2">
        <v>5</v>
      </c>
      <c r="T172" s="2">
        <v>5</v>
      </c>
      <c r="U172" s="2">
        <v>5</v>
      </c>
      <c r="V172" s="3">
        <v>1</v>
      </c>
      <c r="W172" s="3">
        <v>1</v>
      </c>
      <c r="X172" s="4">
        <v>5</v>
      </c>
      <c r="Y172" s="4">
        <v>5</v>
      </c>
      <c r="Z172" s="4">
        <v>5</v>
      </c>
      <c r="AA172" s="4">
        <v>5</v>
      </c>
      <c r="AB172" s="4">
        <v>5</v>
      </c>
      <c r="AC172" s="5">
        <v>4</v>
      </c>
      <c r="AD172" s="5">
        <v>4</v>
      </c>
      <c r="AE172" s="5">
        <v>4</v>
      </c>
      <c r="AF172" s="5">
        <v>4</v>
      </c>
      <c r="AG172" s="5">
        <v>5</v>
      </c>
      <c r="AH172" s="5">
        <v>5</v>
      </c>
      <c r="AI172" s="5">
        <v>5</v>
      </c>
      <c r="AJ172" s="5">
        <v>5</v>
      </c>
      <c r="AK172" s="5">
        <v>5</v>
      </c>
      <c r="AL172" s="5">
        <v>5</v>
      </c>
      <c r="AM172" s="5">
        <v>5</v>
      </c>
      <c r="AN172" s="5">
        <v>5</v>
      </c>
      <c r="AO172" s="5">
        <v>5</v>
      </c>
      <c r="AP172" s="6">
        <v>4</v>
      </c>
      <c r="AQ172" s="6">
        <v>4</v>
      </c>
      <c r="AR172" s="6">
        <v>4</v>
      </c>
    </row>
    <row r="173" spans="1:44" ht="21.75" x14ac:dyDescent="0.5">
      <c r="A173" s="1">
        <v>172</v>
      </c>
      <c r="B173" s="1">
        <v>2</v>
      </c>
      <c r="C173" s="1" t="s">
        <v>17</v>
      </c>
      <c r="D173" s="1" t="s">
        <v>80</v>
      </c>
      <c r="F173" s="1">
        <v>1</v>
      </c>
      <c r="G173" s="1">
        <v>0</v>
      </c>
      <c r="H173" s="1">
        <v>0</v>
      </c>
      <c r="I173" s="1">
        <v>0</v>
      </c>
      <c r="J173" s="1">
        <v>0</v>
      </c>
      <c r="K173" s="1">
        <v>0</v>
      </c>
      <c r="L173" s="1">
        <v>0</v>
      </c>
      <c r="M173" s="1">
        <v>0</v>
      </c>
      <c r="N173" s="1">
        <v>0</v>
      </c>
      <c r="O173" s="1">
        <v>0</v>
      </c>
      <c r="P173" s="1">
        <v>0</v>
      </c>
      <c r="Q173" s="1">
        <v>0</v>
      </c>
      <c r="R173" s="1">
        <v>0</v>
      </c>
      <c r="S173" s="2">
        <v>4</v>
      </c>
      <c r="T173" s="2">
        <v>5</v>
      </c>
      <c r="U173" s="2">
        <v>4</v>
      </c>
      <c r="V173" s="3">
        <v>3</v>
      </c>
      <c r="W173" s="3">
        <v>3</v>
      </c>
      <c r="X173" s="4">
        <v>4</v>
      </c>
      <c r="Y173" s="4">
        <v>3</v>
      </c>
      <c r="Z173" s="4">
        <v>4</v>
      </c>
      <c r="AA173" s="4">
        <v>4</v>
      </c>
      <c r="AB173" s="4">
        <v>5</v>
      </c>
      <c r="AC173" s="5">
        <v>3</v>
      </c>
      <c r="AD173" s="5">
        <v>3</v>
      </c>
      <c r="AE173" s="5">
        <v>3</v>
      </c>
      <c r="AF173" s="5">
        <v>3</v>
      </c>
      <c r="AG173" s="5">
        <v>4</v>
      </c>
      <c r="AH173" s="5">
        <v>4</v>
      </c>
      <c r="AI173" s="5">
        <v>4</v>
      </c>
      <c r="AJ173" s="5">
        <v>4</v>
      </c>
      <c r="AK173" s="5">
        <v>4</v>
      </c>
      <c r="AL173" s="5">
        <v>4</v>
      </c>
      <c r="AM173" s="5">
        <v>4</v>
      </c>
      <c r="AN173" s="5">
        <v>4</v>
      </c>
      <c r="AO173" s="5">
        <v>5</v>
      </c>
      <c r="AP173" s="6">
        <v>5</v>
      </c>
      <c r="AQ173" s="6">
        <v>5</v>
      </c>
      <c r="AR173" s="6">
        <v>5</v>
      </c>
    </row>
    <row r="174" spans="1:44" ht="21.75" x14ac:dyDescent="0.5">
      <c r="A174" s="1">
        <v>173</v>
      </c>
      <c r="B174" s="1">
        <v>2</v>
      </c>
      <c r="C174" s="1" t="s">
        <v>17</v>
      </c>
      <c r="D174" s="1" t="s">
        <v>75</v>
      </c>
      <c r="F174" s="1">
        <v>1</v>
      </c>
      <c r="G174" s="1">
        <v>0</v>
      </c>
      <c r="H174" s="1">
        <v>0</v>
      </c>
      <c r="I174" s="1">
        <v>0</v>
      </c>
      <c r="J174" s="1">
        <v>0</v>
      </c>
      <c r="K174" s="1">
        <v>0</v>
      </c>
      <c r="L174" s="1">
        <v>0</v>
      </c>
      <c r="M174" s="1">
        <v>0</v>
      </c>
      <c r="N174" s="1">
        <v>0</v>
      </c>
      <c r="O174" s="1">
        <v>0</v>
      </c>
      <c r="P174" s="1">
        <v>0</v>
      </c>
      <c r="Q174" s="1">
        <v>0</v>
      </c>
      <c r="R174" s="1">
        <v>0</v>
      </c>
      <c r="S174" s="2">
        <v>5</v>
      </c>
      <c r="T174" s="2">
        <v>5</v>
      </c>
      <c r="U174" s="2">
        <v>4</v>
      </c>
      <c r="V174" s="3">
        <v>4</v>
      </c>
      <c r="W174" s="3">
        <v>5</v>
      </c>
      <c r="X174" s="4">
        <v>5</v>
      </c>
      <c r="Y174" s="4">
        <v>5</v>
      </c>
      <c r="Z174" s="4">
        <v>5</v>
      </c>
      <c r="AA174" s="4">
        <v>5</v>
      </c>
      <c r="AB174" s="4">
        <v>5</v>
      </c>
      <c r="AC174" s="5">
        <v>5</v>
      </c>
      <c r="AD174" s="5">
        <v>5</v>
      </c>
      <c r="AE174" s="5">
        <v>5</v>
      </c>
      <c r="AF174" s="5">
        <v>5</v>
      </c>
      <c r="AG174" s="5">
        <v>5</v>
      </c>
      <c r="AH174" s="5">
        <v>5</v>
      </c>
      <c r="AI174" s="5">
        <v>4</v>
      </c>
      <c r="AJ174" s="5">
        <v>4</v>
      </c>
      <c r="AK174" s="5">
        <v>4</v>
      </c>
      <c r="AL174" s="5">
        <v>5</v>
      </c>
      <c r="AM174" s="5">
        <v>4</v>
      </c>
      <c r="AN174" s="5">
        <v>4</v>
      </c>
      <c r="AO174" s="5">
        <v>4</v>
      </c>
      <c r="AP174" s="6">
        <v>4</v>
      </c>
      <c r="AQ174" s="6">
        <v>4</v>
      </c>
      <c r="AR174" s="6">
        <v>4</v>
      </c>
    </row>
    <row r="175" spans="1:44" ht="21.75" x14ac:dyDescent="0.5">
      <c r="A175" s="1">
        <v>174</v>
      </c>
      <c r="B175" s="1">
        <v>3</v>
      </c>
      <c r="C175" s="1" t="s">
        <v>78</v>
      </c>
      <c r="D175" s="1" t="s">
        <v>144</v>
      </c>
      <c r="F175" s="1">
        <v>1</v>
      </c>
      <c r="G175" s="1">
        <v>0</v>
      </c>
      <c r="H175" s="1">
        <v>1</v>
      </c>
      <c r="I175" s="1">
        <v>1</v>
      </c>
      <c r="J175" s="1">
        <v>1</v>
      </c>
      <c r="K175" s="1">
        <v>0</v>
      </c>
      <c r="L175" s="1">
        <v>0</v>
      </c>
      <c r="M175" s="1">
        <v>0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  <c r="S175" s="2">
        <v>4</v>
      </c>
      <c r="T175" s="2">
        <v>4</v>
      </c>
      <c r="U175" s="2">
        <v>3</v>
      </c>
      <c r="V175" s="3">
        <v>4</v>
      </c>
      <c r="W175" s="3">
        <v>4</v>
      </c>
      <c r="X175" s="4">
        <v>4</v>
      </c>
      <c r="Y175" s="4">
        <v>3</v>
      </c>
      <c r="Z175" s="4">
        <v>4</v>
      </c>
      <c r="AA175" s="4">
        <v>4</v>
      </c>
      <c r="AB175" s="4">
        <v>4</v>
      </c>
      <c r="AC175" s="5">
        <v>4</v>
      </c>
      <c r="AD175" s="5">
        <v>2</v>
      </c>
      <c r="AE175" s="5">
        <v>3</v>
      </c>
      <c r="AF175" s="5">
        <v>3</v>
      </c>
      <c r="AG175" s="5"/>
      <c r="AH175" s="5"/>
      <c r="AI175" s="5"/>
      <c r="AJ175" s="5"/>
      <c r="AK175" s="5"/>
      <c r="AL175" s="5">
        <v>5</v>
      </c>
      <c r="AM175" s="5">
        <v>5</v>
      </c>
      <c r="AN175" s="5">
        <v>5</v>
      </c>
      <c r="AO175" s="5">
        <v>5</v>
      </c>
      <c r="AP175" s="6">
        <v>4</v>
      </c>
      <c r="AQ175" s="6">
        <v>4</v>
      </c>
      <c r="AR175" s="6">
        <v>4</v>
      </c>
    </row>
    <row r="176" spans="1:44" ht="43.5" x14ac:dyDescent="0.5">
      <c r="A176" s="1">
        <v>175</v>
      </c>
      <c r="B176" s="1">
        <v>2</v>
      </c>
      <c r="C176" s="1" t="s">
        <v>17</v>
      </c>
      <c r="D176" s="1" t="s">
        <v>93</v>
      </c>
      <c r="F176" s="1">
        <v>1</v>
      </c>
      <c r="G176" s="1">
        <v>0</v>
      </c>
      <c r="H176" s="1">
        <v>0</v>
      </c>
      <c r="I176" s="1">
        <v>0</v>
      </c>
      <c r="J176" s="1">
        <v>0</v>
      </c>
      <c r="K176" s="1">
        <v>0</v>
      </c>
      <c r="L176" s="1">
        <v>0</v>
      </c>
      <c r="M176" s="1">
        <v>0</v>
      </c>
      <c r="N176" s="1">
        <v>1</v>
      </c>
      <c r="O176" s="1">
        <v>0</v>
      </c>
      <c r="P176" s="1">
        <v>0</v>
      </c>
      <c r="Q176" s="1">
        <v>1</v>
      </c>
      <c r="R176" s="1">
        <v>0</v>
      </c>
      <c r="S176" s="2">
        <v>4</v>
      </c>
      <c r="T176" s="2">
        <v>4</v>
      </c>
      <c r="U176" s="2">
        <v>4</v>
      </c>
      <c r="V176" s="3">
        <v>4</v>
      </c>
      <c r="W176" s="3">
        <v>4</v>
      </c>
      <c r="X176" s="4">
        <v>4</v>
      </c>
      <c r="Y176" s="4">
        <v>3</v>
      </c>
      <c r="Z176" s="4">
        <v>4</v>
      </c>
      <c r="AA176" s="4">
        <v>3</v>
      </c>
      <c r="AB176" s="4">
        <v>3</v>
      </c>
      <c r="AC176" s="5">
        <v>2</v>
      </c>
      <c r="AD176" s="5">
        <v>2</v>
      </c>
      <c r="AE176" s="5">
        <v>2</v>
      </c>
      <c r="AF176" s="5">
        <v>2</v>
      </c>
      <c r="AG176" s="5">
        <v>4</v>
      </c>
      <c r="AH176" s="5">
        <v>4</v>
      </c>
      <c r="AI176" s="5">
        <v>4</v>
      </c>
      <c r="AJ176" s="5">
        <v>3</v>
      </c>
      <c r="AK176" s="5">
        <v>3</v>
      </c>
      <c r="AL176" s="5">
        <v>2</v>
      </c>
      <c r="AM176" s="5">
        <v>3</v>
      </c>
      <c r="AN176" s="5"/>
      <c r="AO176" s="5">
        <v>4</v>
      </c>
      <c r="AP176" s="6">
        <v>4</v>
      </c>
      <c r="AQ176" s="6">
        <v>3</v>
      </c>
      <c r="AR176" s="6">
        <v>4</v>
      </c>
    </row>
    <row r="177" spans="1:44" ht="43.5" x14ac:dyDescent="0.5">
      <c r="A177" s="1">
        <v>176</v>
      </c>
      <c r="B177" s="1">
        <v>2</v>
      </c>
      <c r="C177" s="1" t="s">
        <v>17</v>
      </c>
      <c r="D177" s="1" t="s">
        <v>93</v>
      </c>
      <c r="F177" s="1">
        <v>1</v>
      </c>
      <c r="G177" s="1">
        <v>0</v>
      </c>
      <c r="H177" s="1">
        <v>0</v>
      </c>
      <c r="I177" s="1">
        <v>0</v>
      </c>
      <c r="J177" s="1">
        <v>0</v>
      </c>
      <c r="K177" s="1">
        <v>0</v>
      </c>
      <c r="L177" s="1">
        <v>0</v>
      </c>
      <c r="M177" s="1">
        <v>0</v>
      </c>
      <c r="N177" s="1">
        <v>1</v>
      </c>
      <c r="O177" s="1">
        <v>0</v>
      </c>
      <c r="P177" s="1">
        <v>0</v>
      </c>
      <c r="Q177" s="1">
        <v>1</v>
      </c>
      <c r="R177" s="1">
        <v>0</v>
      </c>
      <c r="S177" s="2">
        <v>5</v>
      </c>
      <c r="T177" s="2">
        <v>3</v>
      </c>
      <c r="U177" s="2">
        <v>5</v>
      </c>
      <c r="V177" s="3">
        <v>4</v>
      </c>
      <c r="W177" s="3">
        <v>4</v>
      </c>
      <c r="X177" s="4">
        <v>5</v>
      </c>
      <c r="Y177" s="4">
        <v>5</v>
      </c>
      <c r="Z177" s="4">
        <v>5</v>
      </c>
      <c r="AA177" s="4">
        <v>5</v>
      </c>
      <c r="AB177" s="4">
        <v>3</v>
      </c>
      <c r="AC177" s="5">
        <v>1</v>
      </c>
      <c r="AD177" s="5">
        <v>1</v>
      </c>
      <c r="AE177" s="5">
        <v>1</v>
      </c>
      <c r="AF177" s="5">
        <v>1</v>
      </c>
      <c r="AG177" s="5">
        <v>3</v>
      </c>
      <c r="AH177" s="5">
        <v>3</v>
      </c>
      <c r="AI177" s="5">
        <v>3</v>
      </c>
      <c r="AJ177" s="5">
        <v>4</v>
      </c>
      <c r="AK177" s="5">
        <v>4</v>
      </c>
      <c r="AL177" s="5">
        <v>4</v>
      </c>
      <c r="AM177" s="5">
        <v>5</v>
      </c>
      <c r="AN177" s="5">
        <v>5</v>
      </c>
      <c r="AO177" s="5">
        <v>4</v>
      </c>
      <c r="AP177" s="6">
        <v>3</v>
      </c>
      <c r="AQ177" s="6">
        <v>3</v>
      </c>
      <c r="AR177" s="6">
        <v>4</v>
      </c>
    </row>
    <row r="178" spans="1:44" ht="21.75" x14ac:dyDescent="0.5">
      <c r="A178" s="1">
        <v>177</v>
      </c>
      <c r="B178" s="1">
        <v>3</v>
      </c>
      <c r="C178" s="1" t="s">
        <v>78</v>
      </c>
      <c r="D178" s="1" t="s">
        <v>86</v>
      </c>
      <c r="F178" s="1">
        <v>0</v>
      </c>
      <c r="G178" s="1">
        <v>1</v>
      </c>
      <c r="H178" s="1">
        <v>0</v>
      </c>
      <c r="I178" s="1">
        <v>0</v>
      </c>
      <c r="J178" s="1">
        <v>0</v>
      </c>
      <c r="K178" s="1">
        <v>0</v>
      </c>
      <c r="L178" s="1">
        <v>0</v>
      </c>
      <c r="M178" s="1">
        <v>0</v>
      </c>
      <c r="N178" s="1">
        <v>0</v>
      </c>
      <c r="O178" s="1">
        <v>0</v>
      </c>
      <c r="P178" s="1">
        <v>0</v>
      </c>
      <c r="Q178" s="1">
        <v>0</v>
      </c>
      <c r="R178" s="1">
        <v>0</v>
      </c>
      <c r="S178" s="2">
        <v>4</v>
      </c>
      <c r="T178" s="2">
        <v>4</v>
      </c>
      <c r="U178" s="2">
        <v>4</v>
      </c>
      <c r="V178" s="3">
        <v>4</v>
      </c>
      <c r="W178" s="3">
        <v>4</v>
      </c>
      <c r="X178" s="4">
        <v>5</v>
      </c>
      <c r="Y178" s="4">
        <v>5</v>
      </c>
      <c r="Z178" s="4">
        <v>5</v>
      </c>
      <c r="AA178" s="4">
        <v>5</v>
      </c>
      <c r="AB178" s="4">
        <v>5</v>
      </c>
      <c r="AC178" s="5">
        <v>4</v>
      </c>
      <c r="AD178" s="5">
        <v>4</v>
      </c>
      <c r="AE178" s="5">
        <v>4</v>
      </c>
      <c r="AF178" s="5">
        <v>4</v>
      </c>
      <c r="AG178" s="5">
        <v>4</v>
      </c>
      <c r="AH178" s="5">
        <v>4</v>
      </c>
      <c r="AI178" s="5">
        <v>4</v>
      </c>
      <c r="AJ178" s="5">
        <v>4</v>
      </c>
      <c r="AK178" s="5">
        <v>4</v>
      </c>
      <c r="AL178" s="5">
        <v>5</v>
      </c>
      <c r="AM178" s="5">
        <v>5</v>
      </c>
      <c r="AN178" s="5">
        <v>5</v>
      </c>
      <c r="AO178" s="5">
        <v>5</v>
      </c>
      <c r="AP178" s="6">
        <v>5</v>
      </c>
      <c r="AQ178" s="6">
        <v>5</v>
      </c>
      <c r="AR178" s="6">
        <v>5</v>
      </c>
    </row>
    <row r="179" spans="1:44" ht="21.75" x14ac:dyDescent="0.5">
      <c r="A179" s="1">
        <v>178</v>
      </c>
      <c r="B179" s="1">
        <v>3</v>
      </c>
      <c r="C179" s="1" t="s">
        <v>78</v>
      </c>
      <c r="D179" s="1" t="s">
        <v>86</v>
      </c>
      <c r="F179" s="1">
        <v>0</v>
      </c>
      <c r="G179" s="1">
        <v>1</v>
      </c>
      <c r="H179" s="1">
        <v>0</v>
      </c>
      <c r="I179" s="1">
        <v>0</v>
      </c>
      <c r="J179" s="1">
        <v>0</v>
      </c>
      <c r="K179" s="1">
        <v>0</v>
      </c>
      <c r="L179" s="1">
        <v>0</v>
      </c>
      <c r="M179" s="1">
        <v>0</v>
      </c>
      <c r="N179" s="1">
        <v>1</v>
      </c>
      <c r="O179" s="1">
        <v>0</v>
      </c>
      <c r="P179" s="1">
        <v>0</v>
      </c>
      <c r="Q179" s="1">
        <v>0</v>
      </c>
      <c r="R179" s="1">
        <v>0</v>
      </c>
      <c r="S179" s="2">
        <v>5</v>
      </c>
      <c r="T179" s="2">
        <v>5</v>
      </c>
      <c r="U179" s="2">
        <v>5</v>
      </c>
      <c r="V179" s="3">
        <v>5</v>
      </c>
      <c r="W179" s="3">
        <v>5</v>
      </c>
      <c r="X179" s="4">
        <v>4</v>
      </c>
      <c r="Y179" s="4">
        <v>4</v>
      </c>
      <c r="Z179" s="4">
        <v>5</v>
      </c>
      <c r="AA179" s="4">
        <v>5</v>
      </c>
      <c r="AB179" s="4">
        <v>5</v>
      </c>
      <c r="AC179" s="5">
        <v>5</v>
      </c>
      <c r="AD179" s="5">
        <v>5</v>
      </c>
      <c r="AE179" s="5">
        <v>5</v>
      </c>
      <c r="AF179" s="5">
        <v>4</v>
      </c>
      <c r="AG179" s="5">
        <v>5</v>
      </c>
      <c r="AH179" s="5">
        <v>5</v>
      </c>
      <c r="AI179" s="5">
        <v>5</v>
      </c>
      <c r="AJ179" s="5">
        <v>5</v>
      </c>
      <c r="AK179" s="5">
        <v>5</v>
      </c>
      <c r="AL179" s="5">
        <v>5</v>
      </c>
      <c r="AM179" s="5">
        <v>5</v>
      </c>
      <c r="AN179" s="5">
        <v>5</v>
      </c>
      <c r="AO179" s="5">
        <v>5</v>
      </c>
      <c r="AP179" s="6">
        <v>5</v>
      </c>
      <c r="AQ179" s="6">
        <v>5</v>
      </c>
      <c r="AR179" s="6">
        <v>5</v>
      </c>
    </row>
    <row r="180" spans="1:44" ht="21.75" x14ac:dyDescent="0.5">
      <c r="A180" s="1">
        <v>179</v>
      </c>
      <c r="B180" s="1">
        <v>2</v>
      </c>
      <c r="C180" s="1" t="s">
        <v>17</v>
      </c>
      <c r="D180" s="1" t="s">
        <v>145</v>
      </c>
      <c r="F180" s="1">
        <v>1</v>
      </c>
      <c r="G180" s="1">
        <v>0</v>
      </c>
      <c r="H180" s="1">
        <v>0</v>
      </c>
      <c r="I180" s="1">
        <v>0</v>
      </c>
      <c r="J180" s="1">
        <v>1</v>
      </c>
      <c r="K180" s="1">
        <v>0</v>
      </c>
      <c r="L180" s="1">
        <v>0</v>
      </c>
      <c r="M180" s="1">
        <v>0</v>
      </c>
      <c r="N180" s="1">
        <v>0</v>
      </c>
      <c r="O180" s="1">
        <v>0</v>
      </c>
      <c r="P180" s="1">
        <v>0</v>
      </c>
      <c r="Q180" s="1">
        <v>0</v>
      </c>
      <c r="R180" s="1">
        <v>0</v>
      </c>
      <c r="S180" s="2">
        <v>4</v>
      </c>
      <c r="T180" s="2">
        <v>3</v>
      </c>
      <c r="U180" s="2">
        <v>3</v>
      </c>
      <c r="V180" s="3">
        <v>4</v>
      </c>
      <c r="W180" s="3">
        <v>4</v>
      </c>
      <c r="X180" s="4">
        <v>4</v>
      </c>
      <c r="Y180" s="4">
        <v>4</v>
      </c>
      <c r="Z180" s="4">
        <v>4</v>
      </c>
      <c r="AA180" s="4">
        <v>4</v>
      </c>
      <c r="AB180" s="4">
        <v>4</v>
      </c>
      <c r="AC180" s="5">
        <v>4</v>
      </c>
      <c r="AD180" s="5">
        <v>4</v>
      </c>
      <c r="AE180" s="5">
        <v>4</v>
      </c>
      <c r="AF180" s="5">
        <v>4</v>
      </c>
      <c r="AG180" s="5">
        <v>3</v>
      </c>
      <c r="AH180" s="5">
        <v>3</v>
      </c>
      <c r="AI180" s="5">
        <v>4</v>
      </c>
      <c r="AJ180" s="5">
        <v>4</v>
      </c>
      <c r="AK180" s="5">
        <v>4</v>
      </c>
      <c r="AL180" s="5">
        <v>4</v>
      </c>
      <c r="AM180" s="5">
        <v>4</v>
      </c>
      <c r="AN180" s="5">
        <v>4</v>
      </c>
      <c r="AO180" s="5">
        <v>4</v>
      </c>
      <c r="AP180" s="6">
        <v>4</v>
      </c>
      <c r="AQ180" s="6">
        <v>4</v>
      </c>
      <c r="AR180" s="6">
        <v>4</v>
      </c>
    </row>
    <row r="181" spans="1:44" ht="21.75" x14ac:dyDescent="0.5">
      <c r="A181" s="1">
        <v>180</v>
      </c>
      <c r="B181" s="1">
        <v>2</v>
      </c>
      <c r="C181" s="1" t="s">
        <v>17</v>
      </c>
      <c r="D181" s="1" t="s">
        <v>145</v>
      </c>
      <c r="F181" s="1">
        <v>1</v>
      </c>
      <c r="G181" s="1">
        <v>0</v>
      </c>
      <c r="H181" s="1">
        <v>0</v>
      </c>
      <c r="I181" s="1">
        <v>0</v>
      </c>
      <c r="J181" s="1">
        <v>1</v>
      </c>
      <c r="K181" s="1">
        <v>1</v>
      </c>
      <c r="L181" s="1">
        <v>0</v>
      </c>
      <c r="M181" s="1">
        <v>0</v>
      </c>
      <c r="N181" s="1">
        <v>0</v>
      </c>
      <c r="O181" s="1">
        <v>0</v>
      </c>
      <c r="P181" s="1">
        <v>0</v>
      </c>
      <c r="Q181" s="1">
        <v>0</v>
      </c>
      <c r="R181" s="1">
        <v>0</v>
      </c>
      <c r="S181" s="2">
        <v>5</v>
      </c>
      <c r="T181" s="2">
        <v>5</v>
      </c>
      <c r="U181" s="2">
        <v>5</v>
      </c>
      <c r="V181" s="3">
        <v>5</v>
      </c>
      <c r="W181" s="3">
        <v>5</v>
      </c>
      <c r="X181" s="4">
        <v>5</v>
      </c>
      <c r="Y181" s="4">
        <v>5</v>
      </c>
      <c r="Z181" s="4">
        <v>5</v>
      </c>
      <c r="AA181" s="4">
        <v>5</v>
      </c>
      <c r="AB181" s="4">
        <v>5</v>
      </c>
      <c r="AC181" s="5">
        <v>5</v>
      </c>
      <c r="AD181" s="5">
        <v>5</v>
      </c>
      <c r="AE181" s="5">
        <v>5</v>
      </c>
      <c r="AF181" s="5">
        <v>5</v>
      </c>
      <c r="AG181" s="5">
        <v>5</v>
      </c>
      <c r="AH181" s="5">
        <v>5</v>
      </c>
      <c r="AI181" s="5">
        <v>5</v>
      </c>
      <c r="AJ181" s="5">
        <v>5</v>
      </c>
      <c r="AK181" s="5">
        <v>5</v>
      </c>
      <c r="AL181" s="5">
        <v>5</v>
      </c>
      <c r="AM181" s="5">
        <v>5</v>
      </c>
      <c r="AN181" s="5">
        <v>5</v>
      </c>
      <c r="AO181" s="5">
        <v>5</v>
      </c>
      <c r="AP181" s="6">
        <v>5</v>
      </c>
      <c r="AQ181" s="6">
        <v>5</v>
      </c>
      <c r="AR181" s="6">
        <v>5</v>
      </c>
    </row>
    <row r="182" spans="1:44" ht="21.75" x14ac:dyDescent="0.5">
      <c r="A182" s="1">
        <v>181</v>
      </c>
      <c r="B182" s="1">
        <v>2</v>
      </c>
      <c r="C182" s="1" t="s">
        <v>17</v>
      </c>
      <c r="D182" s="1" t="s">
        <v>145</v>
      </c>
      <c r="F182" s="1">
        <v>1</v>
      </c>
      <c r="G182" s="1">
        <v>0</v>
      </c>
      <c r="H182" s="1">
        <v>0</v>
      </c>
      <c r="I182" s="1">
        <v>0</v>
      </c>
      <c r="J182" s="1">
        <v>0</v>
      </c>
      <c r="K182" s="1">
        <v>0</v>
      </c>
      <c r="L182" s="1">
        <v>0</v>
      </c>
      <c r="M182" s="1">
        <v>0</v>
      </c>
      <c r="N182" s="1">
        <v>0</v>
      </c>
      <c r="O182" s="1">
        <v>0</v>
      </c>
      <c r="P182" s="1">
        <v>0</v>
      </c>
      <c r="Q182" s="1">
        <v>0</v>
      </c>
      <c r="R182" s="1">
        <v>0</v>
      </c>
      <c r="S182" s="2">
        <v>5</v>
      </c>
      <c r="T182" s="2">
        <v>5</v>
      </c>
      <c r="U182" s="2">
        <v>3</v>
      </c>
      <c r="V182" s="3">
        <v>5</v>
      </c>
      <c r="W182" s="3">
        <v>5</v>
      </c>
      <c r="X182" s="4">
        <v>4</v>
      </c>
      <c r="Y182" s="4">
        <v>2</v>
      </c>
      <c r="Z182" s="4">
        <v>3</v>
      </c>
      <c r="AA182" s="4">
        <v>4</v>
      </c>
      <c r="AB182" s="4">
        <v>5</v>
      </c>
      <c r="AC182" s="5">
        <v>4</v>
      </c>
      <c r="AD182" s="5">
        <v>4</v>
      </c>
      <c r="AE182" s="5">
        <v>4</v>
      </c>
      <c r="AF182" s="5">
        <v>4</v>
      </c>
      <c r="AG182" s="5">
        <v>4</v>
      </c>
      <c r="AH182" s="5">
        <v>4</v>
      </c>
      <c r="AI182" s="5">
        <v>4</v>
      </c>
      <c r="AJ182" s="5">
        <v>4</v>
      </c>
      <c r="AK182" s="5">
        <v>5</v>
      </c>
      <c r="AL182" s="5">
        <v>5</v>
      </c>
      <c r="AM182" s="5">
        <v>5</v>
      </c>
      <c r="AN182" s="5">
        <v>5</v>
      </c>
      <c r="AO182" s="5">
        <v>5</v>
      </c>
      <c r="AP182" s="6">
        <v>5</v>
      </c>
      <c r="AQ182" s="6">
        <v>5</v>
      </c>
      <c r="AR182" s="6">
        <v>5</v>
      </c>
    </row>
    <row r="183" spans="1:44" ht="21.75" x14ac:dyDescent="0.5">
      <c r="A183" s="1">
        <v>182</v>
      </c>
      <c r="B183" s="1">
        <v>3</v>
      </c>
      <c r="C183" s="1" t="s">
        <v>78</v>
      </c>
      <c r="F183" s="1">
        <v>1</v>
      </c>
      <c r="G183" s="1">
        <v>0</v>
      </c>
      <c r="H183" s="1">
        <v>1</v>
      </c>
      <c r="I183" s="1">
        <v>1</v>
      </c>
      <c r="J183" s="1">
        <v>1</v>
      </c>
      <c r="K183" s="1">
        <v>1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">
        <v>0</v>
      </c>
      <c r="S183" s="2">
        <v>5</v>
      </c>
      <c r="T183" s="2">
        <v>5</v>
      </c>
      <c r="U183" s="2">
        <v>5</v>
      </c>
      <c r="V183" s="3">
        <v>3</v>
      </c>
      <c r="W183" s="3">
        <v>3</v>
      </c>
      <c r="X183" s="4">
        <v>5</v>
      </c>
      <c r="Y183" s="4">
        <v>3</v>
      </c>
      <c r="Z183" s="4">
        <v>3</v>
      </c>
      <c r="AA183" s="4">
        <v>4</v>
      </c>
      <c r="AB183" s="4">
        <v>3</v>
      </c>
      <c r="AC183" s="5">
        <v>2</v>
      </c>
      <c r="AD183" s="5">
        <v>2</v>
      </c>
      <c r="AE183" s="5">
        <v>2</v>
      </c>
      <c r="AF183" s="5">
        <v>2</v>
      </c>
      <c r="AG183" s="5">
        <v>5</v>
      </c>
      <c r="AH183" s="5">
        <v>5</v>
      </c>
      <c r="AI183" s="5">
        <v>5</v>
      </c>
      <c r="AJ183" s="5">
        <v>5</v>
      </c>
      <c r="AK183" s="5">
        <v>5</v>
      </c>
      <c r="AL183" s="5">
        <v>5</v>
      </c>
      <c r="AM183" s="5">
        <v>5</v>
      </c>
      <c r="AN183" s="5">
        <v>5</v>
      </c>
      <c r="AO183" s="5">
        <v>5</v>
      </c>
      <c r="AP183" s="6">
        <v>5</v>
      </c>
      <c r="AQ183" s="6">
        <v>5</v>
      </c>
      <c r="AR183" s="6">
        <v>5</v>
      </c>
    </row>
    <row r="184" spans="1:44" ht="21.75" x14ac:dyDescent="0.5">
      <c r="A184" s="1">
        <v>183</v>
      </c>
      <c r="B184" s="1">
        <v>2</v>
      </c>
      <c r="C184" s="1" t="s">
        <v>17</v>
      </c>
      <c r="D184" s="1" t="s">
        <v>75</v>
      </c>
      <c r="F184" s="1">
        <v>1</v>
      </c>
      <c r="G184" s="1">
        <v>0</v>
      </c>
      <c r="H184" s="1">
        <v>1</v>
      </c>
      <c r="I184" s="1">
        <v>1</v>
      </c>
      <c r="J184" s="1">
        <v>0</v>
      </c>
      <c r="K184" s="1">
        <v>0</v>
      </c>
      <c r="L184" s="1">
        <v>0</v>
      </c>
      <c r="M184" s="1">
        <v>0</v>
      </c>
      <c r="N184" s="1">
        <v>0</v>
      </c>
      <c r="O184" s="1">
        <v>0</v>
      </c>
      <c r="P184" s="1">
        <v>0</v>
      </c>
      <c r="Q184" s="1">
        <v>0</v>
      </c>
      <c r="R184" s="1">
        <v>0</v>
      </c>
      <c r="S184" s="2">
        <v>4</v>
      </c>
      <c r="T184" s="2">
        <v>4</v>
      </c>
      <c r="U184" s="2">
        <v>4</v>
      </c>
      <c r="V184" s="3">
        <v>3</v>
      </c>
      <c r="W184" s="3">
        <v>3</v>
      </c>
      <c r="X184" s="4">
        <v>4</v>
      </c>
      <c r="Y184" s="4">
        <v>4</v>
      </c>
      <c r="Z184" s="4">
        <v>4</v>
      </c>
      <c r="AA184" s="4">
        <v>4</v>
      </c>
      <c r="AB184" s="4">
        <v>4</v>
      </c>
      <c r="AC184" s="5">
        <v>2</v>
      </c>
      <c r="AD184" s="5">
        <v>2</v>
      </c>
      <c r="AE184" s="5">
        <v>2</v>
      </c>
      <c r="AF184" s="5">
        <v>2</v>
      </c>
      <c r="AG184" s="5">
        <v>5</v>
      </c>
      <c r="AH184" s="5">
        <v>4</v>
      </c>
      <c r="AI184" s="5">
        <v>5</v>
      </c>
      <c r="AJ184" s="5">
        <v>5</v>
      </c>
      <c r="AK184" s="5">
        <v>4</v>
      </c>
      <c r="AL184" s="5">
        <v>5</v>
      </c>
      <c r="AM184" s="5">
        <v>3</v>
      </c>
      <c r="AN184" s="5">
        <v>3</v>
      </c>
      <c r="AO184" s="5">
        <v>5</v>
      </c>
      <c r="AP184" s="6">
        <v>3</v>
      </c>
      <c r="AQ184" s="6">
        <v>4</v>
      </c>
      <c r="AR184" s="6">
        <v>3</v>
      </c>
    </row>
    <row r="185" spans="1:44" ht="21.75" x14ac:dyDescent="0.5">
      <c r="A185" s="1">
        <v>184</v>
      </c>
      <c r="B185" s="1">
        <v>2</v>
      </c>
      <c r="C185" s="1" t="s">
        <v>17</v>
      </c>
      <c r="D185" s="1" t="s">
        <v>75</v>
      </c>
      <c r="F185" s="1">
        <v>1</v>
      </c>
      <c r="G185" s="1">
        <v>0</v>
      </c>
      <c r="H185" s="1">
        <v>0</v>
      </c>
      <c r="I185" s="1">
        <v>0</v>
      </c>
      <c r="J185" s="1">
        <v>0</v>
      </c>
      <c r="K185" s="1">
        <v>0</v>
      </c>
      <c r="L185" s="1">
        <v>0</v>
      </c>
      <c r="M185" s="1">
        <v>0</v>
      </c>
      <c r="N185" s="1">
        <v>0</v>
      </c>
      <c r="O185" s="1">
        <v>0</v>
      </c>
      <c r="P185" s="1">
        <v>0</v>
      </c>
      <c r="Q185" s="1">
        <v>0</v>
      </c>
      <c r="R185" s="1">
        <v>0</v>
      </c>
      <c r="S185" s="2">
        <v>4</v>
      </c>
      <c r="T185" s="2">
        <v>4</v>
      </c>
      <c r="U185" s="2">
        <v>5</v>
      </c>
      <c r="V185" s="3">
        <v>4</v>
      </c>
      <c r="W185" s="3">
        <v>5</v>
      </c>
      <c r="X185" s="4">
        <v>5</v>
      </c>
      <c r="Y185" s="4">
        <v>4</v>
      </c>
      <c r="Z185" s="4">
        <v>5</v>
      </c>
      <c r="AA185" s="4">
        <v>4</v>
      </c>
      <c r="AB185" s="4">
        <v>4</v>
      </c>
      <c r="AC185" s="5">
        <v>2</v>
      </c>
      <c r="AD185" s="5">
        <v>3</v>
      </c>
      <c r="AE185" s="5">
        <v>3</v>
      </c>
      <c r="AF185" s="5">
        <v>3</v>
      </c>
      <c r="AG185" s="5">
        <v>4</v>
      </c>
      <c r="AH185" s="5">
        <v>4</v>
      </c>
      <c r="AI185" s="5">
        <v>4</v>
      </c>
      <c r="AJ185" s="5">
        <v>4</v>
      </c>
      <c r="AK185" s="5">
        <v>4</v>
      </c>
      <c r="AL185" s="5">
        <v>5</v>
      </c>
      <c r="AM185" s="5">
        <v>4</v>
      </c>
      <c r="AN185" s="5">
        <v>5</v>
      </c>
      <c r="AO185" s="5">
        <v>5</v>
      </c>
      <c r="AP185" s="6">
        <v>5</v>
      </c>
      <c r="AQ185" s="6">
        <v>5</v>
      </c>
      <c r="AR185" s="6">
        <v>5</v>
      </c>
    </row>
    <row r="186" spans="1:44" ht="21.75" x14ac:dyDescent="0.5">
      <c r="A186" s="1">
        <v>185</v>
      </c>
      <c r="B186" s="1">
        <v>2</v>
      </c>
      <c r="C186" s="1" t="s">
        <v>17</v>
      </c>
      <c r="D186" s="1" t="s">
        <v>132</v>
      </c>
      <c r="F186" s="1">
        <v>1</v>
      </c>
      <c r="G186" s="1">
        <v>0</v>
      </c>
      <c r="H186" s="1">
        <v>1</v>
      </c>
      <c r="I186" s="1">
        <v>1</v>
      </c>
      <c r="J186" s="1">
        <v>0</v>
      </c>
      <c r="K186" s="1">
        <v>0</v>
      </c>
      <c r="L186" s="1">
        <v>0</v>
      </c>
      <c r="M186" s="1">
        <v>0</v>
      </c>
      <c r="N186" s="1">
        <v>0</v>
      </c>
      <c r="O186" s="1">
        <v>0</v>
      </c>
      <c r="P186" s="1">
        <v>0</v>
      </c>
      <c r="Q186" s="1">
        <v>0</v>
      </c>
      <c r="R186" s="1">
        <v>0</v>
      </c>
      <c r="S186" s="2">
        <v>5</v>
      </c>
      <c r="T186" s="2">
        <v>4</v>
      </c>
      <c r="U186" s="2">
        <v>4</v>
      </c>
      <c r="V186" s="3">
        <v>5</v>
      </c>
      <c r="W186" s="3">
        <v>5</v>
      </c>
      <c r="X186" s="4">
        <v>5</v>
      </c>
      <c r="Y186" s="4">
        <v>4</v>
      </c>
      <c r="Z186" s="4">
        <v>5</v>
      </c>
      <c r="AA186" s="4">
        <v>4</v>
      </c>
      <c r="AB186" s="4">
        <v>5</v>
      </c>
      <c r="AC186" s="5">
        <v>2</v>
      </c>
      <c r="AD186" s="5">
        <v>2</v>
      </c>
      <c r="AE186" s="5">
        <v>2</v>
      </c>
      <c r="AF186" s="5">
        <v>2</v>
      </c>
      <c r="AG186" s="5">
        <v>4</v>
      </c>
      <c r="AH186" s="5">
        <v>4</v>
      </c>
      <c r="AI186" s="5">
        <v>4</v>
      </c>
      <c r="AJ186" s="5">
        <v>4</v>
      </c>
      <c r="AK186" s="5">
        <v>3</v>
      </c>
      <c r="AL186" s="5">
        <v>5</v>
      </c>
      <c r="AM186" s="5">
        <v>5</v>
      </c>
      <c r="AN186" s="5">
        <v>5</v>
      </c>
      <c r="AO186" s="5">
        <v>5</v>
      </c>
      <c r="AP186" s="6">
        <v>5</v>
      </c>
      <c r="AQ186" s="6">
        <v>5</v>
      </c>
      <c r="AR186" s="6">
        <v>5</v>
      </c>
    </row>
    <row r="187" spans="1:44" ht="21.75" x14ac:dyDescent="0.5">
      <c r="A187" s="1">
        <v>186</v>
      </c>
      <c r="B187" s="1">
        <v>2</v>
      </c>
      <c r="C187" s="1" t="s">
        <v>17</v>
      </c>
      <c r="D187" s="1" t="s">
        <v>97</v>
      </c>
      <c r="F187" s="1">
        <v>1</v>
      </c>
      <c r="G187" s="1">
        <v>0</v>
      </c>
      <c r="H187" s="1">
        <v>0</v>
      </c>
      <c r="I187" s="1">
        <v>0</v>
      </c>
      <c r="J187" s="1">
        <v>0</v>
      </c>
      <c r="K187" s="1">
        <v>0</v>
      </c>
      <c r="L187" s="1">
        <v>0</v>
      </c>
      <c r="M187" s="1">
        <v>0</v>
      </c>
      <c r="N187" s="1">
        <v>0</v>
      </c>
      <c r="O187" s="1">
        <v>0</v>
      </c>
      <c r="P187" s="1">
        <v>0</v>
      </c>
      <c r="Q187" s="1">
        <v>0</v>
      </c>
      <c r="R187" s="1">
        <v>0</v>
      </c>
      <c r="S187" s="2">
        <v>3</v>
      </c>
      <c r="T187" s="2">
        <v>3</v>
      </c>
      <c r="U187" s="2">
        <v>3</v>
      </c>
      <c r="V187" s="3">
        <v>4</v>
      </c>
      <c r="W187" s="3">
        <v>4</v>
      </c>
      <c r="X187" s="4">
        <v>4</v>
      </c>
      <c r="Y187" s="4">
        <v>4</v>
      </c>
      <c r="Z187" s="4">
        <v>4</v>
      </c>
      <c r="AA187" s="4">
        <v>4</v>
      </c>
      <c r="AB187" s="4">
        <v>4</v>
      </c>
      <c r="AC187" s="5">
        <v>4</v>
      </c>
      <c r="AD187" s="5">
        <v>4</v>
      </c>
      <c r="AE187" s="5">
        <v>2</v>
      </c>
      <c r="AF187" s="5">
        <v>2</v>
      </c>
      <c r="AG187" s="5">
        <v>4</v>
      </c>
      <c r="AH187" s="5">
        <v>3</v>
      </c>
      <c r="AI187" s="5">
        <v>4</v>
      </c>
      <c r="AJ187" s="5">
        <v>4</v>
      </c>
      <c r="AK187" s="5">
        <v>3</v>
      </c>
      <c r="AL187" s="5">
        <v>4</v>
      </c>
      <c r="AM187" s="5">
        <v>4</v>
      </c>
      <c r="AN187" s="5">
        <v>4</v>
      </c>
      <c r="AO187" s="5">
        <v>5</v>
      </c>
      <c r="AP187" s="6">
        <v>4</v>
      </c>
      <c r="AQ187" s="6">
        <v>4</v>
      </c>
      <c r="AR187" s="6">
        <v>4</v>
      </c>
    </row>
    <row r="188" spans="1:44" ht="21.75" x14ac:dyDescent="0.5">
      <c r="A188" s="1">
        <v>187</v>
      </c>
      <c r="B188" s="1">
        <v>2</v>
      </c>
      <c r="C188" s="1" t="s">
        <v>17</v>
      </c>
      <c r="D188" s="1" t="s">
        <v>79</v>
      </c>
      <c r="F188" s="1">
        <v>1</v>
      </c>
      <c r="G188" s="1">
        <v>0</v>
      </c>
      <c r="H188" s="1">
        <v>0</v>
      </c>
      <c r="I188" s="1">
        <v>0</v>
      </c>
      <c r="J188" s="1">
        <v>0</v>
      </c>
      <c r="K188" s="1">
        <v>0</v>
      </c>
      <c r="L188" s="1">
        <v>0</v>
      </c>
      <c r="M188" s="1">
        <v>0</v>
      </c>
      <c r="N188" s="1">
        <v>0</v>
      </c>
      <c r="O188" s="1">
        <v>0</v>
      </c>
      <c r="P188" s="1">
        <v>0</v>
      </c>
      <c r="Q188" s="1">
        <v>0</v>
      </c>
      <c r="R188" s="1">
        <v>0</v>
      </c>
      <c r="S188" s="2">
        <v>3</v>
      </c>
      <c r="T188" s="2">
        <v>4</v>
      </c>
      <c r="U188" s="2">
        <v>3</v>
      </c>
      <c r="V188" s="3">
        <v>4</v>
      </c>
      <c r="W188" s="3">
        <v>4</v>
      </c>
      <c r="X188" s="4">
        <v>4</v>
      </c>
      <c r="Y188" s="4">
        <v>4</v>
      </c>
      <c r="Z188" s="4">
        <v>4</v>
      </c>
      <c r="AA188" s="4">
        <v>4</v>
      </c>
      <c r="AB188" s="4">
        <v>3</v>
      </c>
      <c r="AC188" s="5">
        <v>2</v>
      </c>
      <c r="AD188" s="5">
        <v>2</v>
      </c>
      <c r="AE188" s="5">
        <v>3</v>
      </c>
      <c r="AF188" s="5">
        <v>4</v>
      </c>
      <c r="AG188" s="5">
        <v>4</v>
      </c>
      <c r="AH188" s="5">
        <v>4</v>
      </c>
      <c r="AI188" s="5">
        <v>4</v>
      </c>
      <c r="AJ188" s="5">
        <v>4</v>
      </c>
      <c r="AK188" s="5">
        <v>4</v>
      </c>
      <c r="AL188" s="5">
        <v>4</v>
      </c>
      <c r="AM188" s="5">
        <v>4</v>
      </c>
      <c r="AN188" s="5">
        <v>4</v>
      </c>
      <c r="AO188" s="5">
        <v>4</v>
      </c>
      <c r="AP188" s="6">
        <v>3</v>
      </c>
      <c r="AQ188" s="6">
        <v>4</v>
      </c>
      <c r="AR188" s="6">
        <v>4</v>
      </c>
    </row>
    <row r="189" spans="1:44" ht="21.75" x14ac:dyDescent="0.5">
      <c r="A189" s="1">
        <v>188</v>
      </c>
      <c r="B189" s="1">
        <v>2</v>
      </c>
      <c r="C189" s="1" t="s">
        <v>17</v>
      </c>
      <c r="D189" s="1" t="s">
        <v>107</v>
      </c>
      <c r="F189" s="1">
        <v>1</v>
      </c>
      <c r="G189" s="1">
        <v>0</v>
      </c>
      <c r="H189" s="1">
        <v>0</v>
      </c>
      <c r="I189" s="1">
        <v>0</v>
      </c>
      <c r="J189" s="1">
        <v>0</v>
      </c>
      <c r="K189" s="1">
        <v>0</v>
      </c>
      <c r="L189" s="1">
        <v>0</v>
      </c>
      <c r="M189" s="1">
        <v>0</v>
      </c>
      <c r="N189" s="1">
        <v>0</v>
      </c>
      <c r="O189" s="1">
        <v>0</v>
      </c>
      <c r="P189" s="1">
        <v>0</v>
      </c>
      <c r="Q189" s="1">
        <v>0</v>
      </c>
      <c r="R189" s="1">
        <v>0</v>
      </c>
      <c r="S189" s="2">
        <v>3</v>
      </c>
      <c r="T189" s="2">
        <v>5</v>
      </c>
      <c r="U189" s="2">
        <v>3</v>
      </c>
      <c r="V189" s="3">
        <v>4</v>
      </c>
      <c r="W189" s="3">
        <v>4</v>
      </c>
      <c r="X189" s="4">
        <v>3</v>
      </c>
      <c r="Y189" s="4">
        <v>4</v>
      </c>
      <c r="Z189" s="4">
        <v>4</v>
      </c>
      <c r="AA189" s="4">
        <v>4</v>
      </c>
      <c r="AB189" s="4"/>
      <c r="AC189" s="5">
        <v>2</v>
      </c>
      <c r="AD189" s="5">
        <v>3</v>
      </c>
      <c r="AE189" s="5">
        <v>3</v>
      </c>
      <c r="AF189" s="5">
        <v>3</v>
      </c>
      <c r="AG189" s="5">
        <v>4</v>
      </c>
      <c r="AH189" s="5">
        <v>4</v>
      </c>
      <c r="AI189" s="5">
        <v>4</v>
      </c>
      <c r="AJ189" s="5">
        <v>4</v>
      </c>
      <c r="AK189" s="5">
        <v>4</v>
      </c>
      <c r="AL189" s="5">
        <v>5</v>
      </c>
      <c r="AM189" s="5">
        <v>4</v>
      </c>
      <c r="AN189" s="5">
        <v>4</v>
      </c>
      <c r="AO189" s="5">
        <v>4</v>
      </c>
      <c r="AP189" s="6">
        <v>4</v>
      </c>
      <c r="AQ189" s="6">
        <v>4</v>
      </c>
      <c r="AR189" s="6">
        <v>4</v>
      </c>
    </row>
    <row r="190" spans="1:44" ht="43.5" x14ac:dyDescent="0.5">
      <c r="A190" s="1">
        <v>189</v>
      </c>
      <c r="B190" s="1">
        <v>2</v>
      </c>
      <c r="C190" s="1" t="s">
        <v>17</v>
      </c>
      <c r="D190" s="1" t="s">
        <v>101</v>
      </c>
      <c r="F190" s="1">
        <v>0</v>
      </c>
      <c r="G190" s="1">
        <v>0</v>
      </c>
      <c r="H190" s="1">
        <v>0</v>
      </c>
      <c r="I190" s="1">
        <v>0</v>
      </c>
      <c r="J190" s="1">
        <v>0</v>
      </c>
      <c r="K190" s="1">
        <v>0</v>
      </c>
      <c r="L190" s="1">
        <v>0</v>
      </c>
      <c r="M190" s="1">
        <v>0</v>
      </c>
      <c r="N190" s="1">
        <v>1</v>
      </c>
      <c r="O190" s="1">
        <v>0</v>
      </c>
      <c r="P190" s="1">
        <v>0</v>
      </c>
      <c r="Q190" s="1">
        <v>0</v>
      </c>
      <c r="R190" s="1">
        <v>0</v>
      </c>
      <c r="S190" s="2">
        <v>3</v>
      </c>
      <c r="T190" s="2">
        <v>4</v>
      </c>
      <c r="U190" s="2">
        <v>4</v>
      </c>
      <c r="V190" s="3">
        <v>4</v>
      </c>
      <c r="W190" s="3">
        <v>4</v>
      </c>
      <c r="X190" s="4">
        <v>5</v>
      </c>
      <c r="Y190" s="4">
        <v>4</v>
      </c>
      <c r="Z190" s="4">
        <v>4</v>
      </c>
      <c r="AA190" s="4">
        <v>4</v>
      </c>
      <c r="AB190" s="4">
        <v>5</v>
      </c>
      <c r="AC190" s="5">
        <v>2</v>
      </c>
      <c r="AD190" s="5">
        <v>2</v>
      </c>
      <c r="AE190" s="5">
        <v>2</v>
      </c>
      <c r="AF190" s="5">
        <v>2</v>
      </c>
      <c r="AG190" s="5">
        <v>3</v>
      </c>
      <c r="AH190" s="5">
        <v>3</v>
      </c>
      <c r="AI190" s="5">
        <v>3</v>
      </c>
      <c r="AJ190" s="5">
        <v>3</v>
      </c>
      <c r="AK190" s="5">
        <v>3</v>
      </c>
      <c r="AL190" s="5">
        <v>3</v>
      </c>
      <c r="AM190" s="5">
        <v>3</v>
      </c>
      <c r="AN190" s="5">
        <v>3</v>
      </c>
      <c r="AO190" s="5">
        <v>5</v>
      </c>
      <c r="AP190" s="6">
        <v>5</v>
      </c>
      <c r="AQ190" s="6">
        <v>4</v>
      </c>
      <c r="AR190" s="6">
        <v>4</v>
      </c>
    </row>
    <row r="191" spans="1:44" ht="21.75" x14ac:dyDescent="0.5">
      <c r="A191" s="1">
        <v>190</v>
      </c>
      <c r="B191" s="1">
        <v>3</v>
      </c>
      <c r="C191" s="1" t="s">
        <v>78</v>
      </c>
      <c r="D191" s="1" t="s">
        <v>98</v>
      </c>
      <c r="F191" s="1">
        <v>0</v>
      </c>
      <c r="G191" s="1">
        <v>0</v>
      </c>
      <c r="H191" s="1">
        <v>0</v>
      </c>
      <c r="I191" s="1">
        <v>0</v>
      </c>
      <c r="J191" s="1">
        <v>1</v>
      </c>
      <c r="K191" s="1">
        <v>0</v>
      </c>
      <c r="L191" s="1">
        <v>0</v>
      </c>
      <c r="M191" s="1">
        <v>0</v>
      </c>
      <c r="N191" s="1">
        <v>0</v>
      </c>
      <c r="O191" s="1">
        <v>0</v>
      </c>
      <c r="P191" s="1">
        <v>0</v>
      </c>
      <c r="Q191" s="1">
        <v>0</v>
      </c>
      <c r="R191" s="1">
        <v>0</v>
      </c>
      <c r="S191" s="2">
        <v>4</v>
      </c>
      <c r="T191" s="2">
        <v>4</v>
      </c>
      <c r="U191" s="2">
        <v>3</v>
      </c>
      <c r="V191" s="3">
        <v>4</v>
      </c>
      <c r="W191" s="3">
        <v>4</v>
      </c>
      <c r="X191" s="4">
        <v>4</v>
      </c>
      <c r="Y191" s="4">
        <v>4</v>
      </c>
      <c r="Z191" s="4">
        <v>4</v>
      </c>
      <c r="AA191" s="4">
        <v>4</v>
      </c>
      <c r="AB191" s="4">
        <v>4</v>
      </c>
      <c r="AC191" s="5">
        <v>4</v>
      </c>
      <c r="AD191" s="5">
        <v>4</v>
      </c>
      <c r="AE191" s="5">
        <v>4</v>
      </c>
      <c r="AF191" s="5">
        <v>3</v>
      </c>
      <c r="AG191" s="5">
        <v>4</v>
      </c>
      <c r="AH191" s="5">
        <v>4</v>
      </c>
      <c r="AI191" s="5">
        <v>4</v>
      </c>
      <c r="AJ191" s="5">
        <v>4</v>
      </c>
      <c r="AK191" s="5">
        <v>4</v>
      </c>
      <c r="AL191" s="5">
        <v>4</v>
      </c>
      <c r="AM191" s="5">
        <v>4</v>
      </c>
      <c r="AN191" s="5">
        <v>4</v>
      </c>
      <c r="AO191" s="5">
        <v>4</v>
      </c>
      <c r="AP191" s="6">
        <v>4</v>
      </c>
      <c r="AQ191" s="6">
        <v>4</v>
      </c>
      <c r="AR191" s="6">
        <v>4</v>
      </c>
    </row>
    <row r="192" spans="1:44" ht="21.75" x14ac:dyDescent="0.5">
      <c r="A192" s="1">
        <v>191</v>
      </c>
      <c r="B192" s="1">
        <v>3</v>
      </c>
      <c r="C192" s="1" t="s">
        <v>78</v>
      </c>
      <c r="D192" s="1" t="s">
        <v>107</v>
      </c>
      <c r="F192" s="1">
        <v>1</v>
      </c>
      <c r="G192" s="1">
        <v>0</v>
      </c>
      <c r="H192" s="1">
        <v>0</v>
      </c>
      <c r="I192" s="1">
        <v>0</v>
      </c>
      <c r="J192" s="1">
        <v>0</v>
      </c>
      <c r="K192" s="1">
        <v>0</v>
      </c>
      <c r="L192" s="1">
        <v>0</v>
      </c>
      <c r="M192" s="1">
        <v>0</v>
      </c>
      <c r="N192" s="1">
        <v>0</v>
      </c>
      <c r="O192" s="1">
        <v>0</v>
      </c>
      <c r="P192" s="1">
        <v>0</v>
      </c>
      <c r="Q192" s="1">
        <v>0</v>
      </c>
      <c r="R192" s="1">
        <v>0</v>
      </c>
      <c r="S192" s="2">
        <v>4</v>
      </c>
      <c r="T192" s="2">
        <v>4</v>
      </c>
      <c r="U192" s="2">
        <v>2</v>
      </c>
      <c r="V192" s="3">
        <v>4</v>
      </c>
      <c r="W192" s="3">
        <v>4</v>
      </c>
      <c r="X192" s="4">
        <v>3</v>
      </c>
      <c r="Y192" s="4">
        <v>3</v>
      </c>
      <c r="Z192" s="4">
        <v>4</v>
      </c>
      <c r="AA192" s="4">
        <v>4</v>
      </c>
      <c r="AB192" s="4">
        <v>4</v>
      </c>
      <c r="AC192" s="5">
        <v>4</v>
      </c>
      <c r="AD192" s="5">
        <v>4</v>
      </c>
      <c r="AE192" s="5">
        <v>4</v>
      </c>
      <c r="AF192" s="5">
        <v>4</v>
      </c>
      <c r="AG192" s="5">
        <v>4</v>
      </c>
      <c r="AH192" s="5">
        <v>4</v>
      </c>
      <c r="AI192" s="5">
        <v>4</v>
      </c>
      <c r="AJ192" s="5">
        <v>4</v>
      </c>
      <c r="AK192" s="5">
        <v>4</v>
      </c>
      <c r="AL192" s="5">
        <v>5</v>
      </c>
      <c r="AM192" s="5">
        <v>4</v>
      </c>
      <c r="AN192" s="5">
        <v>4</v>
      </c>
      <c r="AO192" s="5">
        <v>4</v>
      </c>
      <c r="AP192" s="6">
        <v>4</v>
      </c>
      <c r="AQ192" s="6">
        <v>4</v>
      </c>
      <c r="AR192" s="6">
        <v>4</v>
      </c>
    </row>
    <row r="193" spans="1:44" ht="21.75" x14ac:dyDescent="0.5">
      <c r="A193" s="1">
        <v>192</v>
      </c>
      <c r="B193" s="1">
        <v>2</v>
      </c>
      <c r="C193" s="1" t="s">
        <v>17</v>
      </c>
      <c r="D193" s="1" t="s">
        <v>121</v>
      </c>
      <c r="F193" s="1">
        <v>0</v>
      </c>
      <c r="G193" s="1">
        <v>0</v>
      </c>
      <c r="H193" s="1">
        <v>1</v>
      </c>
      <c r="I193" s="1">
        <v>0</v>
      </c>
      <c r="J193" s="1">
        <v>0</v>
      </c>
      <c r="K193" s="1">
        <v>0</v>
      </c>
      <c r="L193" s="1">
        <v>0</v>
      </c>
      <c r="M193" s="1">
        <v>0</v>
      </c>
      <c r="N193" s="1">
        <v>0</v>
      </c>
      <c r="O193" s="1">
        <v>0</v>
      </c>
      <c r="P193" s="1">
        <v>0</v>
      </c>
      <c r="Q193" s="1">
        <v>0</v>
      </c>
      <c r="R193" s="1">
        <v>0</v>
      </c>
      <c r="S193" s="2">
        <v>4</v>
      </c>
      <c r="T193" s="2">
        <v>3</v>
      </c>
      <c r="U193" s="2">
        <v>3</v>
      </c>
      <c r="V193" s="3">
        <v>2</v>
      </c>
      <c r="W193" s="3">
        <v>3</v>
      </c>
      <c r="X193" s="4">
        <v>4</v>
      </c>
      <c r="Y193" s="4">
        <v>4</v>
      </c>
      <c r="Z193" s="4">
        <v>4</v>
      </c>
      <c r="AA193" s="4">
        <v>4</v>
      </c>
      <c r="AB193" s="4">
        <v>2</v>
      </c>
      <c r="AC193" s="5">
        <v>4</v>
      </c>
      <c r="AD193" s="5">
        <v>4</v>
      </c>
      <c r="AE193" s="5">
        <v>4</v>
      </c>
      <c r="AF193" s="5">
        <v>4</v>
      </c>
      <c r="AG193" s="5">
        <v>4</v>
      </c>
      <c r="AH193" s="5">
        <v>4</v>
      </c>
      <c r="AI193" s="5">
        <v>5</v>
      </c>
      <c r="AJ193" s="5">
        <v>4</v>
      </c>
      <c r="AK193" s="5">
        <v>2</v>
      </c>
      <c r="AL193" s="5">
        <v>4</v>
      </c>
      <c r="AM193" s="5">
        <v>4</v>
      </c>
      <c r="AN193" s="5">
        <v>4</v>
      </c>
      <c r="AO193" s="5">
        <v>5</v>
      </c>
      <c r="AP193" s="6">
        <v>4</v>
      </c>
      <c r="AQ193" s="6">
        <v>4</v>
      </c>
      <c r="AR193" s="6">
        <v>5</v>
      </c>
    </row>
    <row r="194" spans="1:44" ht="21.75" x14ac:dyDescent="0.5">
      <c r="A194" s="1">
        <v>193</v>
      </c>
      <c r="B194" s="1">
        <v>3</v>
      </c>
      <c r="C194" s="1" t="s">
        <v>78</v>
      </c>
      <c r="D194" s="1" t="s">
        <v>88</v>
      </c>
      <c r="F194" s="1">
        <v>0</v>
      </c>
      <c r="G194" s="1">
        <v>0</v>
      </c>
      <c r="H194" s="1">
        <v>0</v>
      </c>
      <c r="I194" s="1">
        <v>1</v>
      </c>
      <c r="J194" s="1">
        <v>0</v>
      </c>
      <c r="K194" s="1">
        <v>0</v>
      </c>
      <c r="L194" s="1">
        <v>0</v>
      </c>
      <c r="M194" s="1">
        <v>0</v>
      </c>
      <c r="N194" s="1">
        <v>0</v>
      </c>
      <c r="O194" s="1">
        <v>0</v>
      </c>
      <c r="P194" s="1">
        <v>0</v>
      </c>
      <c r="Q194" s="1">
        <v>0</v>
      </c>
      <c r="R194" s="1">
        <v>0</v>
      </c>
      <c r="S194" s="2">
        <v>4</v>
      </c>
      <c r="T194" s="2">
        <v>4</v>
      </c>
      <c r="U194" s="2">
        <v>4</v>
      </c>
      <c r="V194" s="3">
        <v>4</v>
      </c>
      <c r="W194" s="3">
        <v>4</v>
      </c>
      <c r="X194" s="4">
        <v>4</v>
      </c>
      <c r="Y194" s="4">
        <v>4</v>
      </c>
      <c r="Z194" s="4">
        <v>4</v>
      </c>
      <c r="AA194" s="4">
        <v>4</v>
      </c>
      <c r="AB194" s="4">
        <v>4</v>
      </c>
      <c r="AC194" s="5">
        <v>3</v>
      </c>
      <c r="AD194" s="5">
        <v>3</v>
      </c>
      <c r="AE194" s="5">
        <v>3</v>
      </c>
      <c r="AF194" s="5">
        <v>3</v>
      </c>
      <c r="AG194" s="5">
        <v>5</v>
      </c>
      <c r="AH194" s="5">
        <v>5</v>
      </c>
      <c r="AI194" s="5">
        <v>5</v>
      </c>
      <c r="AJ194" s="5">
        <v>4</v>
      </c>
      <c r="AK194" s="5">
        <v>5</v>
      </c>
      <c r="AL194" s="5">
        <v>5</v>
      </c>
      <c r="AM194" s="5">
        <v>5</v>
      </c>
      <c r="AN194" s="5">
        <v>5</v>
      </c>
      <c r="AO194" s="5">
        <v>5</v>
      </c>
      <c r="AP194" s="6">
        <v>5</v>
      </c>
      <c r="AQ194" s="6">
        <v>5</v>
      </c>
      <c r="AR194" s="6">
        <v>5</v>
      </c>
    </row>
    <row r="195" spans="1:44" ht="21.75" x14ac:dyDescent="0.5">
      <c r="A195" s="1">
        <v>194</v>
      </c>
      <c r="B195" s="1">
        <v>3</v>
      </c>
      <c r="C195" s="1" t="s">
        <v>78</v>
      </c>
      <c r="D195" s="1" t="s">
        <v>147</v>
      </c>
      <c r="F195" s="1">
        <v>1</v>
      </c>
      <c r="G195" s="1">
        <v>0</v>
      </c>
      <c r="H195" s="1">
        <v>0</v>
      </c>
      <c r="I195" s="1">
        <v>0</v>
      </c>
      <c r="J195" s="1">
        <v>0</v>
      </c>
      <c r="K195" s="1">
        <v>0</v>
      </c>
      <c r="L195" s="1">
        <v>0</v>
      </c>
      <c r="M195" s="1">
        <v>0</v>
      </c>
      <c r="N195" s="1">
        <v>1</v>
      </c>
      <c r="O195" s="1">
        <v>0</v>
      </c>
      <c r="P195" s="1">
        <v>0</v>
      </c>
      <c r="Q195" s="1">
        <v>0</v>
      </c>
      <c r="R195" s="1">
        <v>0</v>
      </c>
      <c r="S195" s="2">
        <v>4</v>
      </c>
      <c r="T195" s="2">
        <v>5</v>
      </c>
      <c r="U195" s="2">
        <v>4</v>
      </c>
      <c r="V195" s="3">
        <v>4</v>
      </c>
      <c r="W195" s="3">
        <v>4</v>
      </c>
      <c r="X195" s="4">
        <v>5</v>
      </c>
      <c r="Y195" s="4">
        <v>3</v>
      </c>
      <c r="Z195" s="4">
        <v>4</v>
      </c>
      <c r="AA195" s="4">
        <v>5</v>
      </c>
      <c r="AB195" s="4">
        <v>5</v>
      </c>
      <c r="AC195" s="5">
        <v>4</v>
      </c>
      <c r="AD195" s="5">
        <v>4</v>
      </c>
      <c r="AE195" s="5">
        <v>4</v>
      </c>
      <c r="AF195" s="5">
        <v>4</v>
      </c>
      <c r="AG195" s="5">
        <v>5</v>
      </c>
      <c r="AH195" s="5">
        <v>5</v>
      </c>
      <c r="AI195" s="5">
        <v>5</v>
      </c>
      <c r="AJ195" s="5">
        <v>5</v>
      </c>
      <c r="AK195" s="5">
        <v>5</v>
      </c>
      <c r="AL195" s="5">
        <v>5</v>
      </c>
      <c r="AM195" s="5">
        <v>4</v>
      </c>
      <c r="AN195" s="5">
        <v>5</v>
      </c>
      <c r="AO195" s="5">
        <v>5</v>
      </c>
      <c r="AP195" s="6">
        <v>5</v>
      </c>
      <c r="AQ195" s="6">
        <v>5</v>
      </c>
      <c r="AR195" s="6">
        <v>5</v>
      </c>
    </row>
    <row r="196" spans="1:44" ht="21.75" x14ac:dyDescent="0.5">
      <c r="A196" s="1">
        <v>195</v>
      </c>
      <c r="B196" s="1">
        <v>2</v>
      </c>
      <c r="C196" s="1" t="s">
        <v>17</v>
      </c>
      <c r="D196" s="1" t="s">
        <v>121</v>
      </c>
      <c r="F196" s="1">
        <v>1</v>
      </c>
      <c r="G196" s="1">
        <v>0</v>
      </c>
      <c r="H196" s="1">
        <v>1</v>
      </c>
      <c r="I196" s="1">
        <v>1</v>
      </c>
      <c r="J196" s="1">
        <v>0</v>
      </c>
      <c r="K196" s="1">
        <v>0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  <c r="R196" s="1">
        <v>0</v>
      </c>
      <c r="S196" s="2">
        <v>4</v>
      </c>
      <c r="T196" s="2">
        <v>4</v>
      </c>
      <c r="U196" s="2">
        <v>4</v>
      </c>
      <c r="V196" s="3">
        <v>5</v>
      </c>
      <c r="W196" s="3">
        <v>5</v>
      </c>
      <c r="X196" s="4">
        <v>5</v>
      </c>
      <c r="Y196" s="4">
        <v>4</v>
      </c>
      <c r="Z196" s="4">
        <v>4</v>
      </c>
      <c r="AA196" s="4">
        <v>5</v>
      </c>
      <c r="AB196" s="4">
        <v>5</v>
      </c>
      <c r="AC196" s="5">
        <v>5</v>
      </c>
      <c r="AD196" s="5">
        <v>4</v>
      </c>
      <c r="AE196" s="5">
        <v>4</v>
      </c>
      <c r="AF196" s="5">
        <v>5</v>
      </c>
      <c r="AG196" s="5">
        <v>5</v>
      </c>
      <c r="AH196" s="5">
        <v>5</v>
      </c>
      <c r="AI196" s="5">
        <v>4</v>
      </c>
      <c r="AJ196" s="5">
        <v>4</v>
      </c>
      <c r="AK196" s="5">
        <v>4</v>
      </c>
      <c r="AL196" s="5">
        <v>5</v>
      </c>
      <c r="AM196" s="5">
        <v>5</v>
      </c>
      <c r="AN196" s="5">
        <v>5</v>
      </c>
      <c r="AO196" s="5">
        <v>5</v>
      </c>
      <c r="AP196" s="6">
        <v>5</v>
      </c>
      <c r="AQ196" s="6">
        <v>5</v>
      </c>
      <c r="AR196" s="6">
        <v>5</v>
      </c>
    </row>
    <row r="197" spans="1:44" ht="43.5" x14ac:dyDescent="0.5">
      <c r="A197" s="1">
        <v>196</v>
      </c>
      <c r="B197" s="1">
        <v>3</v>
      </c>
      <c r="C197" s="1" t="s">
        <v>78</v>
      </c>
      <c r="D197" s="1" t="s">
        <v>122</v>
      </c>
      <c r="F197" s="1">
        <v>1</v>
      </c>
      <c r="G197" s="1">
        <v>0</v>
      </c>
      <c r="H197" s="1">
        <v>0</v>
      </c>
      <c r="I197" s="1">
        <v>0</v>
      </c>
      <c r="J197" s="1">
        <v>0</v>
      </c>
      <c r="K197" s="1">
        <v>0</v>
      </c>
      <c r="L197" s="1">
        <v>0</v>
      </c>
      <c r="M197" s="1">
        <v>0</v>
      </c>
      <c r="N197" s="1">
        <v>0</v>
      </c>
      <c r="O197" s="1">
        <v>0</v>
      </c>
      <c r="P197" s="1">
        <v>0</v>
      </c>
      <c r="Q197" s="1">
        <v>0</v>
      </c>
      <c r="R197" s="1">
        <v>0</v>
      </c>
      <c r="S197" s="2">
        <v>4</v>
      </c>
      <c r="T197" s="2">
        <v>4</v>
      </c>
      <c r="U197" s="2">
        <v>4</v>
      </c>
      <c r="V197" s="3">
        <v>4</v>
      </c>
      <c r="W197" s="3">
        <v>3</v>
      </c>
      <c r="X197" s="4">
        <v>4</v>
      </c>
      <c r="Y197" s="4">
        <v>3</v>
      </c>
      <c r="Z197" s="4">
        <v>4</v>
      </c>
      <c r="AA197" s="4">
        <v>4</v>
      </c>
      <c r="AB197" s="4">
        <v>4</v>
      </c>
      <c r="AC197" s="5">
        <v>4</v>
      </c>
      <c r="AD197" s="5">
        <v>4</v>
      </c>
      <c r="AE197" s="5">
        <v>3</v>
      </c>
      <c r="AF197" s="5">
        <v>3</v>
      </c>
      <c r="AG197" s="5">
        <v>5</v>
      </c>
      <c r="AH197" s="5">
        <v>4</v>
      </c>
      <c r="AI197" s="5">
        <v>4</v>
      </c>
      <c r="AJ197" s="5">
        <v>4</v>
      </c>
      <c r="AK197" s="5">
        <v>4</v>
      </c>
      <c r="AL197" s="5">
        <v>4</v>
      </c>
      <c r="AM197" s="5">
        <v>4</v>
      </c>
      <c r="AN197" s="5">
        <v>4</v>
      </c>
      <c r="AO197" s="5">
        <v>4</v>
      </c>
      <c r="AP197" s="6">
        <v>4</v>
      </c>
      <c r="AQ197" s="6">
        <v>4</v>
      </c>
      <c r="AR197" s="6">
        <v>4</v>
      </c>
    </row>
    <row r="198" spans="1:44" ht="21.75" x14ac:dyDescent="0.5">
      <c r="A198" s="1">
        <v>197</v>
      </c>
      <c r="B198" s="1">
        <v>3</v>
      </c>
      <c r="C198" s="1" t="s">
        <v>78</v>
      </c>
      <c r="D198" s="1" t="s">
        <v>102</v>
      </c>
      <c r="F198" s="1">
        <v>1</v>
      </c>
      <c r="G198" s="1">
        <v>0</v>
      </c>
      <c r="H198" s="1">
        <v>0</v>
      </c>
      <c r="I198" s="1">
        <v>0</v>
      </c>
      <c r="J198" s="1">
        <v>0</v>
      </c>
      <c r="K198" s="1">
        <v>0</v>
      </c>
      <c r="L198" s="1">
        <v>0</v>
      </c>
      <c r="M198" s="1">
        <v>0</v>
      </c>
      <c r="N198" s="1">
        <v>0</v>
      </c>
      <c r="O198" s="1">
        <v>0</v>
      </c>
      <c r="P198" s="1">
        <v>0</v>
      </c>
      <c r="Q198" s="1">
        <v>0</v>
      </c>
      <c r="R198" s="1">
        <v>0</v>
      </c>
      <c r="S198" s="2">
        <v>5</v>
      </c>
      <c r="T198" s="2">
        <v>5</v>
      </c>
      <c r="U198" s="2">
        <v>5</v>
      </c>
      <c r="V198" s="3">
        <v>5</v>
      </c>
      <c r="W198" s="3">
        <v>5</v>
      </c>
      <c r="X198" s="4">
        <v>5</v>
      </c>
      <c r="Y198" s="4">
        <v>5</v>
      </c>
      <c r="Z198" s="4">
        <v>5</v>
      </c>
      <c r="AA198" s="4">
        <v>5</v>
      </c>
      <c r="AB198" s="4">
        <v>5</v>
      </c>
      <c r="AC198" s="5">
        <v>5</v>
      </c>
      <c r="AD198" s="5">
        <v>5</v>
      </c>
      <c r="AE198" s="5">
        <v>5</v>
      </c>
      <c r="AF198" s="5">
        <v>5</v>
      </c>
      <c r="AG198" s="5">
        <v>5</v>
      </c>
      <c r="AH198" s="5">
        <v>5</v>
      </c>
      <c r="AI198" s="5">
        <v>5</v>
      </c>
      <c r="AJ198" s="5">
        <v>5</v>
      </c>
      <c r="AK198" s="5">
        <v>5</v>
      </c>
      <c r="AL198" s="5">
        <v>5</v>
      </c>
      <c r="AM198" s="5">
        <v>5</v>
      </c>
      <c r="AN198" s="5">
        <v>5</v>
      </c>
      <c r="AO198" s="5">
        <v>5</v>
      </c>
      <c r="AP198" s="6">
        <v>5</v>
      </c>
      <c r="AQ198" s="6">
        <v>5</v>
      </c>
      <c r="AR198" s="6">
        <v>5</v>
      </c>
    </row>
    <row r="199" spans="1:44" ht="21.75" x14ac:dyDescent="0.5">
      <c r="A199" s="1">
        <v>198</v>
      </c>
      <c r="B199" s="1">
        <v>3</v>
      </c>
      <c r="C199" s="1" t="s">
        <v>78</v>
      </c>
      <c r="D199" s="1" t="s">
        <v>88</v>
      </c>
      <c r="F199" s="1">
        <v>1</v>
      </c>
      <c r="G199" s="1">
        <v>0</v>
      </c>
      <c r="H199" s="1">
        <v>0</v>
      </c>
      <c r="I199" s="1">
        <v>0</v>
      </c>
      <c r="J199" s="1">
        <v>0</v>
      </c>
      <c r="K199" s="1">
        <v>0</v>
      </c>
      <c r="L199" s="1">
        <v>0</v>
      </c>
      <c r="M199" s="1">
        <v>0</v>
      </c>
      <c r="N199" s="1">
        <v>0</v>
      </c>
      <c r="O199" s="1">
        <v>0</v>
      </c>
      <c r="P199" s="1">
        <v>0</v>
      </c>
      <c r="Q199" s="1">
        <v>0</v>
      </c>
      <c r="R199" s="1">
        <v>0</v>
      </c>
      <c r="S199" s="2">
        <v>4</v>
      </c>
      <c r="T199" s="2">
        <v>4</v>
      </c>
      <c r="U199" s="2">
        <v>4</v>
      </c>
      <c r="V199" s="3">
        <v>5</v>
      </c>
      <c r="W199" s="3">
        <v>5</v>
      </c>
      <c r="X199" s="4">
        <v>5</v>
      </c>
      <c r="Y199" s="4">
        <v>5</v>
      </c>
      <c r="Z199" s="4">
        <v>5</v>
      </c>
      <c r="AA199" s="4">
        <v>5</v>
      </c>
      <c r="AB199" s="4">
        <v>5</v>
      </c>
      <c r="AC199" s="5">
        <v>2</v>
      </c>
      <c r="AD199" s="5">
        <v>2</v>
      </c>
      <c r="AE199" s="5">
        <v>2</v>
      </c>
      <c r="AF199" s="5">
        <v>2</v>
      </c>
      <c r="AG199" s="5">
        <v>4</v>
      </c>
      <c r="AH199" s="5">
        <v>4</v>
      </c>
      <c r="AI199" s="5">
        <v>4</v>
      </c>
      <c r="AJ199" s="5">
        <v>4</v>
      </c>
      <c r="AK199" s="5">
        <v>4</v>
      </c>
      <c r="AL199" s="5">
        <v>5</v>
      </c>
      <c r="AM199" s="5">
        <v>5</v>
      </c>
      <c r="AN199" s="5">
        <v>5</v>
      </c>
      <c r="AO199" s="5">
        <v>5</v>
      </c>
      <c r="AP199" s="6">
        <v>4</v>
      </c>
      <c r="AQ199" s="6">
        <v>5</v>
      </c>
      <c r="AR199" s="6">
        <v>5</v>
      </c>
    </row>
    <row r="200" spans="1:44" ht="43.5" x14ac:dyDescent="0.5">
      <c r="A200" s="1">
        <v>199</v>
      </c>
      <c r="B200" s="1">
        <v>3</v>
      </c>
      <c r="C200" s="1" t="s">
        <v>78</v>
      </c>
      <c r="D200" s="1" t="s">
        <v>93</v>
      </c>
      <c r="F200" s="1">
        <v>1</v>
      </c>
      <c r="G200" s="1">
        <v>0</v>
      </c>
      <c r="H200" s="1">
        <v>0</v>
      </c>
      <c r="I200" s="1">
        <v>0</v>
      </c>
      <c r="J200" s="1">
        <v>0</v>
      </c>
      <c r="K200" s="1">
        <v>0</v>
      </c>
      <c r="L200" s="1">
        <v>0</v>
      </c>
      <c r="M200" s="1">
        <v>0</v>
      </c>
      <c r="N200" s="1">
        <v>0</v>
      </c>
      <c r="O200" s="1">
        <v>0</v>
      </c>
      <c r="P200" s="1">
        <v>0</v>
      </c>
      <c r="Q200" s="1">
        <v>0</v>
      </c>
      <c r="R200" s="1">
        <v>0</v>
      </c>
      <c r="S200" s="2">
        <v>5</v>
      </c>
      <c r="T200" s="2">
        <v>4</v>
      </c>
      <c r="U200" s="2">
        <v>4</v>
      </c>
      <c r="V200" s="3">
        <v>4</v>
      </c>
      <c r="W200" s="3">
        <v>4</v>
      </c>
      <c r="X200" s="4">
        <v>5</v>
      </c>
      <c r="Y200" s="4">
        <v>5</v>
      </c>
      <c r="Z200" s="4">
        <v>5</v>
      </c>
      <c r="AA200" s="4">
        <v>5</v>
      </c>
      <c r="AB200" s="4">
        <v>5</v>
      </c>
      <c r="AC200" s="5">
        <v>4</v>
      </c>
      <c r="AD200" s="5">
        <v>4</v>
      </c>
      <c r="AE200" s="5">
        <v>4</v>
      </c>
      <c r="AF200" s="5">
        <v>4</v>
      </c>
      <c r="AG200" s="5">
        <v>5</v>
      </c>
      <c r="AH200" s="5">
        <v>5</v>
      </c>
      <c r="AI200" s="5">
        <v>3</v>
      </c>
      <c r="AJ200" s="5">
        <v>4</v>
      </c>
      <c r="AK200" s="5">
        <v>4</v>
      </c>
      <c r="AL200" s="5">
        <v>5</v>
      </c>
      <c r="AM200" s="5">
        <v>3</v>
      </c>
      <c r="AN200" s="5">
        <v>4</v>
      </c>
      <c r="AO200" s="5">
        <v>4</v>
      </c>
      <c r="AP200" s="6">
        <v>5</v>
      </c>
      <c r="AQ200" s="6">
        <v>5</v>
      </c>
      <c r="AR200" s="6">
        <v>5</v>
      </c>
    </row>
    <row r="201" spans="1:44" ht="21.75" x14ac:dyDescent="0.5">
      <c r="A201" s="1">
        <v>200</v>
      </c>
      <c r="B201" s="1">
        <v>2</v>
      </c>
      <c r="C201" s="1" t="s">
        <v>17</v>
      </c>
      <c r="D201" s="1" t="s">
        <v>80</v>
      </c>
      <c r="F201" s="1">
        <v>1</v>
      </c>
      <c r="G201" s="1">
        <v>1</v>
      </c>
      <c r="H201" s="1">
        <v>1</v>
      </c>
      <c r="I201" s="1">
        <v>1</v>
      </c>
      <c r="J201" s="1">
        <v>0</v>
      </c>
      <c r="K201" s="1">
        <v>0</v>
      </c>
      <c r="L201" s="1">
        <v>0</v>
      </c>
      <c r="M201" s="1">
        <v>0</v>
      </c>
      <c r="N201" s="1">
        <v>0</v>
      </c>
      <c r="O201" s="1">
        <v>0</v>
      </c>
      <c r="P201" s="1">
        <v>0</v>
      </c>
      <c r="Q201" s="1">
        <v>0</v>
      </c>
      <c r="R201" s="1">
        <v>0</v>
      </c>
      <c r="S201" s="2">
        <v>5</v>
      </c>
      <c r="T201" s="2">
        <v>5</v>
      </c>
      <c r="U201" s="2">
        <v>4</v>
      </c>
      <c r="V201" s="3">
        <v>4</v>
      </c>
      <c r="W201" s="3">
        <v>4</v>
      </c>
      <c r="X201" s="4">
        <v>3</v>
      </c>
      <c r="Y201" s="4">
        <v>4</v>
      </c>
      <c r="Z201" s="4">
        <v>4</v>
      </c>
      <c r="AA201" s="4">
        <v>4</v>
      </c>
      <c r="AB201" s="4">
        <v>3</v>
      </c>
      <c r="AC201" s="5">
        <v>4</v>
      </c>
      <c r="AD201" s="5">
        <v>3</v>
      </c>
      <c r="AE201" s="5">
        <v>4</v>
      </c>
      <c r="AF201" s="5">
        <v>4</v>
      </c>
      <c r="AG201" s="5">
        <v>4</v>
      </c>
      <c r="AH201" s="5">
        <v>4</v>
      </c>
      <c r="AI201" s="5">
        <v>5</v>
      </c>
      <c r="AJ201" s="5">
        <v>5</v>
      </c>
      <c r="AK201" s="5">
        <v>5</v>
      </c>
      <c r="AL201" s="5">
        <v>5</v>
      </c>
      <c r="AM201" s="5">
        <v>5</v>
      </c>
      <c r="AN201" s="5">
        <v>5</v>
      </c>
      <c r="AO201" s="5">
        <v>5</v>
      </c>
      <c r="AP201" s="6">
        <v>5</v>
      </c>
      <c r="AQ201" s="6">
        <v>5</v>
      </c>
      <c r="AR201" s="6">
        <v>5</v>
      </c>
    </row>
    <row r="202" spans="1:44" ht="21.75" x14ac:dyDescent="0.5">
      <c r="A202" s="1">
        <v>201</v>
      </c>
      <c r="B202" s="1">
        <v>2</v>
      </c>
      <c r="C202" s="1" t="s">
        <v>17</v>
      </c>
      <c r="D202" s="1" t="s">
        <v>89</v>
      </c>
      <c r="F202" s="1">
        <v>1</v>
      </c>
      <c r="G202" s="1">
        <v>1</v>
      </c>
      <c r="H202" s="1">
        <v>0</v>
      </c>
      <c r="I202" s="1">
        <v>0</v>
      </c>
      <c r="J202" s="1">
        <v>0</v>
      </c>
      <c r="K202" s="1">
        <v>0</v>
      </c>
      <c r="L202" s="1">
        <v>0</v>
      </c>
      <c r="M202" s="1">
        <v>0</v>
      </c>
      <c r="N202" s="1">
        <v>0</v>
      </c>
      <c r="O202" s="1">
        <v>0</v>
      </c>
      <c r="P202" s="1">
        <v>0</v>
      </c>
      <c r="Q202" s="1">
        <v>0</v>
      </c>
      <c r="R202" s="1">
        <v>0</v>
      </c>
      <c r="S202" s="2">
        <v>4</v>
      </c>
      <c r="T202" s="2">
        <v>4</v>
      </c>
      <c r="U202" s="2">
        <v>4</v>
      </c>
      <c r="V202" s="3">
        <v>4</v>
      </c>
      <c r="W202" s="3">
        <v>4</v>
      </c>
      <c r="X202" s="4">
        <v>4</v>
      </c>
      <c r="Y202" s="4">
        <v>4</v>
      </c>
      <c r="Z202" s="4">
        <v>4</v>
      </c>
      <c r="AA202" s="4">
        <v>4</v>
      </c>
      <c r="AB202" s="4">
        <v>4</v>
      </c>
      <c r="AC202" s="5">
        <v>4</v>
      </c>
      <c r="AD202" s="5">
        <v>4</v>
      </c>
      <c r="AE202" s="5">
        <v>4</v>
      </c>
      <c r="AF202" s="5">
        <v>4</v>
      </c>
      <c r="AG202" s="5">
        <v>4</v>
      </c>
      <c r="AH202" s="5">
        <v>4</v>
      </c>
      <c r="AI202" s="5">
        <v>4</v>
      </c>
      <c r="AJ202" s="5">
        <v>4</v>
      </c>
      <c r="AK202" s="5">
        <v>4</v>
      </c>
      <c r="AL202" s="5">
        <v>4</v>
      </c>
      <c r="AM202" s="5">
        <v>4</v>
      </c>
      <c r="AN202" s="5">
        <v>4</v>
      </c>
      <c r="AO202" s="5">
        <v>4</v>
      </c>
      <c r="AP202" s="6">
        <v>4</v>
      </c>
      <c r="AQ202" s="6">
        <v>4</v>
      </c>
      <c r="AR202" s="6">
        <v>4</v>
      </c>
    </row>
    <row r="203" spans="1:44" ht="21.75" x14ac:dyDescent="0.5">
      <c r="A203" s="1">
        <v>202</v>
      </c>
      <c r="B203" s="1">
        <v>2</v>
      </c>
      <c r="C203" s="1" t="s">
        <v>17</v>
      </c>
      <c r="D203" s="1" t="s">
        <v>89</v>
      </c>
      <c r="F203" s="1">
        <v>1</v>
      </c>
      <c r="G203" s="1">
        <v>0</v>
      </c>
      <c r="H203" s="1">
        <v>0</v>
      </c>
      <c r="I203" s="1">
        <v>0</v>
      </c>
      <c r="J203" s="1">
        <v>0</v>
      </c>
      <c r="K203" s="1">
        <v>0</v>
      </c>
      <c r="L203" s="1">
        <v>0</v>
      </c>
      <c r="M203" s="1">
        <v>0</v>
      </c>
      <c r="N203" s="1">
        <v>0</v>
      </c>
      <c r="O203" s="1">
        <v>0</v>
      </c>
      <c r="P203" s="1">
        <v>0</v>
      </c>
      <c r="Q203" s="1">
        <v>0</v>
      </c>
      <c r="R203" s="1">
        <v>0</v>
      </c>
      <c r="S203" s="2">
        <v>4</v>
      </c>
      <c r="T203" s="2">
        <v>4</v>
      </c>
      <c r="U203" s="2">
        <v>4</v>
      </c>
      <c r="V203" s="3">
        <v>4</v>
      </c>
      <c r="W203" s="3">
        <v>4</v>
      </c>
      <c r="X203" s="4">
        <v>4</v>
      </c>
      <c r="Y203" s="4">
        <v>3</v>
      </c>
      <c r="Z203" s="4">
        <v>5</v>
      </c>
      <c r="AA203" s="4">
        <v>3</v>
      </c>
      <c r="AB203" s="4">
        <v>4</v>
      </c>
      <c r="AC203" s="5">
        <v>4</v>
      </c>
      <c r="AD203" s="5">
        <v>4</v>
      </c>
      <c r="AE203" s="5">
        <v>3</v>
      </c>
      <c r="AF203" s="5">
        <v>4</v>
      </c>
      <c r="AG203" s="5">
        <v>3</v>
      </c>
      <c r="AH203" s="5">
        <v>4</v>
      </c>
      <c r="AI203" s="5">
        <v>4</v>
      </c>
      <c r="AJ203" s="5">
        <v>3</v>
      </c>
      <c r="AK203" s="5">
        <v>4</v>
      </c>
      <c r="AL203" s="5">
        <v>4</v>
      </c>
      <c r="AM203" s="5">
        <v>4</v>
      </c>
      <c r="AN203" s="5">
        <v>4</v>
      </c>
      <c r="AO203" s="5">
        <v>4</v>
      </c>
      <c r="AP203" s="6">
        <v>3</v>
      </c>
      <c r="AQ203" s="6">
        <v>4</v>
      </c>
      <c r="AR203" s="6">
        <v>4</v>
      </c>
    </row>
    <row r="204" spans="1:44" ht="21.75" x14ac:dyDescent="0.5">
      <c r="A204" s="1">
        <v>203</v>
      </c>
      <c r="B204" s="1">
        <v>3</v>
      </c>
      <c r="C204" s="1" t="s">
        <v>78</v>
      </c>
      <c r="D204" s="1" t="s">
        <v>97</v>
      </c>
      <c r="F204" s="1">
        <v>0</v>
      </c>
      <c r="G204" s="1">
        <v>0</v>
      </c>
      <c r="H204" s="1">
        <v>0</v>
      </c>
      <c r="I204" s="1">
        <v>0</v>
      </c>
      <c r="J204" s="1">
        <v>0</v>
      </c>
      <c r="K204" s="1">
        <v>0</v>
      </c>
      <c r="L204" s="1">
        <v>0</v>
      </c>
      <c r="M204" s="1">
        <v>0</v>
      </c>
      <c r="N204" s="1">
        <v>0</v>
      </c>
      <c r="O204" s="1">
        <v>0</v>
      </c>
      <c r="P204" s="1">
        <v>0</v>
      </c>
      <c r="Q204" s="1">
        <v>0</v>
      </c>
      <c r="R204" s="1">
        <v>0</v>
      </c>
      <c r="S204" s="2">
        <v>4</v>
      </c>
      <c r="T204" s="2">
        <v>4</v>
      </c>
      <c r="U204" s="2">
        <v>2</v>
      </c>
      <c r="V204" s="3">
        <v>4</v>
      </c>
      <c r="W204" s="3">
        <v>4</v>
      </c>
      <c r="X204" s="4">
        <v>4</v>
      </c>
      <c r="Y204" s="4">
        <v>3</v>
      </c>
      <c r="Z204" s="4">
        <v>2</v>
      </c>
      <c r="AA204" s="4">
        <v>4</v>
      </c>
      <c r="AB204" s="4">
        <v>4</v>
      </c>
      <c r="AC204" s="5">
        <v>4</v>
      </c>
      <c r="AD204" s="5">
        <v>3</v>
      </c>
      <c r="AE204" s="5">
        <v>3</v>
      </c>
      <c r="AF204" s="5">
        <v>3</v>
      </c>
      <c r="AG204" s="5">
        <v>2</v>
      </c>
      <c r="AH204" s="5">
        <v>4</v>
      </c>
      <c r="AI204" s="5">
        <v>4</v>
      </c>
      <c r="AJ204" s="5">
        <v>4</v>
      </c>
      <c r="AK204" s="5">
        <v>4</v>
      </c>
      <c r="AL204" s="5">
        <v>4</v>
      </c>
      <c r="AM204" s="5">
        <v>4</v>
      </c>
      <c r="AN204" s="5">
        <v>4</v>
      </c>
      <c r="AO204" s="5">
        <v>4</v>
      </c>
      <c r="AP204" s="6">
        <v>4</v>
      </c>
      <c r="AQ204" s="6">
        <v>4</v>
      </c>
      <c r="AR204" s="6">
        <v>4</v>
      </c>
    </row>
    <row r="205" spans="1:44" ht="21.75" x14ac:dyDescent="0.5">
      <c r="A205" s="1">
        <v>204</v>
      </c>
      <c r="B205" s="1">
        <v>3</v>
      </c>
      <c r="C205" s="1" t="s">
        <v>78</v>
      </c>
      <c r="D205" s="1" t="s">
        <v>115</v>
      </c>
      <c r="F205" s="1">
        <v>1</v>
      </c>
      <c r="G205" s="1">
        <v>0</v>
      </c>
      <c r="H205" s="1">
        <v>1</v>
      </c>
      <c r="I205" s="1">
        <v>0</v>
      </c>
      <c r="J205" s="1">
        <v>1</v>
      </c>
      <c r="K205" s="1">
        <v>0</v>
      </c>
      <c r="L205" s="1">
        <v>0</v>
      </c>
      <c r="M205" s="1">
        <v>0</v>
      </c>
      <c r="N205" s="1">
        <v>0</v>
      </c>
      <c r="O205" s="1">
        <v>0</v>
      </c>
      <c r="P205" s="1">
        <v>0</v>
      </c>
      <c r="Q205" s="1">
        <v>0</v>
      </c>
      <c r="R205" s="1">
        <v>0</v>
      </c>
      <c r="S205" s="2">
        <v>4</v>
      </c>
      <c r="T205" s="2">
        <v>4</v>
      </c>
      <c r="U205" s="2">
        <v>4</v>
      </c>
      <c r="V205" s="3">
        <v>3</v>
      </c>
      <c r="W205" s="3">
        <v>3</v>
      </c>
      <c r="X205" s="4">
        <v>5</v>
      </c>
      <c r="Y205" s="4">
        <v>4</v>
      </c>
      <c r="Z205" s="4">
        <v>4</v>
      </c>
      <c r="AA205" s="4">
        <v>4</v>
      </c>
      <c r="AB205" s="4">
        <v>4</v>
      </c>
      <c r="AC205" s="5">
        <v>5</v>
      </c>
      <c r="AD205" s="5">
        <v>5</v>
      </c>
      <c r="AE205" s="5">
        <v>5</v>
      </c>
      <c r="AF205" s="5">
        <v>5</v>
      </c>
      <c r="AG205" s="5">
        <v>5</v>
      </c>
      <c r="AH205" s="5">
        <v>5</v>
      </c>
      <c r="AI205" s="5">
        <v>5</v>
      </c>
      <c r="AJ205" s="5">
        <v>5</v>
      </c>
      <c r="AK205" s="5">
        <v>5</v>
      </c>
      <c r="AL205" s="5">
        <v>5</v>
      </c>
      <c r="AM205" s="5">
        <v>5</v>
      </c>
      <c r="AN205" s="5">
        <v>5</v>
      </c>
      <c r="AO205" s="5">
        <v>4</v>
      </c>
      <c r="AP205" s="6">
        <v>4</v>
      </c>
      <c r="AQ205" s="6">
        <v>4</v>
      </c>
      <c r="AR205" s="6">
        <v>4</v>
      </c>
    </row>
    <row r="206" spans="1:44" ht="21.75" x14ac:dyDescent="0.5">
      <c r="A206" s="1">
        <v>205</v>
      </c>
      <c r="B206" s="1">
        <v>2</v>
      </c>
      <c r="C206" s="1" t="s">
        <v>17</v>
      </c>
      <c r="D206" s="1" t="s">
        <v>102</v>
      </c>
      <c r="F206" s="1">
        <v>1</v>
      </c>
      <c r="G206" s="1">
        <v>0</v>
      </c>
      <c r="H206" s="1">
        <v>0</v>
      </c>
      <c r="I206" s="1">
        <v>0</v>
      </c>
      <c r="J206" s="1">
        <v>0</v>
      </c>
      <c r="K206" s="1">
        <v>0</v>
      </c>
      <c r="L206" s="1">
        <v>0</v>
      </c>
      <c r="M206" s="1">
        <v>0</v>
      </c>
      <c r="N206" s="1">
        <v>0</v>
      </c>
      <c r="O206" s="1">
        <v>0</v>
      </c>
      <c r="P206" s="1">
        <v>0</v>
      </c>
      <c r="Q206" s="1">
        <v>0</v>
      </c>
      <c r="R206" s="1">
        <v>0</v>
      </c>
      <c r="S206" s="2">
        <v>4</v>
      </c>
      <c r="T206" s="2">
        <v>4</v>
      </c>
      <c r="U206" s="2">
        <v>3</v>
      </c>
      <c r="V206" s="3">
        <v>3</v>
      </c>
      <c r="W206" s="3">
        <v>4</v>
      </c>
      <c r="X206" s="4">
        <v>3</v>
      </c>
      <c r="Y206" s="4">
        <v>2</v>
      </c>
      <c r="Z206" s="4">
        <v>2</v>
      </c>
      <c r="AA206" s="4">
        <v>3</v>
      </c>
      <c r="AB206" s="4">
        <v>3</v>
      </c>
      <c r="AC206" s="5">
        <v>3</v>
      </c>
      <c r="AD206" s="5">
        <v>3</v>
      </c>
      <c r="AE206" s="5">
        <v>3</v>
      </c>
      <c r="AF206" s="5">
        <v>3</v>
      </c>
      <c r="AG206" s="5">
        <v>4</v>
      </c>
      <c r="AH206" s="5">
        <v>5</v>
      </c>
      <c r="AI206" s="5">
        <v>5</v>
      </c>
      <c r="AJ206" s="5">
        <v>4</v>
      </c>
      <c r="AK206" s="5">
        <v>4</v>
      </c>
      <c r="AL206" s="5">
        <v>5</v>
      </c>
      <c r="AM206" s="5">
        <v>2</v>
      </c>
      <c r="AN206" s="5">
        <v>3</v>
      </c>
      <c r="AO206" s="5">
        <v>4</v>
      </c>
      <c r="AP206" s="6">
        <v>4</v>
      </c>
      <c r="AQ206" s="6">
        <v>4</v>
      </c>
      <c r="AR206" s="6">
        <v>4</v>
      </c>
    </row>
    <row r="207" spans="1:44" ht="21.75" x14ac:dyDescent="0.5">
      <c r="A207" s="1">
        <v>206</v>
      </c>
      <c r="B207" s="1">
        <v>2</v>
      </c>
      <c r="C207" s="1" t="s">
        <v>17</v>
      </c>
      <c r="D207" s="1" t="s">
        <v>97</v>
      </c>
      <c r="F207" s="1">
        <v>1</v>
      </c>
      <c r="G207" s="1">
        <v>0</v>
      </c>
      <c r="H207" s="1">
        <v>0</v>
      </c>
      <c r="I207" s="1">
        <v>0</v>
      </c>
      <c r="J207" s="1">
        <v>0</v>
      </c>
      <c r="K207" s="1">
        <v>0</v>
      </c>
      <c r="L207" s="1">
        <v>0</v>
      </c>
      <c r="M207" s="1">
        <v>0</v>
      </c>
      <c r="N207" s="1">
        <v>0</v>
      </c>
      <c r="O207" s="1">
        <v>0</v>
      </c>
      <c r="P207" s="1">
        <v>0</v>
      </c>
      <c r="Q207" s="1">
        <v>0</v>
      </c>
      <c r="R207" s="1">
        <v>0</v>
      </c>
      <c r="S207" s="2">
        <v>4</v>
      </c>
      <c r="T207" s="2">
        <v>4</v>
      </c>
      <c r="U207" s="2">
        <v>4</v>
      </c>
      <c r="V207" s="3">
        <v>4</v>
      </c>
      <c r="W207" s="3">
        <v>4</v>
      </c>
      <c r="X207" s="4">
        <v>4</v>
      </c>
      <c r="Y207" s="4">
        <v>4</v>
      </c>
      <c r="Z207" s="4">
        <v>4</v>
      </c>
      <c r="AA207" s="4">
        <v>4</v>
      </c>
      <c r="AB207" s="4">
        <v>4</v>
      </c>
      <c r="AC207" s="5">
        <v>3</v>
      </c>
      <c r="AD207" s="5">
        <v>3</v>
      </c>
      <c r="AE207" s="5">
        <v>4</v>
      </c>
      <c r="AF207" s="5">
        <v>5</v>
      </c>
      <c r="AG207" s="5">
        <v>4</v>
      </c>
      <c r="AH207" s="5">
        <v>4</v>
      </c>
      <c r="AI207" s="5">
        <v>4</v>
      </c>
      <c r="AJ207" s="5">
        <v>4</v>
      </c>
      <c r="AK207" s="5">
        <v>4</v>
      </c>
      <c r="AL207" s="5">
        <v>4</v>
      </c>
      <c r="AM207" s="5">
        <v>4</v>
      </c>
      <c r="AN207" s="5">
        <v>4</v>
      </c>
      <c r="AO207" s="5">
        <v>3</v>
      </c>
      <c r="AP207" s="6">
        <v>4</v>
      </c>
      <c r="AQ207" s="6">
        <v>4</v>
      </c>
      <c r="AR207" s="6">
        <v>4</v>
      </c>
    </row>
    <row r="208" spans="1:44" ht="21.75" x14ac:dyDescent="0.5">
      <c r="A208" s="1">
        <v>207</v>
      </c>
      <c r="F208" s="1">
        <v>1</v>
      </c>
      <c r="G208" s="1">
        <v>0</v>
      </c>
      <c r="H208" s="1">
        <v>0</v>
      </c>
      <c r="I208" s="1">
        <v>0</v>
      </c>
      <c r="J208" s="1">
        <v>0</v>
      </c>
      <c r="K208" s="1">
        <v>0</v>
      </c>
      <c r="L208" s="1">
        <v>0</v>
      </c>
      <c r="M208" s="1">
        <v>0</v>
      </c>
      <c r="N208" s="1">
        <v>0</v>
      </c>
      <c r="O208" s="1">
        <v>0</v>
      </c>
      <c r="P208" s="1">
        <v>0</v>
      </c>
      <c r="Q208" s="1">
        <v>0</v>
      </c>
      <c r="R208" s="1">
        <v>0</v>
      </c>
      <c r="S208" s="2">
        <v>4</v>
      </c>
      <c r="T208" s="2">
        <v>4</v>
      </c>
      <c r="U208" s="2">
        <v>5</v>
      </c>
      <c r="V208" s="3">
        <v>5</v>
      </c>
      <c r="W208" s="3">
        <v>4</v>
      </c>
      <c r="X208" s="4">
        <v>4</v>
      </c>
      <c r="Y208" s="4">
        <v>4</v>
      </c>
      <c r="Z208" s="4">
        <v>3</v>
      </c>
      <c r="AA208" s="4">
        <v>5</v>
      </c>
      <c r="AB208" s="4">
        <v>5</v>
      </c>
      <c r="AC208" s="5">
        <v>5</v>
      </c>
      <c r="AD208" s="5">
        <v>4</v>
      </c>
      <c r="AE208" s="5">
        <v>5</v>
      </c>
      <c r="AF208" s="5">
        <v>5</v>
      </c>
      <c r="AG208" s="5">
        <v>3</v>
      </c>
      <c r="AH208" s="5">
        <v>3</v>
      </c>
      <c r="AI208" s="5">
        <v>3</v>
      </c>
      <c r="AJ208" s="5">
        <v>3</v>
      </c>
      <c r="AK208" s="5"/>
      <c r="AL208" s="5">
        <v>4</v>
      </c>
      <c r="AM208" s="5">
        <v>4</v>
      </c>
      <c r="AN208" s="5">
        <v>3</v>
      </c>
      <c r="AO208" s="5">
        <v>4</v>
      </c>
      <c r="AP208" s="6">
        <v>4</v>
      </c>
      <c r="AQ208" s="6">
        <v>4</v>
      </c>
      <c r="AR208" s="6">
        <v>4</v>
      </c>
    </row>
    <row r="209" spans="1:45" ht="21.75" x14ac:dyDescent="0.5">
      <c r="A209" s="1">
        <v>208</v>
      </c>
      <c r="B209" s="1">
        <v>3</v>
      </c>
      <c r="C209" s="1" t="s">
        <v>78</v>
      </c>
      <c r="D209" s="1" t="s">
        <v>115</v>
      </c>
      <c r="F209" s="1">
        <v>1</v>
      </c>
      <c r="G209" s="1">
        <v>0</v>
      </c>
      <c r="H209" s="1">
        <v>0</v>
      </c>
      <c r="I209" s="1">
        <v>0</v>
      </c>
      <c r="J209" s="1">
        <v>0</v>
      </c>
      <c r="K209" s="1">
        <v>0</v>
      </c>
      <c r="L209" s="1">
        <v>0</v>
      </c>
      <c r="M209" s="1">
        <v>0</v>
      </c>
      <c r="N209" s="1">
        <v>0</v>
      </c>
      <c r="O209" s="1">
        <v>0</v>
      </c>
      <c r="P209" s="1">
        <v>0</v>
      </c>
      <c r="Q209" s="1">
        <v>0</v>
      </c>
      <c r="R209" s="1">
        <v>0</v>
      </c>
      <c r="S209" s="2">
        <v>4</v>
      </c>
      <c r="T209" s="2">
        <v>4</v>
      </c>
      <c r="U209" s="2">
        <v>3</v>
      </c>
      <c r="V209" s="3">
        <v>4</v>
      </c>
      <c r="W209" s="3">
        <v>4</v>
      </c>
      <c r="X209" s="4">
        <v>4</v>
      </c>
      <c r="Y209" s="4">
        <v>4</v>
      </c>
      <c r="Z209" s="4">
        <v>4</v>
      </c>
      <c r="AA209" s="4">
        <v>4</v>
      </c>
      <c r="AB209" s="4">
        <v>4</v>
      </c>
      <c r="AC209" s="5">
        <v>4</v>
      </c>
      <c r="AD209" s="5">
        <v>4</v>
      </c>
      <c r="AE209" s="5">
        <v>4</v>
      </c>
      <c r="AF209" s="5">
        <v>4</v>
      </c>
      <c r="AG209" s="5">
        <v>4</v>
      </c>
      <c r="AH209" s="5">
        <v>4</v>
      </c>
      <c r="AI209" s="5">
        <v>4</v>
      </c>
      <c r="AJ209" s="5">
        <v>4</v>
      </c>
      <c r="AK209" s="5">
        <v>4</v>
      </c>
      <c r="AL209" s="5">
        <v>4</v>
      </c>
      <c r="AM209" s="5">
        <v>4</v>
      </c>
      <c r="AN209" s="5">
        <v>4</v>
      </c>
      <c r="AO209" s="5">
        <v>4</v>
      </c>
      <c r="AP209" s="6">
        <v>4</v>
      </c>
      <c r="AQ209" s="6">
        <v>4</v>
      </c>
      <c r="AR209" s="6">
        <v>4</v>
      </c>
    </row>
    <row r="210" spans="1:45" ht="21.75" x14ac:dyDescent="0.5">
      <c r="A210" s="1">
        <v>209</v>
      </c>
      <c r="B210" s="1">
        <v>2</v>
      </c>
      <c r="C210" s="1" t="s">
        <v>17</v>
      </c>
      <c r="D210" s="1" t="s">
        <v>117</v>
      </c>
      <c r="F210" s="1">
        <v>1</v>
      </c>
      <c r="G210" s="1">
        <v>0</v>
      </c>
      <c r="H210" s="1">
        <v>0</v>
      </c>
      <c r="I210" s="1">
        <v>0</v>
      </c>
      <c r="J210" s="1">
        <v>0</v>
      </c>
      <c r="K210" s="1">
        <v>0</v>
      </c>
      <c r="L210" s="1">
        <v>0</v>
      </c>
      <c r="M210" s="1">
        <v>0</v>
      </c>
      <c r="N210" s="1">
        <v>0</v>
      </c>
      <c r="O210" s="1">
        <v>0</v>
      </c>
      <c r="P210" s="1">
        <v>0</v>
      </c>
      <c r="Q210" s="1">
        <v>0</v>
      </c>
      <c r="R210" s="1">
        <v>0</v>
      </c>
      <c r="S210" s="2">
        <v>4</v>
      </c>
      <c r="T210" s="2">
        <v>4</v>
      </c>
      <c r="U210" s="2">
        <v>4</v>
      </c>
      <c r="V210" s="3">
        <v>4</v>
      </c>
      <c r="W210" s="3">
        <v>4</v>
      </c>
      <c r="X210" s="4">
        <v>2</v>
      </c>
      <c r="Y210" s="4">
        <v>2</v>
      </c>
      <c r="Z210" s="4">
        <v>2</v>
      </c>
      <c r="AA210" s="4">
        <v>2</v>
      </c>
      <c r="AB210" s="4">
        <v>4</v>
      </c>
      <c r="AC210" s="5">
        <v>3</v>
      </c>
      <c r="AD210" s="5">
        <v>3</v>
      </c>
      <c r="AE210" s="5">
        <v>3</v>
      </c>
      <c r="AF210" s="5">
        <v>2</v>
      </c>
      <c r="AG210" s="5">
        <v>4</v>
      </c>
      <c r="AH210" s="5">
        <v>4</v>
      </c>
      <c r="AI210" s="5">
        <v>4</v>
      </c>
      <c r="AJ210" s="5">
        <v>4</v>
      </c>
      <c r="AK210" s="5">
        <v>4</v>
      </c>
      <c r="AL210" s="5">
        <v>4</v>
      </c>
      <c r="AM210" s="5">
        <v>4</v>
      </c>
      <c r="AN210" s="5">
        <v>4</v>
      </c>
      <c r="AO210" s="5">
        <v>4</v>
      </c>
      <c r="AP210" s="6">
        <v>3</v>
      </c>
      <c r="AQ210" s="6">
        <v>3</v>
      </c>
      <c r="AR210" s="6">
        <v>4</v>
      </c>
    </row>
    <row r="211" spans="1:45" ht="21.75" x14ac:dyDescent="0.5">
      <c r="A211" s="1">
        <v>210</v>
      </c>
      <c r="B211" s="1">
        <v>2</v>
      </c>
      <c r="C211" s="1" t="s">
        <v>17</v>
      </c>
      <c r="D211" s="1" t="s">
        <v>75</v>
      </c>
      <c r="F211" s="1">
        <v>1</v>
      </c>
      <c r="G211" s="1">
        <v>0</v>
      </c>
      <c r="H211" s="1">
        <v>0</v>
      </c>
      <c r="I211" s="1">
        <v>0</v>
      </c>
      <c r="J211" s="1">
        <v>0</v>
      </c>
      <c r="K211" s="1">
        <v>0</v>
      </c>
      <c r="L211" s="1">
        <v>0</v>
      </c>
      <c r="M211" s="1">
        <v>0</v>
      </c>
      <c r="N211" s="1">
        <v>0</v>
      </c>
      <c r="O211" s="1">
        <v>0</v>
      </c>
      <c r="P211" s="1">
        <v>0</v>
      </c>
      <c r="Q211" s="1">
        <v>0</v>
      </c>
      <c r="R211" s="1">
        <v>0</v>
      </c>
      <c r="S211" s="2">
        <v>4</v>
      </c>
      <c r="T211" s="2">
        <v>4</v>
      </c>
      <c r="U211" s="2">
        <v>3</v>
      </c>
      <c r="V211" s="3">
        <v>3</v>
      </c>
      <c r="W211" s="3">
        <v>3</v>
      </c>
      <c r="X211" s="4">
        <v>4</v>
      </c>
      <c r="Y211" s="4">
        <v>4</v>
      </c>
      <c r="Z211" s="4">
        <v>4</v>
      </c>
      <c r="AA211" s="4">
        <v>3</v>
      </c>
      <c r="AB211" s="4">
        <v>4</v>
      </c>
      <c r="AC211" s="5">
        <v>3</v>
      </c>
      <c r="AD211" s="5">
        <v>3</v>
      </c>
      <c r="AE211" s="5">
        <v>3</v>
      </c>
      <c r="AF211" s="5">
        <v>3</v>
      </c>
      <c r="AG211" s="5">
        <v>3</v>
      </c>
      <c r="AH211" s="5">
        <v>3</v>
      </c>
      <c r="AI211" s="5">
        <v>3</v>
      </c>
      <c r="AJ211" s="5">
        <v>3</v>
      </c>
      <c r="AK211" s="5">
        <v>3</v>
      </c>
      <c r="AL211" s="5">
        <v>4</v>
      </c>
      <c r="AM211" s="5">
        <v>4</v>
      </c>
      <c r="AN211" s="5">
        <v>4</v>
      </c>
      <c r="AO211" s="5">
        <v>3</v>
      </c>
      <c r="AP211" s="6">
        <v>3</v>
      </c>
      <c r="AQ211" s="6">
        <v>3</v>
      </c>
      <c r="AR211" s="6">
        <v>3</v>
      </c>
    </row>
    <row r="212" spans="1:45" ht="21.75" x14ac:dyDescent="0.5">
      <c r="A212" s="1">
        <v>211</v>
      </c>
      <c r="B212" s="1">
        <v>2</v>
      </c>
      <c r="C212" s="1" t="s">
        <v>17</v>
      </c>
      <c r="D212" s="1" t="s">
        <v>117</v>
      </c>
      <c r="F212" s="1">
        <v>1</v>
      </c>
      <c r="G212" s="1">
        <v>0</v>
      </c>
      <c r="H212" s="1">
        <v>0</v>
      </c>
      <c r="I212" s="1">
        <v>0</v>
      </c>
      <c r="J212" s="1">
        <v>0</v>
      </c>
      <c r="K212" s="1">
        <v>0</v>
      </c>
      <c r="L212" s="1">
        <v>0</v>
      </c>
      <c r="M212" s="1">
        <v>0</v>
      </c>
      <c r="N212" s="1">
        <v>0</v>
      </c>
      <c r="O212" s="1">
        <v>0</v>
      </c>
      <c r="P212" s="1">
        <v>0</v>
      </c>
      <c r="Q212" s="1">
        <v>0</v>
      </c>
      <c r="R212" s="1">
        <v>0</v>
      </c>
      <c r="S212" s="2">
        <v>3</v>
      </c>
      <c r="T212" s="2">
        <v>1</v>
      </c>
      <c r="U212" s="2">
        <v>1</v>
      </c>
      <c r="V212" s="3">
        <v>2</v>
      </c>
      <c r="W212" s="3">
        <v>2</v>
      </c>
      <c r="X212" s="4">
        <v>1</v>
      </c>
      <c r="Y212" s="4">
        <v>3</v>
      </c>
      <c r="Z212" s="4">
        <v>3</v>
      </c>
      <c r="AA212" s="4">
        <v>3</v>
      </c>
      <c r="AB212" s="4">
        <v>3</v>
      </c>
      <c r="AC212" s="5">
        <v>3</v>
      </c>
      <c r="AD212" s="5">
        <v>3</v>
      </c>
      <c r="AE212" s="5">
        <v>3</v>
      </c>
      <c r="AF212" s="5">
        <v>3</v>
      </c>
      <c r="AG212" s="5">
        <v>3</v>
      </c>
      <c r="AH212" s="5">
        <v>3</v>
      </c>
      <c r="AI212" s="5">
        <v>3</v>
      </c>
      <c r="AJ212" s="5">
        <v>3</v>
      </c>
      <c r="AK212" s="5">
        <v>3</v>
      </c>
      <c r="AL212" s="5">
        <v>3</v>
      </c>
      <c r="AM212" s="5">
        <v>3</v>
      </c>
      <c r="AN212" s="5">
        <v>3</v>
      </c>
      <c r="AO212" s="5">
        <v>3</v>
      </c>
      <c r="AP212" s="6">
        <v>3</v>
      </c>
      <c r="AQ212" s="6">
        <v>3</v>
      </c>
      <c r="AR212" s="6">
        <v>3</v>
      </c>
    </row>
    <row r="213" spans="1:45" ht="21.75" x14ac:dyDescent="0.5">
      <c r="A213" s="1">
        <v>212</v>
      </c>
      <c r="B213" s="1">
        <v>2</v>
      </c>
      <c r="C213" s="1" t="s">
        <v>17</v>
      </c>
      <c r="D213" s="1" t="s">
        <v>117</v>
      </c>
      <c r="F213" s="1">
        <v>1</v>
      </c>
      <c r="G213" s="1">
        <v>0</v>
      </c>
      <c r="H213" s="1">
        <v>0</v>
      </c>
      <c r="I213" s="1">
        <v>0</v>
      </c>
      <c r="J213" s="1">
        <v>0</v>
      </c>
      <c r="K213" s="1">
        <v>0</v>
      </c>
      <c r="L213" s="1">
        <v>0</v>
      </c>
      <c r="M213" s="1">
        <v>0</v>
      </c>
      <c r="N213" s="1">
        <v>0</v>
      </c>
      <c r="O213" s="1">
        <v>0</v>
      </c>
      <c r="P213" s="1">
        <v>0</v>
      </c>
      <c r="Q213" s="1">
        <v>0</v>
      </c>
      <c r="R213" s="1">
        <v>0</v>
      </c>
      <c r="S213" s="2">
        <v>4</v>
      </c>
      <c r="T213" s="2">
        <v>3</v>
      </c>
      <c r="U213" s="2">
        <v>3</v>
      </c>
      <c r="V213" s="3">
        <v>4</v>
      </c>
      <c r="W213" s="3">
        <v>4</v>
      </c>
      <c r="X213" s="4">
        <v>3</v>
      </c>
      <c r="Y213" s="4">
        <v>3</v>
      </c>
      <c r="Z213" s="4">
        <v>4</v>
      </c>
      <c r="AA213" s="4">
        <v>3</v>
      </c>
      <c r="AB213" s="4">
        <v>4</v>
      </c>
      <c r="AC213" s="5">
        <v>3</v>
      </c>
      <c r="AD213" s="5">
        <v>3</v>
      </c>
      <c r="AE213" s="5">
        <v>3</v>
      </c>
      <c r="AF213" s="5">
        <v>3</v>
      </c>
      <c r="AG213" s="5">
        <v>4</v>
      </c>
      <c r="AH213" s="5">
        <v>4</v>
      </c>
      <c r="AI213" s="5">
        <v>4</v>
      </c>
      <c r="AJ213" s="5">
        <v>4</v>
      </c>
      <c r="AK213" s="5">
        <v>4</v>
      </c>
      <c r="AL213" s="5">
        <v>4</v>
      </c>
      <c r="AM213" s="5">
        <v>4</v>
      </c>
      <c r="AN213" s="5">
        <v>4</v>
      </c>
      <c r="AO213" s="5">
        <v>4</v>
      </c>
      <c r="AP213" s="6">
        <v>4</v>
      </c>
      <c r="AQ213" s="6">
        <v>4</v>
      </c>
      <c r="AR213" s="6">
        <v>4</v>
      </c>
    </row>
    <row r="214" spans="1:45" ht="21.75" x14ac:dyDescent="0.5">
      <c r="A214" s="1">
        <v>213</v>
      </c>
      <c r="B214" s="1">
        <v>2</v>
      </c>
      <c r="C214" s="1" t="s">
        <v>17</v>
      </c>
      <c r="D214" s="1" t="s">
        <v>89</v>
      </c>
      <c r="F214" s="1">
        <v>1</v>
      </c>
      <c r="G214" s="1">
        <v>1</v>
      </c>
      <c r="H214" s="1">
        <v>0</v>
      </c>
      <c r="I214" s="1">
        <v>0</v>
      </c>
      <c r="J214" s="1">
        <v>0</v>
      </c>
      <c r="K214" s="1">
        <v>0</v>
      </c>
      <c r="L214" s="1">
        <v>0</v>
      </c>
      <c r="M214" s="1">
        <v>0</v>
      </c>
      <c r="N214" s="1">
        <v>0</v>
      </c>
      <c r="O214" s="1">
        <v>0</v>
      </c>
      <c r="P214" s="1">
        <v>0</v>
      </c>
      <c r="Q214" s="1">
        <v>0</v>
      </c>
      <c r="R214" s="1">
        <v>0</v>
      </c>
      <c r="S214" s="2">
        <v>3</v>
      </c>
      <c r="T214" s="2">
        <v>4</v>
      </c>
      <c r="U214" s="2">
        <v>4</v>
      </c>
      <c r="V214" s="3">
        <v>3</v>
      </c>
      <c r="W214" s="3">
        <v>3</v>
      </c>
      <c r="X214" s="4">
        <v>3</v>
      </c>
      <c r="Y214" s="4">
        <v>4</v>
      </c>
      <c r="Z214" s="4">
        <v>4</v>
      </c>
      <c r="AA214" s="4">
        <v>4</v>
      </c>
      <c r="AB214" s="4">
        <v>4</v>
      </c>
      <c r="AC214" s="5">
        <v>4</v>
      </c>
      <c r="AD214" s="5">
        <v>4</v>
      </c>
      <c r="AE214" s="5">
        <v>2</v>
      </c>
      <c r="AF214" s="5">
        <v>5</v>
      </c>
      <c r="AG214" s="5">
        <v>5</v>
      </c>
      <c r="AH214" s="5">
        <v>5</v>
      </c>
      <c r="AI214" s="5">
        <v>5</v>
      </c>
      <c r="AJ214" s="5">
        <v>5</v>
      </c>
      <c r="AK214" s="5">
        <v>5</v>
      </c>
      <c r="AL214" s="5">
        <v>5</v>
      </c>
      <c r="AM214" s="5">
        <v>5</v>
      </c>
      <c r="AN214" s="5">
        <v>5</v>
      </c>
      <c r="AO214" s="5">
        <v>5</v>
      </c>
      <c r="AP214" s="6">
        <v>5</v>
      </c>
      <c r="AQ214" s="6">
        <v>5</v>
      </c>
      <c r="AR214" s="6">
        <v>5</v>
      </c>
    </row>
    <row r="215" spans="1:45" ht="21.75" x14ac:dyDescent="0.5">
      <c r="A215" s="1">
        <v>214</v>
      </c>
      <c r="B215" s="1">
        <v>1</v>
      </c>
      <c r="C215" s="1" t="s">
        <v>76</v>
      </c>
      <c r="D215" s="1" t="s">
        <v>106</v>
      </c>
      <c r="F215" s="1">
        <v>1</v>
      </c>
      <c r="G215" s="1">
        <v>0</v>
      </c>
      <c r="H215" s="1">
        <v>0</v>
      </c>
      <c r="I215" s="1">
        <v>0</v>
      </c>
      <c r="J215" s="1">
        <v>0</v>
      </c>
      <c r="K215" s="1">
        <v>0</v>
      </c>
      <c r="L215" s="1">
        <v>0</v>
      </c>
      <c r="M215" s="1">
        <v>0</v>
      </c>
      <c r="N215" s="1">
        <v>0</v>
      </c>
      <c r="O215" s="1">
        <v>0</v>
      </c>
      <c r="P215" s="1">
        <v>0</v>
      </c>
      <c r="Q215" s="1">
        <v>0</v>
      </c>
      <c r="R215" s="1">
        <v>0</v>
      </c>
      <c r="S215" s="2">
        <v>5</v>
      </c>
      <c r="T215" s="2">
        <v>4</v>
      </c>
      <c r="U215" s="2">
        <v>4</v>
      </c>
      <c r="V215" s="3">
        <v>4</v>
      </c>
      <c r="W215" s="3">
        <v>4</v>
      </c>
      <c r="X215" s="4">
        <v>4</v>
      </c>
      <c r="Y215" s="4">
        <v>3</v>
      </c>
      <c r="Z215" s="4">
        <v>3</v>
      </c>
      <c r="AA215" s="4">
        <v>3</v>
      </c>
      <c r="AB215" s="4">
        <v>4</v>
      </c>
      <c r="AC215" s="5">
        <v>3</v>
      </c>
      <c r="AD215" s="5">
        <v>3</v>
      </c>
      <c r="AE215" s="5">
        <v>3</v>
      </c>
      <c r="AF215" s="5">
        <v>3</v>
      </c>
      <c r="AG215" s="5">
        <v>5</v>
      </c>
      <c r="AH215" s="5">
        <v>5</v>
      </c>
      <c r="AI215" s="5">
        <v>5</v>
      </c>
      <c r="AJ215" s="5"/>
      <c r="AK215" s="5"/>
      <c r="AL215" s="5">
        <v>5</v>
      </c>
      <c r="AM215" s="5"/>
      <c r="AN215" s="5"/>
      <c r="AO215" s="5">
        <v>5</v>
      </c>
      <c r="AP215" s="6">
        <v>4</v>
      </c>
      <c r="AQ215" s="6">
        <v>4</v>
      </c>
      <c r="AR215" s="6">
        <v>4</v>
      </c>
    </row>
    <row r="216" spans="1:45" ht="21.75" x14ac:dyDescent="0.5">
      <c r="S216" s="2"/>
      <c r="T216" s="2"/>
      <c r="U216" s="2"/>
      <c r="V216" s="3"/>
      <c r="W216" s="3"/>
      <c r="X216" s="4"/>
      <c r="Y216" s="4"/>
      <c r="Z216" s="4"/>
      <c r="AA216" s="4"/>
      <c r="AB216" s="4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6"/>
      <c r="AQ216" s="6"/>
      <c r="AR216" s="6"/>
    </row>
    <row r="217" spans="1:45" ht="21.75" x14ac:dyDescent="0.5">
      <c r="S217" s="2"/>
      <c r="T217" s="2"/>
      <c r="U217" s="2"/>
      <c r="V217" s="3"/>
      <c r="W217" s="3"/>
      <c r="X217" s="4"/>
      <c r="Y217" s="4"/>
      <c r="Z217" s="4"/>
      <c r="AA217" s="4"/>
      <c r="AB217" s="4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6"/>
      <c r="AQ217" s="6"/>
      <c r="AR217" s="6"/>
    </row>
    <row r="218" spans="1:45" ht="21.75" x14ac:dyDescent="0.5">
      <c r="B218" s="94">
        <f>COUNTIF(B2:B215,1)</f>
        <v>5</v>
      </c>
      <c r="C218" s="94" t="s">
        <v>76</v>
      </c>
      <c r="F218" s="1">
        <f>COUNT(F2:F215)</f>
        <v>214</v>
      </c>
      <c r="G218" s="1">
        <f t="shared" ref="G218:R218" si="0">COUNT(G2:G215)</f>
        <v>214</v>
      </c>
      <c r="H218" s="1">
        <f t="shared" si="0"/>
        <v>214</v>
      </c>
      <c r="I218" s="1">
        <f t="shared" si="0"/>
        <v>214</v>
      </c>
      <c r="J218" s="1">
        <f t="shared" si="0"/>
        <v>214</v>
      </c>
      <c r="K218" s="1">
        <f t="shared" si="0"/>
        <v>214</v>
      </c>
      <c r="L218" s="1">
        <f t="shared" si="0"/>
        <v>162</v>
      </c>
      <c r="M218" s="1">
        <f t="shared" si="0"/>
        <v>214</v>
      </c>
      <c r="N218" s="1">
        <f t="shared" si="0"/>
        <v>214</v>
      </c>
      <c r="O218" s="1">
        <f t="shared" si="0"/>
        <v>214</v>
      </c>
      <c r="P218" s="1">
        <f t="shared" si="0"/>
        <v>214</v>
      </c>
      <c r="Q218" s="1">
        <f t="shared" si="0"/>
        <v>214</v>
      </c>
      <c r="R218" s="1">
        <f t="shared" si="0"/>
        <v>128</v>
      </c>
      <c r="S218" s="16">
        <f>AVERAGE(S2:S215)</f>
        <v>4.2688679245283021</v>
      </c>
      <c r="T218" s="16">
        <f t="shared" ref="T218:AR218" si="1">AVERAGE(T2:T215)</f>
        <v>4.089201877934272</v>
      </c>
      <c r="U218" s="16">
        <f t="shared" si="1"/>
        <v>3.755868544600939</v>
      </c>
      <c r="V218" s="16">
        <f t="shared" si="1"/>
        <v>4</v>
      </c>
      <c r="W218" s="16">
        <f t="shared" si="1"/>
        <v>4.0849056603773581</v>
      </c>
      <c r="X218" s="16">
        <f t="shared" si="1"/>
        <v>4.1603773584905657</v>
      </c>
      <c r="Y218" s="16">
        <f t="shared" si="1"/>
        <v>3.7971698113207548</v>
      </c>
      <c r="Z218" s="16">
        <f t="shared" si="1"/>
        <v>4.1462264150943398</v>
      </c>
      <c r="AA218" s="16">
        <f t="shared" si="1"/>
        <v>4.0754716981132075</v>
      </c>
      <c r="AB218" s="16">
        <f t="shared" si="1"/>
        <v>4.2296650717703352</v>
      </c>
      <c r="AC218" s="16">
        <f t="shared" si="1"/>
        <v>3.1792452830188678</v>
      </c>
      <c r="AD218" s="16">
        <f t="shared" si="1"/>
        <v>3.2216981132075473</v>
      </c>
      <c r="AE218" s="16">
        <f t="shared" si="1"/>
        <v>3.2264150943396226</v>
      </c>
      <c r="AF218" s="16">
        <f t="shared" si="1"/>
        <v>3.1611374407582939</v>
      </c>
      <c r="AG218" s="16">
        <f t="shared" si="1"/>
        <v>4.0900473933649293</v>
      </c>
      <c r="AH218" s="16">
        <f t="shared" si="1"/>
        <v>4.1042654028436019</v>
      </c>
      <c r="AI218" s="16">
        <f t="shared" si="1"/>
        <v>4.0523809523809522</v>
      </c>
      <c r="AJ218" s="16">
        <f t="shared" si="1"/>
        <v>4.0382775119617227</v>
      </c>
      <c r="AK218" s="16">
        <f t="shared" si="1"/>
        <v>4.0531400966183577</v>
      </c>
      <c r="AL218" s="16">
        <f t="shared" si="1"/>
        <v>4.466981132075472</v>
      </c>
      <c r="AM218" s="16">
        <f t="shared" si="1"/>
        <v>4.080568720379147</v>
      </c>
      <c r="AN218" s="16">
        <f t="shared" si="1"/>
        <v>4.0571428571428569</v>
      </c>
      <c r="AO218" s="16">
        <f t="shared" si="1"/>
        <v>4.2843601895734595</v>
      </c>
      <c r="AP218" s="16">
        <f t="shared" si="1"/>
        <v>4.1084905660377355</v>
      </c>
      <c r="AQ218" s="16">
        <f t="shared" si="1"/>
        <v>4.117924528301887</v>
      </c>
      <c r="AR218" s="16">
        <f t="shared" si="1"/>
        <v>4.2075471698113205</v>
      </c>
      <c r="AS218" s="100">
        <f>AVERAGE(S218:AR218)</f>
        <v>3.9637452620786866</v>
      </c>
    </row>
    <row r="219" spans="1:45" ht="21.75" x14ac:dyDescent="0.5">
      <c r="B219" s="94">
        <f>COUNTIF(B2:B218,2)</f>
        <v>148</v>
      </c>
      <c r="C219" s="1" t="s">
        <v>151</v>
      </c>
      <c r="S219" s="16">
        <f>STDEVA(S2:S215)</f>
        <v>0.62973148683115121</v>
      </c>
      <c r="T219" s="16">
        <f t="shared" ref="T219:AR219" si="2">STDEVA(T2:T215)</f>
        <v>0.82217258299147389</v>
      </c>
      <c r="U219" s="16">
        <f t="shared" si="2"/>
        <v>0.92986396935567461</v>
      </c>
      <c r="V219" s="16">
        <f t="shared" si="2"/>
        <v>0.82986700457544327</v>
      </c>
      <c r="W219" s="16">
        <f t="shared" si="2"/>
        <v>0.76805811056197759</v>
      </c>
      <c r="X219" s="16">
        <f t="shared" si="2"/>
        <v>0.79853886060854506</v>
      </c>
      <c r="Y219" s="16">
        <f t="shared" si="2"/>
        <v>0.934535649924635</v>
      </c>
      <c r="Z219" s="16">
        <f t="shared" si="2"/>
        <v>0.73654432379206503</v>
      </c>
      <c r="AA219" s="16">
        <f t="shared" si="2"/>
        <v>0.76285958914449614</v>
      </c>
      <c r="AB219" s="16">
        <f t="shared" si="2"/>
        <v>0.71715274548780239</v>
      </c>
      <c r="AC219" s="16">
        <f t="shared" si="2"/>
        <v>1.0735702036686432</v>
      </c>
      <c r="AD219" s="16">
        <f t="shared" si="2"/>
        <v>1.0131369067627354</v>
      </c>
      <c r="AE219" s="16">
        <f t="shared" si="2"/>
        <v>1.0144269165692423</v>
      </c>
      <c r="AF219" s="16">
        <f t="shared" si="2"/>
        <v>1.1009115855123535</v>
      </c>
      <c r="AG219" s="16">
        <f t="shared" si="2"/>
        <v>0.80264176770647977</v>
      </c>
      <c r="AH219" s="16">
        <f t="shared" si="2"/>
        <v>0.75500287333871607</v>
      </c>
      <c r="AI219" s="16">
        <f t="shared" si="2"/>
        <v>0.79599418599199634</v>
      </c>
      <c r="AJ219" s="16">
        <f t="shared" si="2"/>
        <v>0.77115603748872918</v>
      </c>
      <c r="AK219" s="16">
        <f t="shared" si="2"/>
        <v>0.80777610007382306</v>
      </c>
      <c r="AL219" s="16">
        <f t="shared" si="2"/>
        <v>0.67721505235077761</v>
      </c>
      <c r="AM219" s="16">
        <f t="shared" si="2"/>
        <v>0.90929153938016727</v>
      </c>
      <c r="AN219" s="16">
        <f t="shared" si="2"/>
        <v>0.9863040228181188</v>
      </c>
      <c r="AO219" s="16">
        <f t="shared" si="2"/>
        <v>0.83077241346773845</v>
      </c>
      <c r="AP219" s="16">
        <f t="shared" si="2"/>
        <v>0.81019779043528461</v>
      </c>
      <c r="AQ219" s="16">
        <f t="shared" si="2"/>
        <v>0.74798904746667827</v>
      </c>
      <c r="AR219" s="16">
        <f t="shared" si="2"/>
        <v>0.75056984521841408</v>
      </c>
      <c r="AS219" s="100">
        <f>STDEVA(S2:AR215)</f>
        <v>0.91519229388419043</v>
      </c>
    </row>
    <row r="220" spans="1:45" ht="21.75" x14ac:dyDescent="0.5">
      <c r="B220" s="94">
        <f>COUNTIF(B2:B219,3)</f>
        <v>57</v>
      </c>
      <c r="C220" s="1" t="s">
        <v>152</v>
      </c>
      <c r="U220" s="98">
        <f>AVERAGE(S2:U215)</f>
        <v>4.0376175548589339</v>
      </c>
      <c r="V220" s="3"/>
      <c r="W220" s="99">
        <f>AVERAGE(V218:W218)</f>
        <v>4.0424528301886795</v>
      </c>
      <c r="X220" s="4"/>
      <c r="Y220" s="4"/>
      <c r="Z220" s="101">
        <f>AVERAGE(X218:AB218)</f>
        <v>4.081782070957841</v>
      </c>
      <c r="AA220" s="4"/>
      <c r="AB220" s="4"/>
      <c r="AC220" s="5"/>
      <c r="AD220" s="5"/>
      <c r="AE220" s="5"/>
      <c r="AF220" s="102">
        <f>AVERAGE(AC218:AF218)</f>
        <v>3.1971239828310831</v>
      </c>
      <c r="AG220" s="5"/>
      <c r="AH220" s="5"/>
      <c r="AI220" s="102">
        <f>AVERAGE(AC218:AO218)</f>
        <v>3.8473584759742181</v>
      </c>
      <c r="AJ220" s="5"/>
      <c r="AK220" s="102">
        <f>AVERAGE(AG218:AK218)</f>
        <v>4.0676222714339128</v>
      </c>
      <c r="AL220" s="5"/>
      <c r="AM220" s="5"/>
      <c r="AN220" s="5"/>
      <c r="AO220" s="102">
        <f>AVERAGE(AL218:AO218)</f>
        <v>4.2222632247927336</v>
      </c>
      <c r="AP220" s="6"/>
      <c r="AQ220" s="103">
        <f>AVERAGE(AP218:AR218)</f>
        <v>4.1446540880503138</v>
      </c>
      <c r="AR220" s="6"/>
    </row>
    <row r="221" spans="1:45" ht="21.75" x14ac:dyDescent="0.5">
      <c r="B221" s="94">
        <f>COUNTIF(B2:B220,4)</f>
        <v>1</v>
      </c>
      <c r="C221" s="1" t="s">
        <v>153</v>
      </c>
      <c r="U221" s="98">
        <f>STDEVA(S2:U215)</f>
        <v>0.83025329369118628</v>
      </c>
      <c r="V221" s="3"/>
      <c r="W221" s="99">
        <f>STDEVA(V2:W215)</f>
        <v>0.79981962450449273</v>
      </c>
      <c r="X221" s="4"/>
      <c r="Y221" s="4"/>
      <c r="Z221" s="101">
        <f>STDEVA(X2:AB215)</f>
        <v>0.80657973538133476</v>
      </c>
      <c r="AA221" s="4"/>
      <c r="AB221" s="4"/>
      <c r="AC221" s="5"/>
      <c r="AD221" s="5"/>
      <c r="AE221" s="5"/>
      <c r="AF221" s="102">
        <f>STDEVA(AC2:AF215)</f>
        <v>1.049638685739132</v>
      </c>
      <c r="AG221" s="5"/>
      <c r="AH221" s="5"/>
      <c r="AI221" s="102">
        <f>STDEVA(AC2:AO215)</f>
        <v>1.001877325993755</v>
      </c>
      <c r="AJ221" s="5"/>
      <c r="AK221" s="102">
        <f>STDEVA(AG2:AK215)</f>
        <v>0.78560951917302158</v>
      </c>
      <c r="AL221" s="5"/>
      <c r="AM221" s="5"/>
      <c r="AN221" s="5"/>
      <c r="AO221" s="102">
        <f>STDEVA(AL2:AO215)</f>
        <v>0.87276114029309937</v>
      </c>
      <c r="AP221" s="6"/>
      <c r="AQ221" s="103">
        <f>STDEVA(AP2:AR215)</f>
        <v>0.77020482386678879</v>
      </c>
      <c r="AR221" s="6"/>
    </row>
    <row r="222" spans="1:45" ht="30" x14ac:dyDescent="0.5">
      <c r="B222" s="1">
        <f>SUM(B218:B221)</f>
        <v>211</v>
      </c>
      <c r="D222" s="95" t="s">
        <v>155</v>
      </c>
      <c r="E222" t="s">
        <v>158</v>
      </c>
      <c r="U222"/>
      <c r="V222" s="3"/>
      <c r="W222" s="3"/>
      <c r="X222" s="4"/>
      <c r="Y222" s="4"/>
      <c r="Z222" s="4"/>
      <c r="AA222" s="4"/>
      <c r="AB222" s="4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6"/>
      <c r="AQ222" s="6"/>
      <c r="AR222" s="6"/>
    </row>
    <row r="223" spans="1:45" ht="21.75" x14ac:dyDescent="0.5">
      <c r="B223" s="1">
        <v>2</v>
      </c>
      <c r="C223" s="1" t="s">
        <v>154</v>
      </c>
      <c r="D223" s="96" t="s">
        <v>76</v>
      </c>
      <c r="E223" s="97">
        <v>5</v>
      </c>
      <c r="U223"/>
      <c r="V223" s="3"/>
      <c r="W223" s="3"/>
      <c r="X223" s="4"/>
      <c r="Y223" s="4"/>
      <c r="Z223" s="4"/>
      <c r="AA223" s="4"/>
      <c r="AB223" s="4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6"/>
      <c r="AQ223" s="6"/>
      <c r="AR223" s="6"/>
    </row>
    <row r="224" spans="1:45" ht="30" x14ac:dyDescent="0.5">
      <c r="D224" s="96" t="s">
        <v>105</v>
      </c>
      <c r="E224" s="97">
        <v>2</v>
      </c>
      <c r="U224"/>
      <c r="V224" s="3"/>
      <c r="W224" s="3"/>
      <c r="X224" s="4"/>
      <c r="Y224" s="4"/>
      <c r="Z224" s="4"/>
      <c r="AA224" s="4"/>
      <c r="AB224" s="4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6"/>
      <c r="AQ224" s="6"/>
      <c r="AR224" s="6"/>
    </row>
    <row r="225" spans="3:44" ht="21.75" x14ac:dyDescent="0.5">
      <c r="D225" s="96" t="s">
        <v>78</v>
      </c>
      <c r="E225" s="97">
        <v>57</v>
      </c>
      <c r="U225"/>
      <c r="V225" s="3"/>
      <c r="W225" s="3"/>
      <c r="X225" s="4"/>
      <c r="Y225" s="4"/>
      <c r="Z225" s="4"/>
      <c r="AA225" s="4"/>
      <c r="AB225" s="4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6"/>
      <c r="AQ225" s="6"/>
      <c r="AR225" s="6"/>
    </row>
    <row r="226" spans="3:44" ht="21.75" x14ac:dyDescent="0.5">
      <c r="D226" s="96" t="s">
        <v>17</v>
      </c>
      <c r="E226" s="97">
        <v>148</v>
      </c>
      <c r="U226"/>
      <c r="V226" s="3"/>
      <c r="W226" s="3"/>
      <c r="X226" s="4"/>
      <c r="Y226" s="4"/>
      <c r="Z226" s="4"/>
      <c r="AA226" s="4"/>
      <c r="AB226" s="4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6"/>
      <c r="AQ226" s="6"/>
      <c r="AR226" s="6"/>
    </row>
    <row r="227" spans="3:44" ht="21.75" x14ac:dyDescent="0.5">
      <c r="D227" s="96" t="s">
        <v>108</v>
      </c>
      <c r="E227" s="97">
        <v>1</v>
      </c>
      <c r="U227"/>
      <c r="V227" s="3"/>
      <c r="W227" s="3"/>
      <c r="X227" s="4"/>
      <c r="Y227" s="4"/>
      <c r="Z227" s="4"/>
      <c r="AA227" s="4"/>
      <c r="AB227" s="4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6"/>
      <c r="AQ227" s="6"/>
      <c r="AR227" s="6"/>
    </row>
    <row r="228" spans="3:44" ht="21.75" x14ac:dyDescent="0.5">
      <c r="D228" s="96" t="s">
        <v>156</v>
      </c>
      <c r="E228" s="97"/>
      <c r="S228"/>
      <c r="T228"/>
      <c r="U228"/>
      <c r="V228" s="3"/>
      <c r="W228" s="3"/>
      <c r="X228" s="4"/>
      <c r="Y228" s="4"/>
      <c r="Z228" s="4"/>
      <c r="AA228" s="4"/>
      <c r="AB228" s="4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6"/>
      <c r="AQ228" s="6"/>
      <c r="AR228" s="6"/>
    </row>
    <row r="229" spans="3:44" ht="21.75" x14ac:dyDescent="0.5">
      <c r="D229" s="96" t="s">
        <v>157</v>
      </c>
      <c r="E229" s="97">
        <v>213</v>
      </c>
      <c r="S229"/>
      <c r="T229"/>
      <c r="U229"/>
      <c r="V229" s="3"/>
      <c r="W229" s="3"/>
      <c r="X229" s="4"/>
      <c r="Y229" s="4"/>
      <c r="Z229" s="4"/>
      <c r="AA229" s="4"/>
      <c r="AB229" s="4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6"/>
      <c r="AQ229" s="6"/>
      <c r="AR229" s="6"/>
    </row>
    <row r="230" spans="3:44" ht="21.75" x14ac:dyDescent="0.5">
      <c r="S230"/>
      <c r="T230"/>
      <c r="U230"/>
      <c r="V230" s="3"/>
      <c r="W230" s="3"/>
      <c r="X230" s="4"/>
      <c r="Y230" s="4"/>
      <c r="Z230" s="4"/>
      <c r="AA230" s="4"/>
      <c r="AB230" s="4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6"/>
      <c r="AQ230" s="6"/>
      <c r="AR230" s="6"/>
    </row>
    <row r="231" spans="3:44" ht="21.75" x14ac:dyDescent="0.5">
      <c r="C231" s="7" t="s">
        <v>4</v>
      </c>
      <c r="D231" s="1">
        <f>COUNTIF(F2:F216,1)</f>
        <v>142</v>
      </c>
      <c r="S231"/>
      <c r="T231"/>
      <c r="U231"/>
      <c r="V231" s="3"/>
      <c r="W231" s="3"/>
      <c r="X231" s="4"/>
      <c r="Y231" s="4"/>
      <c r="Z231" s="4"/>
      <c r="AA231" s="4"/>
      <c r="AB231" s="4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6"/>
      <c r="AQ231" s="6"/>
      <c r="AR231" s="6"/>
    </row>
    <row r="232" spans="3:44" ht="21.75" x14ac:dyDescent="0.5">
      <c r="C232" s="7" t="s">
        <v>160</v>
      </c>
      <c r="D232" s="1">
        <f>COUNTIF(G2:G215,1)</f>
        <v>22</v>
      </c>
      <c r="S232"/>
      <c r="T232"/>
      <c r="U232"/>
      <c r="V232" s="3"/>
      <c r="W232" s="3"/>
      <c r="X232" s="4"/>
      <c r="Y232" s="4"/>
      <c r="Z232" s="4"/>
      <c r="AA232" s="4"/>
      <c r="AB232" s="4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6"/>
      <c r="AQ232" s="6"/>
      <c r="AR232" s="6"/>
    </row>
    <row r="233" spans="3:44" ht="21.75" x14ac:dyDescent="0.5">
      <c r="C233" s="7" t="s">
        <v>1</v>
      </c>
      <c r="D233" s="1">
        <f>COUNTIF(H2:H218,1)</f>
        <v>62</v>
      </c>
      <c r="S233"/>
      <c r="T233"/>
      <c r="U233"/>
      <c r="V233" s="3"/>
      <c r="W233" s="3"/>
      <c r="X233" s="4"/>
      <c r="Y233" s="4"/>
      <c r="Z233" s="4"/>
      <c r="AA233" s="4"/>
      <c r="AB233" s="4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6"/>
      <c r="AQ233" s="6"/>
      <c r="AR233" s="6"/>
    </row>
    <row r="234" spans="3:44" ht="21.75" x14ac:dyDescent="0.5">
      <c r="C234" s="7" t="s">
        <v>5</v>
      </c>
      <c r="D234" s="1">
        <f>COUNTIF(I2:I219,1)</f>
        <v>51</v>
      </c>
      <c r="S234"/>
      <c r="T234"/>
      <c r="U234"/>
      <c r="V234" s="3"/>
      <c r="W234" s="3"/>
      <c r="X234" s="4"/>
      <c r="Y234" s="4"/>
      <c r="Z234" s="4"/>
      <c r="AA234" s="4"/>
      <c r="AB234" s="4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6"/>
      <c r="AQ234" s="6"/>
      <c r="AR234" s="6"/>
    </row>
    <row r="235" spans="3:44" ht="21.75" x14ac:dyDescent="0.5">
      <c r="C235" s="7" t="s">
        <v>6</v>
      </c>
      <c r="D235" s="1">
        <f>COUNTIF(J2:J215,1)</f>
        <v>20</v>
      </c>
      <c r="S235"/>
      <c r="T235"/>
      <c r="U235"/>
      <c r="V235" s="3"/>
      <c r="W235" s="3"/>
      <c r="X235" s="4"/>
      <c r="Y235" s="4"/>
      <c r="Z235" s="4"/>
      <c r="AA235" s="4"/>
      <c r="AB235" s="4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6"/>
      <c r="AQ235" s="6"/>
      <c r="AR235" s="6"/>
    </row>
    <row r="236" spans="3:44" ht="21.75" x14ac:dyDescent="0.5">
      <c r="C236" s="7" t="s">
        <v>7</v>
      </c>
      <c r="D236" s="1">
        <f>COUNTIF(K2:K215,1)</f>
        <v>5</v>
      </c>
      <c r="S236"/>
      <c r="T236"/>
      <c r="U236"/>
      <c r="V236" s="3"/>
      <c r="W236" s="3"/>
      <c r="X236" s="4"/>
      <c r="Y236" s="4"/>
      <c r="Z236" s="4"/>
      <c r="AA236" s="4"/>
      <c r="AB236" s="4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6"/>
      <c r="AQ236" s="6"/>
      <c r="AR236" s="6"/>
    </row>
    <row r="237" spans="3:44" ht="21.75" x14ac:dyDescent="0.5">
      <c r="C237" s="7" t="s">
        <v>99</v>
      </c>
      <c r="D237" s="1">
        <f>COUNTIF(L2:L215,1)</f>
        <v>2</v>
      </c>
      <c r="S237" s="2"/>
      <c r="T237" s="2"/>
      <c r="U237" s="2"/>
      <c r="V237" s="3"/>
      <c r="W237" s="3"/>
      <c r="X237" s="4"/>
      <c r="Y237" s="4"/>
      <c r="Z237" s="4"/>
      <c r="AA237" s="4"/>
      <c r="AB237" s="4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6"/>
      <c r="AQ237" s="6"/>
      <c r="AR237" s="6"/>
    </row>
    <row r="238" spans="3:44" ht="21.75" x14ac:dyDescent="0.5">
      <c r="C238" s="7" t="s">
        <v>16</v>
      </c>
      <c r="D238" s="1">
        <f>COUNTIF(M9:M215,1)</f>
        <v>1</v>
      </c>
      <c r="S238" s="2"/>
      <c r="T238" s="2"/>
      <c r="U238" s="2"/>
      <c r="V238" s="3"/>
      <c r="W238" s="3"/>
      <c r="X238" s="4"/>
      <c r="Y238" s="4"/>
      <c r="Z238" s="4"/>
      <c r="AA238" s="4"/>
      <c r="AB238" s="4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6"/>
      <c r="AQ238" s="6"/>
      <c r="AR238" s="6"/>
    </row>
    <row r="239" spans="3:44" ht="21.75" x14ac:dyDescent="0.5">
      <c r="C239" s="7" t="s">
        <v>18</v>
      </c>
      <c r="D239" s="1">
        <f>COUNTIF(N2:N215,1)</f>
        <v>34</v>
      </c>
      <c r="S239" s="2"/>
      <c r="T239" s="2"/>
      <c r="U239" s="2"/>
      <c r="V239" s="3"/>
      <c r="W239" s="3"/>
      <c r="X239" s="4"/>
      <c r="Y239" s="4"/>
      <c r="Z239" s="4"/>
      <c r="AA239" s="4"/>
      <c r="AB239" s="4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6"/>
      <c r="AQ239" s="6"/>
      <c r="AR239" s="6"/>
    </row>
    <row r="240" spans="3:44" ht="21.75" x14ac:dyDescent="0.5">
      <c r="C240" s="7" t="s">
        <v>19</v>
      </c>
      <c r="D240" s="1">
        <f>COUNTIF(O1:O215,1)</f>
        <v>1</v>
      </c>
      <c r="S240" s="2"/>
      <c r="T240" s="2"/>
      <c r="U240" s="2"/>
      <c r="V240" s="3"/>
      <c r="W240" s="3"/>
      <c r="X240" s="4"/>
      <c r="Y240" s="4"/>
      <c r="Z240" s="4"/>
      <c r="AA240" s="4"/>
      <c r="AB240" s="4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6"/>
      <c r="AQ240" s="6"/>
      <c r="AR240" s="6"/>
    </row>
    <row r="241" spans="3:44" ht="21.75" x14ac:dyDescent="0.5">
      <c r="C241" s="7" t="s">
        <v>20</v>
      </c>
      <c r="D241" s="1">
        <f>COUNTIF(P1:P215,1)</f>
        <v>0</v>
      </c>
      <c r="S241" s="2"/>
      <c r="T241" s="2"/>
      <c r="U241" s="2"/>
      <c r="V241" s="3"/>
      <c r="W241" s="3"/>
      <c r="X241" s="4"/>
      <c r="Y241" s="4"/>
      <c r="Z241" s="4"/>
      <c r="AA241" s="4"/>
      <c r="AB241" s="4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6"/>
      <c r="AQ241" s="6"/>
      <c r="AR241" s="6"/>
    </row>
    <row r="242" spans="3:44" ht="21.75" x14ac:dyDescent="0.5">
      <c r="C242" s="7" t="s">
        <v>21</v>
      </c>
      <c r="D242" s="1">
        <f>COUNTIF(Q2:Q215,1)</f>
        <v>4</v>
      </c>
      <c r="S242" s="2"/>
      <c r="T242" s="2"/>
      <c r="U242" s="2"/>
      <c r="V242" s="3"/>
      <c r="W242" s="3"/>
      <c r="X242" s="4"/>
      <c r="Y242" s="4"/>
      <c r="Z242" s="4"/>
      <c r="AA242" s="4"/>
      <c r="AB242" s="4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6"/>
      <c r="AQ242" s="6"/>
      <c r="AR242" s="6"/>
    </row>
    <row r="243" spans="3:44" ht="21.75" x14ac:dyDescent="0.5">
      <c r="C243" s="7" t="s">
        <v>110</v>
      </c>
      <c r="D243" s="1">
        <f>COUNTIF(R2:R215,1)</f>
        <v>2</v>
      </c>
      <c r="S243" s="2"/>
      <c r="T243" s="2"/>
      <c r="U243" s="2"/>
      <c r="V243" s="3"/>
      <c r="W243" s="3"/>
      <c r="X243" s="4"/>
      <c r="Y243" s="4"/>
      <c r="Z243" s="4"/>
      <c r="AA243" s="4"/>
      <c r="AB243" s="4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6"/>
      <c r="AQ243" s="6"/>
      <c r="AR243" s="6"/>
    </row>
    <row r="244" spans="3:44" ht="21.75" x14ac:dyDescent="0.5">
      <c r="S244" s="2"/>
      <c r="T244" s="2"/>
      <c r="U244" s="2"/>
      <c r="V244" s="3"/>
      <c r="W244" s="3"/>
      <c r="X244" s="4"/>
      <c r="Y244" s="4"/>
      <c r="Z244" s="4"/>
      <c r="AA244" s="4"/>
      <c r="AB244" s="4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6"/>
      <c r="AQ244" s="6"/>
      <c r="AR244" s="6"/>
    </row>
    <row r="245" spans="3:44" ht="21.75" x14ac:dyDescent="0.5">
      <c r="S245" s="2"/>
      <c r="T245" s="2"/>
      <c r="U245" s="2"/>
      <c r="V245" s="3"/>
      <c r="W245" s="3"/>
      <c r="X245" s="4"/>
      <c r="Y245" s="4"/>
      <c r="Z245" s="4"/>
      <c r="AA245" s="4"/>
      <c r="AB245" s="4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6"/>
      <c r="AQ245" s="6"/>
      <c r="AR245" s="6"/>
    </row>
    <row r="246" spans="3:44" ht="21.75" x14ac:dyDescent="0.5">
      <c r="S246" s="2"/>
      <c r="T246" s="2"/>
      <c r="U246" s="2"/>
      <c r="V246" s="3"/>
      <c r="W246" s="3"/>
      <c r="X246" s="4"/>
      <c r="Y246" s="4"/>
      <c r="Z246" s="4"/>
      <c r="AA246" s="4"/>
      <c r="AB246" s="4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6"/>
      <c r="AQ246" s="6"/>
      <c r="AR246" s="6"/>
    </row>
    <row r="247" spans="3:44" ht="21.75" x14ac:dyDescent="0.5">
      <c r="S247" s="2"/>
      <c r="T247" s="2"/>
      <c r="U247" s="2"/>
      <c r="V247" s="3"/>
      <c r="W247" s="3"/>
      <c r="X247" s="4"/>
      <c r="Y247" s="4"/>
      <c r="Z247" s="4"/>
      <c r="AA247" s="4"/>
      <c r="AB247" s="4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6"/>
      <c r="AQ247" s="6"/>
      <c r="AR247" s="6"/>
    </row>
    <row r="248" spans="3:44" ht="21.75" x14ac:dyDescent="0.5">
      <c r="S248" s="2"/>
      <c r="T248" s="2"/>
      <c r="U248" s="2"/>
      <c r="V248" s="3"/>
      <c r="W248" s="3"/>
      <c r="X248" s="4"/>
      <c r="Y248" s="4"/>
      <c r="Z248" s="4"/>
      <c r="AA248" s="4"/>
      <c r="AB248" s="4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6"/>
      <c r="AQ248" s="6"/>
      <c r="AR248" s="6"/>
    </row>
    <row r="249" spans="3:44" ht="21.75" x14ac:dyDescent="0.5">
      <c r="S249" s="2"/>
      <c r="T249" s="2"/>
      <c r="U249" s="2"/>
      <c r="V249" s="3"/>
      <c r="W249" s="3"/>
      <c r="X249" s="4"/>
      <c r="Y249" s="4"/>
      <c r="Z249" s="4"/>
      <c r="AA249" s="4"/>
      <c r="AB249" s="4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6"/>
      <c r="AQ249" s="6"/>
      <c r="AR249" s="6"/>
    </row>
    <row r="250" spans="3:44" ht="21.75" x14ac:dyDescent="0.5">
      <c r="S250" s="2"/>
      <c r="T250" s="2"/>
      <c r="U250" s="2"/>
      <c r="V250" s="3"/>
      <c r="W250" s="3"/>
      <c r="X250" s="4"/>
      <c r="Y250" s="4"/>
      <c r="Z250" s="4"/>
      <c r="AA250" s="4"/>
      <c r="AB250" s="4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6"/>
      <c r="AQ250" s="6"/>
      <c r="AR250" s="6"/>
    </row>
    <row r="251" spans="3:44" ht="21.75" x14ac:dyDescent="0.5">
      <c r="S251" s="2"/>
      <c r="T251" s="2"/>
      <c r="U251" s="2"/>
      <c r="V251" s="3"/>
      <c r="W251" s="3"/>
      <c r="X251" s="4"/>
      <c r="Y251" s="4"/>
      <c r="Z251" s="4"/>
      <c r="AA251" s="4"/>
      <c r="AB251" s="4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6"/>
      <c r="AQ251" s="6"/>
      <c r="AR251" s="6"/>
    </row>
    <row r="252" spans="3:44" ht="21.75" x14ac:dyDescent="0.5">
      <c r="S252" s="2"/>
      <c r="T252" s="2"/>
      <c r="U252" s="2"/>
      <c r="V252" s="3"/>
      <c r="W252" s="3"/>
      <c r="X252" s="4"/>
      <c r="Y252" s="4"/>
      <c r="Z252" s="4"/>
      <c r="AA252" s="4"/>
      <c r="AB252" s="4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6"/>
      <c r="AQ252" s="6"/>
      <c r="AR252" s="6"/>
    </row>
    <row r="253" spans="3:44" ht="21.75" x14ac:dyDescent="0.5">
      <c r="S253" s="2"/>
      <c r="T253" s="2"/>
      <c r="U253" s="2"/>
      <c r="V253" s="3"/>
      <c r="W253" s="3"/>
      <c r="X253" s="4"/>
      <c r="Y253" s="4"/>
      <c r="Z253" s="4"/>
      <c r="AA253" s="4"/>
      <c r="AB253" s="4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6"/>
      <c r="AQ253" s="6"/>
      <c r="AR253" s="6"/>
    </row>
    <row r="254" spans="3:44" ht="21.75" x14ac:dyDescent="0.5">
      <c r="S254" s="2"/>
      <c r="T254" s="2"/>
      <c r="U254" s="2"/>
      <c r="V254" s="3"/>
      <c r="W254" s="3"/>
      <c r="X254" s="4"/>
      <c r="Y254" s="4"/>
      <c r="Z254" s="4"/>
      <c r="AA254" s="4"/>
      <c r="AB254" s="4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6"/>
      <c r="AQ254" s="6"/>
      <c r="AR254" s="6"/>
    </row>
    <row r="255" spans="3:44" ht="21.75" x14ac:dyDescent="0.5">
      <c r="S255" s="2"/>
      <c r="T255" s="2"/>
      <c r="U255" s="2"/>
      <c r="V255" s="3"/>
      <c r="W255" s="3"/>
      <c r="X255" s="4"/>
      <c r="Y255" s="4"/>
      <c r="Z255" s="4"/>
      <c r="AA255" s="4"/>
      <c r="AB255" s="4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6"/>
      <c r="AQ255" s="6"/>
      <c r="AR255" s="6"/>
    </row>
    <row r="256" spans="3:44" ht="21.75" x14ac:dyDescent="0.5">
      <c r="S256" s="2"/>
      <c r="T256" s="2"/>
      <c r="U256" s="2"/>
      <c r="V256" s="3"/>
      <c r="W256" s="3"/>
      <c r="X256" s="4"/>
      <c r="Y256" s="4"/>
      <c r="Z256" s="4"/>
      <c r="AA256" s="4"/>
      <c r="AB256" s="4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6"/>
      <c r="AQ256" s="6"/>
      <c r="AR256" s="6"/>
    </row>
    <row r="257" spans="19:44" ht="21.75" x14ac:dyDescent="0.5">
      <c r="S257" s="2"/>
      <c r="T257" s="2"/>
      <c r="U257" s="2"/>
      <c r="V257" s="3"/>
      <c r="W257" s="3"/>
      <c r="X257" s="4"/>
      <c r="Y257" s="4"/>
      <c r="Z257" s="4"/>
      <c r="AA257" s="4"/>
      <c r="AB257" s="4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6"/>
      <c r="AQ257" s="6"/>
      <c r="AR257" s="6"/>
    </row>
    <row r="258" spans="19:44" ht="21.75" x14ac:dyDescent="0.5">
      <c r="S258" s="2"/>
      <c r="T258" s="2"/>
      <c r="U258" s="2"/>
      <c r="V258" s="3"/>
      <c r="W258" s="3"/>
      <c r="X258" s="4"/>
      <c r="Y258" s="4"/>
      <c r="Z258" s="4"/>
      <c r="AA258" s="4"/>
      <c r="AB258" s="4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6"/>
      <c r="AQ258" s="6"/>
      <c r="AR258" s="6"/>
    </row>
    <row r="259" spans="19:44" ht="21.75" x14ac:dyDescent="0.5">
      <c r="S259" s="2"/>
      <c r="T259" s="2"/>
      <c r="U259" s="2"/>
      <c r="V259" s="3"/>
      <c r="W259" s="3"/>
      <c r="X259" s="4"/>
      <c r="Y259" s="4"/>
      <c r="Z259" s="4"/>
      <c r="AA259" s="4"/>
      <c r="AB259" s="4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6"/>
      <c r="AQ259" s="6"/>
      <c r="AR259" s="6"/>
    </row>
    <row r="260" spans="19:44" ht="21.75" x14ac:dyDescent="0.5">
      <c r="S260" s="2"/>
      <c r="T260" s="2"/>
      <c r="U260" s="2"/>
      <c r="V260" s="3"/>
      <c r="W260" s="3"/>
      <c r="X260" s="4"/>
      <c r="Y260" s="4"/>
      <c r="Z260" s="4"/>
      <c r="AA260" s="4"/>
      <c r="AB260" s="4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6"/>
      <c r="AQ260" s="6"/>
      <c r="AR260" s="6"/>
    </row>
    <row r="261" spans="19:44" ht="21.75" x14ac:dyDescent="0.5">
      <c r="S261" s="2"/>
      <c r="T261" s="2"/>
      <c r="U261" s="2"/>
      <c r="V261" s="3"/>
      <c r="W261" s="3"/>
      <c r="X261" s="4"/>
      <c r="Y261" s="4"/>
      <c r="Z261" s="4"/>
      <c r="AA261" s="4"/>
      <c r="AB261" s="4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6"/>
      <c r="AQ261" s="6"/>
      <c r="AR261" s="6"/>
    </row>
    <row r="262" spans="19:44" ht="21.75" x14ac:dyDescent="0.5">
      <c r="S262" s="2"/>
      <c r="T262" s="2"/>
      <c r="U262" s="2"/>
      <c r="V262" s="3"/>
      <c r="W262" s="3"/>
      <c r="X262" s="4"/>
      <c r="Y262" s="4"/>
      <c r="Z262" s="4"/>
      <c r="AA262" s="4"/>
      <c r="AB262" s="4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6"/>
      <c r="AQ262" s="6"/>
      <c r="AR262" s="6"/>
    </row>
    <row r="263" spans="19:44" ht="21.75" x14ac:dyDescent="0.5">
      <c r="S263" s="2"/>
      <c r="T263" s="2"/>
      <c r="U263" s="2"/>
      <c r="V263" s="3"/>
      <c r="W263" s="3"/>
      <c r="X263" s="4"/>
      <c r="Y263" s="4"/>
      <c r="Z263" s="4"/>
      <c r="AA263" s="4"/>
      <c r="AB263" s="4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6"/>
      <c r="AQ263" s="6"/>
      <c r="AR263" s="6"/>
    </row>
    <row r="264" spans="19:44" ht="21.75" x14ac:dyDescent="0.5">
      <c r="S264" s="2"/>
      <c r="T264" s="2"/>
      <c r="U264" s="2"/>
      <c r="V264" s="3"/>
      <c r="W264" s="3"/>
      <c r="X264" s="4"/>
      <c r="Y264" s="4"/>
      <c r="Z264" s="4"/>
      <c r="AA264" s="4"/>
      <c r="AB264" s="4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6"/>
      <c r="AQ264" s="6"/>
      <c r="AR264" s="6"/>
    </row>
    <row r="265" spans="19:44" ht="21.75" x14ac:dyDescent="0.5">
      <c r="S265" s="2"/>
      <c r="T265" s="2"/>
      <c r="U265" s="2"/>
      <c r="V265" s="3"/>
      <c r="W265" s="3"/>
      <c r="X265" s="4"/>
      <c r="Y265" s="4"/>
      <c r="Z265" s="4"/>
      <c r="AA265" s="4"/>
      <c r="AB265" s="4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6"/>
      <c r="AQ265" s="6"/>
      <c r="AR265" s="6"/>
    </row>
    <row r="266" spans="19:44" ht="21.75" x14ac:dyDescent="0.5">
      <c r="S266" s="2"/>
      <c r="T266" s="2"/>
      <c r="U266" s="2"/>
      <c r="V266" s="3"/>
      <c r="W266" s="3"/>
      <c r="X266" s="4"/>
      <c r="Y266" s="4"/>
      <c r="Z266" s="4"/>
      <c r="AA266" s="4"/>
      <c r="AB266" s="4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6"/>
      <c r="AQ266" s="6"/>
      <c r="AR266" s="6"/>
    </row>
    <row r="267" spans="19:44" ht="21.75" x14ac:dyDescent="0.5">
      <c r="S267" s="2"/>
      <c r="T267" s="2"/>
      <c r="U267" s="2"/>
      <c r="V267" s="3"/>
      <c r="W267" s="3"/>
      <c r="X267" s="4"/>
      <c r="Y267" s="4"/>
      <c r="Z267" s="4"/>
      <c r="AA267" s="4"/>
      <c r="AB267" s="4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6"/>
      <c r="AQ267" s="6"/>
      <c r="AR267" s="6"/>
    </row>
    <row r="268" spans="19:44" ht="21.75" x14ac:dyDescent="0.5">
      <c r="S268" s="2"/>
      <c r="T268" s="2"/>
      <c r="U268" s="2"/>
      <c r="V268" s="3"/>
      <c r="W268" s="3"/>
      <c r="X268" s="4"/>
      <c r="Y268" s="4"/>
      <c r="Z268" s="4"/>
      <c r="AA268" s="4"/>
      <c r="AB268" s="4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6"/>
      <c r="AQ268" s="6"/>
      <c r="AR268" s="6"/>
    </row>
    <row r="269" spans="19:44" ht="21.75" x14ac:dyDescent="0.5">
      <c r="S269" s="2"/>
      <c r="T269" s="2"/>
      <c r="U269" s="2"/>
      <c r="V269" s="3"/>
      <c r="W269" s="3"/>
      <c r="X269" s="4"/>
      <c r="Y269" s="4"/>
      <c r="Z269" s="4"/>
      <c r="AA269" s="4"/>
      <c r="AB269" s="4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6"/>
      <c r="AQ269" s="6"/>
      <c r="AR269" s="6"/>
    </row>
    <row r="270" spans="19:44" ht="21.75" x14ac:dyDescent="0.5">
      <c r="S270" s="2"/>
      <c r="T270" s="2"/>
      <c r="U270" s="2"/>
      <c r="V270" s="3"/>
      <c r="W270" s="3"/>
      <c r="X270" s="4"/>
      <c r="Y270" s="4"/>
      <c r="Z270" s="4"/>
      <c r="AA270" s="4"/>
      <c r="AB270" s="4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6"/>
      <c r="AQ270" s="6"/>
      <c r="AR270" s="6"/>
    </row>
    <row r="271" spans="19:44" ht="21.75" x14ac:dyDescent="0.5">
      <c r="S271" s="2"/>
      <c r="T271" s="2"/>
      <c r="U271" s="2"/>
      <c r="V271" s="3"/>
      <c r="W271" s="3"/>
      <c r="X271" s="4"/>
      <c r="Y271" s="4"/>
      <c r="Z271" s="4"/>
      <c r="AA271" s="4"/>
      <c r="AB271" s="4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6"/>
      <c r="AQ271" s="6"/>
      <c r="AR271" s="6"/>
    </row>
    <row r="272" spans="19:44" ht="21.75" x14ac:dyDescent="0.5">
      <c r="S272" s="2"/>
      <c r="T272" s="2"/>
      <c r="U272" s="2"/>
      <c r="V272" s="3"/>
      <c r="W272" s="3"/>
      <c r="X272" s="4"/>
      <c r="Y272" s="4"/>
      <c r="Z272" s="4"/>
      <c r="AA272" s="4"/>
      <c r="AB272" s="4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6"/>
      <c r="AQ272" s="6"/>
      <c r="AR272" s="6"/>
    </row>
    <row r="273" spans="19:44" ht="21.75" x14ac:dyDescent="0.5">
      <c r="S273" s="2"/>
      <c r="T273" s="2"/>
      <c r="U273" s="2"/>
      <c r="V273" s="3"/>
      <c r="W273" s="3"/>
      <c r="X273" s="4"/>
      <c r="Y273" s="4"/>
      <c r="Z273" s="4"/>
      <c r="AA273" s="4"/>
      <c r="AB273" s="4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6"/>
      <c r="AQ273" s="6"/>
      <c r="AR273" s="6"/>
    </row>
    <row r="274" spans="19:44" ht="21.75" x14ac:dyDescent="0.5">
      <c r="S274" s="2"/>
      <c r="T274" s="2"/>
      <c r="U274" s="2"/>
      <c r="V274" s="3"/>
      <c r="W274" s="3"/>
      <c r="X274" s="4"/>
      <c r="Y274" s="4"/>
      <c r="Z274" s="4"/>
      <c r="AA274" s="4"/>
      <c r="AB274" s="4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6"/>
      <c r="AQ274" s="6"/>
      <c r="AR274" s="6"/>
    </row>
    <row r="275" spans="19:44" ht="21.75" x14ac:dyDescent="0.5">
      <c r="S275" s="2"/>
      <c r="T275" s="2"/>
      <c r="U275" s="2"/>
      <c r="V275" s="3"/>
      <c r="W275" s="3"/>
      <c r="X275" s="4"/>
      <c r="Y275" s="4"/>
      <c r="Z275" s="4"/>
      <c r="AA275" s="4"/>
      <c r="AB275" s="4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6"/>
      <c r="AQ275" s="6"/>
      <c r="AR275" s="6"/>
    </row>
    <row r="276" spans="19:44" ht="21.75" x14ac:dyDescent="0.5">
      <c r="S276" s="2"/>
      <c r="T276" s="2"/>
      <c r="U276" s="2"/>
      <c r="V276" s="3"/>
      <c r="W276" s="3"/>
      <c r="X276" s="4"/>
      <c r="Y276" s="4"/>
      <c r="Z276" s="4"/>
      <c r="AA276" s="4"/>
      <c r="AB276" s="4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6"/>
      <c r="AQ276" s="6"/>
      <c r="AR276" s="6"/>
    </row>
    <row r="277" spans="19:44" ht="21.75" x14ac:dyDescent="0.5">
      <c r="S277" s="2"/>
      <c r="T277" s="2"/>
      <c r="U277" s="2"/>
      <c r="V277" s="3"/>
      <c r="W277" s="3"/>
      <c r="X277" s="4"/>
      <c r="Y277" s="4"/>
      <c r="Z277" s="4"/>
      <c r="AA277" s="4"/>
      <c r="AB277" s="4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6"/>
      <c r="AQ277" s="6"/>
      <c r="AR277" s="6"/>
    </row>
    <row r="278" spans="19:44" ht="21.75" x14ac:dyDescent="0.5">
      <c r="S278" s="2"/>
      <c r="T278" s="2"/>
      <c r="U278" s="2"/>
      <c r="V278" s="3"/>
      <c r="W278" s="3"/>
      <c r="X278" s="4"/>
      <c r="Y278" s="4"/>
      <c r="Z278" s="4"/>
      <c r="AA278" s="4"/>
      <c r="AB278" s="4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6"/>
      <c r="AQ278" s="6"/>
      <c r="AR278" s="6"/>
    </row>
    <row r="279" spans="19:44" ht="21.75" x14ac:dyDescent="0.5">
      <c r="S279" s="2"/>
      <c r="T279" s="2"/>
      <c r="U279" s="2"/>
      <c r="V279" s="3"/>
      <c r="W279" s="3"/>
      <c r="X279" s="4"/>
      <c r="Y279" s="4"/>
      <c r="Z279" s="4"/>
      <c r="AA279" s="4"/>
      <c r="AB279" s="4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6"/>
      <c r="AQ279" s="6"/>
      <c r="AR279" s="6"/>
    </row>
    <row r="280" spans="19:44" ht="21.75" x14ac:dyDescent="0.5">
      <c r="S280" s="2"/>
      <c r="T280" s="2"/>
      <c r="U280" s="2"/>
      <c r="V280" s="3"/>
      <c r="W280" s="3"/>
      <c r="X280" s="4"/>
      <c r="Y280" s="4"/>
      <c r="Z280" s="4"/>
      <c r="AA280" s="4"/>
      <c r="AB280" s="4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6"/>
      <c r="AQ280" s="6"/>
      <c r="AR280" s="6"/>
    </row>
    <row r="281" spans="19:44" ht="21.75" x14ac:dyDescent="0.5">
      <c r="S281" s="2"/>
      <c r="T281" s="2"/>
      <c r="U281" s="2"/>
      <c r="V281" s="3"/>
      <c r="W281" s="3"/>
      <c r="X281" s="4"/>
      <c r="Y281" s="4"/>
      <c r="Z281" s="4"/>
      <c r="AA281" s="4"/>
      <c r="AB281" s="4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6"/>
      <c r="AQ281" s="6"/>
      <c r="AR281" s="6"/>
    </row>
    <row r="282" spans="19:44" ht="21.75" x14ac:dyDescent="0.5">
      <c r="S282" s="2"/>
      <c r="T282" s="2"/>
      <c r="U282" s="2"/>
      <c r="V282" s="3"/>
      <c r="W282" s="3"/>
      <c r="X282" s="4"/>
      <c r="Y282" s="4"/>
      <c r="Z282" s="4"/>
      <c r="AA282" s="4"/>
      <c r="AB282" s="4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6"/>
      <c r="AQ282" s="6"/>
      <c r="AR282" s="6"/>
    </row>
    <row r="283" spans="19:44" ht="21.75" x14ac:dyDescent="0.5">
      <c r="S283" s="2"/>
      <c r="T283" s="2"/>
      <c r="U283" s="2"/>
      <c r="V283" s="3"/>
      <c r="W283" s="3"/>
      <c r="X283" s="4"/>
      <c r="Y283" s="4"/>
      <c r="Z283" s="4"/>
      <c r="AA283" s="4"/>
      <c r="AB283" s="4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6"/>
      <c r="AQ283" s="6"/>
      <c r="AR283" s="6"/>
    </row>
    <row r="284" spans="19:44" ht="21.75" x14ac:dyDescent="0.5">
      <c r="S284" s="2"/>
      <c r="T284" s="2"/>
      <c r="U284" s="2"/>
      <c r="V284" s="3"/>
      <c r="W284" s="3"/>
      <c r="X284" s="4"/>
      <c r="Y284" s="4"/>
      <c r="Z284" s="4"/>
      <c r="AA284" s="4"/>
      <c r="AB284" s="4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6"/>
      <c r="AQ284" s="6"/>
      <c r="AR284" s="6"/>
    </row>
    <row r="285" spans="19:44" ht="21.75" x14ac:dyDescent="0.5">
      <c r="S285" s="2"/>
      <c r="T285" s="2"/>
      <c r="U285" s="2"/>
      <c r="V285" s="3"/>
      <c r="W285" s="3"/>
      <c r="X285" s="4"/>
      <c r="Y285" s="4"/>
      <c r="Z285" s="4"/>
      <c r="AA285" s="4"/>
      <c r="AB285" s="4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6"/>
      <c r="AQ285" s="6"/>
      <c r="AR285" s="6"/>
    </row>
    <row r="286" spans="19:44" ht="21.75" x14ac:dyDescent="0.5">
      <c r="S286" s="2"/>
      <c r="T286" s="2"/>
      <c r="U286" s="2"/>
      <c r="V286" s="3"/>
      <c r="W286" s="3"/>
      <c r="X286" s="4"/>
      <c r="Y286" s="4"/>
      <c r="Z286" s="4"/>
      <c r="AA286" s="4"/>
      <c r="AB286" s="4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6"/>
      <c r="AQ286" s="6"/>
      <c r="AR286" s="6"/>
    </row>
    <row r="287" spans="19:44" ht="21.75" x14ac:dyDescent="0.5">
      <c r="S287" s="2"/>
      <c r="T287" s="2"/>
      <c r="U287" s="2"/>
      <c r="V287" s="3"/>
      <c r="W287" s="3"/>
      <c r="X287" s="4"/>
      <c r="Y287" s="4"/>
      <c r="Z287" s="4"/>
      <c r="AA287" s="4"/>
      <c r="AB287" s="4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6"/>
      <c r="AQ287" s="6"/>
      <c r="AR287" s="6"/>
    </row>
    <row r="288" spans="19:44" ht="21.75" x14ac:dyDescent="0.5">
      <c r="S288" s="2"/>
      <c r="T288" s="2"/>
      <c r="U288" s="2"/>
      <c r="V288" s="3"/>
      <c r="W288" s="3"/>
      <c r="X288" s="4"/>
      <c r="Y288" s="4"/>
      <c r="Z288" s="4"/>
      <c r="AA288" s="4"/>
      <c r="AB288" s="4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6"/>
      <c r="AQ288" s="6"/>
      <c r="AR288" s="6"/>
    </row>
    <row r="289" spans="19:44" ht="21.75" x14ac:dyDescent="0.5">
      <c r="S289" s="2"/>
      <c r="T289" s="2"/>
      <c r="U289" s="2"/>
      <c r="V289" s="3"/>
      <c r="W289" s="3"/>
      <c r="X289" s="4"/>
      <c r="Y289" s="4"/>
      <c r="Z289" s="4"/>
      <c r="AA289" s="4"/>
      <c r="AB289" s="4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6"/>
      <c r="AQ289" s="6"/>
      <c r="AR289" s="6"/>
    </row>
    <row r="290" spans="19:44" ht="21.75" x14ac:dyDescent="0.5">
      <c r="S290" s="2"/>
      <c r="T290" s="2"/>
      <c r="U290" s="2"/>
      <c r="V290" s="3"/>
      <c r="W290" s="3"/>
      <c r="X290" s="4"/>
      <c r="Y290" s="4"/>
      <c r="Z290" s="4"/>
      <c r="AA290" s="4"/>
      <c r="AB290" s="4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6"/>
      <c r="AQ290" s="6"/>
      <c r="AR290" s="6"/>
    </row>
    <row r="291" spans="19:44" ht="21.75" x14ac:dyDescent="0.5">
      <c r="S291" s="2"/>
      <c r="T291" s="2"/>
      <c r="U291" s="2"/>
      <c r="V291" s="3"/>
      <c r="W291" s="3"/>
      <c r="X291" s="4"/>
      <c r="Y291" s="4"/>
      <c r="Z291" s="4"/>
      <c r="AA291" s="4"/>
      <c r="AB291" s="4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6"/>
      <c r="AQ291" s="6"/>
      <c r="AR291" s="6"/>
    </row>
    <row r="292" spans="19:44" ht="21.75" x14ac:dyDescent="0.5">
      <c r="S292" s="2"/>
      <c r="T292" s="2"/>
      <c r="U292" s="2"/>
      <c r="V292" s="3"/>
      <c r="W292" s="3"/>
      <c r="X292" s="4"/>
      <c r="Y292" s="4"/>
      <c r="Z292" s="4"/>
      <c r="AA292" s="4"/>
      <c r="AB292" s="4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6"/>
      <c r="AQ292" s="6"/>
      <c r="AR292" s="6"/>
    </row>
    <row r="293" spans="19:44" ht="21.75" x14ac:dyDescent="0.5">
      <c r="S293" s="2"/>
      <c r="T293" s="2"/>
      <c r="U293" s="2"/>
      <c r="V293" s="3"/>
      <c r="W293" s="3"/>
      <c r="X293" s="4"/>
      <c r="Y293" s="4"/>
      <c r="Z293" s="4"/>
      <c r="AA293" s="4"/>
      <c r="AB293" s="4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6"/>
      <c r="AQ293" s="6"/>
      <c r="AR293" s="6"/>
    </row>
    <row r="294" spans="19:44" ht="21.75" x14ac:dyDescent="0.5">
      <c r="S294" s="2"/>
      <c r="T294" s="2"/>
      <c r="U294" s="2"/>
      <c r="V294" s="3"/>
      <c r="W294" s="3"/>
      <c r="X294" s="4"/>
      <c r="Y294" s="4"/>
      <c r="Z294" s="4"/>
      <c r="AA294" s="4"/>
      <c r="AB294" s="4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6"/>
      <c r="AQ294" s="6"/>
      <c r="AR294" s="6"/>
    </row>
    <row r="295" spans="19:44" ht="21.75" x14ac:dyDescent="0.5">
      <c r="S295" s="2"/>
      <c r="T295" s="2"/>
      <c r="U295" s="2"/>
      <c r="V295" s="3"/>
      <c r="W295" s="3"/>
      <c r="X295" s="4"/>
      <c r="Y295" s="4"/>
      <c r="Z295" s="4"/>
      <c r="AA295" s="4"/>
      <c r="AB295" s="4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6"/>
      <c r="AQ295" s="6"/>
      <c r="AR295" s="6"/>
    </row>
    <row r="296" spans="19:44" ht="21.75" x14ac:dyDescent="0.5">
      <c r="S296" s="2"/>
      <c r="T296" s="2"/>
      <c r="U296" s="2"/>
      <c r="V296" s="3"/>
      <c r="W296" s="3"/>
      <c r="X296" s="4"/>
      <c r="Y296" s="4"/>
      <c r="Z296" s="4"/>
      <c r="AA296" s="4"/>
      <c r="AB296" s="4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6"/>
      <c r="AQ296" s="6"/>
      <c r="AR296" s="6"/>
    </row>
    <row r="297" spans="19:44" ht="21.75" x14ac:dyDescent="0.5">
      <c r="S297" s="2"/>
      <c r="T297" s="2"/>
      <c r="U297" s="2"/>
      <c r="V297" s="3"/>
      <c r="W297" s="3"/>
      <c r="X297" s="4"/>
      <c r="Y297" s="4"/>
      <c r="Z297" s="4"/>
      <c r="AA297" s="4"/>
      <c r="AB297" s="4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6"/>
      <c r="AQ297" s="6"/>
      <c r="AR297" s="6"/>
    </row>
    <row r="298" spans="19:44" ht="21.75" x14ac:dyDescent="0.5">
      <c r="S298" s="2"/>
      <c r="T298" s="2"/>
      <c r="U298" s="2"/>
      <c r="V298" s="3"/>
      <c r="W298" s="3"/>
      <c r="X298" s="4"/>
      <c r="Y298" s="4"/>
      <c r="Z298" s="4"/>
      <c r="AA298" s="4"/>
      <c r="AB298" s="4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6"/>
      <c r="AQ298" s="6"/>
      <c r="AR298" s="6"/>
    </row>
    <row r="299" spans="19:44" ht="21.75" x14ac:dyDescent="0.5">
      <c r="S299" s="2"/>
      <c r="T299" s="2"/>
      <c r="U299" s="2"/>
      <c r="V299" s="3"/>
      <c r="W299" s="3"/>
      <c r="X299" s="4"/>
      <c r="Y299" s="4"/>
      <c r="Z299" s="4"/>
      <c r="AA299" s="4"/>
      <c r="AB299" s="4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6"/>
      <c r="AQ299" s="6"/>
      <c r="AR299" s="6"/>
    </row>
    <row r="300" spans="19:44" ht="21.75" x14ac:dyDescent="0.5">
      <c r="S300" s="2"/>
      <c r="T300" s="2"/>
      <c r="U300" s="2"/>
      <c r="V300" s="3"/>
      <c r="W300" s="3"/>
      <c r="X300" s="4"/>
      <c r="Y300" s="4"/>
      <c r="Z300" s="4"/>
      <c r="AA300" s="4"/>
      <c r="AB300" s="4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6"/>
      <c r="AQ300" s="6"/>
      <c r="AR300" s="6"/>
    </row>
    <row r="301" spans="19:44" ht="21.75" x14ac:dyDescent="0.5">
      <c r="S301" s="2"/>
      <c r="T301" s="2"/>
      <c r="U301" s="2"/>
      <c r="V301" s="3"/>
      <c r="W301" s="3"/>
      <c r="X301" s="4"/>
      <c r="Y301" s="4"/>
      <c r="Z301" s="4"/>
      <c r="AA301" s="4"/>
      <c r="AB301" s="4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6"/>
      <c r="AQ301" s="6"/>
      <c r="AR301" s="6"/>
    </row>
    <row r="302" spans="19:44" ht="21.75" x14ac:dyDescent="0.5">
      <c r="S302" s="2"/>
      <c r="T302" s="2"/>
      <c r="U302" s="2"/>
      <c r="V302" s="3"/>
      <c r="W302" s="3"/>
      <c r="X302" s="4"/>
      <c r="Y302" s="4"/>
      <c r="Z302" s="4"/>
      <c r="AA302" s="4"/>
      <c r="AB302" s="4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6"/>
      <c r="AQ302" s="6"/>
      <c r="AR302" s="6"/>
    </row>
    <row r="303" spans="19:44" ht="21.75" x14ac:dyDescent="0.5">
      <c r="S303" s="2"/>
      <c r="T303" s="2"/>
      <c r="U303" s="2"/>
      <c r="V303" s="3"/>
      <c r="W303" s="3"/>
      <c r="X303" s="4"/>
      <c r="Y303" s="4"/>
      <c r="Z303" s="4"/>
      <c r="AA303" s="4"/>
      <c r="AB303" s="4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6"/>
      <c r="AQ303" s="6"/>
      <c r="AR303" s="6"/>
    </row>
    <row r="304" spans="19:44" ht="21.75" x14ac:dyDescent="0.5">
      <c r="S304" s="2"/>
      <c r="T304" s="2"/>
      <c r="U304" s="2"/>
      <c r="V304" s="3"/>
      <c r="W304" s="3"/>
      <c r="X304" s="4"/>
      <c r="Y304" s="4"/>
      <c r="Z304" s="4"/>
      <c r="AA304" s="4"/>
      <c r="AB304" s="4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6"/>
      <c r="AQ304" s="6"/>
      <c r="AR304" s="6"/>
    </row>
    <row r="305" spans="19:44" ht="21.75" x14ac:dyDescent="0.5">
      <c r="S305" s="2"/>
      <c r="T305" s="2"/>
      <c r="U305" s="2"/>
      <c r="V305" s="3"/>
      <c r="W305" s="3"/>
      <c r="X305" s="4"/>
      <c r="Y305" s="4"/>
      <c r="Z305" s="4"/>
      <c r="AA305" s="4"/>
      <c r="AB305" s="4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6"/>
      <c r="AQ305" s="6"/>
      <c r="AR305" s="6"/>
    </row>
    <row r="306" spans="19:44" ht="21.75" x14ac:dyDescent="0.5">
      <c r="S306" s="2"/>
      <c r="T306" s="2"/>
      <c r="U306" s="2"/>
      <c r="V306" s="3"/>
      <c r="W306" s="3"/>
      <c r="X306" s="4"/>
      <c r="Y306" s="4"/>
      <c r="Z306" s="4"/>
      <c r="AA306" s="4"/>
      <c r="AB306" s="4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6"/>
      <c r="AQ306" s="6"/>
      <c r="AR306" s="6"/>
    </row>
    <row r="307" spans="19:44" ht="21.75" x14ac:dyDescent="0.5">
      <c r="S307" s="2"/>
      <c r="T307" s="2"/>
      <c r="U307" s="2"/>
      <c r="V307" s="3"/>
      <c r="W307" s="3"/>
      <c r="X307" s="4"/>
      <c r="Y307" s="4"/>
      <c r="Z307" s="4"/>
      <c r="AA307" s="4"/>
      <c r="AB307" s="4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6"/>
      <c r="AQ307" s="6"/>
      <c r="AR307" s="6"/>
    </row>
    <row r="308" spans="19:44" ht="21.75" x14ac:dyDescent="0.5">
      <c r="S308" s="2"/>
      <c r="T308" s="2"/>
      <c r="U308" s="2"/>
      <c r="V308" s="3"/>
      <c r="W308" s="3"/>
      <c r="X308" s="4"/>
      <c r="Y308" s="4"/>
      <c r="Z308" s="4"/>
      <c r="AA308" s="4"/>
      <c r="AB308" s="4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6"/>
      <c r="AQ308" s="6"/>
      <c r="AR308" s="6"/>
    </row>
    <row r="309" spans="19:44" ht="21.75" x14ac:dyDescent="0.5">
      <c r="S309" s="2"/>
      <c r="T309" s="2"/>
      <c r="U309" s="2"/>
      <c r="V309" s="3"/>
      <c r="W309" s="3"/>
      <c r="X309" s="4"/>
      <c r="Y309" s="4"/>
      <c r="Z309" s="4"/>
      <c r="AA309" s="4"/>
      <c r="AB309" s="4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6"/>
      <c r="AQ309" s="6"/>
      <c r="AR309" s="6"/>
    </row>
    <row r="310" spans="19:44" ht="21.75" x14ac:dyDescent="0.5">
      <c r="S310" s="2"/>
      <c r="T310" s="2"/>
      <c r="U310" s="2"/>
      <c r="V310" s="3"/>
      <c r="W310" s="3"/>
      <c r="X310" s="4"/>
      <c r="Y310" s="4"/>
      <c r="Z310" s="4"/>
      <c r="AA310" s="4"/>
      <c r="AB310" s="4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6"/>
      <c r="AQ310" s="6"/>
      <c r="AR310" s="6"/>
    </row>
    <row r="311" spans="19:44" ht="21.75" x14ac:dyDescent="0.5">
      <c r="S311" s="2"/>
      <c r="T311" s="2"/>
      <c r="U311" s="2"/>
      <c r="V311" s="3"/>
      <c r="W311" s="3"/>
      <c r="X311" s="4"/>
      <c r="Y311" s="4"/>
      <c r="Z311" s="4"/>
      <c r="AA311" s="4"/>
      <c r="AB311" s="4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6"/>
      <c r="AQ311" s="6"/>
      <c r="AR311" s="6"/>
    </row>
    <row r="312" spans="19:44" ht="21.75" x14ac:dyDescent="0.5">
      <c r="S312" s="2"/>
      <c r="T312" s="2"/>
      <c r="U312" s="2"/>
      <c r="V312" s="3"/>
      <c r="W312" s="3"/>
      <c r="X312" s="4"/>
      <c r="Y312" s="4"/>
      <c r="Z312" s="4"/>
      <c r="AA312" s="4"/>
      <c r="AB312" s="4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6"/>
      <c r="AQ312" s="6"/>
      <c r="AR312" s="6"/>
    </row>
    <row r="313" spans="19:44" ht="21.75" x14ac:dyDescent="0.5">
      <c r="S313" s="2"/>
      <c r="T313" s="2"/>
      <c r="U313" s="2"/>
      <c r="V313" s="3"/>
      <c r="W313" s="3"/>
      <c r="X313" s="4"/>
      <c r="Y313" s="4"/>
      <c r="Z313" s="4"/>
      <c r="AA313" s="4"/>
      <c r="AB313" s="4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6"/>
      <c r="AQ313" s="6"/>
      <c r="AR313" s="6"/>
    </row>
    <row r="314" spans="19:44" ht="21.75" x14ac:dyDescent="0.5">
      <c r="S314" s="2"/>
      <c r="T314" s="2"/>
      <c r="U314" s="2"/>
      <c r="V314" s="3"/>
      <c r="W314" s="3"/>
      <c r="X314" s="4"/>
      <c r="Y314" s="4"/>
      <c r="Z314" s="4"/>
      <c r="AA314" s="4"/>
      <c r="AB314" s="4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6"/>
      <c r="AQ314" s="6"/>
      <c r="AR314" s="6"/>
    </row>
    <row r="315" spans="19:44" ht="21.75" x14ac:dyDescent="0.5">
      <c r="S315" s="2"/>
      <c r="T315" s="2"/>
      <c r="U315" s="2"/>
      <c r="V315" s="3"/>
      <c r="W315" s="3"/>
      <c r="X315" s="4"/>
      <c r="Y315" s="4"/>
      <c r="Z315" s="4"/>
      <c r="AA315" s="4"/>
      <c r="AB315" s="4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6"/>
      <c r="AQ315" s="6"/>
      <c r="AR315" s="6"/>
    </row>
    <row r="316" spans="19:44" ht="21.75" x14ac:dyDescent="0.5">
      <c r="S316" s="2"/>
      <c r="T316" s="2"/>
      <c r="U316" s="2"/>
      <c r="V316" s="3"/>
      <c r="W316" s="3"/>
      <c r="X316" s="4"/>
      <c r="Y316" s="4"/>
      <c r="Z316" s="4"/>
      <c r="AA316" s="4"/>
      <c r="AB316" s="4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6"/>
      <c r="AQ316" s="6"/>
      <c r="AR316" s="6"/>
    </row>
    <row r="317" spans="19:44" ht="21.75" x14ac:dyDescent="0.5">
      <c r="S317" s="2"/>
      <c r="T317" s="2"/>
      <c r="U317" s="2"/>
      <c r="V317" s="3"/>
      <c r="W317" s="3"/>
      <c r="X317" s="4"/>
      <c r="Y317" s="4"/>
      <c r="Z317" s="4"/>
      <c r="AA317" s="4"/>
      <c r="AB317" s="4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6"/>
      <c r="AQ317" s="6"/>
      <c r="AR317" s="6"/>
    </row>
    <row r="318" spans="19:44" ht="21.75" x14ac:dyDescent="0.5">
      <c r="S318" s="2"/>
      <c r="T318" s="2"/>
      <c r="U318" s="2"/>
      <c r="V318" s="3"/>
      <c r="W318" s="3"/>
      <c r="X318" s="4"/>
      <c r="Y318" s="4"/>
      <c r="Z318" s="4"/>
      <c r="AA318" s="4"/>
      <c r="AB318" s="4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6"/>
      <c r="AQ318" s="6"/>
      <c r="AR318" s="6"/>
    </row>
    <row r="319" spans="19:44" ht="21.75" x14ac:dyDescent="0.5">
      <c r="S319" s="2"/>
      <c r="T319" s="2"/>
      <c r="U319" s="2"/>
      <c r="V319" s="3"/>
      <c r="W319" s="3"/>
      <c r="X319" s="4"/>
      <c r="Y319" s="4"/>
      <c r="Z319" s="4"/>
      <c r="AA319" s="4"/>
      <c r="AB319" s="4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6"/>
      <c r="AQ319" s="6"/>
      <c r="AR319" s="6"/>
    </row>
    <row r="320" spans="19:44" ht="21.75" x14ac:dyDescent="0.5">
      <c r="S320" s="2"/>
      <c r="T320" s="2"/>
      <c r="U320" s="2"/>
      <c r="V320" s="3"/>
      <c r="W320" s="3"/>
      <c r="X320" s="4"/>
      <c r="Y320" s="4"/>
      <c r="Z320" s="4"/>
      <c r="AA320" s="4"/>
      <c r="AB320" s="4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6"/>
      <c r="AQ320" s="6"/>
      <c r="AR320" s="6"/>
    </row>
    <row r="321" spans="19:44" ht="21.75" x14ac:dyDescent="0.5">
      <c r="S321" s="2"/>
      <c r="T321" s="2"/>
      <c r="U321" s="2"/>
      <c r="V321" s="3"/>
      <c r="W321" s="3"/>
      <c r="X321" s="4"/>
      <c r="Y321" s="4"/>
      <c r="Z321" s="4"/>
      <c r="AA321" s="4"/>
      <c r="AB321" s="4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6"/>
      <c r="AQ321" s="6"/>
      <c r="AR321" s="6"/>
    </row>
    <row r="322" spans="19:44" ht="21.75" x14ac:dyDescent="0.5">
      <c r="S322" s="2"/>
      <c r="T322" s="2"/>
      <c r="U322" s="2"/>
      <c r="V322" s="3"/>
      <c r="W322" s="3"/>
      <c r="X322" s="4"/>
      <c r="Y322" s="4"/>
      <c r="Z322" s="4"/>
      <c r="AA322" s="4"/>
      <c r="AB322" s="4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6"/>
      <c r="AQ322" s="6"/>
      <c r="AR322" s="6"/>
    </row>
    <row r="323" spans="19:44" ht="21.75" x14ac:dyDescent="0.5">
      <c r="S323" s="2"/>
      <c r="T323" s="2"/>
      <c r="U323" s="2"/>
      <c r="V323" s="3"/>
      <c r="W323" s="3"/>
      <c r="X323" s="4"/>
      <c r="Y323" s="4"/>
      <c r="Z323" s="4"/>
      <c r="AA323" s="4"/>
      <c r="AB323" s="4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6"/>
      <c r="AQ323" s="6"/>
      <c r="AR323" s="6"/>
    </row>
    <row r="324" spans="19:44" ht="21.75" x14ac:dyDescent="0.5">
      <c r="S324" s="2"/>
      <c r="T324" s="2"/>
      <c r="U324" s="2"/>
      <c r="V324" s="3"/>
      <c r="W324" s="3"/>
      <c r="X324" s="4"/>
      <c r="Y324" s="4"/>
      <c r="Z324" s="4"/>
      <c r="AA324" s="4"/>
      <c r="AB324" s="4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6"/>
      <c r="AQ324" s="6"/>
      <c r="AR324" s="6"/>
    </row>
    <row r="325" spans="19:44" ht="21.75" x14ac:dyDescent="0.5">
      <c r="S325" s="2"/>
      <c r="T325" s="2"/>
      <c r="U325" s="2"/>
      <c r="V325" s="3"/>
      <c r="W325" s="3"/>
      <c r="X325" s="4"/>
      <c r="Y325" s="4"/>
      <c r="Z325" s="4"/>
      <c r="AA325" s="4"/>
      <c r="AB325" s="4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6"/>
      <c r="AQ325" s="6"/>
      <c r="AR325" s="6"/>
    </row>
    <row r="326" spans="19:44" ht="21.75" x14ac:dyDescent="0.5">
      <c r="S326" s="2"/>
      <c r="T326" s="2"/>
      <c r="U326" s="2"/>
      <c r="V326" s="3"/>
      <c r="W326" s="3"/>
      <c r="X326" s="4"/>
      <c r="Y326" s="4"/>
      <c r="Z326" s="4"/>
      <c r="AA326" s="4"/>
      <c r="AB326" s="4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6"/>
      <c r="AQ326" s="6"/>
      <c r="AR326" s="6"/>
    </row>
    <row r="327" spans="19:44" ht="21.75" x14ac:dyDescent="0.5">
      <c r="S327" s="2"/>
      <c r="T327" s="2"/>
      <c r="U327" s="2"/>
      <c r="V327" s="3"/>
      <c r="W327" s="3"/>
      <c r="X327" s="4"/>
      <c r="Y327" s="4"/>
      <c r="Z327" s="4"/>
      <c r="AA327" s="4"/>
      <c r="AB327" s="4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6"/>
      <c r="AQ327" s="6"/>
      <c r="AR327" s="6"/>
    </row>
    <row r="328" spans="19:44" ht="21.75" x14ac:dyDescent="0.5">
      <c r="S328" s="2"/>
      <c r="T328" s="2"/>
      <c r="U328" s="2"/>
      <c r="V328" s="3"/>
      <c r="W328" s="3"/>
      <c r="X328" s="4"/>
      <c r="Y328" s="4"/>
      <c r="Z328" s="4"/>
      <c r="AA328" s="4"/>
      <c r="AB328" s="4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6"/>
      <c r="AQ328" s="6"/>
      <c r="AR328" s="6"/>
    </row>
    <row r="329" spans="19:44" ht="21.75" x14ac:dyDescent="0.5">
      <c r="S329" s="2"/>
      <c r="T329" s="2"/>
      <c r="U329" s="2"/>
      <c r="V329" s="3"/>
      <c r="W329" s="3"/>
      <c r="X329" s="4"/>
      <c r="Y329" s="4"/>
      <c r="Z329" s="4"/>
      <c r="AA329" s="4"/>
      <c r="AB329" s="4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6"/>
      <c r="AQ329" s="6"/>
      <c r="AR329" s="6"/>
    </row>
    <row r="330" spans="19:44" ht="21.75" x14ac:dyDescent="0.5">
      <c r="S330" s="2"/>
      <c r="T330" s="2"/>
      <c r="U330" s="2"/>
      <c r="V330" s="3"/>
      <c r="W330" s="3"/>
      <c r="X330" s="4"/>
      <c r="Y330" s="4"/>
      <c r="Z330" s="4"/>
      <c r="AA330" s="4"/>
      <c r="AB330" s="4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6"/>
      <c r="AQ330" s="6"/>
      <c r="AR330" s="6"/>
    </row>
    <row r="331" spans="19:44" ht="21.75" x14ac:dyDescent="0.5">
      <c r="S331" s="2"/>
      <c r="T331" s="2"/>
      <c r="U331" s="2"/>
      <c r="V331" s="3"/>
      <c r="W331" s="3"/>
      <c r="X331" s="4"/>
      <c r="Y331" s="4"/>
      <c r="Z331" s="4"/>
      <c r="AA331" s="4"/>
      <c r="AB331" s="4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6"/>
      <c r="AQ331" s="6"/>
      <c r="AR331" s="6"/>
    </row>
    <row r="332" spans="19:44" ht="21.75" x14ac:dyDescent="0.5">
      <c r="S332" s="2"/>
      <c r="T332" s="2"/>
      <c r="U332" s="2"/>
      <c r="V332" s="3"/>
      <c r="W332" s="3"/>
      <c r="X332" s="4"/>
      <c r="Y332" s="4"/>
      <c r="Z332" s="4"/>
      <c r="AA332" s="4"/>
      <c r="AB332" s="4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6"/>
      <c r="AQ332" s="6"/>
      <c r="AR332" s="6"/>
    </row>
    <row r="333" spans="19:44" ht="21.75" x14ac:dyDescent="0.5">
      <c r="S333" s="2"/>
      <c r="T333" s="2"/>
      <c r="U333" s="2"/>
      <c r="V333" s="3"/>
      <c r="W333" s="3"/>
      <c r="X333" s="4"/>
      <c r="Y333" s="4"/>
      <c r="Z333" s="4"/>
      <c r="AA333" s="4"/>
      <c r="AB333" s="4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6"/>
      <c r="AQ333" s="6"/>
      <c r="AR333" s="6"/>
    </row>
    <row r="334" spans="19:44" ht="21.75" x14ac:dyDescent="0.5">
      <c r="S334" s="2"/>
      <c r="T334" s="2"/>
      <c r="U334" s="2"/>
      <c r="V334" s="3"/>
      <c r="W334" s="3"/>
      <c r="X334" s="4"/>
      <c r="Y334" s="4"/>
      <c r="Z334" s="4"/>
      <c r="AA334" s="4"/>
      <c r="AB334" s="4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6"/>
      <c r="AQ334" s="6"/>
      <c r="AR334" s="6"/>
    </row>
    <row r="335" spans="19:44" ht="21.75" x14ac:dyDescent="0.5">
      <c r="S335" s="2"/>
      <c r="T335" s="2"/>
      <c r="U335" s="2"/>
      <c r="V335" s="3"/>
      <c r="W335" s="3"/>
      <c r="X335" s="4"/>
      <c r="Y335" s="4"/>
      <c r="Z335" s="4"/>
      <c r="AA335" s="4"/>
      <c r="AB335" s="4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6"/>
      <c r="AQ335" s="6"/>
      <c r="AR335" s="6"/>
    </row>
    <row r="336" spans="19:44" ht="21.75" x14ac:dyDescent="0.5">
      <c r="S336" s="2"/>
      <c r="T336" s="2"/>
      <c r="U336" s="2"/>
      <c r="V336" s="3"/>
      <c r="W336" s="3"/>
      <c r="X336" s="4"/>
      <c r="Y336" s="4"/>
      <c r="Z336" s="4"/>
      <c r="AA336" s="4"/>
      <c r="AB336" s="4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6"/>
      <c r="AQ336" s="6"/>
      <c r="AR336" s="6"/>
    </row>
    <row r="337" spans="19:44" ht="21.75" x14ac:dyDescent="0.5">
      <c r="S337" s="2"/>
      <c r="T337" s="2"/>
      <c r="U337" s="2"/>
      <c r="V337" s="3"/>
      <c r="W337" s="3"/>
      <c r="X337" s="4"/>
      <c r="Y337" s="4"/>
      <c r="Z337" s="4"/>
      <c r="AA337" s="4"/>
      <c r="AB337" s="4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6"/>
      <c r="AQ337" s="6"/>
      <c r="AR337" s="6"/>
    </row>
    <row r="338" spans="19:44" ht="21.75" x14ac:dyDescent="0.5">
      <c r="S338" s="2"/>
      <c r="T338" s="2"/>
      <c r="U338" s="2"/>
      <c r="V338" s="3"/>
      <c r="W338" s="3"/>
      <c r="X338" s="4"/>
      <c r="Y338" s="4"/>
      <c r="Z338" s="4"/>
      <c r="AA338" s="4"/>
      <c r="AB338" s="4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6"/>
      <c r="AQ338" s="6"/>
      <c r="AR338" s="6"/>
    </row>
    <row r="339" spans="19:44" ht="21.75" x14ac:dyDescent="0.5">
      <c r="S339" s="2"/>
      <c r="T339" s="2"/>
      <c r="U339" s="2"/>
      <c r="V339" s="3"/>
      <c r="W339" s="3"/>
      <c r="X339" s="4"/>
      <c r="Y339" s="4"/>
      <c r="Z339" s="4"/>
      <c r="AA339" s="4"/>
      <c r="AB339" s="4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6"/>
      <c r="AQ339" s="6"/>
      <c r="AR339" s="6"/>
    </row>
    <row r="340" spans="19:44" ht="21.75" x14ac:dyDescent="0.5">
      <c r="S340" s="2"/>
      <c r="T340" s="2"/>
      <c r="U340" s="2"/>
      <c r="V340" s="3"/>
      <c r="W340" s="3"/>
      <c r="X340" s="4"/>
      <c r="Y340" s="4"/>
      <c r="Z340" s="4"/>
      <c r="AA340" s="4"/>
      <c r="AB340" s="4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6"/>
      <c r="AQ340" s="6"/>
      <c r="AR340" s="6"/>
    </row>
  </sheetData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37"/>
  <sheetViews>
    <sheetView topLeftCell="A226" zoomScale="160" zoomScaleNormal="160" workbookViewId="0">
      <selection activeCell="H180" sqref="H180"/>
    </sheetView>
  </sheetViews>
  <sheetFormatPr defaultRowHeight="23.25" x14ac:dyDescent="0.55000000000000004"/>
  <cols>
    <col min="1" max="1" width="12.42578125" style="18" customWidth="1"/>
    <col min="2" max="2" width="9.140625" style="18"/>
    <col min="3" max="3" width="17.7109375" style="18" customWidth="1"/>
    <col min="4" max="4" width="23.7109375" style="18" customWidth="1"/>
    <col min="5" max="5" width="6" style="22" customWidth="1"/>
    <col min="6" max="6" width="12" style="22" customWidth="1"/>
    <col min="7" max="7" width="16.42578125" style="22" customWidth="1"/>
    <col min="8" max="256" width="9.140625" style="18"/>
    <col min="257" max="257" width="12.42578125" style="18" customWidth="1"/>
    <col min="258" max="258" width="9.140625" style="18"/>
    <col min="259" max="259" width="17.7109375" style="18" customWidth="1"/>
    <col min="260" max="260" width="35.28515625" style="18" customWidth="1"/>
    <col min="261" max="261" width="7.85546875" style="18" customWidth="1"/>
    <col min="262" max="262" width="8" style="18" customWidth="1"/>
    <col min="263" max="263" width="15.7109375" style="18" customWidth="1"/>
    <col min="264" max="512" width="9.140625" style="18"/>
    <col min="513" max="513" width="12.42578125" style="18" customWidth="1"/>
    <col min="514" max="514" width="9.140625" style="18"/>
    <col min="515" max="515" width="17.7109375" style="18" customWidth="1"/>
    <col min="516" max="516" width="35.28515625" style="18" customWidth="1"/>
    <col min="517" max="517" width="7.85546875" style="18" customWidth="1"/>
    <col min="518" max="518" width="8" style="18" customWidth="1"/>
    <col min="519" max="519" width="15.7109375" style="18" customWidth="1"/>
    <col min="520" max="768" width="9.140625" style="18"/>
    <col min="769" max="769" width="12.42578125" style="18" customWidth="1"/>
    <col min="770" max="770" width="9.140625" style="18"/>
    <col min="771" max="771" width="17.7109375" style="18" customWidth="1"/>
    <col min="772" max="772" width="35.28515625" style="18" customWidth="1"/>
    <col min="773" max="773" width="7.85546875" style="18" customWidth="1"/>
    <col min="774" max="774" width="8" style="18" customWidth="1"/>
    <col min="775" max="775" width="15.7109375" style="18" customWidth="1"/>
    <col min="776" max="1024" width="9.140625" style="18"/>
    <col min="1025" max="1025" width="12.42578125" style="18" customWidth="1"/>
    <col min="1026" max="1026" width="9.140625" style="18"/>
    <col min="1027" max="1027" width="17.7109375" style="18" customWidth="1"/>
    <col min="1028" max="1028" width="35.28515625" style="18" customWidth="1"/>
    <col min="1029" max="1029" width="7.85546875" style="18" customWidth="1"/>
    <col min="1030" max="1030" width="8" style="18" customWidth="1"/>
    <col min="1031" max="1031" width="15.7109375" style="18" customWidth="1"/>
    <col min="1032" max="1280" width="9.140625" style="18"/>
    <col min="1281" max="1281" width="12.42578125" style="18" customWidth="1"/>
    <col min="1282" max="1282" width="9.140625" style="18"/>
    <col min="1283" max="1283" width="17.7109375" style="18" customWidth="1"/>
    <col min="1284" max="1284" width="35.28515625" style="18" customWidth="1"/>
    <col min="1285" max="1285" width="7.85546875" style="18" customWidth="1"/>
    <col min="1286" max="1286" width="8" style="18" customWidth="1"/>
    <col min="1287" max="1287" width="15.7109375" style="18" customWidth="1"/>
    <col min="1288" max="1536" width="9.140625" style="18"/>
    <col min="1537" max="1537" width="12.42578125" style="18" customWidth="1"/>
    <col min="1538" max="1538" width="9.140625" style="18"/>
    <col min="1539" max="1539" width="17.7109375" style="18" customWidth="1"/>
    <col min="1540" max="1540" width="35.28515625" style="18" customWidth="1"/>
    <col min="1541" max="1541" width="7.85546875" style="18" customWidth="1"/>
    <col min="1542" max="1542" width="8" style="18" customWidth="1"/>
    <col min="1543" max="1543" width="15.7109375" style="18" customWidth="1"/>
    <col min="1544" max="1792" width="9.140625" style="18"/>
    <col min="1793" max="1793" width="12.42578125" style="18" customWidth="1"/>
    <col min="1794" max="1794" width="9.140625" style="18"/>
    <col min="1795" max="1795" width="17.7109375" style="18" customWidth="1"/>
    <col min="1796" max="1796" width="35.28515625" style="18" customWidth="1"/>
    <col min="1797" max="1797" width="7.85546875" style="18" customWidth="1"/>
    <col min="1798" max="1798" width="8" style="18" customWidth="1"/>
    <col min="1799" max="1799" width="15.7109375" style="18" customWidth="1"/>
    <col min="1800" max="2048" width="9.140625" style="18"/>
    <col min="2049" max="2049" width="12.42578125" style="18" customWidth="1"/>
    <col min="2050" max="2050" width="9.140625" style="18"/>
    <col min="2051" max="2051" width="17.7109375" style="18" customWidth="1"/>
    <col min="2052" max="2052" width="35.28515625" style="18" customWidth="1"/>
    <col min="2053" max="2053" width="7.85546875" style="18" customWidth="1"/>
    <col min="2054" max="2054" width="8" style="18" customWidth="1"/>
    <col min="2055" max="2055" width="15.7109375" style="18" customWidth="1"/>
    <col min="2056" max="2304" width="9.140625" style="18"/>
    <col min="2305" max="2305" width="12.42578125" style="18" customWidth="1"/>
    <col min="2306" max="2306" width="9.140625" style="18"/>
    <col min="2307" max="2307" width="17.7109375" style="18" customWidth="1"/>
    <col min="2308" max="2308" width="35.28515625" style="18" customWidth="1"/>
    <col min="2309" max="2309" width="7.85546875" style="18" customWidth="1"/>
    <col min="2310" max="2310" width="8" style="18" customWidth="1"/>
    <col min="2311" max="2311" width="15.7109375" style="18" customWidth="1"/>
    <col min="2312" max="2560" width="9.140625" style="18"/>
    <col min="2561" max="2561" width="12.42578125" style="18" customWidth="1"/>
    <col min="2562" max="2562" width="9.140625" style="18"/>
    <col min="2563" max="2563" width="17.7109375" style="18" customWidth="1"/>
    <col min="2564" max="2564" width="35.28515625" style="18" customWidth="1"/>
    <col min="2565" max="2565" width="7.85546875" style="18" customWidth="1"/>
    <col min="2566" max="2566" width="8" style="18" customWidth="1"/>
    <col min="2567" max="2567" width="15.7109375" style="18" customWidth="1"/>
    <col min="2568" max="2816" width="9.140625" style="18"/>
    <col min="2817" max="2817" width="12.42578125" style="18" customWidth="1"/>
    <col min="2818" max="2818" width="9.140625" style="18"/>
    <col min="2819" max="2819" width="17.7109375" style="18" customWidth="1"/>
    <col min="2820" max="2820" width="35.28515625" style="18" customWidth="1"/>
    <col min="2821" max="2821" width="7.85546875" style="18" customWidth="1"/>
    <col min="2822" max="2822" width="8" style="18" customWidth="1"/>
    <col min="2823" max="2823" width="15.7109375" style="18" customWidth="1"/>
    <col min="2824" max="3072" width="9.140625" style="18"/>
    <col min="3073" max="3073" width="12.42578125" style="18" customWidth="1"/>
    <col min="3074" max="3074" width="9.140625" style="18"/>
    <col min="3075" max="3075" width="17.7109375" style="18" customWidth="1"/>
    <col min="3076" max="3076" width="35.28515625" style="18" customWidth="1"/>
    <col min="3077" max="3077" width="7.85546875" style="18" customWidth="1"/>
    <col min="3078" max="3078" width="8" style="18" customWidth="1"/>
    <col min="3079" max="3079" width="15.7109375" style="18" customWidth="1"/>
    <col min="3080" max="3328" width="9.140625" style="18"/>
    <col min="3329" max="3329" width="12.42578125" style="18" customWidth="1"/>
    <col min="3330" max="3330" width="9.140625" style="18"/>
    <col min="3331" max="3331" width="17.7109375" style="18" customWidth="1"/>
    <col min="3332" max="3332" width="35.28515625" style="18" customWidth="1"/>
    <col min="3333" max="3333" width="7.85546875" style="18" customWidth="1"/>
    <col min="3334" max="3334" width="8" style="18" customWidth="1"/>
    <col min="3335" max="3335" width="15.7109375" style="18" customWidth="1"/>
    <col min="3336" max="3584" width="9.140625" style="18"/>
    <col min="3585" max="3585" width="12.42578125" style="18" customWidth="1"/>
    <col min="3586" max="3586" width="9.140625" style="18"/>
    <col min="3587" max="3587" width="17.7109375" style="18" customWidth="1"/>
    <col min="3588" max="3588" width="35.28515625" style="18" customWidth="1"/>
    <col min="3589" max="3589" width="7.85546875" style="18" customWidth="1"/>
    <col min="3590" max="3590" width="8" style="18" customWidth="1"/>
    <col min="3591" max="3591" width="15.7109375" style="18" customWidth="1"/>
    <col min="3592" max="3840" width="9.140625" style="18"/>
    <col min="3841" max="3841" width="12.42578125" style="18" customWidth="1"/>
    <col min="3842" max="3842" width="9.140625" style="18"/>
    <col min="3843" max="3843" width="17.7109375" style="18" customWidth="1"/>
    <col min="3844" max="3844" width="35.28515625" style="18" customWidth="1"/>
    <col min="3845" max="3845" width="7.85546875" style="18" customWidth="1"/>
    <col min="3846" max="3846" width="8" style="18" customWidth="1"/>
    <col min="3847" max="3847" width="15.7109375" style="18" customWidth="1"/>
    <col min="3848" max="4096" width="9.140625" style="18"/>
    <col min="4097" max="4097" width="12.42578125" style="18" customWidth="1"/>
    <col min="4098" max="4098" width="9.140625" style="18"/>
    <col min="4099" max="4099" width="17.7109375" style="18" customWidth="1"/>
    <col min="4100" max="4100" width="35.28515625" style="18" customWidth="1"/>
    <col min="4101" max="4101" width="7.85546875" style="18" customWidth="1"/>
    <col min="4102" max="4102" width="8" style="18" customWidth="1"/>
    <col min="4103" max="4103" width="15.7109375" style="18" customWidth="1"/>
    <col min="4104" max="4352" width="9.140625" style="18"/>
    <col min="4353" max="4353" width="12.42578125" style="18" customWidth="1"/>
    <col min="4354" max="4354" width="9.140625" style="18"/>
    <col min="4355" max="4355" width="17.7109375" style="18" customWidth="1"/>
    <col min="4356" max="4356" width="35.28515625" style="18" customWidth="1"/>
    <col min="4357" max="4357" width="7.85546875" style="18" customWidth="1"/>
    <col min="4358" max="4358" width="8" style="18" customWidth="1"/>
    <col min="4359" max="4359" width="15.7109375" style="18" customWidth="1"/>
    <col min="4360" max="4608" width="9.140625" style="18"/>
    <col min="4609" max="4609" width="12.42578125" style="18" customWidth="1"/>
    <col min="4610" max="4610" width="9.140625" style="18"/>
    <col min="4611" max="4611" width="17.7109375" style="18" customWidth="1"/>
    <col min="4612" max="4612" width="35.28515625" style="18" customWidth="1"/>
    <col min="4613" max="4613" width="7.85546875" style="18" customWidth="1"/>
    <col min="4614" max="4614" width="8" style="18" customWidth="1"/>
    <col min="4615" max="4615" width="15.7109375" style="18" customWidth="1"/>
    <col min="4616" max="4864" width="9.140625" style="18"/>
    <col min="4865" max="4865" width="12.42578125" style="18" customWidth="1"/>
    <col min="4866" max="4866" width="9.140625" style="18"/>
    <col min="4867" max="4867" width="17.7109375" style="18" customWidth="1"/>
    <col min="4868" max="4868" width="35.28515625" style="18" customWidth="1"/>
    <col min="4869" max="4869" width="7.85546875" style="18" customWidth="1"/>
    <col min="4870" max="4870" width="8" style="18" customWidth="1"/>
    <col min="4871" max="4871" width="15.7109375" style="18" customWidth="1"/>
    <col min="4872" max="5120" width="9.140625" style="18"/>
    <col min="5121" max="5121" width="12.42578125" style="18" customWidth="1"/>
    <col min="5122" max="5122" width="9.140625" style="18"/>
    <col min="5123" max="5123" width="17.7109375" style="18" customWidth="1"/>
    <col min="5124" max="5124" width="35.28515625" style="18" customWidth="1"/>
    <col min="5125" max="5125" width="7.85546875" style="18" customWidth="1"/>
    <col min="5126" max="5126" width="8" style="18" customWidth="1"/>
    <col min="5127" max="5127" width="15.7109375" style="18" customWidth="1"/>
    <col min="5128" max="5376" width="9.140625" style="18"/>
    <col min="5377" max="5377" width="12.42578125" style="18" customWidth="1"/>
    <col min="5378" max="5378" width="9.140625" style="18"/>
    <col min="5379" max="5379" width="17.7109375" style="18" customWidth="1"/>
    <col min="5380" max="5380" width="35.28515625" style="18" customWidth="1"/>
    <col min="5381" max="5381" width="7.85546875" style="18" customWidth="1"/>
    <col min="5382" max="5382" width="8" style="18" customWidth="1"/>
    <col min="5383" max="5383" width="15.7109375" style="18" customWidth="1"/>
    <col min="5384" max="5632" width="9.140625" style="18"/>
    <col min="5633" max="5633" width="12.42578125" style="18" customWidth="1"/>
    <col min="5634" max="5634" width="9.140625" style="18"/>
    <col min="5635" max="5635" width="17.7109375" style="18" customWidth="1"/>
    <col min="5636" max="5636" width="35.28515625" style="18" customWidth="1"/>
    <col min="5637" max="5637" width="7.85546875" style="18" customWidth="1"/>
    <col min="5638" max="5638" width="8" style="18" customWidth="1"/>
    <col min="5639" max="5639" width="15.7109375" style="18" customWidth="1"/>
    <col min="5640" max="5888" width="9.140625" style="18"/>
    <col min="5889" max="5889" width="12.42578125" style="18" customWidth="1"/>
    <col min="5890" max="5890" width="9.140625" style="18"/>
    <col min="5891" max="5891" width="17.7109375" style="18" customWidth="1"/>
    <col min="5892" max="5892" width="35.28515625" style="18" customWidth="1"/>
    <col min="5893" max="5893" width="7.85546875" style="18" customWidth="1"/>
    <col min="5894" max="5894" width="8" style="18" customWidth="1"/>
    <col min="5895" max="5895" width="15.7109375" style="18" customWidth="1"/>
    <col min="5896" max="6144" width="9.140625" style="18"/>
    <col min="6145" max="6145" width="12.42578125" style="18" customWidth="1"/>
    <col min="6146" max="6146" width="9.140625" style="18"/>
    <col min="6147" max="6147" width="17.7109375" style="18" customWidth="1"/>
    <col min="6148" max="6148" width="35.28515625" style="18" customWidth="1"/>
    <col min="6149" max="6149" width="7.85546875" style="18" customWidth="1"/>
    <col min="6150" max="6150" width="8" style="18" customWidth="1"/>
    <col min="6151" max="6151" width="15.7109375" style="18" customWidth="1"/>
    <col min="6152" max="6400" width="9.140625" style="18"/>
    <col min="6401" max="6401" width="12.42578125" style="18" customWidth="1"/>
    <col min="6402" max="6402" width="9.140625" style="18"/>
    <col min="6403" max="6403" width="17.7109375" style="18" customWidth="1"/>
    <col min="6404" max="6404" width="35.28515625" style="18" customWidth="1"/>
    <col min="6405" max="6405" width="7.85546875" style="18" customWidth="1"/>
    <col min="6406" max="6406" width="8" style="18" customWidth="1"/>
    <col min="6407" max="6407" width="15.7109375" style="18" customWidth="1"/>
    <col min="6408" max="6656" width="9.140625" style="18"/>
    <col min="6657" max="6657" width="12.42578125" style="18" customWidth="1"/>
    <col min="6658" max="6658" width="9.140625" style="18"/>
    <col min="6659" max="6659" width="17.7109375" style="18" customWidth="1"/>
    <col min="6660" max="6660" width="35.28515625" style="18" customWidth="1"/>
    <col min="6661" max="6661" width="7.85546875" style="18" customWidth="1"/>
    <col min="6662" max="6662" width="8" style="18" customWidth="1"/>
    <col min="6663" max="6663" width="15.7109375" style="18" customWidth="1"/>
    <col min="6664" max="6912" width="9.140625" style="18"/>
    <col min="6913" max="6913" width="12.42578125" style="18" customWidth="1"/>
    <col min="6914" max="6914" width="9.140625" style="18"/>
    <col min="6915" max="6915" width="17.7109375" style="18" customWidth="1"/>
    <col min="6916" max="6916" width="35.28515625" style="18" customWidth="1"/>
    <col min="6917" max="6917" width="7.85546875" style="18" customWidth="1"/>
    <col min="6918" max="6918" width="8" style="18" customWidth="1"/>
    <col min="6919" max="6919" width="15.7109375" style="18" customWidth="1"/>
    <col min="6920" max="7168" width="9.140625" style="18"/>
    <col min="7169" max="7169" width="12.42578125" style="18" customWidth="1"/>
    <col min="7170" max="7170" width="9.140625" style="18"/>
    <col min="7171" max="7171" width="17.7109375" style="18" customWidth="1"/>
    <col min="7172" max="7172" width="35.28515625" style="18" customWidth="1"/>
    <col min="7173" max="7173" width="7.85546875" style="18" customWidth="1"/>
    <col min="7174" max="7174" width="8" style="18" customWidth="1"/>
    <col min="7175" max="7175" width="15.7109375" style="18" customWidth="1"/>
    <col min="7176" max="7424" width="9.140625" style="18"/>
    <col min="7425" max="7425" width="12.42578125" style="18" customWidth="1"/>
    <col min="7426" max="7426" width="9.140625" style="18"/>
    <col min="7427" max="7427" width="17.7109375" style="18" customWidth="1"/>
    <col min="7428" max="7428" width="35.28515625" style="18" customWidth="1"/>
    <col min="7429" max="7429" width="7.85546875" style="18" customWidth="1"/>
    <col min="7430" max="7430" width="8" style="18" customWidth="1"/>
    <col min="7431" max="7431" width="15.7109375" style="18" customWidth="1"/>
    <col min="7432" max="7680" width="9.140625" style="18"/>
    <col min="7681" max="7681" width="12.42578125" style="18" customWidth="1"/>
    <col min="7682" max="7682" width="9.140625" style="18"/>
    <col min="7683" max="7683" width="17.7109375" style="18" customWidth="1"/>
    <col min="7684" max="7684" width="35.28515625" style="18" customWidth="1"/>
    <col min="7685" max="7685" width="7.85546875" style="18" customWidth="1"/>
    <col min="7686" max="7686" width="8" style="18" customWidth="1"/>
    <col min="7687" max="7687" width="15.7109375" style="18" customWidth="1"/>
    <col min="7688" max="7936" width="9.140625" style="18"/>
    <col min="7937" max="7937" width="12.42578125" style="18" customWidth="1"/>
    <col min="7938" max="7938" width="9.140625" style="18"/>
    <col min="7939" max="7939" width="17.7109375" style="18" customWidth="1"/>
    <col min="7940" max="7940" width="35.28515625" style="18" customWidth="1"/>
    <col min="7941" max="7941" width="7.85546875" style="18" customWidth="1"/>
    <col min="7942" max="7942" width="8" style="18" customWidth="1"/>
    <col min="7943" max="7943" width="15.7109375" style="18" customWidth="1"/>
    <col min="7944" max="8192" width="9.140625" style="18"/>
    <col min="8193" max="8193" width="12.42578125" style="18" customWidth="1"/>
    <col min="8194" max="8194" width="9.140625" style="18"/>
    <col min="8195" max="8195" width="17.7109375" style="18" customWidth="1"/>
    <col min="8196" max="8196" width="35.28515625" style="18" customWidth="1"/>
    <col min="8197" max="8197" width="7.85546875" style="18" customWidth="1"/>
    <col min="8198" max="8198" width="8" style="18" customWidth="1"/>
    <col min="8199" max="8199" width="15.7109375" style="18" customWidth="1"/>
    <col min="8200" max="8448" width="9.140625" style="18"/>
    <col min="8449" max="8449" width="12.42578125" style="18" customWidth="1"/>
    <col min="8450" max="8450" width="9.140625" style="18"/>
    <col min="8451" max="8451" width="17.7109375" style="18" customWidth="1"/>
    <col min="8452" max="8452" width="35.28515625" style="18" customWidth="1"/>
    <col min="8453" max="8453" width="7.85546875" style="18" customWidth="1"/>
    <col min="8454" max="8454" width="8" style="18" customWidth="1"/>
    <col min="8455" max="8455" width="15.7109375" style="18" customWidth="1"/>
    <col min="8456" max="8704" width="9.140625" style="18"/>
    <col min="8705" max="8705" width="12.42578125" style="18" customWidth="1"/>
    <col min="8706" max="8706" width="9.140625" style="18"/>
    <col min="8707" max="8707" width="17.7109375" style="18" customWidth="1"/>
    <col min="8708" max="8708" width="35.28515625" style="18" customWidth="1"/>
    <col min="8709" max="8709" width="7.85546875" style="18" customWidth="1"/>
    <col min="8710" max="8710" width="8" style="18" customWidth="1"/>
    <col min="8711" max="8711" width="15.7109375" style="18" customWidth="1"/>
    <col min="8712" max="8960" width="9.140625" style="18"/>
    <col min="8961" max="8961" width="12.42578125" style="18" customWidth="1"/>
    <col min="8962" max="8962" width="9.140625" style="18"/>
    <col min="8963" max="8963" width="17.7109375" style="18" customWidth="1"/>
    <col min="8964" max="8964" width="35.28515625" style="18" customWidth="1"/>
    <col min="8965" max="8965" width="7.85546875" style="18" customWidth="1"/>
    <col min="8966" max="8966" width="8" style="18" customWidth="1"/>
    <col min="8967" max="8967" width="15.7109375" style="18" customWidth="1"/>
    <col min="8968" max="9216" width="9.140625" style="18"/>
    <col min="9217" max="9217" width="12.42578125" style="18" customWidth="1"/>
    <col min="9218" max="9218" width="9.140625" style="18"/>
    <col min="9219" max="9219" width="17.7109375" style="18" customWidth="1"/>
    <col min="9220" max="9220" width="35.28515625" style="18" customWidth="1"/>
    <col min="9221" max="9221" width="7.85546875" style="18" customWidth="1"/>
    <col min="9222" max="9222" width="8" style="18" customWidth="1"/>
    <col min="9223" max="9223" width="15.7109375" style="18" customWidth="1"/>
    <col min="9224" max="9472" width="9.140625" style="18"/>
    <col min="9473" max="9473" width="12.42578125" style="18" customWidth="1"/>
    <col min="9474" max="9474" width="9.140625" style="18"/>
    <col min="9475" max="9475" width="17.7109375" style="18" customWidth="1"/>
    <col min="9476" max="9476" width="35.28515625" style="18" customWidth="1"/>
    <col min="9477" max="9477" width="7.85546875" style="18" customWidth="1"/>
    <col min="9478" max="9478" width="8" style="18" customWidth="1"/>
    <col min="9479" max="9479" width="15.7109375" style="18" customWidth="1"/>
    <col min="9480" max="9728" width="9.140625" style="18"/>
    <col min="9729" max="9729" width="12.42578125" style="18" customWidth="1"/>
    <col min="9730" max="9730" width="9.140625" style="18"/>
    <col min="9731" max="9731" width="17.7109375" style="18" customWidth="1"/>
    <col min="9732" max="9732" width="35.28515625" style="18" customWidth="1"/>
    <col min="9733" max="9733" width="7.85546875" style="18" customWidth="1"/>
    <col min="9734" max="9734" width="8" style="18" customWidth="1"/>
    <col min="9735" max="9735" width="15.7109375" style="18" customWidth="1"/>
    <col min="9736" max="9984" width="9.140625" style="18"/>
    <col min="9985" max="9985" width="12.42578125" style="18" customWidth="1"/>
    <col min="9986" max="9986" width="9.140625" style="18"/>
    <col min="9987" max="9987" width="17.7109375" style="18" customWidth="1"/>
    <col min="9988" max="9988" width="35.28515625" style="18" customWidth="1"/>
    <col min="9989" max="9989" width="7.85546875" style="18" customWidth="1"/>
    <col min="9990" max="9990" width="8" style="18" customWidth="1"/>
    <col min="9991" max="9991" width="15.7109375" style="18" customWidth="1"/>
    <col min="9992" max="10240" width="9.140625" style="18"/>
    <col min="10241" max="10241" width="12.42578125" style="18" customWidth="1"/>
    <col min="10242" max="10242" width="9.140625" style="18"/>
    <col min="10243" max="10243" width="17.7109375" style="18" customWidth="1"/>
    <col min="10244" max="10244" width="35.28515625" style="18" customWidth="1"/>
    <col min="10245" max="10245" width="7.85546875" style="18" customWidth="1"/>
    <col min="10246" max="10246" width="8" style="18" customWidth="1"/>
    <col min="10247" max="10247" width="15.7109375" style="18" customWidth="1"/>
    <col min="10248" max="10496" width="9.140625" style="18"/>
    <col min="10497" max="10497" width="12.42578125" style="18" customWidth="1"/>
    <col min="10498" max="10498" width="9.140625" style="18"/>
    <col min="10499" max="10499" width="17.7109375" style="18" customWidth="1"/>
    <col min="10500" max="10500" width="35.28515625" style="18" customWidth="1"/>
    <col min="10501" max="10501" width="7.85546875" style="18" customWidth="1"/>
    <col min="10502" max="10502" width="8" style="18" customWidth="1"/>
    <col min="10503" max="10503" width="15.7109375" style="18" customWidth="1"/>
    <col min="10504" max="10752" width="9.140625" style="18"/>
    <col min="10753" max="10753" width="12.42578125" style="18" customWidth="1"/>
    <col min="10754" max="10754" width="9.140625" style="18"/>
    <col min="10755" max="10755" width="17.7109375" style="18" customWidth="1"/>
    <col min="10756" max="10756" width="35.28515625" style="18" customWidth="1"/>
    <col min="10757" max="10757" width="7.85546875" style="18" customWidth="1"/>
    <col min="10758" max="10758" width="8" style="18" customWidth="1"/>
    <col min="10759" max="10759" width="15.7109375" style="18" customWidth="1"/>
    <col min="10760" max="11008" width="9.140625" style="18"/>
    <col min="11009" max="11009" width="12.42578125" style="18" customWidth="1"/>
    <col min="11010" max="11010" width="9.140625" style="18"/>
    <col min="11011" max="11011" width="17.7109375" style="18" customWidth="1"/>
    <col min="11012" max="11012" width="35.28515625" style="18" customWidth="1"/>
    <col min="11013" max="11013" width="7.85546875" style="18" customWidth="1"/>
    <col min="11014" max="11014" width="8" style="18" customWidth="1"/>
    <col min="11015" max="11015" width="15.7109375" style="18" customWidth="1"/>
    <col min="11016" max="11264" width="9.140625" style="18"/>
    <col min="11265" max="11265" width="12.42578125" style="18" customWidth="1"/>
    <col min="11266" max="11266" width="9.140625" style="18"/>
    <col min="11267" max="11267" width="17.7109375" style="18" customWidth="1"/>
    <col min="11268" max="11268" width="35.28515625" style="18" customWidth="1"/>
    <col min="11269" max="11269" width="7.85546875" style="18" customWidth="1"/>
    <col min="11270" max="11270" width="8" style="18" customWidth="1"/>
    <col min="11271" max="11271" width="15.7109375" style="18" customWidth="1"/>
    <col min="11272" max="11520" width="9.140625" style="18"/>
    <col min="11521" max="11521" width="12.42578125" style="18" customWidth="1"/>
    <col min="11522" max="11522" width="9.140625" style="18"/>
    <col min="11523" max="11523" width="17.7109375" style="18" customWidth="1"/>
    <col min="11524" max="11524" width="35.28515625" style="18" customWidth="1"/>
    <col min="11525" max="11525" width="7.85546875" style="18" customWidth="1"/>
    <col min="11526" max="11526" width="8" style="18" customWidth="1"/>
    <col min="11527" max="11527" width="15.7109375" style="18" customWidth="1"/>
    <col min="11528" max="11776" width="9.140625" style="18"/>
    <col min="11777" max="11777" width="12.42578125" style="18" customWidth="1"/>
    <col min="11778" max="11778" width="9.140625" style="18"/>
    <col min="11779" max="11779" width="17.7109375" style="18" customWidth="1"/>
    <col min="11780" max="11780" width="35.28515625" style="18" customWidth="1"/>
    <col min="11781" max="11781" width="7.85546875" style="18" customWidth="1"/>
    <col min="11782" max="11782" width="8" style="18" customWidth="1"/>
    <col min="11783" max="11783" width="15.7109375" style="18" customWidth="1"/>
    <col min="11784" max="12032" width="9.140625" style="18"/>
    <col min="12033" max="12033" width="12.42578125" style="18" customWidth="1"/>
    <col min="12034" max="12034" width="9.140625" style="18"/>
    <col min="12035" max="12035" width="17.7109375" style="18" customWidth="1"/>
    <col min="12036" max="12036" width="35.28515625" style="18" customWidth="1"/>
    <col min="12037" max="12037" width="7.85546875" style="18" customWidth="1"/>
    <col min="12038" max="12038" width="8" style="18" customWidth="1"/>
    <col min="12039" max="12039" width="15.7109375" style="18" customWidth="1"/>
    <col min="12040" max="12288" width="9.140625" style="18"/>
    <col min="12289" max="12289" width="12.42578125" style="18" customWidth="1"/>
    <col min="12290" max="12290" width="9.140625" style="18"/>
    <col min="12291" max="12291" width="17.7109375" style="18" customWidth="1"/>
    <col min="12292" max="12292" width="35.28515625" style="18" customWidth="1"/>
    <col min="12293" max="12293" width="7.85546875" style="18" customWidth="1"/>
    <col min="12294" max="12294" width="8" style="18" customWidth="1"/>
    <col min="12295" max="12295" width="15.7109375" style="18" customWidth="1"/>
    <col min="12296" max="12544" width="9.140625" style="18"/>
    <col min="12545" max="12545" width="12.42578125" style="18" customWidth="1"/>
    <col min="12546" max="12546" width="9.140625" style="18"/>
    <col min="12547" max="12547" width="17.7109375" style="18" customWidth="1"/>
    <col min="12548" max="12548" width="35.28515625" style="18" customWidth="1"/>
    <col min="12549" max="12549" width="7.85546875" style="18" customWidth="1"/>
    <col min="12550" max="12550" width="8" style="18" customWidth="1"/>
    <col min="12551" max="12551" width="15.7109375" style="18" customWidth="1"/>
    <col min="12552" max="12800" width="9.140625" style="18"/>
    <col min="12801" max="12801" width="12.42578125" style="18" customWidth="1"/>
    <col min="12802" max="12802" width="9.140625" style="18"/>
    <col min="12803" max="12803" width="17.7109375" style="18" customWidth="1"/>
    <col min="12804" max="12804" width="35.28515625" style="18" customWidth="1"/>
    <col min="12805" max="12805" width="7.85546875" style="18" customWidth="1"/>
    <col min="12806" max="12806" width="8" style="18" customWidth="1"/>
    <col min="12807" max="12807" width="15.7109375" style="18" customWidth="1"/>
    <col min="12808" max="13056" width="9.140625" style="18"/>
    <col min="13057" max="13057" width="12.42578125" style="18" customWidth="1"/>
    <col min="13058" max="13058" width="9.140625" style="18"/>
    <col min="13059" max="13059" width="17.7109375" style="18" customWidth="1"/>
    <col min="13060" max="13060" width="35.28515625" style="18" customWidth="1"/>
    <col min="13061" max="13061" width="7.85546875" style="18" customWidth="1"/>
    <col min="13062" max="13062" width="8" style="18" customWidth="1"/>
    <col min="13063" max="13063" width="15.7109375" style="18" customWidth="1"/>
    <col min="13064" max="13312" width="9.140625" style="18"/>
    <col min="13313" max="13313" width="12.42578125" style="18" customWidth="1"/>
    <col min="13314" max="13314" width="9.140625" style="18"/>
    <col min="13315" max="13315" width="17.7109375" style="18" customWidth="1"/>
    <col min="13316" max="13316" width="35.28515625" style="18" customWidth="1"/>
    <col min="13317" max="13317" width="7.85546875" style="18" customWidth="1"/>
    <col min="13318" max="13318" width="8" style="18" customWidth="1"/>
    <col min="13319" max="13319" width="15.7109375" style="18" customWidth="1"/>
    <col min="13320" max="13568" width="9.140625" style="18"/>
    <col min="13569" max="13569" width="12.42578125" style="18" customWidth="1"/>
    <col min="13570" max="13570" width="9.140625" style="18"/>
    <col min="13571" max="13571" width="17.7109375" style="18" customWidth="1"/>
    <col min="13572" max="13572" width="35.28515625" style="18" customWidth="1"/>
    <col min="13573" max="13573" width="7.85546875" style="18" customWidth="1"/>
    <col min="13574" max="13574" width="8" style="18" customWidth="1"/>
    <col min="13575" max="13575" width="15.7109375" style="18" customWidth="1"/>
    <col min="13576" max="13824" width="9.140625" style="18"/>
    <col min="13825" max="13825" width="12.42578125" style="18" customWidth="1"/>
    <col min="13826" max="13826" width="9.140625" style="18"/>
    <col min="13827" max="13827" width="17.7109375" style="18" customWidth="1"/>
    <col min="13828" max="13828" width="35.28515625" style="18" customWidth="1"/>
    <col min="13829" max="13829" width="7.85546875" style="18" customWidth="1"/>
    <col min="13830" max="13830" width="8" style="18" customWidth="1"/>
    <col min="13831" max="13831" width="15.7109375" style="18" customWidth="1"/>
    <col min="13832" max="14080" width="9.140625" style="18"/>
    <col min="14081" max="14081" width="12.42578125" style="18" customWidth="1"/>
    <col min="14082" max="14082" width="9.140625" style="18"/>
    <col min="14083" max="14083" width="17.7109375" style="18" customWidth="1"/>
    <col min="14084" max="14084" width="35.28515625" style="18" customWidth="1"/>
    <col min="14085" max="14085" width="7.85546875" style="18" customWidth="1"/>
    <col min="14086" max="14086" width="8" style="18" customWidth="1"/>
    <col min="14087" max="14087" width="15.7109375" style="18" customWidth="1"/>
    <col min="14088" max="14336" width="9.140625" style="18"/>
    <col min="14337" max="14337" width="12.42578125" style="18" customWidth="1"/>
    <col min="14338" max="14338" width="9.140625" style="18"/>
    <col min="14339" max="14339" width="17.7109375" style="18" customWidth="1"/>
    <col min="14340" max="14340" width="35.28515625" style="18" customWidth="1"/>
    <col min="14341" max="14341" width="7.85546875" style="18" customWidth="1"/>
    <col min="14342" max="14342" width="8" style="18" customWidth="1"/>
    <col min="14343" max="14343" width="15.7109375" style="18" customWidth="1"/>
    <col min="14344" max="14592" width="9.140625" style="18"/>
    <col min="14593" max="14593" width="12.42578125" style="18" customWidth="1"/>
    <col min="14594" max="14594" width="9.140625" style="18"/>
    <col min="14595" max="14595" width="17.7109375" style="18" customWidth="1"/>
    <col min="14596" max="14596" width="35.28515625" style="18" customWidth="1"/>
    <col min="14597" max="14597" width="7.85546875" style="18" customWidth="1"/>
    <col min="14598" max="14598" width="8" style="18" customWidth="1"/>
    <col min="14599" max="14599" width="15.7109375" style="18" customWidth="1"/>
    <col min="14600" max="14848" width="9.140625" style="18"/>
    <col min="14849" max="14849" width="12.42578125" style="18" customWidth="1"/>
    <col min="14850" max="14850" width="9.140625" style="18"/>
    <col min="14851" max="14851" width="17.7109375" style="18" customWidth="1"/>
    <col min="14852" max="14852" width="35.28515625" style="18" customWidth="1"/>
    <col min="14853" max="14853" width="7.85546875" style="18" customWidth="1"/>
    <col min="14854" max="14854" width="8" style="18" customWidth="1"/>
    <col min="14855" max="14855" width="15.7109375" style="18" customWidth="1"/>
    <col min="14856" max="15104" width="9.140625" style="18"/>
    <col min="15105" max="15105" width="12.42578125" style="18" customWidth="1"/>
    <col min="15106" max="15106" width="9.140625" style="18"/>
    <col min="15107" max="15107" width="17.7109375" style="18" customWidth="1"/>
    <col min="15108" max="15108" width="35.28515625" style="18" customWidth="1"/>
    <col min="15109" max="15109" width="7.85546875" style="18" customWidth="1"/>
    <col min="15110" max="15110" width="8" style="18" customWidth="1"/>
    <col min="15111" max="15111" width="15.7109375" style="18" customWidth="1"/>
    <col min="15112" max="15360" width="9.140625" style="18"/>
    <col min="15361" max="15361" width="12.42578125" style="18" customWidth="1"/>
    <col min="15362" max="15362" width="9.140625" style="18"/>
    <col min="15363" max="15363" width="17.7109375" style="18" customWidth="1"/>
    <col min="15364" max="15364" width="35.28515625" style="18" customWidth="1"/>
    <col min="15365" max="15365" width="7.85546875" style="18" customWidth="1"/>
    <col min="15366" max="15366" width="8" style="18" customWidth="1"/>
    <col min="15367" max="15367" width="15.7109375" style="18" customWidth="1"/>
    <col min="15368" max="15616" width="9.140625" style="18"/>
    <col min="15617" max="15617" width="12.42578125" style="18" customWidth="1"/>
    <col min="15618" max="15618" width="9.140625" style="18"/>
    <col min="15619" max="15619" width="17.7109375" style="18" customWidth="1"/>
    <col min="15620" max="15620" width="35.28515625" style="18" customWidth="1"/>
    <col min="15621" max="15621" width="7.85546875" style="18" customWidth="1"/>
    <col min="15622" max="15622" width="8" style="18" customWidth="1"/>
    <col min="15623" max="15623" width="15.7109375" style="18" customWidth="1"/>
    <col min="15624" max="15872" width="9.140625" style="18"/>
    <col min="15873" max="15873" width="12.42578125" style="18" customWidth="1"/>
    <col min="15874" max="15874" width="9.140625" style="18"/>
    <col min="15875" max="15875" width="17.7109375" style="18" customWidth="1"/>
    <col min="15876" max="15876" width="35.28515625" style="18" customWidth="1"/>
    <col min="15877" max="15877" width="7.85546875" style="18" customWidth="1"/>
    <col min="15878" max="15878" width="8" style="18" customWidth="1"/>
    <col min="15879" max="15879" width="15.7109375" style="18" customWidth="1"/>
    <col min="15880" max="16128" width="9.140625" style="18"/>
    <col min="16129" max="16129" width="12.42578125" style="18" customWidth="1"/>
    <col min="16130" max="16130" width="9.140625" style="18"/>
    <col min="16131" max="16131" width="17.7109375" style="18" customWidth="1"/>
    <col min="16132" max="16132" width="35.28515625" style="18" customWidth="1"/>
    <col min="16133" max="16133" width="7.85546875" style="18" customWidth="1"/>
    <col min="16134" max="16134" width="8" style="18" customWidth="1"/>
    <col min="16135" max="16135" width="15.7109375" style="18" customWidth="1"/>
    <col min="16136" max="16384" width="9.140625" style="18"/>
  </cols>
  <sheetData>
    <row r="1" spans="1:8" x14ac:dyDescent="0.55000000000000004">
      <c r="A1" s="239" t="s">
        <v>258</v>
      </c>
      <c r="B1" s="239"/>
      <c r="C1" s="239"/>
      <c r="D1" s="239"/>
      <c r="E1" s="239"/>
      <c r="F1" s="239"/>
      <c r="G1" s="239"/>
    </row>
    <row r="2" spans="1:8" x14ac:dyDescent="0.55000000000000004">
      <c r="A2" s="19"/>
      <c r="B2" s="19"/>
      <c r="C2" s="19"/>
      <c r="D2" s="19"/>
      <c r="E2" s="19"/>
      <c r="F2" s="19"/>
      <c r="G2" s="19"/>
    </row>
    <row r="3" spans="1:8" ht="27.75" x14ac:dyDescent="0.65">
      <c r="A3" s="248" t="s">
        <v>22</v>
      </c>
      <c r="B3" s="248"/>
      <c r="C3" s="248"/>
      <c r="D3" s="248"/>
      <c r="E3" s="248"/>
      <c r="F3" s="248"/>
      <c r="G3" s="248"/>
      <c r="H3" s="20"/>
    </row>
    <row r="4" spans="1:8" x14ac:dyDescent="0.55000000000000004">
      <c r="A4" s="249" t="s">
        <v>165</v>
      </c>
      <c r="B4" s="249"/>
      <c r="C4" s="249"/>
      <c r="D4" s="249"/>
      <c r="E4" s="249"/>
      <c r="F4" s="249"/>
      <c r="G4" s="249"/>
      <c r="H4" s="20"/>
    </row>
    <row r="5" spans="1:8" x14ac:dyDescent="0.55000000000000004">
      <c r="A5" s="249" t="s">
        <v>166</v>
      </c>
      <c r="B5" s="249"/>
      <c r="C5" s="249"/>
      <c r="D5" s="249"/>
      <c r="E5" s="249"/>
      <c r="F5" s="249"/>
      <c r="G5" s="249"/>
      <c r="H5" s="20"/>
    </row>
    <row r="6" spans="1:8" x14ac:dyDescent="0.55000000000000004">
      <c r="A6" s="249"/>
      <c r="B6" s="249"/>
      <c r="C6" s="249"/>
      <c r="D6" s="249"/>
      <c r="E6" s="249"/>
      <c r="F6" s="249"/>
      <c r="G6" s="249"/>
    </row>
    <row r="7" spans="1:8" x14ac:dyDescent="0.55000000000000004">
      <c r="A7" s="21" t="s">
        <v>23</v>
      </c>
    </row>
    <row r="8" spans="1:8" ht="10.5" customHeight="1" x14ac:dyDescent="0.55000000000000004"/>
    <row r="9" spans="1:8" x14ac:dyDescent="0.55000000000000004">
      <c r="A9" s="23" t="s">
        <v>24</v>
      </c>
    </row>
    <row r="10" spans="1:8" x14ac:dyDescent="0.55000000000000004">
      <c r="A10" s="23"/>
    </row>
    <row r="11" spans="1:8" x14ac:dyDescent="0.55000000000000004">
      <c r="A11" s="23"/>
      <c r="B11" s="247" t="s">
        <v>25</v>
      </c>
      <c r="C11" s="247"/>
      <c r="D11" s="247"/>
      <c r="E11" s="129" t="s">
        <v>26</v>
      </c>
      <c r="F11" s="129" t="s">
        <v>27</v>
      </c>
    </row>
    <row r="12" spans="1:8" x14ac:dyDescent="0.55000000000000004">
      <c r="A12" s="23"/>
      <c r="B12" s="152" t="s">
        <v>76</v>
      </c>
      <c r="C12" s="153"/>
      <c r="D12" s="154"/>
      <c r="E12" s="155">
        <v>5</v>
      </c>
      <c r="F12" s="149">
        <f>E12*100/E17</f>
        <v>2.347417840375587</v>
      </c>
    </row>
    <row r="13" spans="1:8" x14ac:dyDescent="0.55000000000000004">
      <c r="A13" s="23"/>
      <c r="B13" s="252" t="s">
        <v>17</v>
      </c>
      <c r="C13" s="242"/>
      <c r="D13" s="131"/>
      <c r="E13" s="136">
        <v>148</v>
      </c>
      <c r="F13" s="137">
        <f t="shared" ref="F13:F16" si="0">E13*100/E$17</f>
        <v>69.483568075117375</v>
      </c>
    </row>
    <row r="14" spans="1:8" x14ac:dyDescent="0.55000000000000004">
      <c r="A14" s="23"/>
      <c r="B14" s="252" t="s">
        <v>78</v>
      </c>
      <c r="C14" s="242"/>
      <c r="D14" s="131"/>
      <c r="E14" s="136">
        <v>57</v>
      </c>
      <c r="F14" s="137">
        <f t="shared" si="0"/>
        <v>26.760563380281692</v>
      </c>
    </row>
    <row r="15" spans="1:8" x14ac:dyDescent="0.55000000000000004">
      <c r="A15" s="23"/>
      <c r="B15" s="252" t="s">
        <v>153</v>
      </c>
      <c r="C15" s="242"/>
      <c r="D15" s="131"/>
      <c r="E15" s="136">
        <v>1</v>
      </c>
      <c r="F15" s="137">
        <f t="shared" si="0"/>
        <v>0.46948356807511737</v>
      </c>
    </row>
    <row r="16" spans="1:8" x14ac:dyDescent="0.55000000000000004">
      <c r="A16" s="23"/>
      <c r="B16" s="156" t="s">
        <v>154</v>
      </c>
      <c r="C16" s="157"/>
      <c r="D16" s="158"/>
      <c r="E16" s="150">
        <v>2</v>
      </c>
      <c r="F16" s="148">
        <f t="shared" si="0"/>
        <v>0.93896713615023475</v>
      </c>
    </row>
    <row r="17" spans="1:6" ht="24" thickBot="1" x14ac:dyDescent="0.6">
      <c r="A17" s="23"/>
      <c r="B17" s="250" t="s">
        <v>28</v>
      </c>
      <c r="C17" s="251"/>
      <c r="D17" s="251"/>
      <c r="E17" s="127">
        <f>SUM(E12:E16)</f>
        <v>213</v>
      </c>
      <c r="F17" s="128">
        <f>SUM(F12:F16)</f>
        <v>100.00000000000001</v>
      </c>
    </row>
    <row r="18" spans="1:6" ht="24" thickTop="1" x14ac:dyDescent="0.55000000000000004">
      <c r="A18" s="23"/>
    </row>
    <row r="19" spans="1:6" x14ac:dyDescent="0.55000000000000004">
      <c r="A19" s="23"/>
      <c r="B19" s="18" t="s">
        <v>233</v>
      </c>
    </row>
    <row r="20" spans="1:6" x14ac:dyDescent="0.55000000000000004">
      <c r="A20" s="18" t="s">
        <v>232</v>
      </c>
    </row>
    <row r="21" spans="1:6" x14ac:dyDescent="0.55000000000000004">
      <c r="A21" s="23"/>
    </row>
    <row r="22" spans="1:6" x14ac:dyDescent="0.55000000000000004">
      <c r="A22" s="23" t="s">
        <v>161</v>
      </c>
    </row>
    <row r="23" spans="1:6" x14ac:dyDescent="0.55000000000000004">
      <c r="A23" s="23"/>
    </row>
    <row r="24" spans="1:6" x14ac:dyDescent="0.55000000000000004">
      <c r="A24" s="23"/>
      <c r="B24" s="225" t="s">
        <v>260</v>
      </c>
      <c r="C24" s="226"/>
      <c r="D24" s="226"/>
      <c r="E24" s="198" t="s">
        <v>26</v>
      </c>
      <c r="F24" s="198" t="s">
        <v>27</v>
      </c>
    </row>
    <row r="25" spans="1:6" x14ac:dyDescent="0.55000000000000004">
      <c r="A25" s="23"/>
      <c r="B25" s="122" t="s">
        <v>162</v>
      </c>
      <c r="C25" s="26"/>
      <c r="D25" s="26"/>
      <c r="E25" s="130"/>
      <c r="F25" s="130"/>
    </row>
    <row r="26" spans="1:6" x14ac:dyDescent="0.55000000000000004">
      <c r="A26" s="23"/>
      <c r="B26" s="132" t="s">
        <v>169</v>
      </c>
      <c r="C26" s="133"/>
      <c r="D26" s="133"/>
      <c r="E26" s="134">
        <f>SUM(E27:E30)</f>
        <v>23</v>
      </c>
      <c r="F26" s="135">
        <f t="shared" ref="F26:F32" si="1">E26*100/$E$119</f>
        <v>35.9375</v>
      </c>
    </row>
    <row r="27" spans="1:6" ht="23.25" customHeight="1" x14ac:dyDescent="0.55000000000000004">
      <c r="A27" s="23"/>
      <c r="B27" s="229" t="s">
        <v>170</v>
      </c>
      <c r="C27" s="230"/>
      <c r="D27" s="133"/>
      <c r="E27" s="136">
        <v>1</v>
      </c>
      <c r="F27" s="137">
        <f t="shared" si="1"/>
        <v>1.5625</v>
      </c>
    </row>
    <row r="28" spans="1:6" x14ac:dyDescent="0.55000000000000004">
      <c r="A28" s="23"/>
      <c r="B28" s="50" t="s">
        <v>171</v>
      </c>
      <c r="C28" s="51"/>
      <c r="D28" s="133"/>
      <c r="E28" s="136">
        <v>10</v>
      </c>
      <c r="F28" s="137">
        <f t="shared" si="1"/>
        <v>15.625</v>
      </c>
    </row>
    <row r="29" spans="1:6" x14ac:dyDescent="0.55000000000000004">
      <c r="A29" s="23"/>
      <c r="B29" s="229" t="s">
        <v>174</v>
      </c>
      <c r="C29" s="230"/>
      <c r="D29" s="133"/>
      <c r="E29" s="136">
        <v>9</v>
      </c>
      <c r="F29" s="137">
        <f t="shared" si="1"/>
        <v>14.0625</v>
      </c>
    </row>
    <row r="30" spans="1:6" x14ac:dyDescent="0.55000000000000004">
      <c r="A30" s="23"/>
      <c r="B30" s="125" t="s">
        <v>173</v>
      </c>
      <c r="C30" s="126"/>
      <c r="D30" s="133"/>
      <c r="E30" s="136">
        <v>3</v>
      </c>
      <c r="F30" s="137">
        <f t="shared" si="1"/>
        <v>4.6875</v>
      </c>
    </row>
    <row r="31" spans="1:6" x14ac:dyDescent="0.55000000000000004">
      <c r="A31" s="23"/>
      <c r="B31" s="132" t="s">
        <v>175</v>
      </c>
      <c r="C31" s="138"/>
      <c r="D31" s="133"/>
      <c r="E31" s="134">
        <f>SUM(E32:E39)</f>
        <v>14</v>
      </c>
      <c r="F31" s="135">
        <f t="shared" si="1"/>
        <v>21.875</v>
      </c>
    </row>
    <row r="32" spans="1:6" ht="24" x14ac:dyDescent="0.55000000000000004">
      <c r="A32" s="23"/>
      <c r="B32" s="245" t="s">
        <v>176</v>
      </c>
      <c r="C32" s="246"/>
      <c r="D32" s="246"/>
      <c r="E32" s="147">
        <v>1</v>
      </c>
      <c r="F32" s="148">
        <f t="shared" si="1"/>
        <v>1.5625</v>
      </c>
    </row>
    <row r="33" spans="1:7" ht="24" customHeight="1" x14ac:dyDescent="0.55000000000000004">
      <c r="A33" s="224" t="s">
        <v>259</v>
      </c>
      <c r="B33" s="224"/>
      <c r="C33" s="224"/>
      <c r="D33" s="224"/>
      <c r="E33" s="224"/>
      <c r="F33" s="224"/>
      <c r="G33" s="224"/>
    </row>
    <row r="34" spans="1:7" ht="24" x14ac:dyDescent="0.55000000000000004">
      <c r="A34" s="23"/>
      <c r="B34" s="172"/>
      <c r="C34" s="172"/>
      <c r="D34" s="172"/>
      <c r="E34" s="185"/>
      <c r="F34" s="25"/>
      <c r="G34" s="105"/>
    </row>
    <row r="35" spans="1:7" x14ac:dyDescent="0.55000000000000004">
      <c r="A35" s="23"/>
      <c r="B35" s="225" t="s">
        <v>260</v>
      </c>
      <c r="C35" s="226"/>
      <c r="D35" s="226"/>
      <c r="E35" s="198" t="s">
        <v>26</v>
      </c>
      <c r="F35" s="198" t="s">
        <v>27</v>
      </c>
      <c r="G35" s="105"/>
    </row>
    <row r="36" spans="1:7" ht="24" x14ac:dyDescent="0.55000000000000004">
      <c r="A36" s="23"/>
      <c r="B36" s="233" t="s">
        <v>177</v>
      </c>
      <c r="C36" s="234"/>
      <c r="D36" s="203"/>
      <c r="E36" s="204">
        <v>3</v>
      </c>
      <c r="F36" s="146">
        <f t="shared" ref="F36:F64" si="2">E36*100/$E$119</f>
        <v>4.6875</v>
      </c>
    </row>
    <row r="37" spans="1:7" ht="24" x14ac:dyDescent="0.55000000000000004">
      <c r="A37" s="23"/>
      <c r="B37" s="235" t="s">
        <v>178</v>
      </c>
      <c r="C37" s="236"/>
      <c r="D37" s="140"/>
      <c r="E37" s="139">
        <v>5</v>
      </c>
      <c r="F37" s="137">
        <f t="shared" si="2"/>
        <v>7.8125</v>
      </c>
    </row>
    <row r="38" spans="1:7" ht="24" x14ac:dyDescent="0.55000000000000004">
      <c r="A38" s="23"/>
      <c r="B38" s="235" t="s">
        <v>179</v>
      </c>
      <c r="C38" s="236"/>
      <c r="D38" s="140"/>
      <c r="E38" s="139">
        <v>2</v>
      </c>
      <c r="F38" s="137">
        <f t="shared" si="2"/>
        <v>3.125</v>
      </c>
    </row>
    <row r="39" spans="1:7" ht="24" x14ac:dyDescent="0.55000000000000004">
      <c r="A39" s="23"/>
      <c r="B39" s="235" t="s">
        <v>205</v>
      </c>
      <c r="C39" s="236"/>
      <c r="D39" s="236"/>
      <c r="E39" s="139">
        <v>3</v>
      </c>
      <c r="F39" s="137">
        <f t="shared" si="2"/>
        <v>4.6875</v>
      </c>
      <c r="G39" s="104"/>
    </row>
    <row r="40" spans="1:7" x14ac:dyDescent="0.55000000000000004">
      <c r="A40" s="23"/>
      <c r="B40" s="231" t="s">
        <v>180</v>
      </c>
      <c r="C40" s="232"/>
      <c r="D40" s="133"/>
      <c r="E40" s="134">
        <f>SUM(E41:E45)</f>
        <v>18</v>
      </c>
      <c r="F40" s="135">
        <f t="shared" si="2"/>
        <v>28.125</v>
      </c>
    </row>
    <row r="41" spans="1:7" x14ac:dyDescent="0.55000000000000004">
      <c r="A41" s="23"/>
      <c r="B41" s="229" t="s">
        <v>181</v>
      </c>
      <c r="C41" s="230"/>
      <c r="D41" s="133"/>
      <c r="E41" s="136">
        <v>7</v>
      </c>
      <c r="F41" s="137">
        <f t="shared" si="2"/>
        <v>10.9375</v>
      </c>
    </row>
    <row r="42" spans="1:7" x14ac:dyDescent="0.55000000000000004">
      <c r="A42" s="23"/>
      <c r="B42" s="125" t="s">
        <v>182</v>
      </c>
      <c r="C42" s="126"/>
      <c r="D42" s="133"/>
      <c r="E42" s="136">
        <v>6</v>
      </c>
      <c r="F42" s="137">
        <f t="shared" si="2"/>
        <v>9.375</v>
      </c>
    </row>
    <row r="43" spans="1:7" x14ac:dyDescent="0.55000000000000004">
      <c r="A43" s="23"/>
      <c r="B43" s="125" t="s">
        <v>183</v>
      </c>
      <c r="C43" s="126"/>
      <c r="D43" s="133"/>
      <c r="E43" s="136">
        <v>1</v>
      </c>
      <c r="F43" s="137">
        <f t="shared" si="2"/>
        <v>1.5625</v>
      </c>
    </row>
    <row r="44" spans="1:7" x14ac:dyDescent="0.55000000000000004">
      <c r="A44" s="23"/>
      <c r="B44" s="125" t="s">
        <v>184</v>
      </c>
      <c r="C44" s="126"/>
      <c r="D44" s="133"/>
      <c r="E44" s="136">
        <v>3</v>
      </c>
      <c r="F44" s="137">
        <f t="shared" si="2"/>
        <v>4.6875</v>
      </c>
    </row>
    <row r="45" spans="1:7" x14ac:dyDescent="0.55000000000000004">
      <c r="A45" s="23"/>
      <c r="B45" s="125" t="s">
        <v>185</v>
      </c>
      <c r="C45" s="126"/>
      <c r="D45" s="133"/>
      <c r="E45" s="136">
        <v>1</v>
      </c>
      <c r="F45" s="137">
        <f t="shared" si="2"/>
        <v>1.5625</v>
      </c>
    </row>
    <row r="46" spans="1:7" x14ac:dyDescent="0.55000000000000004">
      <c r="A46" s="23"/>
      <c r="B46" s="141" t="s">
        <v>187</v>
      </c>
      <c r="C46" s="142"/>
      <c r="D46" s="133"/>
      <c r="E46" s="134">
        <f>E47</f>
        <v>2</v>
      </c>
      <c r="F46" s="135">
        <f t="shared" si="2"/>
        <v>3.125</v>
      </c>
    </row>
    <row r="47" spans="1:7" x14ac:dyDescent="0.55000000000000004">
      <c r="A47" s="23"/>
      <c r="B47" s="125" t="s">
        <v>186</v>
      </c>
      <c r="C47" s="126"/>
      <c r="D47" s="133"/>
      <c r="E47" s="136">
        <v>2</v>
      </c>
      <c r="F47" s="137">
        <f t="shared" si="2"/>
        <v>3.125</v>
      </c>
    </row>
    <row r="48" spans="1:7" x14ac:dyDescent="0.55000000000000004">
      <c r="A48" s="23"/>
      <c r="B48" s="141" t="s">
        <v>189</v>
      </c>
      <c r="C48" s="142"/>
      <c r="D48" s="133"/>
      <c r="E48" s="134">
        <v>2</v>
      </c>
      <c r="F48" s="135">
        <f t="shared" si="2"/>
        <v>3.125</v>
      </c>
    </row>
    <row r="49" spans="1:7" x14ac:dyDescent="0.55000000000000004">
      <c r="A49" s="23"/>
      <c r="B49" s="125" t="s">
        <v>190</v>
      </c>
      <c r="C49" s="126"/>
      <c r="D49" s="133"/>
      <c r="E49" s="136">
        <v>2</v>
      </c>
      <c r="F49" s="137">
        <f t="shared" si="2"/>
        <v>3.125</v>
      </c>
    </row>
    <row r="50" spans="1:7" x14ac:dyDescent="0.55000000000000004">
      <c r="A50" s="23"/>
      <c r="B50" s="141" t="s">
        <v>191</v>
      </c>
      <c r="C50" s="142"/>
      <c r="D50" s="133"/>
      <c r="E50" s="134">
        <v>3</v>
      </c>
      <c r="F50" s="135">
        <f t="shared" si="2"/>
        <v>4.6875</v>
      </c>
    </row>
    <row r="51" spans="1:7" x14ac:dyDescent="0.55000000000000004">
      <c r="A51" s="23"/>
      <c r="B51" s="125" t="s">
        <v>188</v>
      </c>
      <c r="C51" s="126"/>
      <c r="D51" s="133"/>
      <c r="E51" s="136">
        <v>3</v>
      </c>
      <c r="F51" s="137">
        <f t="shared" si="2"/>
        <v>4.6875</v>
      </c>
    </row>
    <row r="52" spans="1:7" x14ac:dyDescent="0.55000000000000004">
      <c r="A52" s="23"/>
      <c r="B52" s="141" t="s">
        <v>193</v>
      </c>
      <c r="C52" s="126"/>
      <c r="D52" s="133"/>
      <c r="E52" s="134">
        <v>3</v>
      </c>
      <c r="F52" s="135">
        <f t="shared" si="2"/>
        <v>4.6875</v>
      </c>
    </row>
    <row r="53" spans="1:7" x14ac:dyDescent="0.55000000000000004">
      <c r="A53" s="23"/>
      <c r="B53" s="125" t="s">
        <v>192</v>
      </c>
      <c r="C53" s="126"/>
      <c r="D53" s="133"/>
      <c r="E53" s="136">
        <v>3</v>
      </c>
      <c r="F53" s="137">
        <f t="shared" si="2"/>
        <v>4.6875</v>
      </c>
    </row>
    <row r="54" spans="1:7" x14ac:dyDescent="0.55000000000000004">
      <c r="A54" s="23"/>
      <c r="B54" s="141" t="s">
        <v>194</v>
      </c>
      <c r="C54" s="142"/>
      <c r="D54" s="133"/>
      <c r="E54" s="134">
        <v>3</v>
      </c>
      <c r="F54" s="135">
        <f t="shared" si="2"/>
        <v>4.6875</v>
      </c>
    </row>
    <row r="55" spans="1:7" x14ac:dyDescent="0.55000000000000004">
      <c r="A55" s="23"/>
      <c r="B55" s="125" t="s">
        <v>185</v>
      </c>
      <c r="C55" s="126"/>
      <c r="D55" s="133"/>
      <c r="E55" s="136">
        <v>3</v>
      </c>
      <c r="F55" s="137">
        <f t="shared" si="2"/>
        <v>4.6875</v>
      </c>
    </row>
    <row r="56" spans="1:7" x14ac:dyDescent="0.55000000000000004">
      <c r="A56" s="23"/>
      <c r="B56" s="141" t="s">
        <v>195</v>
      </c>
      <c r="C56" s="142"/>
      <c r="D56" s="133"/>
      <c r="E56" s="134">
        <v>1</v>
      </c>
      <c r="F56" s="135">
        <f t="shared" si="2"/>
        <v>1.5625</v>
      </c>
    </row>
    <row r="57" spans="1:7" x14ac:dyDescent="0.55000000000000004">
      <c r="A57" s="23"/>
      <c r="B57" s="125" t="s">
        <v>196</v>
      </c>
      <c r="C57" s="126"/>
      <c r="D57" s="133"/>
      <c r="E57" s="136">
        <v>1</v>
      </c>
      <c r="F57" s="137">
        <f t="shared" si="2"/>
        <v>1.5625</v>
      </c>
    </row>
    <row r="58" spans="1:7" x14ac:dyDescent="0.55000000000000004">
      <c r="A58" s="23"/>
      <c r="B58" s="141" t="s">
        <v>193</v>
      </c>
      <c r="C58" s="142"/>
      <c r="D58" s="133"/>
      <c r="E58" s="134">
        <v>2</v>
      </c>
      <c r="F58" s="135">
        <f t="shared" si="2"/>
        <v>3.125</v>
      </c>
    </row>
    <row r="59" spans="1:7" ht="24" customHeight="1" x14ac:dyDescent="0.55000000000000004">
      <c r="A59" s="23"/>
      <c r="B59" s="50" t="s">
        <v>192</v>
      </c>
      <c r="C59" s="133"/>
      <c r="D59" s="133"/>
      <c r="E59" s="136">
        <v>2</v>
      </c>
      <c r="F59" s="137">
        <f t="shared" si="2"/>
        <v>3.125</v>
      </c>
    </row>
    <row r="60" spans="1:7" ht="24" customHeight="1" x14ac:dyDescent="0.55000000000000004">
      <c r="A60" s="23"/>
      <c r="B60" s="132" t="s">
        <v>197</v>
      </c>
      <c r="C60" s="133"/>
      <c r="D60" s="133"/>
      <c r="E60" s="134">
        <f>E61+E62</f>
        <v>4</v>
      </c>
      <c r="F60" s="135">
        <f t="shared" si="2"/>
        <v>6.25</v>
      </c>
    </row>
    <row r="61" spans="1:7" ht="24" customHeight="1" x14ac:dyDescent="0.55000000000000004">
      <c r="A61" s="23"/>
      <c r="B61" s="50" t="s">
        <v>198</v>
      </c>
      <c r="C61" s="133"/>
      <c r="D61" s="133"/>
      <c r="E61" s="136">
        <v>1</v>
      </c>
      <c r="F61" s="137">
        <f t="shared" si="2"/>
        <v>1.5625</v>
      </c>
    </row>
    <row r="62" spans="1:7" ht="24" customHeight="1" x14ac:dyDescent="0.55000000000000004">
      <c r="A62" s="23"/>
      <c r="B62" s="50" t="s">
        <v>199</v>
      </c>
      <c r="C62" s="133"/>
      <c r="D62" s="133"/>
      <c r="E62" s="136">
        <v>3</v>
      </c>
      <c r="F62" s="137">
        <f t="shared" si="2"/>
        <v>4.6875</v>
      </c>
    </row>
    <row r="63" spans="1:7" ht="24" customHeight="1" x14ac:dyDescent="0.55000000000000004">
      <c r="A63" s="108"/>
      <c r="B63" s="143" t="s">
        <v>200</v>
      </c>
      <c r="C63" s="133"/>
      <c r="D63" s="133"/>
      <c r="E63" s="134">
        <f>SUM(E64:E70)</f>
        <v>44</v>
      </c>
      <c r="F63" s="135">
        <f t="shared" si="2"/>
        <v>68.75</v>
      </c>
      <c r="G63" s="109"/>
    </row>
    <row r="64" spans="1:7" ht="24" customHeight="1" x14ac:dyDescent="0.55000000000000004">
      <c r="A64" s="23"/>
      <c r="B64" s="284" t="s">
        <v>201</v>
      </c>
      <c r="C64" s="285"/>
      <c r="D64" s="151"/>
      <c r="E64" s="150">
        <v>11</v>
      </c>
      <c r="F64" s="148">
        <f t="shared" si="2"/>
        <v>17.1875</v>
      </c>
    </row>
    <row r="65" spans="1:7" ht="24" customHeight="1" x14ac:dyDescent="0.55000000000000004">
      <c r="A65" s="224" t="s">
        <v>257</v>
      </c>
      <c r="B65" s="224"/>
      <c r="C65" s="224"/>
      <c r="D65" s="224"/>
      <c r="E65" s="224"/>
      <c r="F65" s="224"/>
      <c r="G65" s="224"/>
    </row>
    <row r="66" spans="1:7" ht="24" customHeight="1" x14ac:dyDescent="0.55000000000000004">
      <c r="A66" s="23"/>
      <c r="B66" s="196"/>
      <c r="C66" s="196"/>
      <c r="D66" s="196"/>
      <c r="E66" s="196"/>
      <c r="F66" s="196"/>
      <c r="G66" s="105"/>
    </row>
    <row r="67" spans="1:7" ht="24" customHeight="1" x14ac:dyDescent="0.55000000000000004">
      <c r="A67" s="23"/>
      <c r="B67" s="225" t="s">
        <v>260</v>
      </c>
      <c r="C67" s="226"/>
      <c r="D67" s="226"/>
      <c r="E67" s="198" t="s">
        <v>26</v>
      </c>
      <c r="F67" s="198" t="s">
        <v>27</v>
      </c>
      <c r="G67" s="105"/>
    </row>
    <row r="68" spans="1:7" ht="24" customHeight="1" x14ac:dyDescent="0.55000000000000004">
      <c r="A68" s="23"/>
      <c r="B68" s="278" t="s">
        <v>202</v>
      </c>
      <c r="C68" s="279"/>
      <c r="D68" s="279"/>
      <c r="E68" s="159">
        <v>7</v>
      </c>
      <c r="F68" s="146">
        <f t="shared" ref="F68:F79" si="3">E68*100/$E$119</f>
        <v>10.9375</v>
      </c>
    </row>
    <row r="69" spans="1:7" ht="24" customHeight="1" x14ac:dyDescent="0.55000000000000004">
      <c r="A69" s="23"/>
      <c r="B69" s="280" t="s">
        <v>203</v>
      </c>
      <c r="C69" s="281"/>
      <c r="D69" s="281"/>
      <c r="E69" s="173">
        <v>24</v>
      </c>
      <c r="F69" s="174">
        <f t="shared" si="3"/>
        <v>37.5</v>
      </c>
    </row>
    <row r="70" spans="1:7" ht="24" customHeight="1" x14ac:dyDescent="0.55000000000000004">
      <c r="A70" s="23"/>
      <c r="B70" s="282" t="s">
        <v>204</v>
      </c>
      <c r="C70" s="283"/>
      <c r="D70" s="283"/>
      <c r="E70" s="179">
        <v>2</v>
      </c>
      <c r="F70" s="180">
        <f t="shared" si="3"/>
        <v>3.125</v>
      </c>
      <c r="G70" s="104"/>
    </row>
    <row r="71" spans="1:7" ht="24" customHeight="1" x14ac:dyDescent="0.55000000000000004">
      <c r="A71" s="23"/>
      <c r="B71" s="171" t="s">
        <v>207</v>
      </c>
      <c r="C71" s="175"/>
      <c r="D71" s="176"/>
      <c r="E71" s="177">
        <v>1</v>
      </c>
      <c r="F71" s="178">
        <f t="shared" si="3"/>
        <v>1.5625</v>
      </c>
      <c r="G71" s="104"/>
    </row>
    <row r="72" spans="1:7" ht="24" customHeight="1" x14ac:dyDescent="0.55000000000000004">
      <c r="A72" s="23"/>
      <c r="B72" s="229" t="s">
        <v>206</v>
      </c>
      <c r="C72" s="230"/>
      <c r="D72" s="230"/>
      <c r="E72" s="136">
        <v>1</v>
      </c>
      <c r="F72" s="137">
        <f t="shared" si="3"/>
        <v>1.5625</v>
      </c>
      <c r="G72" s="104"/>
    </row>
    <row r="73" spans="1:7" ht="24" customHeight="1" x14ac:dyDescent="0.55000000000000004">
      <c r="A73" s="23"/>
      <c r="B73" s="141" t="s">
        <v>208</v>
      </c>
      <c r="C73" s="126"/>
      <c r="D73" s="126"/>
      <c r="E73" s="134">
        <f>E74+E75</f>
        <v>6</v>
      </c>
      <c r="F73" s="135">
        <f t="shared" si="3"/>
        <v>9.375</v>
      </c>
      <c r="G73" s="104"/>
    </row>
    <row r="74" spans="1:7" ht="24" customHeight="1" x14ac:dyDescent="0.55000000000000004">
      <c r="A74" s="23"/>
      <c r="B74" s="276" t="s">
        <v>276</v>
      </c>
      <c r="C74" s="277"/>
      <c r="D74" s="277"/>
      <c r="E74" s="136">
        <v>1</v>
      </c>
      <c r="F74" s="137">
        <f t="shared" si="3"/>
        <v>1.5625</v>
      </c>
      <c r="G74" s="104"/>
    </row>
    <row r="75" spans="1:7" ht="24" customHeight="1" x14ac:dyDescent="0.55000000000000004">
      <c r="A75" s="23"/>
      <c r="B75" s="276" t="s">
        <v>277</v>
      </c>
      <c r="C75" s="277"/>
      <c r="D75" s="277"/>
      <c r="E75" s="136">
        <v>5</v>
      </c>
      <c r="F75" s="137">
        <f t="shared" si="3"/>
        <v>7.8125</v>
      </c>
      <c r="G75" s="104"/>
    </row>
    <row r="76" spans="1:7" ht="24" customHeight="1" x14ac:dyDescent="0.55000000000000004">
      <c r="A76" s="23"/>
      <c r="B76" s="141" t="s">
        <v>209</v>
      </c>
      <c r="C76" s="126"/>
      <c r="D76" s="126"/>
      <c r="E76" s="134">
        <f>SUM(E77:E79)</f>
        <v>23</v>
      </c>
      <c r="F76" s="135">
        <f t="shared" si="3"/>
        <v>35.9375</v>
      </c>
      <c r="G76" s="104"/>
    </row>
    <row r="77" spans="1:7" ht="24" customHeight="1" x14ac:dyDescent="0.55000000000000004">
      <c r="A77" s="23"/>
      <c r="B77" s="125" t="s">
        <v>210</v>
      </c>
      <c r="C77" s="126"/>
      <c r="D77" s="126"/>
      <c r="E77" s="136">
        <v>4</v>
      </c>
      <c r="F77" s="137">
        <f t="shared" si="3"/>
        <v>6.25</v>
      </c>
      <c r="G77" s="104"/>
    </row>
    <row r="78" spans="1:7" ht="24" customHeight="1" x14ac:dyDescent="0.55000000000000004">
      <c r="A78" s="23"/>
      <c r="B78" s="229" t="s">
        <v>211</v>
      </c>
      <c r="C78" s="230"/>
      <c r="D78" s="126"/>
      <c r="E78" s="136">
        <v>17</v>
      </c>
      <c r="F78" s="137">
        <f t="shared" si="3"/>
        <v>26.5625</v>
      </c>
      <c r="G78" s="104"/>
    </row>
    <row r="79" spans="1:7" ht="24" customHeight="1" x14ac:dyDescent="0.55000000000000004">
      <c r="A79" s="23"/>
      <c r="B79" s="274" t="s">
        <v>185</v>
      </c>
      <c r="C79" s="275"/>
      <c r="D79" s="194"/>
      <c r="E79" s="186">
        <v>2</v>
      </c>
      <c r="F79" s="174">
        <f t="shared" si="3"/>
        <v>3.125</v>
      </c>
    </row>
    <row r="80" spans="1:7" ht="24" customHeight="1" thickBot="1" x14ac:dyDescent="0.6">
      <c r="A80" s="23"/>
      <c r="B80" s="289" t="s">
        <v>234</v>
      </c>
      <c r="C80" s="290"/>
      <c r="D80" s="291"/>
      <c r="E80" s="205">
        <f>+E76+E73+E71+E63+E60+E58+E56+E54+E52+E50+E48+E46+E40+E31+E26</f>
        <v>149</v>
      </c>
      <c r="F80" s="206">
        <f>E80*100/E120</f>
        <v>69.953051643192495</v>
      </c>
      <c r="G80" s="105"/>
    </row>
    <row r="81" spans="1:7" ht="24" customHeight="1" thickTop="1" x14ac:dyDescent="0.55000000000000004">
      <c r="A81" s="23"/>
      <c r="B81" s="182" t="s">
        <v>164</v>
      </c>
      <c r="C81" s="183"/>
      <c r="D81" s="183"/>
      <c r="E81" s="159"/>
      <c r="F81" s="146"/>
    </row>
    <row r="82" spans="1:7" ht="24" customHeight="1" x14ac:dyDescent="0.55000000000000004">
      <c r="A82" s="23"/>
      <c r="B82" s="237" t="s">
        <v>169</v>
      </c>
      <c r="C82" s="238"/>
      <c r="D82" s="238"/>
      <c r="E82" s="144">
        <f>SUM(E83:E85)</f>
        <v>6</v>
      </c>
      <c r="F82" s="135">
        <f>E82*100/$E$120</f>
        <v>2.816901408450704</v>
      </c>
    </row>
    <row r="83" spans="1:7" ht="24" customHeight="1" x14ac:dyDescent="0.55000000000000004">
      <c r="A83" s="23"/>
      <c r="B83" s="235" t="s">
        <v>172</v>
      </c>
      <c r="C83" s="236"/>
      <c r="D83" s="236"/>
      <c r="E83" s="139">
        <v>1</v>
      </c>
      <c r="F83" s="137">
        <f t="shared" ref="F83:F118" si="4">E83*100/$E$120</f>
        <v>0.46948356807511737</v>
      </c>
    </row>
    <row r="84" spans="1:7" ht="24" customHeight="1" x14ac:dyDescent="0.55000000000000004">
      <c r="A84" s="23"/>
      <c r="B84" s="235" t="s">
        <v>173</v>
      </c>
      <c r="C84" s="236"/>
      <c r="D84" s="236"/>
      <c r="E84" s="139">
        <v>4</v>
      </c>
      <c r="F84" s="137">
        <f t="shared" si="4"/>
        <v>1.8779342723004695</v>
      </c>
    </row>
    <row r="85" spans="1:7" ht="24" customHeight="1" x14ac:dyDescent="0.55000000000000004">
      <c r="A85" s="23"/>
      <c r="B85" s="229" t="s">
        <v>171</v>
      </c>
      <c r="C85" s="230"/>
      <c r="D85" s="145"/>
      <c r="E85" s="139">
        <v>1</v>
      </c>
      <c r="F85" s="137">
        <f t="shared" si="4"/>
        <v>0.46948356807511737</v>
      </c>
    </row>
    <row r="86" spans="1:7" ht="24" customHeight="1" x14ac:dyDescent="0.55000000000000004">
      <c r="A86" s="23"/>
      <c r="B86" s="132" t="s">
        <v>175</v>
      </c>
      <c r="C86" s="138"/>
      <c r="D86" s="145"/>
      <c r="E86" s="144">
        <f>SUM(E87:E89)</f>
        <v>6</v>
      </c>
      <c r="F86" s="135">
        <f t="shared" si="4"/>
        <v>2.816901408450704</v>
      </c>
    </row>
    <row r="87" spans="1:7" ht="24" customHeight="1" x14ac:dyDescent="0.55000000000000004">
      <c r="A87" s="23"/>
      <c r="B87" s="235" t="s">
        <v>205</v>
      </c>
      <c r="C87" s="236"/>
      <c r="D87" s="236"/>
      <c r="E87" s="139">
        <v>1</v>
      </c>
      <c r="F87" s="137">
        <f t="shared" si="4"/>
        <v>0.46948356807511737</v>
      </c>
    </row>
    <row r="88" spans="1:7" ht="24" customHeight="1" x14ac:dyDescent="0.55000000000000004">
      <c r="A88" s="23"/>
      <c r="B88" s="235" t="s">
        <v>177</v>
      </c>
      <c r="C88" s="236"/>
      <c r="D88" s="145"/>
      <c r="E88" s="139">
        <v>4</v>
      </c>
      <c r="F88" s="137">
        <f t="shared" si="4"/>
        <v>1.8779342723004695</v>
      </c>
    </row>
    <row r="89" spans="1:7" ht="24" customHeight="1" x14ac:dyDescent="0.55000000000000004">
      <c r="A89" s="23"/>
      <c r="B89" s="227" t="s">
        <v>278</v>
      </c>
      <c r="C89" s="228"/>
      <c r="D89" s="145"/>
      <c r="E89" s="139">
        <v>1</v>
      </c>
      <c r="F89" s="137">
        <f t="shared" si="4"/>
        <v>0.46948356807511737</v>
      </c>
      <c r="G89" s="104"/>
    </row>
    <row r="90" spans="1:7" ht="24" customHeight="1" x14ac:dyDescent="0.55000000000000004">
      <c r="A90" s="23"/>
      <c r="B90" s="231" t="s">
        <v>180</v>
      </c>
      <c r="C90" s="232"/>
      <c r="D90" s="145"/>
      <c r="E90" s="144">
        <v>8</v>
      </c>
      <c r="F90" s="135">
        <f t="shared" si="4"/>
        <v>3.755868544600939</v>
      </c>
    </row>
    <row r="91" spans="1:7" ht="24" customHeight="1" x14ac:dyDescent="0.55000000000000004">
      <c r="A91" s="23"/>
      <c r="B91" s="229" t="s">
        <v>181</v>
      </c>
      <c r="C91" s="230"/>
      <c r="D91" s="145"/>
      <c r="E91" s="139">
        <v>2</v>
      </c>
      <c r="F91" s="137">
        <f t="shared" si="4"/>
        <v>0.93896713615023475</v>
      </c>
    </row>
    <row r="92" spans="1:7" ht="24" customHeight="1" x14ac:dyDescent="0.55000000000000004">
      <c r="A92" s="23"/>
      <c r="B92" s="125" t="s">
        <v>183</v>
      </c>
      <c r="C92" s="145"/>
      <c r="D92" s="145"/>
      <c r="E92" s="139">
        <v>1</v>
      </c>
      <c r="F92" s="137">
        <f t="shared" si="4"/>
        <v>0.46948356807511737</v>
      </c>
      <c r="G92" s="104"/>
    </row>
    <row r="93" spans="1:7" ht="24" customHeight="1" x14ac:dyDescent="0.55000000000000004">
      <c r="A93" s="23"/>
      <c r="B93" s="245" t="s">
        <v>185</v>
      </c>
      <c r="C93" s="246"/>
      <c r="D93" s="164"/>
      <c r="E93" s="147">
        <v>5</v>
      </c>
      <c r="F93" s="148">
        <f t="shared" si="4"/>
        <v>2.347417840375587</v>
      </c>
      <c r="G93" s="104"/>
    </row>
    <row r="94" spans="1:7" ht="24" customHeight="1" x14ac:dyDescent="0.55000000000000004">
      <c r="A94" s="23"/>
      <c r="B94" s="172"/>
      <c r="C94" s="172"/>
      <c r="D94" s="172"/>
      <c r="E94" s="185"/>
      <c r="F94" s="25"/>
      <c r="G94" s="105"/>
    </row>
    <row r="95" spans="1:7" ht="24" customHeight="1" x14ac:dyDescent="0.55000000000000004">
      <c r="A95" s="23"/>
      <c r="B95" s="172"/>
      <c r="C95" s="172"/>
      <c r="D95" s="172"/>
      <c r="E95" s="185"/>
      <c r="F95" s="25"/>
      <c r="G95" s="105"/>
    </row>
    <row r="96" spans="1:7" ht="24" customHeight="1" x14ac:dyDescent="0.55000000000000004">
      <c r="A96" s="273">
        <v>5</v>
      </c>
      <c r="B96" s="273"/>
      <c r="C96" s="273"/>
      <c r="D96" s="273"/>
      <c r="E96" s="273"/>
      <c r="F96" s="273"/>
      <c r="G96" s="273"/>
    </row>
    <row r="97" spans="1:7" ht="24" customHeight="1" x14ac:dyDescent="0.55000000000000004">
      <c r="A97" s="23"/>
      <c r="B97" s="199"/>
      <c r="C97" s="199"/>
      <c r="D97" s="199"/>
      <c r="E97" s="199"/>
      <c r="F97" s="199"/>
      <c r="G97" s="105"/>
    </row>
    <row r="98" spans="1:7" ht="24" customHeight="1" x14ac:dyDescent="0.55000000000000004">
      <c r="A98" s="23"/>
      <c r="B98" s="225" t="s">
        <v>260</v>
      </c>
      <c r="C98" s="226"/>
      <c r="D98" s="226"/>
      <c r="E98" s="198" t="s">
        <v>26</v>
      </c>
      <c r="F98" s="198" t="s">
        <v>27</v>
      </c>
      <c r="G98" s="105"/>
    </row>
    <row r="99" spans="1:7" ht="24" customHeight="1" x14ac:dyDescent="0.55000000000000004">
      <c r="A99" s="23"/>
      <c r="B99" s="171" t="s">
        <v>187</v>
      </c>
      <c r="C99" s="175"/>
      <c r="D99" s="207"/>
      <c r="E99" s="208">
        <f>SUM(E100:E101)</f>
        <v>2</v>
      </c>
      <c r="F99" s="178">
        <f t="shared" si="4"/>
        <v>0.93896713615023475</v>
      </c>
      <c r="G99" s="104"/>
    </row>
    <row r="100" spans="1:7" ht="24" customHeight="1" x14ac:dyDescent="0.55000000000000004">
      <c r="A100" s="23"/>
      <c r="B100" s="235" t="s">
        <v>212</v>
      </c>
      <c r="C100" s="236"/>
      <c r="D100" s="145"/>
      <c r="E100" s="139">
        <v>1</v>
      </c>
      <c r="F100" s="137">
        <f t="shared" si="4"/>
        <v>0.46948356807511737</v>
      </c>
      <c r="G100" s="104"/>
    </row>
    <row r="101" spans="1:7" ht="24" customHeight="1" x14ac:dyDescent="0.55000000000000004">
      <c r="A101" s="23"/>
      <c r="B101" s="240" t="s">
        <v>186</v>
      </c>
      <c r="C101" s="241"/>
      <c r="D101" s="145"/>
      <c r="E101" s="139">
        <v>1</v>
      </c>
      <c r="F101" s="137">
        <f t="shared" si="4"/>
        <v>0.46948356807511737</v>
      </c>
      <c r="G101" s="104"/>
    </row>
    <row r="102" spans="1:7" ht="24" customHeight="1" x14ac:dyDescent="0.55000000000000004">
      <c r="A102" s="23"/>
      <c r="B102" s="141" t="s">
        <v>189</v>
      </c>
      <c r="C102" s="142"/>
      <c r="D102" s="145"/>
      <c r="E102" s="144">
        <v>1</v>
      </c>
      <c r="F102" s="135">
        <f t="shared" si="4"/>
        <v>0.46948356807511737</v>
      </c>
      <c r="G102" s="104"/>
    </row>
    <row r="103" spans="1:7" ht="24" customHeight="1" x14ac:dyDescent="0.55000000000000004">
      <c r="A103" s="23"/>
      <c r="B103" s="125" t="s">
        <v>190</v>
      </c>
      <c r="C103" s="126"/>
      <c r="D103" s="145"/>
      <c r="E103" s="139">
        <v>1</v>
      </c>
      <c r="F103" s="137">
        <f t="shared" si="4"/>
        <v>0.46948356807511737</v>
      </c>
      <c r="G103" s="104"/>
    </row>
    <row r="104" spans="1:7" ht="24" customHeight="1" x14ac:dyDescent="0.55000000000000004">
      <c r="A104" s="23"/>
      <c r="B104" s="189" t="s">
        <v>200</v>
      </c>
      <c r="C104" s="181"/>
      <c r="D104" s="184"/>
      <c r="E104" s="190">
        <f>SUM(E105:E107)</f>
        <v>20</v>
      </c>
      <c r="F104" s="191">
        <f t="shared" si="4"/>
        <v>9.3896713615023479</v>
      </c>
      <c r="G104" s="104"/>
    </row>
    <row r="105" spans="1:7" ht="24" customHeight="1" x14ac:dyDescent="0.55000000000000004">
      <c r="A105" s="23"/>
      <c r="B105" s="222" t="s">
        <v>202</v>
      </c>
      <c r="C105" s="223"/>
      <c r="D105" s="197"/>
      <c r="E105" s="192">
        <v>11</v>
      </c>
      <c r="F105" s="193">
        <f t="shared" si="4"/>
        <v>5.164319248826291</v>
      </c>
      <c r="G105" s="104"/>
    </row>
    <row r="106" spans="1:7" ht="24" customHeight="1" x14ac:dyDescent="0.55000000000000004">
      <c r="A106" s="23"/>
      <c r="B106" s="229" t="s">
        <v>204</v>
      </c>
      <c r="C106" s="230"/>
      <c r="D106" s="126"/>
      <c r="E106" s="139">
        <v>7</v>
      </c>
      <c r="F106" s="137">
        <f t="shared" si="4"/>
        <v>3.2863849765258215</v>
      </c>
      <c r="G106" s="104"/>
    </row>
    <row r="107" spans="1:7" ht="24" customHeight="1" x14ac:dyDescent="0.55000000000000004">
      <c r="A107" s="23"/>
      <c r="B107" s="229" t="s">
        <v>218</v>
      </c>
      <c r="C107" s="230"/>
      <c r="D107" s="230"/>
      <c r="E107" s="139">
        <v>2</v>
      </c>
      <c r="F107" s="137">
        <f t="shared" si="4"/>
        <v>0.93896713615023475</v>
      </c>
      <c r="G107" s="104"/>
    </row>
    <row r="108" spans="1:7" ht="24" customHeight="1" x14ac:dyDescent="0.55000000000000004">
      <c r="A108" s="23"/>
      <c r="B108" s="141" t="s">
        <v>193</v>
      </c>
      <c r="C108" s="142"/>
      <c r="D108" s="145"/>
      <c r="E108" s="144">
        <v>1</v>
      </c>
      <c r="F108" s="135">
        <f t="shared" si="4"/>
        <v>0.46948356807511737</v>
      </c>
      <c r="G108" s="104"/>
    </row>
    <row r="109" spans="1:7" ht="24" customHeight="1" x14ac:dyDescent="0.55000000000000004">
      <c r="A109" s="23"/>
      <c r="B109" s="50" t="s">
        <v>192</v>
      </c>
      <c r="C109" s="133"/>
      <c r="D109" s="145"/>
      <c r="E109" s="139">
        <v>1</v>
      </c>
      <c r="F109" s="137">
        <f t="shared" si="4"/>
        <v>0.46948356807511737</v>
      </c>
      <c r="G109" s="104"/>
    </row>
    <row r="110" spans="1:7" ht="24" customHeight="1" x14ac:dyDescent="0.55000000000000004">
      <c r="A110" s="23"/>
      <c r="B110" s="237" t="s">
        <v>208</v>
      </c>
      <c r="C110" s="238"/>
      <c r="D110" s="145"/>
      <c r="E110" s="144">
        <v>6</v>
      </c>
      <c r="F110" s="135">
        <f t="shared" si="4"/>
        <v>2.816901408450704</v>
      </c>
      <c r="G110" s="104"/>
    </row>
    <row r="111" spans="1:7" ht="27" customHeight="1" x14ac:dyDescent="0.55000000000000004">
      <c r="A111" s="23"/>
      <c r="B111" s="242" t="s">
        <v>213</v>
      </c>
      <c r="C111" s="243"/>
      <c r="D111" s="244"/>
      <c r="E111" s="139">
        <v>2</v>
      </c>
      <c r="F111" s="137">
        <f t="shared" si="4"/>
        <v>0.93896713615023475</v>
      </c>
      <c r="G111" s="104"/>
    </row>
    <row r="112" spans="1:7" ht="24" customHeight="1" x14ac:dyDescent="0.55000000000000004">
      <c r="A112" s="23"/>
      <c r="B112" s="242" t="s">
        <v>214</v>
      </c>
      <c r="C112" s="243"/>
      <c r="D112" s="244"/>
      <c r="E112" s="139">
        <v>4</v>
      </c>
      <c r="F112" s="137">
        <f t="shared" si="4"/>
        <v>1.8779342723004695</v>
      </c>
      <c r="G112" s="104"/>
    </row>
    <row r="113" spans="1:7" ht="24" customHeight="1" x14ac:dyDescent="0.55000000000000004">
      <c r="A113" s="23"/>
      <c r="B113" s="237" t="s">
        <v>209</v>
      </c>
      <c r="C113" s="238"/>
      <c r="D113" s="238"/>
      <c r="E113" s="144">
        <v>13</v>
      </c>
      <c r="F113" s="135">
        <f t="shared" si="4"/>
        <v>6.103286384976526</v>
      </c>
      <c r="G113" s="104"/>
    </row>
    <row r="114" spans="1:7" ht="24" customHeight="1" x14ac:dyDescent="0.55000000000000004">
      <c r="A114" s="23"/>
      <c r="B114" s="235" t="s">
        <v>215</v>
      </c>
      <c r="C114" s="236"/>
      <c r="D114" s="236"/>
      <c r="E114" s="139">
        <v>1</v>
      </c>
      <c r="F114" s="137">
        <f t="shared" si="4"/>
        <v>0.46948356807511737</v>
      </c>
      <c r="G114" s="104"/>
    </row>
    <row r="115" spans="1:7" ht="24" customHeight="1" x14ac:dyDescent="0.55000000000000004">
      <c r="A115" s="23"/>
      <c r="B115" s="235" t="s">
        <v>210</v>
      </c>
      <c r="C115" s="236"/>
      <c r="D115" s="236"/>
      <c r="E115" s="139">
        <v>4</v>
      </c>
      <c r="F115" s="137">
        <f t="shared" si="4"/>
        <v>1.8779342723004695</v>
      </c>
      <c r="G115" s="104"/>
    </row>
    <row r="116" spans="1:7" ht="24" customHeight="1" x14ac:dyDescent="0.55000000000000004">
      <c r="A116" s="23"/>
      <c r="B116" s="235" t="s">
        <v>216</v>
      </c>
      <c r="C116" s="236"/>
      <c r="D116" s="145"/>
      <c r="E116" s="139">
        <v>8</v>
      </c>
      <c r="F116" s="137">
        <f t="shared" si="4"/>
        <v>3.755868544600939</v>
      </c>
      <c r="G116" s="104"/>
    </row>
    <row r="117" spans="1:7" ht="24" customHeight="1" x14ac:dyDescent="0.55000000000000004">
      <c r="A117" s="23"/>
      <c r="B117" s="141" t="s">
        <v>207</v>
      </c>
      <c r="C117" s="145"/>
      <c r="D117" s="145"/>
      <c r="E117" s="144">
        <v>1</v>
      </c>
      <c r="F117" s="135">
        <f t="shared" si="4"/>
        <v>0.46948356807511737</v>
      </c>
      <c r="G117" s="104"/>
    </row>
    <row r="118" spans="1:7" ht="24" customHeight="1" x14ac:dyDescent="0.55000000000000004">
      <c r="A118" s="23"/>
      <c r="B118" s="274" t="s">
        <v>217</v>
      </c>
      <c r="C118" s="275"/>
      <c r="D118" s="184"/>
      <c r="E118" s="186">
        <v>1</v>
      </c>
      <c r="F118" s="174">
        <f t="shared" si="4"/>
        <v>0.46948356807511737</v>
      </c>
      <c r="G118" s="104"/>
    </row>
    <row r="119" spans="1:7" x14ac:dyDescent="0.55000000000000004">
      <c r="A119" s="108"/>
      <c r="B119" s="271" t="s">
        <v>235</v>
      </c>
      <c r="C119" s="272"/>
      <c r="D119" s="272"/>
      <c r="E119" s="187">
        <f>E117+E113+E110+E108+E104+E102+E99+E90+E86+E82</f>
        <v>64</v>
      </c>
      <c r="F119" s="188">
        <f>F117+F113+F110+F108+F104+F102+F99+F90+F86+F82</f>
        <v>30.046948356807516</v>
      </c>
    </row>
    <row r="120" spans="1:7" ht="24" thickBot="1" x14ac:dyDescent="0.6">
      <c r="A120" s="23"/>
      <c r="B120" s="209" t="s">
        <v>236</v>
      </c>
      <c r="C120" s="210"/>
      <c r="D120" s="210"/>
      <c r="E120" s="127">
        <f>E80+E119</f>
        <v>213</v>
      </c>
      <c r="F120" s="128">
        <f>F80+F119</f>
        <v>100.00000000000001</v>
      </c>
    </row>
    <row r="121" spans="1:7" ht="24" thickTop="1" x14ac:dyDescent="0.55000000000000004">
      <c r="A121" s="23"/>
      <c r="B121" s="26"/>
      <c r="C121" s="26"/>
      <c r="D121" s="26"/>
      <c r="E121" s="27"/>
      <c r="F121" s="28"/>
      <c r="G121" s="105"/>
    </row>
    <row r="122" spans="1:7" x14ac:dyDescent="0.55000000000000004">
      <c r="B122" s="106" t="s">
        <v>268</v>
      </c>
      <c r="C122" s="24"/>
      <c r="D122" s="24"/>
      <c r="E122" s="29"/>
      <c r="F122" s="25"/>
    </row>
    <row r="123" spans="1:7" x14ac:dyDescent="0.55000000000000004">
      <c r="A123" s="18" t="s">
        <v>267</v>
      </c>
      <c r="B123" s="24"/>
      <c r="C123" s="24"/>
      <c r="D123" s="24"/>
      <c r="E123" s="29"/>
      <c r="F123" s="25"/>
    </row>
    <row r="124" spans="1:7" x14ac:dyDescent="0.55000000000000004">
      <c r="A124" s="18" t="s">
        <v>269</v>
      </c>
      <c r="B124" s="24"/>
      <c r="C124" s="24"/>
      <c r="D124" s="24"/>
      <c r="E124" s="29"/>
      <c r="F124" s="25"/>
    </row>
    <row r="125" spans="1:7" x14ac:dyDescent="0.55000000000000004">
      <c r="B125" s="24"/>
      <c r="C125" s="24"/>
      <c r="D125" s="24"/>
      <c r="E125" s="29"/>
      <c r="F125" s="25"/>
    </row>
    <row r="126" spans="1:7" x14ac:dyDescent="0.55000000000000004">
      <c r="B126" s="24"/>
      <c r="C126" s="24"/>
      <c r="D126" s="24"/>
      <c r="E126" s="29"/>
      <c r="F126" s="25"/>
      <c r="G126" s="105"/>
    </row>
    <row r="127" spans="1:7" x14ac:dyDescent="0.55000000000000004">
      <c r="A127" s="239" t="s">
        <v>261</v>
      </c>
      <c r="B127" s="239"/>
      <c r="C127" s="239"/>
      <c r="D127" s="239"/>
      <c r="E127" s="239"/>
      <c r="F127" s="239"/>
      <c r="G127" s="239"/>
    </row>
    <row r="128" spans="1:7" x14ac:dyDescent="0.55000000000000004">
      <c r="C128" s="30"/>
      <c r="D128" s="30"/>
      <c r="E128" s="31"/>
    </row>
    <row r="129" spans="1:6" x14ac:dyDescent="0.55000000000000004">
      <c r="A129" s="23" t="s">
        <v>266</v>
      </c>
    </row>
    <row r="130" spans="1:6" ht="15" customHeight="1" x14ac:dyDescent="0.55000000000000004"/>
    <row r="131" spans="1:6" x14ac:dyDescent="0.55000000000000004">
      <c r="B131" s="225" t="s">
        <v>29</v>
      </c>
      <c r="C131" s="226"/>
      <c r="D131" s="226"/>
      <c r="E131" s="214" t="s">
        <v>26</v>
      </c>
      <c r="F131" s="198" t="s">
        <v>27</v>
      </c>
    </row>
    <row r="132" spans="1:6" x14ac:dyDescent="0.55000000000000004">
      <c r="B132" s="286" t="str">
        <f>[1]คีย์ข้อมูล!K223</f>
        <v>website บัณฑิตวิทยาลัย</v>
      </c>
      <c r="C132" s="287"/>
      <c r="D132" s="288"/>
      <c r="E132" s="212">
        <f>[1]คีย์ข้อมูล!Q223</f>
        <v>145</v>
      </c>
      <c r="F132" s="213">
        <f t="shared" ref="F132:F138" si="5">E132*100/E$139</f>
        <v>48.821548821548824</v>
      </c>
    </row>
    <row r="133" spans="1:6" x14ac:dyDescent="0.55000000000000004">
      <c r="B133" s="268" t="str">
        <f>[1]คีย์ข้อมูล!K224</f>
        <v>คณะที่สังกัด</v>
      </c>
      <c r="C133" s="269"/>
      <c r="D133" s="270"/>
      <c r="E133" s="179">
        <f>[1]คีย์ข้อมูล!Q224</f>
        <v>60</v>
      </c>
      <c r="F133" s="180">
        <f t="shared" si="5"/>
        <v>20.202020202020201</v>
      </c>
    </row>
    <row r="134" spans="1:6" x14ac:dyDescent="0.55000000000000004">
      <c r="B134" s="211" t="s">
        <v>30</v>
      </c>
      <c r="C134" s="200"/>
      <c r="D134" s="201"/>
      <c r="E134" s="179">
        <f>[1]คีย์ข้อมูล!Q225</f>
        <v>45</v>
      </c>
      <c r="F134" s="180">
        <f t="shared" si="5"/>
        <v>15.151515151515152</v>
      </c>
    </row>
    <row r="135" spans="1:6" x14ac:dyDescent="0.55000000000000004">
      <c r="B135" s="268" t="s">
        <v>18</v>
      </c>
      <c r="C135" s="269"/>
      <c r="D135" s="270"/>
      <c r="E135" s="179">
        <f>คึย์ข้อมูล!D239</f>
        <v>34</v>
      </c>
      <c r="F135" s="180">
        <f t="shared" si="5"/>
        <v>11.447811447811448</v>
      </c>
    </row>
    <row r="136" spans="1:6" x14ac:dyDescent="0.55000000000000004">
      <c r="B136" s="211" t="s">
        <v>31</v>
      </c>
      <c r="C136" s="200"/>
      <c r="D136" s="201"/>
      <c r="E136" s="179">
        <f>คึย์ข้อมูล!D237</f>
        <v>2</v>
      </c>
      <c r="F136" s="180">
        <f t="shared" si="5"/>
        <v>0.67340067340067344</v>
      </c>
    </row>
    <row r="137" spans="1:6" x14ac:dyDescent="0.55000000000000004">
      <c r="B137" s="268" t="s">
        <v>32</v>
      </c>
      <c r="C137" s="269"/>
      <c r="D137" s="270"/>
      <c r="E137" s="179">
        <f>[1]คีย์ข้อมูล!Q227</f>
        <v>6</v>
      </c>
      <c r="F137" s="180">
        <f t="shared" si="5"/>
        <v>2.0202020202020203</v>
      </c>
    </row>
    <row r="138" spans="1:6" x14ac:dyDescent="0.55000000000000004">
      <c r="B138" s="215" t="s">
        <v>33</v>
      </c>
      <c r="C138" s="106"/>
      <c r="D138" s="216"/>
      <c r="E138" s="217">
        <f>+คึย์ข้อมูล!D236</f>
        <v>5</v>
      </c>
      <c r="F138" s="218">
        <f t="shared" si="5"/>
        <v>1.6835016835016836</v>
      </c>
    </row>
    <row r="139" spans="1:6" ht="24" thickBot="1" x14ac:dyDescent="0.6">
      <c r="B139" s="256" t="s">
        <v>28</v>
      </c>
      <c r="C139" s="257"/>
      <c r="D139" s="257"/>
      <c r="E139" s="127">
        <f>SUM(E132:E138)</f>
        <v>297</v>
      </c>
      <c r="F139" s="128">
        <f>SUM(F132:F138)</f>
        <v>100.00000000000001</v>
      </c>
    </row>
    <row r="140" spans="1:6" ht="24" thickTop="1" x14ac:dyDescent="0.55000000000000004"/>
    <row r="141" spans="1:6" x14ac:dyDescent="0.55000000000000004">
      <c r="A141" s="32"/>
      <c r="B141" s="18" t="s">
        <v>262</v>
      </c>
    </row>
    <row r="142" spans="1:6" x14ac:dyDescent="0.55000000000000004">
      <c r="A142" s="18" t="s">
        <v>270</v>
      </c>
    </row>
    <row r="143" spans="1:6" x14ac:dyDescent="0.55000000000000004">
      <c r="A143" s="18" t="s">
        <v>271</v>
      </c>
    </row>
    <row r="150" spans="1:7" x14ac:dyDescent="0.55000000000000004">
      <c r="A150" s="22"/>
      <c r="B150" s="22"/>
      <c r="C150" s="22"/>
      <c r="D150" s="22"/>
    </row>
    <row r="151" spans="1:7" x14ac:dyDescent="0.55000000000000004">
      <c r="A151" s="22"/>
      <c r="B151" s="22"/>
      <c r="C151" s="22"/>
      <c r="D151" s="22"/>
    </row>
    <row r="152" spans="1:7" x14ac:dyDescent="0.55000000000000004">
      <c r="A152" s="22"/>
      <c r="B152" s="22"/>
      <c r="C152" s="22"/>
      <c r="D152" s="22"/>
    </row>
    <row r="153" spans="1:7" x14ac:dyDescent="0.55000000000000004">
      <c r="A153" s="22"/>
      <c r="B153" s="22"/>
      <c r="C153" s="22"/>
      <c r="D153" s="22"/>
    </row>
    <row r="154" spans="1:7" x14ac:dyDescent="0.55000000000000004">
      <c r="A154" s="22"/>
      <c r="B154" s="22"/>
      <c r="C154" s="22"/>
      <c r="D154" s="22"/>
    </row>
    <row r="155" spans="1:7" x14ac:dyDescent="0.55000000000000004">
      <c r="A155" s="22"/>
      <c r="B155" s="22"/>
      <c r="C155" s="22"/>
      <c r="D155" s="22"/>
    </row>
    <row r="156" spans="1:7" x14ac:dyDescent="0.55000000000000004">
      <c r="A156" s="22"/>
      <c r="B156" s="22"/>
      <c r="C156" s="22"/>
      <c r="D156" s="22"/>
    </row>
    <row r="157" spans="1:7" x14ac:dyDescent="0.55000000000000004">
      <c r="A157" s="22"/>
      <c r="B157" s="22"/>
      <c r="C157" s="22"/>
      <c r="D157" s="22"/>
    </row>
    <row r="158" spans="1:7" x14ac:dyDescent="0.55000000000000004">
      <c r="A158" s="22"/>
      <c r="B158" s="22"/>
      <c r="C158" s="22"/>
      <c r="D158" s="22"/>
    </row>
    <row r="159" spans="1:7" x14ac:dyDescent="0.55000000000000004">
      <c r="A159" s="239" t="s">
        <v>263</v>
      </c>
      <c r="B159" s="239"/>
      <c r="C159" s="239"/>
      <c r="D159" s="239"/>
      <c r="E159" s="239"/>
      <c r="F159" s="239"/>
      <c r="G159" s="239"/>
    </row>
    <row r="160" spans="1:7" ht="12.75" customHeight="1" x14ac:dyDescent="0.55000000000000004">
      <c r="A160" s="22"/>
      <c r="B160" s="22"/>
      <c r="C160" s="22"/>
      <c r="D160" s="22"/>
    </row>
    <row r="161" spans="1:8" x14ac:dyDescent="0.55000000000000004">
      <c r="A161" s="21" t="s">
        <v>34</v>
      </c>
    </row>
    <row r="162" spans="1:8" ht="12" customHeight="1" x14ac:dyDescent="0.55000000000000004">
      <c r="A162" s="21"/>
    </row>
    <row r="163" spans="1:8" x14ac:dyDescent="0.55000000000000004">
      <c r="A163" s="23" t="s">
        <v>35</v>
      </c>
    </row>
    <row r="164" spans="1:8" ht="12" customHeight="1" x14ac:dyDescent="0.55000000000000004">
      <c r="A164" s="21"/>
    </row>
    <row r="165" spans="1:8" ht="21.75" customHeight="1" x14ac:dyDescent="0.55000000000000004">
      <c r="A165" s="258" t="s">
        <v>14</v>
      </c>
      <c r="B165" s="259"/>
      <c r="C165" s="259"/>
      <c r="D165" s="260"/>
      <c r="E165" s="264" t="s">
        <v>163</v>
      </c>
      <c r="F165" s="265"/>
      <c r="G165" s="266"/>
    </row>
    <row r="166" spans="1:8" ht="21" customHeight="1" x14ac:dyDescent="0.55000000000000004">
      <c r="A166" s="261"/>
      <c r="B166" s="262"/>
      <c r="C166" s="262"/>
      <c r="D166" s="263"/>
      <c r="E166" s="202"/>
      <c r="F166" s="202" t="s">
        <v>36</v>
      </c>
      <c r="G166" s="202" t="s">
        <v>37</v>
      </c>
    </row>
    <row r="167" spans="1:8" ht="28.5" customHeight="1" x14ac:dyDescent="0.55000000000000004">
      <c r="A167" s="298" t="s">
        <v>38</v>
      </c>
      <c r="B167" s="33"/>
      <c r="C167" s="33"/>
      <c r="D167" s="33"/>
      <c r="E167" s="35"/>
      <c r="F167" s="35"/>
      <c r="G167" s="130"/>
      <c r="H167" s="30"/>
    </row>
    <row r="168" spans="1:8" x14ac:dyDescent="0.55000000000000004">
      <c r="A168" s="34" t="s">
        <v>167</v>
      </c>
      <c r="B168" s="30"/>
      <c r="C168" s="30"/>
      <c r="D168" s="30"/>
      <c r="E168" s="38">
        <f>คึย์ข้อมูล!AC218</f>
        <v>3.1792452830188678</v>
      </c>
      <c r="F168" s="38">
        <f>คึย์ข้อมูล!AC219</f>
        <v>1.0735702036686432</v>
      </c>
      <c r="G168" s="219" t="str">
        <f t="shared" ref="G168:G171" si="6">IF(E168&gt;4.5,"มากที่สุด",IF(E168&gt;3.5,"มาก",IF(E168&gt;2.5,"ปานกลาง",IF(E168&gt;1.5,"น้อย",IF(E168&lt;=1.5,"น้อยที่สุด")))))</f>
        <v>ปานกลาง</v>
      </c>
    </row>
    <row r="169" spans="1:8" x14ac:dyDescent="0.55000000000000004">
      <c r="A169" s="40" t="s">
        <v>168</v>
      </c>
      <c r="B169" s="41"/>
      <c r="C169" s="41"/>
      <c r="D169" s="41"/>
      <c r="E169" s="42">
        <f>คึย์ข้อมูล!AD218</f>
        <v>3.2216981132075473</v>
      </c>
      <c r="F169" s="42">
        <f>คึย์ข้อมูล!AD219</f>
        <v>1.0131369067627354</v>
      </c>
      <c r="G169" s="299" t="str">
        <f t="shared" si="6"/>
        <v>ปานกลาง</v>
      </c>
    </row>
    <row r="170" spans="1:8" x14ac:dyDescent="0.55000000000000004">
      <c r="A170" s="40" t="s">
        <v>283</v>
      </c>
      <c r="B170" s="41"/>
      <c r="C170" s="41"/>
      <c r="D170" s="41"/>
      <c r="E170" s="42">
        <f>คึย์ข้อมูล!AE218</f>
        <v>3.2264150943396226</v>
      </c>
      <c r="F170" s="42">
        <f>คึย์ข้อมูล!AE219</f>
        <v>1.0144269165692423</v>
      </c>
      <c r="G170" s="300" t="str">
        <f t="shared" si="6"/>
        <v>ปานกลาง</v>
      </c>
    </row>
    <row r="171" spans="1:8" x14ac:dyDescent="0.55000000000000004">
      <c r="A171" s="229" t="s">
        <v>243</v>
      </c>
      <c r="B171" s="230"/>
      <c r="C171" s="230"/>
      <c r="D171" s="267"/>
      <c r="E171" s="42">
        <f>คึย์ข้อมูล!AF218</f>
        <v>3.1611374407582939</v>
      </c>
      <c r="F171" s="42">
        <f>คึย์ข้อมูล!AF219</f>
        <v>1.1009115855123535</v>
      </c>
      <c r="G171" s="219" t="str">
        <f t="shared" si="6"/>
        <v>ปานกลาง</v>
      </c>
    </row>
    <row r="172" spans="1:8" ht="24" thickBot="1" x14ac:dyDescent="0.6">
      <c r="A172" s="305"/>
      <c r="B172" s="306"/>
      <c r="C172" s="306"/>
      <c r="D172" s="307" t="s">
        <v>39</v>
      </c>
      <c r="E172" s="110">
        <f>คึย์ข้อมูล!AF220</f>
        <v>3.1971239828310831</v>
      </c>
      <c r="F172" s="110">
        <f>คึย์ข้อมูล!AF221</f>
        <v>1.049638685739132</v>
      </c>
      <c r="G172" s="304" t="str">
        <f t="shared" ref="G172" si="7">IF(E172&gt;4.5,"มากที่สุด",IF(E172&gt;3.5,"มาก",IF(E172&gt;2.5,"ปานกลาง",IF(E172&gt;1.5,"น้อย",IF(E172&lt;=1.5,"น้อยที่สุด")))))</f>
        <v>ปานกลาง</v>
      </c>
    </row>
    <row r="173" spans="1:8" ht="28.5" customHeight="1" thickTop="1" x14ac:dyDescent="0.55000000000000004">
      <c r="A173" s="122" t="s">
        <v>40</v>
      </c>
      <c r="B173" s="30"/>
      <c r="C173" s="30"/>
      <c r="D173" s="220"/>
      <c r="E173" s="60"/>
      <c r="F173" s="60"/>
      <c r="G173" s="301"/>
    </row>
    <row r="174" spans="1:8" x14ac:dyDescent="0.55000000000000004">
      <c r="A174" s="34" t="s">
        <v>167</v>
      </c>
      <c r="B174" s="30"/>
      <c r="C174" s="30"/>
      <c r="D174" s="30"/>
      <c r="E174" s="35">
        <f>คึย์ข้อมูล!AG218</f>
        <v>4.0900473933649293</v>
      </c>
      <c r="F174" s="35">
        <f>คึย์ข้อมูล!AG219</f>
        <v>0.80264176770647977</v>
      </c>
      <c r="G174" s="302" t="str">
        <f t="shared" ref="G174:G177" si="8">IF(E174&gt;4.5,"มากที่สุด",IF(E174&gt;3.5,"มาก",IF(E174&gt;2.5,"ปานกลาง",IF(E174&gt;1.5,"น้อย",IF(E174&lt;=1.5,"น้อยที่สุด")))))</f>
        <v>มาก</v>
      </c>
    </row>
    <row r="175" spans="1:8" x14ac:dyDescent="0.55000000000000004">
      <c r="A175" s="40" t="s">
        <v>168</v>
      </c>
      <c r="B175" s="41"/>
      <c r="C175" s="41"/>
      <c r="D175" s="41"/>
      <c r="E175" s="160">
        <f>คึย์ข้อมูล!AH218</f>
        <v>4.1042654028436019</v>
      </c>
      <c r="F175" s="160">
        <f>คึย์ข้อมูล!AH219</f>
        <v>0.75500287333871607</v>
      </c>
      <c r="G175" s="300" t="str">
        <f t="shared" si="8"/>
        <v>มาก</v>
      </c>
    </row>
    <row r="176" spans="1:8" x14ac:dyDescent="0.55000000000000004">
      <c r="A176" s="40" t="s">
        <v>283</v>
      </c>
      <c r="B176" s="41"/>
      <c r="C176" s="41"/>
      <c r="D176" s="41"/>
      <c r="E176" s="161">
        <f>คึย์ข้อมูล!AI218</f>
        <v>4.0523809523809522</v>
      </c>
      <c r="F176" s="161">
        <f>คึย์ข้อมูล!AI219</f>
        <v>0.79599418599199634</v>
      </c>
      <c r="G176" s="300" t="str">
        <f t="shared" si="8"/>
        <v>มาก</v>
      </c>
    </row>
    <row r="177" spans="1:9" x14ac:dyDescent="0.55000000000000004">
      <c r="A177" s="229" t="s">
        <v>243</v>
      </c>
      <c r="B177" s="230"/>
      <c r="C177" s="230"/>
      <c r="D177" s="267"/>
      <c r="E177" s="38">
        <f>คึย์ข้อมูล!AJ218</f>
        <v>4.0382775119617227</v>
      </c>
      <c r="F177" s="38">
        <f>คึย์ข้อมูล!AJ219</f>
        <v>0.77115603748872918</v>
      </c>
      <c r="G177" s="219" t="str">
        <f t="shared" si="8"/>
        <v>มาก</v>
      </c>
    </row>
    <row r="178" spans="1:9" ht="24" thickBot="1" x14ac:dyDescent="0.6">
      <c r="A178" s="303"/>
      <c r="B178" s="45"/>
      <c r="C178" s="46"/>
      <c r="D178" s="47" t="s">
        <v>39</v>
      </c>
      <c r="E178" s="110">
        <f>AVERAGE(E175:E177)</f>
        <v>4.0649746223954253</v>
      </c>
      <c r="F178" s="110">
        <f>คึย์ข้อมูล!AK221</f>
        <v>0.78560951917302158</v>
      </c>
      <c r="G178" s="304" t="str">
        <f t="shared" ref="G178" si="9">IF(E178&gt;4.5,"มากที่สุด",IF(E178&gt;3.5,"มาก",IF(E178&gt;2.5,"ปานกลาง",IF(E178&gt;1.5,"น้อย",IF(E178&lt;=1.5,"น้อยที่สุด")))))</f>
        <v>มาก</v>
      </c>
      <c r="I178" s="48"/>
    </row>
    <row r="179" spans="1:9" ht="24" thickTop="1" x14ac:dyDescent="0.55000000000000004">
      <c r="A179" s="21"/>
    </row>
    <row r="180" spans="1:9" x14ac:dyDescent="0.55000000000000004">
      <c r="A180" s="21"/>
      <c r="B180" s="18" t="s">
        <v>237</v>
      </c>
    </row>
    <row r="181" spans="1:9" x14ac:dyDescent="0.55000000000000004">
      <c r="A181" s="18" t="s">
        <v>238</v>
      </c>
    </row>
    <row r="182" spans="1:9" x14ac:dyDescent="0.55000000000000004">
      <c r="A182" s="18" t="s">
        <v>272</v>
      </c>
    </row>
    <row r="183" spans="1:9" x14ac:dyDescent="0.55000000000000004">
      <c r="A183" s="18" t="s">
        <v>239</v>
      </c>
    </row>
    <row r="184" spans="1:9" x14ac:dyDescent="0.55000000000000004">
      <c r="A184" s="18" t="s">
        <v>244</v>
      </c>
    </row>
    <row r="185" spans="1:9" x14ac:dyDescent="0.55000000000000004">
      <c r="E185" s="105"/>
      <c r="F185" s="105"/>
      <c r="G185" s="105"/>
    </row>
    <row r="186" spans="1:9" x14ac:dyDescent="0.55000000000000004">
      <c r="E186" s="105"/>
      <c r="F186" s="105"/>
      <c r="G186" s="105"/>
    </row>
    <row r="187" spans="1:9" x14ac:dyDescent="0.55000000000000004">
      <c r="E187" s="105"/>
      <c r="F187" s="105"/>
      <c r="G187" s="105"/>
    </row>
    <row r="188" spans="1:9" x14ac:dyDescent="0.55000000000000004">
      <c r="E188" s="105"/>
      <c r="F188" s="105"/>
      <c r="G188" s="105"/>
    </row>
    <row r="189" spans="1:9" x14ac:dyDescent="0.55000000000000004">
      <c r="E189" s="105"/>
      <c r="F189" s="105"/>
      <c r="G189" s="105"/>
    </row>
    <row r="190" spans="1:9" x14ac:dyDescent="0.55000000000000004">
      <c r="E190" s="105"/>
      <c r="F190" s="105"/>
      <c r="G190" s="105"/>
    </row>
    <row r="192" spans="1:9" x14ac:dyDescent="0.55000000000000004">
      <c r="A192" s="239" t="s">
        <v>264</v>
      </c>
      <c r="B192" s="239"/>
      <c r="C192" s="239"/>
      <c r="D192" s="239"/>
      <c r="E192" s="239"/>
      <c r="F192" s="239"/>
      <c r="G192" s="239"/>
    </row>
    <row r="193" spans="1:9" x14ac:dyDescent="0.55000000000000004">
      <c r="A193" s="23" t="s">
        <v>41</v>
      </c>
    </row>
    <row r="194" spans="1:9" ht="13.5" customHeight="1" x14ac:dyDescent="0.55000000000000004">
      <c r="A194" s="23"/>
    </row>
    <row r="195" spans="1:9" ht="21.95" customHeight="1" x14ac:dyDescent="0.55000000000000004">
      <c r="A195" s="258" t="s">
        <v>14</v>
      </c>
      <c r="B195" s="259"/>
      <c r="C195" s="259"/>
      <c r="D195" s="260"/>
      <c r="E195" s="264" t="s">
        <v>163</v>
      </c>
      <c r="F195" s="265"/>
      <c r="G195" s="266"/>
    </row>
    <row r="196" spans="1:9" ht="21.95" customHeight="1" x14ac:dyDescent="0.55000000000000004">
      <c r="A196" s="261"/>
      <c r="B196" s="262"/>
      <c r="C196" s="262"/>
      <c r="D196" s="263"/>
      <c r="E196" s="198"/>
      <c r="F196" s="198" t="s">
        <v>36</v>
      </c>
      <c r="G196" s="198" t="s">
        <v>37</v>
      </c>
    </row>
    <row r="197" spans="1:9" ht="21.95" customHeight="1" x14ac:dyDescent="0.55000000000000004">
      <c r="A197" s="34" t="s">
        <v>42</v>
      </c>
      <c r="B197" s="30"/>
      <c r="C197" s="30"/>
      <c r="D197" s="30"/>
      <c r="E197" s="35"/>
      <c r="F197" s="219"/>
      <c r="G197" s="43"/>
    </row>
    <row r="198" spans="1:9" ht="21.95" customHeight="1" x14ac:dyDescent="0.55000000000000004">
      <c r="A198" s="36" t="s">
        <v>43</v>
      </c>
      <c r="B198" s="37"/>
      <c r="C198" s="37"/>
      <c r="D198" s="37"/>
      <c r="E198" s="38">
        <f>คึย์ข้อมูล!S218</f>
        <v>4.2688679245283021</v>
      </c>
      <c r="F198" s="38">
        <f>คึย์ข้อมูล!S219</f>
        <v>0.62973148683115121</v>
      </c>
      <c r="G198" s="49" t="str">
        <f>IF(E198&gt;4.5,"มากที่สุด",IF(E198&gt;3.5,"มาก",IF(E198&gt;2.5,"ปานกลาง",IF(E198&gt;1.5,"น้อย",IF(E198&lt;=1.5,"น้อยที่สุด")))))</f>
        <v>มาก</v>
      </c>
    </row>
    <row r="199" spans="1:9" ht="21.95" customHeight="1" x14ac:dyDescent="0.55000000000000004">
      <c r="A199" s="50" t="s">
        <v>219</v>
      </c>
      <c r="B199" s="51"/>
      <c r="C199" s="51"/>
      <c r="D199" s="51"/>
      <c r="E199" s="52">
        <f>คึย์ข้อมูล!T218</f>
        <v>4.089201877934272</v>
      </c>
      <c r="F199" s="52">
        <f>คึย์ข้อมูล!T219</f>
        <v>0.82217258299147389</v>
      </c>
      <c r="G199" s="49" t="str">
        <f>IF(E199&gt;4.5,"มากที่สุด",IF(E199&gt;3.5,"มาก",IF(E199&gt;2.5,"ปานกลาง",IF(E199&gt;1.5,"น้อย",IF(E199&lt;=1.5,"น้อยที่สุด")))))</f>
        <v>มาก</v>
      </c>
    </row>
    <row r="200" spans="1:9" ht="21.95" customHeight="1" x14ac:dyDescent="0.55000000000000004">
      <c r="A200" s="53" t="s">
        <v>44</v>
      </c>
      <c r="B200" s="54"/>
      <c r="C200" s="54"/>
      <c r="D200" s="54"/>
      <c r="E200" s="55">
        <f>คึย์ข้อมูล!U218</f>
        <v>3.755868544600939</v>
      </c>
      <c r="F200" s="55">
        <f>คึย์ข้อมูล!U219</f>
        <v>0.92986396935567461</v>
      </c>
      <c r="G200" s="56" t="str">
        <f t="shared" ref="G200:G212" si="10">IF(E200&gt;4.5,"มากที่สุด",IF(E200&gt;3.5,"มาก",IF(E200&gt;2.5,"ปานกลาง",IF(E200&gt;1.5,"น้อย",IF(E200&lt;=1.5,"น้อยที่สุด")))))</f>
        <v>มาก</v>
      </c>
    </row>
    <row r="201" spans="1:9" ht="21.95" customHeight="1" x14ac:dyDescent="0.55000000000000004">
      <c r="A201" s="57"/>
      <c r="B201" s="58"/>
      <c r="C201" s="59" t="s">
        <v>45</v>
      </c>
      <c r="D201" s="59"/>
      <c r="E201" s="60">
        <f>คึย์ข้อมูล!U220</f>
        <v>4.0376175548589339</v>
      </c>
      <c r="F201" s="60">
        <f>คึย์ข้อมูล!U221</f>
        <v>0.83025329369118628</v>
      </c>
      <c r="G201" s="61" t="str">
        <f>IF(E201&gt;4.5,"มากที่สุด",IF(E201&gt;3.5,"มาก",IF(E201&gt;2.5,"ปานกลาง",IF(E201&gt;1.5,"น้อย",IF(E201&lt;=1.5,"น้อยที่สุด")))))</f>
        <v>มาก</v>
      </c>
      <c r="I201" s="48"/>
    </row>
    <row r="202" spans="1:9" ht="21.95" customHeight="1" x14ac:dyDescent="0.55000000000000004">
      <c r="A202" s="62" t="s">
        <v>46</v>
      </c>
      <c r="B202" s="63"/>
      <c r="C202" s="63"/>
      <c r="D202" s="63"/>
      <c r="E202" s="64"/>
      <c r="F202" s="64"/>
      <c r="G202" s="64"/>
    </row>
    <row r="203" spans="1:9" ht="21.95" customHeight="1" x14ac:dyDescent="0.55000000000000004">
      <c r="A203" s="36" t="s">
        <v>47</v>
      </c>
      <c r="B203" s="37"/>
      <c r="C203" s="37"/>
      <c r="D203" s="37"/>
      <c r="E203" s="38">
        <f>คึย์ข้อมูล!V218</f>
        <v>4</v>
      </c>
      <c r="F203" s="38">
        <f>คึย์ข้อมูล!V219</f>
        <v>0.82986700457544327</v>
      </c>
      <c r="G203" s="39" t="str">
        <f t="shared" si="10"/>
        <v>มาก</v>
      </c>
    </row>
    <row r="204" spans="1:9" ht="21.95" customHeight="1" x14ac:dyDescent="0.55000000000000004">
      <c r="A204" s="36" t="s">
        <v>48</v>
      </c>
      <c r="B204" s="37"/>
      <c r="C204" s="37"/>
      <c r="D204" s="37"/>
      <c r="E204" s="38">
        <f>คึย์ข้อมูล!W218</f>
        <v>4.0849056603773581</v>
      </c>
      <c r="F204" s="38">
        <f>คึย์ข้อมูล!W219</f>
        <v>0.76805811056197759</v>
      </c>
      <c r="G204" s="65" t="str">
        <f>IF(E204&gt;4.5,"มากที่สุด",IF(E204&gt;3.5,"มาก",IF(E204&gt;2.5,"ปานกลาง",IF(E204&gt;1.5,"น้อย",IF(E204&lt;=1.5,"น้อยที่สุด")))))</f>
        <v>มาก</v>
      </c>
    </row>
    <row r="205" spans="1:9" ht="21.95" customHeight="1" x14ac:dyDescent="0.55000000000000004">
      <c r="A205" s="66"/>
      <c r="B205" s="67"/>
      <c r="C205" s="68" t="s">
        <v>49</v>
      </c>
      <c r="D205" s="68"/>
      <c r="E205" s="69">
        <f>คึย์ข้อมูล!W220</f>
        <v>4.0424528301886795</v>
      </c>
      <c r="F205" s="69">
        <f>คึย์ข้อมูล!W221</f>
        <v>0.79981962450449273</v>
      </c>
      <c r="G205" s="70" t="str">
        <f t="shared" si="10"/>
        <v>มาก</v>
      </c>
    </row>
    <row r="206" spans="1:9" ht="21.95" customHeight="1" x14ac:dyDescent="0.55000000000000004">
      <c r="A206" s="34" t="s">
        <v>50</v>
      </c>
      <c r="B206" s="30"/>
      <c r="C206" s="30"/>
      <c r="D206" s="30"/>
      <c r="E206" s="35"/>
      <c r="F206" s="35"/>
      <c r="G206" s="43"/>
    </row>
    <row r="207" spans="1:9" ht="21.95" customHeight="1" x14ac:dyDescent="0.55000000000000004">
      <c r="A207" s="36" t="s">
        <v>51</v>
      </c>
      <c r="B207" s="37"/>
      <c r="C207" s="37"/>
      <c r="D207" s="37"/>
      <c r="E207" s="38">
        <f>คึย์ข้อมูล!X218</f>
        <v>4.1603773584905657</v>
      </c>
      <c r="F207" s="38">
        <f>คึย์ข้อมูล!X219</f>
        <v>0.79853886060854506</v>
      </c>
      <c r="G207" s="39" t="str">
        <f t="shared" si="10"/>
        <v>มาก</v>
      </c>
    </row>
    <row r="208" spans="1:9" ht="21.95" customHeight="1" x14ac:dyDescent="0.55000000000000004">
      <c r="A208" s="36" t="s">
        <v>52</v>
      </c>
      <c r="B208" s="51"/>
      <c r="C208" s="51"/>
      <c r="D208" s="51"/>
      <c r="E208" s="52">
        <f>คึย์ข้อมูล!Y218</f>
        <v>3.7971698113207548</v>
      </c>
      <c r="F208" s="52">
        <f>คึย์ข้อมูล!X219</f>
        <v>0.79853886060854506</v>
      </c>
      <c r="G208" s="39" t="str">
        <f t="shared" si="10"/>
        <v>มาก</v>
      </c>
    </row>
    <row r="209" spans="1:7" ht="21.95" customHeight="1" x14ac:dyDescent="0.55000000000000004">
      <c r="A209" s="36" t="s">
        <v>53</v>
      </c>
      <c r="B209" s="51"/>
      <c r="C209" s="51"/>
      <c r="D209" s="51"/>
      <c r="E209" s="52">
        <f>คึย์ข้อมูล!Z218</f>
        <v>4.1462264150943398</v>
      </c>
      <c r="F209" s="52">
        <f>[1]คีย์ข้อมูล!R213</f>
        <v>0.75919361181452916</v>
      </c>
      <c r="G209" s="39" t="str">
        <f t="shared" si="10"/>
        <v>มาก</v>
      </c>
    </row>
    <row r="210" spans="1:7" ht="21.95" customHeight="1" x14ac:dyDescent="0.55000000000000004">
      <c r="A210" s="36" t="s">
        <v>54</v>
      </c>
      <c r="B210" s="51"/>
      <c r="C210" s="51"/>
      <c r="D210" s="51"/>
      <c r="E210" s="52">
        <f>คึย์ข้อมูล!AA218</f>
        <v>4.0754716981132075</v>
      </c>
      <c r="F210" s="52">
        <f>คึย์ข้อมูล!AA219</f>
        <v>0.76285958914449614</v>
      </c>
      <c r="G210" s="39" t="str">
        <f t="shared" si="10"/>
        <v>มาก</v>
      </c>
    </row>
    <row r="211" spans="1:7" ht="21.95" customHeight="1" x14ac:dyDescent="0.55000000000000004">
      <c r="A211" s="53" t="s">
        <v>55</v>
      </c>
      <c r="B211" s="54"/>
      <c r="C211" s="54"/>
      <c r="D211" s="54"/>
      <c r="E211" s="55">
        <f>คึย์ข้อมูล!AB218</f>
        <v>4.2296650717703352</v>
      </c>
      <c r="F211" s="55">
        <f>คึย์ข้อมูล!AB219</f>
        <v>0.71715274548780239</v>
      </c>
      <c r="G211" s="65" t="str">
        <f t="shared" si="10"/>
        <v>มาก</v>
      </c>
    </row>
    <row r="212" spans="1:7" ht="21.95" customHeight="1" x14ac:dyDescent="0.55000000000000004">
      <c r="A212" s="66"/>
      <c r="B212" s="58"/>
      <c r="C212" s="59" t="s">
        <v>56</v>
      </c>
      <c r="D212" s="59"/>
      <c r="E212" s="60">
        <f>คึย์ข้อมูล!Z220</f>
        <v>4.081782070957841</v>
      </c>
      <c r="F212" s="60">
        <f>คึย์ข้อมูล!Z221</f>
        <v>0.80657973538133476</v>
      </c>
      <c r="G212" s="71" t="str">
        <f t="shared" si="10"/>
        <v>มาก</v>
      </c>
    </row>
    <row r="213" spans="1:7" ht="21.95" customHeight="1" x14ac:dyDescent="0.55000000000000004">
      <c r="A213" s="62" t="s">
        <v>57</v>
      </c>
      <c r="B213" s="63"/>
      <c r="C213" s="63"/>
      <c r="D213" s="63"/>
      <c r="E213" s="64"/>
      <c r="F213" s="64"/>
      <c r="G213" s="64"/>
    </row>
    <row r="214" spans="1:7" ht="21.95" customHeight="1" x14ac:dyDescent="0.55000000000000004">
      <c r="A214" s="34" t="s">
        <v>220</v>
      </c>
      <c r="B214" s="30"/>
      <c r="C214" s="30"/>
      <c r="D214" s="44"/>
      <c r="E214" s="38">
        <f>คึย์ข้อมูล!AL218</f>
        <v>4.466981132075472</v>
      </c>
      <c r="F214" s="38">
        <f>คึย์ข้อมูล!AL219</f>
        <v>0.67721505235077761</v>
      </c>
      <c r="G214" s="39" t="str">
        <f>IF(E214&gt;4.5,"มากที่สุด",IF(E214&gt;3.5,"มาก",IF(E214&gt;2.5,"ปานกลาง",IF(E214&gt;1.5,"น้อย",IF(E214&lt;=1.5,"น้อยที่สุด")))))</f>
        <v>มาก</v>
      </c>
    </row>
    <row r="215" spans="1:7" ht="21.95" customHeight="1" x14ac:dyDescent="0.55000000000000004">
      <c r="A215" s="40" t="s">
        <v>221</v>
      </c>
      <c r="B215" s="41"/>
      <c r="C215" s="41"/>
      <c r="D215" s="41"/>
      <c r="E215" s="38">
        <f>คึย์ข้อมูล!AM218</f>
        <v>4.080568720379147</v>
      </c>
      <c r="F215" s="38">
        <f>คึย์ข้อมูล!AM219</f>
        <v>0.90929153938016727</v>
      </c>
      <c r="G215" s="39" t="str">
        <f t="shared" ref="G215:G217" si="11">IF(E215&gt;4.5,"มากที่สุด",IF(E215&gt;3.5,"มาก",IF(E215&gt;2.5,"ปานกลาง",IF(E215&gt;1.5,"น้อย",IF(E215&lt;=1.5,"น้อยที่สุด")))))</f>
        <v>มาก</v>
      </c>
    </row>
    <row r="216" spans="1:7" ht="21.95" customHeight="1" x14ac:dyDescent="0.55000000000000004">
      <c r="A216" s="40" t="s">
        <v>222</v>
      </c>
      <c r="B216" s="41"/>
      <c r="C216" s="41"/>
      <c r="D216" s="41"/>
      <c r="E216" s="35">
        <f>คึย์ข้อมูล!AN218</f>
        <v>4.0571428571428569</v>
      </c>
      <c r="F216" s="35">
        <f>คึย์ข้อมูล!AN219</f>
        <v>0.9863040228181188</v>
      </c>
      <c r="G216" s="39" t="str">
        <f t="shared" si="11"/>
        <v>มาก</v>
      </c>
    </row>
    <row r="217" spans="1:7" ht="21.95" customHeight="1" x14ac:dyDescent="0.55000000000000004">
      <c r="A217" s="40" t="s">
        <v>273</v>
      </c>
      <c r="B217" s="41"/>
      <c r="C217" s="41"/>
      <c r="D217" s="41"/>
      <c r="E217" s="42">
        <f>คึย์ข้อมูล!AO218</f>
        <v>4.2843601895734595</v>
      </c>
      <c r="F217" s="42">
        <f>คึย์ข้อมูล!AO219</f>
        <v>0.83077241346773845</v>
      </c>
      <c r="G217" s="39" t="str">
        <f t="shared" si="11"/>
        <v>มาก</v>
      </c>
    </row>
    <row r="218" spans="1:7" ht="21.95" customHeight="1" x14ac:dyDescent="0.55000000000000004">
      <c r="A218" s="72" t="s">
        <v>274</v>
      </c>
      <c r="B218" s="73"/>
      <c r="C218" s="73"/>
      <c r="D218" s="73"/>
      <c r="E218" s="74"/>
      <c r="F218" s="74"/>
      <c r="G218" s="75"/>
    </row>
    <row r="219" spans="1:7" ht="21.95" customHeight="1" x14ac:dyDescent="0.55000000000000004">
      <c r="A219" s="76"/>
      <c r="B219" s="77"/>
      <c r="C219" s="78" t="s">
        <v>58</v>
      </c>
      <c r="D219" s="78"/>
      <c r="E219" s="79">
        <f>คึย์ข้อมูล!AO220</f>
        <v>4.2222632247927336</v>
      </c>
      <c r="F219" s="79">
        <f>คึย์ข้อมูล!AO221</f>
        <v>0.87276114029309937</v>
      </c>
      <c r="G219" s="70" t="str">
        <f t="shared" ref="G219:G225" si="12">IF(E219&gt;4.5,"มากที่สุด",IF(E219&gt;3.5,"มาก",IF(E219&gt;2.5,"ปานกลาง",IF(E219&gt;1.5,"น้อย",IF(E219&lt;=1.5,"น้อยที่สุด")))))</f>
        <v>มาก</v>
      </c>
    </row>
    <row r="220" spans="1:7" ht="21.95" customHeight="1" x14ac:dyDescent="0.55000000000000004">
      <c r="A220" s="34" t="s">
        <v>59</v>
      </c>
      <c r="B220" s="58"/>
      <c r="C220" s="58"/>
      <c r="D220" s="58"/>
      <c r="E220" s="80"/>
      <c r="F220" s="80"/>
      <c r="G220" s="64"/>
    </row>
    <row r="221" spans="1:7" ht="21.95" customHeight="1" x14ac:dyDescent="0.55000000000000004">
      <c r="A221" s="50" t="s">
        <v>223</v>
      </c>
      <c r="B221" s="51"/>
      <c r="C221" s="51"/>
      <c r="D221" s="51"/>
      <c r="E221" s="81">
        <f>คึย์ข้อมูล!AP218</f>
        <v>4.1084905660377355</v>
      </c>
      <c r="F221" s="81">
        <f>คึย์ข้อมูล!AP219</f>
        <v>0.81019779043528461</v>
      </c>
      <c r="G221" s="82" t="str">
        <f t="shared" si="12"/>
        <v>มาก</v>
      </c>
    </row>
    <row r="222" spans="1:7" ht="21.95" customHeight="1" x14ac:dyDescent="0.55000000000000004">
      <c r="A222" s="50" t="s">
        <v>224</v>
      </c>
      <c r="B222" s="51"/>
      <c r="C222" s="51"/>
      <c r="D222" s="51"/>
      <c r="E222" s="81">
        <f>คึย์ข้อมูล!AQ218</f>
        <v>4.117924528301887</v>
      </c>
      <c r="F222" s="81">
        <f>คึย์ข้อมูล!AQ219</f>
        <v>0.74798904746667827</v>
      </c>
      <c r="G222" s="82" t="str">
        <f t="shared" si="12"/>
        <v>มาก</v>
      </c>
    </row>
    <row r="223" spans="1:7" ht="21.95" customHeight="1" x14ac:dyDescent="0.55000000000000004">
      <c r="A223" s="53" t="s">
        <v>225</v>
      </c>
      <c r="B223" s="54"/>
      <c r="C223" s="54"/>
      <c r="D223" s="54"/>
      <c r="E223" s="83">
        <f>คึย์ข้อมูล!AR218</f>
        <v>4.2075471698113205</v>
      </c>
      <c r="F223" s="83">
        <f>คึย์ข้อมูล!AR219</f>
        <v>0.75056984521841408</v>
      </c>
      <c r="G223" s="65" t="str">
        <f t="shared" si="12"/>
        <v>มาก</v>
      </c>
    </row>
    <row r="224" spans="1:7" ht="21.95" customHeight="1" x14ac:dyDescent="0.55000000000000004">
      <c r="A224" s="66"/>
      <c r="B224" s="67"/>
      <c r="C224" s="68" t="s">
        <v>60</v>
      </c>
      <c r="D224" s="68"/>
      <c r="E224" s="69">
        <f>AVERAGE(E221:E223)</f>
        <v>4.1446540880503138</v>
      </c>
      <c r="F224" s="69">
        <f>STDEV([1]คีย์ข้อมูล!AF3:AI209)</f>
        <v>0.77803017293844645</v>
      </c>
      <c r="G224" s="84" t="str">
        <f t="shared" si="12"/>
        <v>มาก</v>
      </c>
    </row>
    <row r="225" spans="1:8" ht="21.95" customHeight="1" thickBot="1" x14ac:dyDescent="0.6">
      <c r="A225" s="253" t="s">
        <v>61</v>
      </c>
      <c r="B225" s="254"/>
      <c r="C225" s="254"/>
      <c r="D225" s="255"/>
      <c r="E225" s="162">
        <f>คึย์ข้อมูล!AS218</f>
        <v>3.9637452620786866</v>
      </c>
      <c r="F225" s="162">
        <f>คึย์ข้อมูล!AS219</f>
        <v>0.91519229388419043</v>
      </c>
      <c r="G225" s="163" t="str">
        <f t="shared" si="12"/>
        <v>มาก</v>
      </c>
    </row>
    <row r="226" spans="1:8" ht="24" thickTop="1" x14ac:dyDescent="0.55000000000000004">
      <c r="A226" s="239" t="s">
        <v>265</v>
      </c>
      <c r="B226" s="239"/>
      <c r="C226" s="239"/>
      <c r="D226" s="239"/>
      <c r="E226" s="239"/>
      <c r="F226" s="239"/>
      <c r="G226" s="239"/>
    </row>
    <row r="227" spans="1:8" x14ac:dyDescent="0.55000000000000004">
      <c r="A227" s="19"/>
      <c r="B227" s="19"/>
      <c r="C227" s="19"/>
      <c r="D227" s="19"/>
      <c r="E227" s="19"/>
      <c r="F227" s="19"/>
      <c r="G227" s="19"/>
    </row>
    <row r="228" spans="1:8" x14ac:dyDescent="0.55000000000000004">
      <c r="A228" s="18" t="s">
        <v>62</v>
      </c>
      <c r="B228" s="30" t="s">
        <v>242</v>
      </c>
      <c r="C228" s="30"/>
      <c r="D228" s="30"/>
      <c r="E228" s="31"/>
      <c r="F228" s="31"/>
      <c r="G228" s="31"/>
    </row>
    <row r="229" spans="1:8" x14ac:dyDescent="0.55000000000000004">
      <c r="A229" s="18" t="s">
        <v>288</v>
      </c>
      <c r="B229" s="30"/>
      <c r="C229" s="30"/>
      <c r="D229" s="30"/>
      <c r="E229" s="31"/>
      <c r="F229" s="31"/>
      <c r="G229" s="31"/>
    </row>
    <row r="230" spans="1:8" x14ac:dyDescent="0.55000000000000004">
      <c r="A230" s="18" t="s">
        <v>226</v>
      </c>
      <c r="B230" s="30"/>
      <c r="C230" s="30"/>
      <c r="D230" s="30"/>
      <c r="E230" s="31"/>
      <c r="F230" s="31"/>
      <c r="G230" s="31"/>
    </row>
    <row r="231" spans="1:8" x14ac:dyDescent="0.55000000000000004">
      <c r="A231" s="18" t="s">
        <v>62</v>
      </c>
      <c r="B231" s="30" t="s">
        <v>241</v>
      </c>
      <c r="C231" s="30"/>
      <c r="D231" s="30"/>
      <c r="E231" s="31"/>
      <c r="F231" s="31"/>
      <c r="G231" s="31"/>
    </row>
    <row r="232" spans="1:8" x14ac:dyDescent="0.55000000000000004">
      <c r="A232" s="18" t="s">
        <v>240</v>
      </c>
      <c r="B232" s="30"/>
      <c r="C232" s="30"/>
      <c r="D232" s="30"/>
      <c r="E232" s="31"/>
      <c r="F232" s="31"/>
      <c r="G232" s="31"/>
    </row>
    <row r="233" spans="1:8" x14ac:dyDescent="0.55000000000000004">
      <c r="A233" s="123" t="s">
        <v>284</v>
      </c>
      <c r="B233" s="123"/>
      <c r="C233" s="123"/>
      <c r="D233" s="123"/>
      <c r="E233" s="24"/>
      <c r="F233" s="24"/>
      <c r="G233" s="24"/>
      <c r="H233" s="124"/>
    </row>
    <row r="234" spans="1:8" x14ac:dyDescent="0.55000000000000004">
      <c r="A234" s="123" t="s">
        <v>285</v>
      </c>
      <c r="B234" s="123"/>
      <c r="C234" s="123"/>
      <c r="D234" s="123"/>
      <c r="E234" s="24"/>
      <c r="F234" s="24"/>
      <c r="G234" s="24"/>
      <c r="H234" s="124"/>
    </row>
    <row r="235" spans="1:8" x14ac:dyDescent="0.55000000000000004">
      <c r="A235" s="123" t="s">
        <v>286</v>
      </c>
      <c r="B235" s="123"/>
      <c r="C235" s="123"/>
      <c r="D235" s="123"/>
      <c r="E235" s="24"/>
      <c r="F235" s="24"/>
      <c r="G235" s="24"/>
      <c r="H235" s="124"/>
    </row>
    <row r="236" spans="1:8" x14ac:dyDescent="0.55000000000000004">
      <c r="A236" s="30" t="s">
        <v>287</v>
      </c>
      <c r="B236" s="30"/>
      <c r="C236" s="30"/>
      <c r="D236" s="30"/>
      <c r="E236" s="31"/>
      <c r="F236" s="31"/>
      <c r="G236" s="31"/>
    </row>
    <row r="237" spans="1:8" x14ac:dyDescent="0.55000000000000004">
      <c r="A237" s="30"/>
      <c r="B237" s="30"/>
      <c r="C237" s="30"/>
      <c r="D237" s="30"/>
      <c r="E237" s="31"/>
      <c r="F237" s="31"/>
      <c r="G237" s="31"/>
    </row>
  </sheetData>
  <mergeCells count="76">
    <mergeCell ref="A159:G159"/>
    <mergeCell ref="B132:D132"/>
    <mergeCell ref="B133:D133"/>
    <mergeCell ref="B135:D135"/>
    <mergeCell ref="B80:D80"/>
    <mergeCell ref="A127:G127"/>
    <mergeCell ref="B131:D131"/>
    <mergeCell ref="B118:C118"/>
    <mergeCell ref="B114:D114"/>
    <mergeCell ref="B70:D70"/>
    <mergeCell ref="B72:D72"/>
    <mergeCell ref="B74:D74"/>
    <mergeCell ref="B37:C37"/>
    <mergeCell ref="B38:C38"/>
    <mergeCell ref="B41:C41"/>
    <mergeCell ref="B39:D39"/>
    <mergeCell ref="A65:G65"/>
    <mergeCell ref="B64:C64"/>
    <mergeCell ref="B27:C27"/>
    <mergeCell ref="B32:D32"/>
    <mergeCell ref="B29:C29"/>
    <mergeCell ref="A225:D225"/>
    <mergeCell ref="A226:G226"/>
    <mergeCell ref="B139:D139"/>
    <mergeCell ref="A165:D166"/>
    <mergeCell ref="E165:G165"/>
    <mergeCell ref="A192:G192"/>
    <mergeCell ref="A195:D196"/>
    <mergeCell ref="E195:G195"/>
    <mergeCell ref="A171:D171"/>
    <mergeCell ref="A177:D177"/>
    <mergeCell ref="B137:D137"/>
    <mergeCell ref="B119:D119"/>
    <mergeCell ref="A96:G96"/>
    <mergeCell ref="B17:D17"/>
    <mergeCell ref="B24:D24"/>
    <mergeCell ref="B13:C13"/>
    <mergeCell ref="B14:C14"/>
    <mergeCell ref="B15:C15"/>
    <mergeCell ref="B11:D11"/>
    <mergeCell ref="A3:G3"/>
    <mergeCell ref="A4:G4"/>
    <mergeCell ref="A5:G5"/>
    <mergeCell ref="A6:G6"/>
    <mergeCell ref="A1:G1"/>
    <mergeCell ref="B116:C116"/>
    <mergeCell ref="B100:C100"/>
    <mergeCell ref="B101:C101"/>
    <mergeCell ref="B106:C106"/>
    <mergeCell ref="B107:D107"/>
    <mergeCell ref="B110:C110"/>
    <mergeCell ref="B113:D113"/>
    <mergeCell ref="B115:D115"/>
    <mergeCell ref="B112:D112"/>
    <mergeCell ref="B111:D111"/>
    <mergeCell ref="B87:D87"/>
    <mergeCell ref="B88:C88"/>
    <mergeCell ref="B90:C90"/>
    <mergeCell ref="B91:C91"/>
    <mergeCell ref="B93:C93"/>
    <mergeCell ref="A33:G33"/>
    <mergeCell ref="B98:D98"/>
    <mergeCell ref="B35:D35"/>
    <mergeCell ref="B89:C89"/>
    <mergeCell ref="B85:C85"/>
    <mergeCell ref="B40:C40"/>
    <mergeCell ref="B36:C36"/>
    <mergeCell ref="B83:D83"/>
    <mergeCell ref="B84:D84"/>
    <mergeCell ref="B82:D82"/>
    <mergeCell ref="B67:D67"/>
    <mergeCell ref="B79:C79"/>
    <mergeCell ref="B78:C78"/>
    <mergeCell ref="B75:D75"/>
    <mergeCell ref="B68:D68"/>
    <mergeCell ref="B69:D69"/>
  </mergeCells>
  <hyperlinks>
    <hyperlink ref="B27" r:id="rId1" display="http://www.acad.nu.ac.th/acad_v2.1/ACAD_AcademicDevelop/acadcd/StdManual_2557/files/cluster/sci_tech/01_agri/57/วท.ม. วิทยาศาสตร์สิ่งแวดล้อม.pdf"/>
    <hyperlink ref="B28" r:id="rId2" display="http://www.acad.nu.ac.th/acad_v2.1/ACAD_AcademicDevelop/acadcd/StdManual_2557/files/cluster/sci_tech/01_agri/57/วท.ม.วิทยาศาสตร์การเกษตร.pdf"/>
  </hyperlinks>
  <pageMargins left="0.5" right="0.25" top="0.75" bottom="0.75" header="0.3" footer="0.3"/>
  <pageSetup paperSize="9" orientation="portrait" horizontalDpi="0" verticalDpi="0" r:id="rId3"/>
  <drawing r:id="rId4"/>
  <legacyDrawing r:id="rId5"/>
  <oleObjects>
    <mc:AlternateContent xmlns:mc="http://schemas.openxmlformats.org/markup-compatibility/2006">
      <mc:Choice Requires="x14">
        <oleObject progId="Equation.3" shapeId="7169" r:id="rId6">
          <objectPr defaultSize="0" autoPict="0" r:id="rId7">
            <anchor moveWithCells="1" sizeWithCells="1">
              <from>
                <xdr:col>4</xdr:col>
                <xdr:colOff>200025</xdr:colOff>
                <xdr:row>195</xdr:row>
                <xdr:rowOff>76200</xdr:rowOff>
              </from>
              <to>
                <xdr:col>4</xdr:col>
                <xdr:colOff>342900</xdr:colOff>
                <xdr:row>196</xdr:row>
                <xdr:rowOff>0</xdr:rowOff>
              </to>
            </anchor>
          </objectPr>
        </oleObject>
      </mc:Choice>
      <mc:Fallback>
        <oleObject progId="Equation.3" shapeId="7169" r:id="rId6"/>
      </mc:Fallback>
    </mc:AlternateContent>
    <mc:AlternateContent xmlns:mc="http://schemas.openxmlformats.org/markup-compatibility/2006">
      <mc:Choice Requires="x14">
        <oleObject progId="Equation.3" shapeId="7170" r:id="rId8">
          <objectPr defaultSize="0" autoPict="0" r:id="rId7">
            <anchor moveWithCells="1" sizeWithCells="1">
              <from>
                <xdr:col>4</xdr:col>
                <xdr:colOff>200025</xdr:colOff>
                <xdr:row>217</xdr:row>
                <xdr:rowOff>276225</xdr:rowOff>
              </from>
              <to>
                <xdr:col>4</xdr:col>
                <xdr:colOff>342900</xdr:colOff>
                <xdr:row>217</xdr:row>
                <xdr:rowOff>276225</xdr:rowOff>
              </to>
            </anchor>
          </objectPr>
        </oleObject>
      </mc:Choice>
      <mc:Fallback>
        <oleObject progId="Equation.3" shapeId="7170" r:id="rId8"/>
      </mc:Fallback>
    </mc:AlternateContent>
    <mc:AlternateContent xmlns:mc="http://schemas.openxmlformats.org/markup-compatibility/2006">
      <mc:Choice Requires="x14">
        <oleObject progId="Equation.3" shapeId="7171" r:id="rId9">
          <objectPr defaultSize="0" autoPict="0" r:id="rId7">
            <anchor moveWithCells="1" sizeWithCells="1">
              <from>
                <xdr:col>4</xdr:col>
                <xdr:colOff>200025</xdr:colOff>
                <xdr:row>165</xdr:row>
                <xdr:rowOff>76200</xdr:rowOff>
              </from>
              <to>
                <xdr:col>4</xdr:col>
                <xdr:colOff>342900</xdr:colOff>
                <xdr:row>166</xdr:row>
                <xdr:rowOff>0</xdr:rowOff>
              </to>
            </anchor>
          </objectPr>
        </oleObject>
      </mc:Choice>
      <mc:Fallback>
        <oleObject progId="Equation.3" shapeId="7171" r:id="rId9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3"/>
  <sheetViews>
    <sheetView tabSelected="1" topLeftCell="A13" zoomScale="160" zoomScaleNormal="160" workbookViewId="0">
      <selection activeCell="A26" sqref="A26:G26"/>
    </sheetView>
  </sheetViews>
  <sheetFormatPr defaultRowHeight="12.75" x14ac:dyDescent="0.2"/>
  <cols>
    <col min="6" max="6" width="48.140625" customWidth="1"/>
    <col min="7" max="7" width="2.28515625" hidden="1" customWidth="1"/>
    <col min="9" max="9" width="8.5703125" customWidth="1"/>
    <col min="10" max="10" width="9.140625" hidden="1" customWidth="1"/>
    <col min="11" max="11" width="2.85546875" hidden="1" customWidth="1"/>
    <col min="12" max="12" width="9.140625" hidden="1" customWidth="1"/>
  </cols>
  <sheetData>
    <row r="1" spans="1:7" s="107" customFormat="1" ht="27.75" x14ac:dyDescent="0.65">
      <c r="A1" s="248" t="s">
        <v>66</v>
      </c>
      <c r="B1" s="248"/>
      <c r="C1" s="248"/>
      <c r="D1" s="248"/>
      <c r="E1" s="248"/>
      <c r="F1" s="248"/>
      <c r="G1" s="248"/>
    </row>
    <row r="2" spans="1:7" ht="27.75" x14ac:dyDescent="0.65">
      <c r="A2" s="248" t="s">
        <v>22</v>
      </c>
      <c r="B2" s="248"/>
      <c r="C2" s="248"/>
      <c r="D2" s="248"/>
      <c r="E2" s="248"/>
      <c r="F2" s="248"/>
      <c r="G2" s="248"/>
    </row>
    <row r="3" spans="1:7" ht="23.25" x14ac:dyDescent="0.55000000000000004">
      <c r="A3" s="249" t="s">
        <v>165</v>
      </c>
      <c r="B3" s="249"/>
      <c r="C3" s="249"/>
      <c r="D3" s="249"/>
      <c r="E3" s="249"/>
      <c r="F3" s="249"/>
      <c r="G3" s="249"/>
    </row>
    <row r="4" spans="1:7" ht="23.25" x14ac:dyDescent="0.55000000000000004">
      <c r="A4" s="249" t="s">
        <v>166</v>
      </c>
      <c r="B4" s="249"/>
      <c r="C4" s="249"/>
      <c r="D4" s="249"/>
      <c r="E4" s="249"/>
      <c r="F4" s="249"/>
      <c r="G4" s="249"/>
    </row>
    <row r="5" spans="1:7" ht="23.25" x14ac:dyDescent="0.55000000000000004">
      <c r="A5" s="292" t="s">
        <v>252</v>
      </c>
      <c r="B5" s="292"/>
      <c r="C5" s="292"/>
      <c r="D5" s="292"/>
      <c r="E5" s="292"/>
      <c r="F5" s="292"/>
      <c r="G5" s="292"/>
    </row>
    <row r="6" spans="1:7" ht="23.25" x14ac:dyDescent="0.55000000000000004">
      <c r="A6" s="292" t="s">
        <v>282</v>
      </c>
      <c r="B6" s="292"/>
      <c r="C6" s="292"/>
      <c r="D6" s="292"/>
      <c r="E6" s="292"/>
      <c r="F6" s="292"/>
      <c r="G6" s="292"/>
    </row>
    <row r="7" spans="1:7" ht="23.25" x14ac:dyDescent="0.55000000000000004">
      <c r="A7" s="292" t="s">
        <v>289</v>
      </c>
      <c r="B7" s="292"/>
      <c r="C7" s="292"/>
      <c r="D7" s="292"/>
      <c r="E7" s="292"/>
      <c r="F7" s="292"/>
      <c r="G7" s="292"/>
    </row>
    <row r="8" spans="1:7" s="169" customFormat="1" ht="23.25" x14ac:dyDescent="0.55000000000000004">
      <c r="A8" s="170" t="s">
        <v>281</v>
      </c>
      <c r="B8" s="170"/>
      <c r="C8" s="170"/>
      <c r="D8" s="170"/>
      <c r="E8" s="170"/>
      <c r="F8" s="170"/>
      <c r="G8" s="170"/>
    </row>
    <row r="9" spans="1:7" ht="23.25" x14ac:dyDescent="0.55000000000000004">
      <c r="A9" s="292" t="s">
        <v>253</v>
      </c>
      <c r="B9" s="292"/>
      <c r="C9" s="292"/>
      <c r="D9" s="292"/>
      <c r="E9" s="292"/>
      <c r="F9" s="292"/>
      <c r="G9" s="292"/>
    </row>
    <row r="10" spans="1:7" ht="23.25" x14ac:dyDescent="0.55000000000000004">
      <c r="A10" s="292" t="s">
        <v>251</v>
      </c>
      <c r="B10" s="292"/>
      <c r="C10" s="292"/>
      <c r="D10" s="292"/>
      <c r="E10" s="292"/>
      <c r="F10" s="292"/>
      <c r="G10" s="292"/>
    </row>
    <row r="11" spans="1:7" ht="23.25" x14ac:dyDescent="0.55000000000000004">
      <c r="A11" s="292" t="s">
        <v>246</v>
      </c>
      <c r="B11" s="292"/>
      <c r="C11" s="292"/>
      <c r="D11" s="292"/>
      <c r="E11" s="292"/>
      <c r="F11" s="292"/>
      <c r="G11" s="292"/>
    </row>
    <row r="12" spans="1:7" ht="23.25" x14ac:dyDescent="0.55000000000000004">
      <c r="A12" s="292" t="s">
        <v>280</v>
      </c>
      <c r="B12" s="292"/>
      <c r="C12" s="292"/>
      <c r="D12" s="292"/>
      <c r="E12" s="292"/>
      <c r="F12" s="292"/>
      <c r="G12" s="292"/>
    </row>
    <row r="13" spans="1:7" ht="23.25" x14ac:dyDescent="0.55000000000000004">
      <c r="A13" s="292" t="s">
        <v>255</v>
      </c>
      <c r="B13" s="292"/>
      <c r="C13" s="292"/>
      <c r="D13" s="292"/>
      <c r="E13" s="292"/>
      <c r="F13" s="292"/>
      <c r="G13" s="292"/>
    </row>
    <row r="14" spans="1:7" ht="23.25" x14ac:dyDescent="0.55000000000000004">
      <c r="A14" s="292" t="s">
        <v>256</v>
      </c>
      <c r="B14" s="292"/>
      <c r="C14" s="292"/>
      <c r="D14" s="292"/>
      <c r="E14" s="292"/>
      <c r="F14" s="292"/>
      <c r="G14" s="292"/>
    </row>
    <row r="15" spans="1:7" ht="23.25" x14ac:dyDescent="0.55000000000000004">
      <c r="A15" s="292" t="s">
        <v>245</v>
      </c>
      <c r="B15" s="292"/>
      <c r="C15" s="292"/>
      <c r="D15" s="292"/>
      <c r="E15" s="292"/>
      <c r="F15" s="292"/>
      <c r="G15" s="292"/>
    </row>
    <row r="16" spans="1:7" ht="23.25" x14ac:dyDescent="0.55000000000000004">
      <c r="A16" s="292" t="s">
        <v>254</v>
      </c>
      <c r="B16" s="292"/>
      <c r="C16" s="292"/>
      <c r="D16" s="292"/>
      <c r="E16" s="292"/>
      <c r="F16" s="292"/>
      <c r="G16" s="292"/>
    </row>
    <row r="17" spans="1:7" ht="23.25" x14ac:dyDescent="0.55000000000000004">
      <c r="A17" s="292" t="s">
        <v>247</v>
      </c>
      <c r="B17" s="292"/>
      <c r="C17" s="292"/>
      <c r="D17" s="292"/>
      <c r="E17" s="292"/>
      <c r="F17" s="292"/>
      <c r="G17" s="292"/>
    </row>
    <row r="18" spans="1:7" ht="23.25" x14ac:dyDescent="0.55000000000000004">
      <c r="A18" s="292" t="s">
        <v>248</v>
      </c>
      <c r="B18" s="292"/>
      <c r="C18" s="292"/>
      <c r="D18" s="292"/>
      <c r="E18" s="292"/>
      <c r="F18" s="292"/>
      <c r="G18" s="292"/>
    </row>
    <row r="19" spans="1:7" ht="23.25" x14ac:dyDescent="0.55000000000000004">
      <c r="A19" s="292" t="s">
        <v>249</v>
      </c>
      <c r="B19" s="292"/>
      <c r="C19" s="292"/>
      <c r="D19" s="292"/>
      <c r="E19" s="292"/>
      <c r="F19" s="292"/>
      <c r="G19" s="292"/>
    </row>
    <row r="20" spans="1:7" ht="23.25" x14ac:dyDescent="0.55000000000000004">
      <c r="A20" s="292" t="s">
        <v>250</v>
      </c>
      <c r="B20" s="292"/>
      <c r="C20" s="292"/>
      <c r="D20" s="292"/>
      <c r="E20" s="292"/>
      <c r="F20" s="292"/>
      <c r="G20" s="292"/>
    </row>
    <row r="21" spans="1:7" ht="23.25" x14ac:dyDescent="0.55000000000000004">
      <c r="A21" s="292" t="s">
        <v>279</v>
      </c>
      <c r="B21" s="292"/>
      <c r="C21" s="292"/>
      <c r="D21" s="292"/>
      <c r="E21" s="292"/>
      <c r="F21" s="292"/>
      <c r="G21" s="292"/>
    </row>
    <row r="22" spans="1:7" ht="23.25" x14ac:dyDescent="0.55000000000000004">
      <c r="A22" s="292" t="s">
        <v>290</v>
      </c>
      <c r="B22" s="292"/>
      <c r="C22" s="292"/>
      <c r="D22" s="292"/>
      <c r="E22" s="292"/>
      <c r="F22" s="292"/>
      <c r="G22" s="292"/>
    </row>
    <row r="23" spans="1:7" ht="23.25" x14ac:dyDescent="0.55000000000000004">
      <c r="A23" s="293" t="s">
        <v>291</v>
      </c>
      <c r="B23" s="293"/>
      <c r="C23" s="293"/>
      <c r="D23" s="293"/>
      <c r="E23" s="293"/>
      <c r="F23" s="293"/>
      <c r="G23" s="293"/>
    </row>
    <row r="24" spans="1:7" ht="23.25" x14ac:dyDescent="0.55000000000000004">
      <c r="A24" s="293"/>
      <c r="B24" s="293"/>
      <c r="C24" s="293"/>
      <c r="D24" s="293"/>
      <c r="E24" s="293"/>
      <c r="F24" s="293"/>
      <c r="G24" s="293"/>
    </row>
    <row r="25" spans="1:7" ht="23.25" x14ac:dyDescent="0.55000000000000004">
      <c r="A25" s="293"/>
      <c r="B25" s="293"/>
      <c r="C25" s="293"/>
      <c r="D25" s="293"/>
      <c r="E25" s="293"/>
      <c r="F25" s="293"/>
      <c r="G25" s="293"/>
    </row>
    <row r="26" spans="1:7" ht="23.25" x14ac:dyDescent="0.55000000000000004">
      <c r="A26" s="293"/>
      <c r="B26" s="293"/>
      <c r="C26" s="293"/>
      <c r="D26" s="293"/>
      <c r="E26" s="293"/>
      <c r="F26" s="293"/>
      <c r="G26" s="293"/>
    </row>
    <row r="27" spans="1:7" ht="23.25" x14ac:dyDescent="0.55000000000000004">
      <c r="A27" s="293"/>
      <c r="B27" s="293"/>
      <c r="C27" s="293"/>
      <c r="D27" s="293"/>
      <c r="E27" s="293"/>
      <c r="F27" s="293"/>
      <c r="G27" s="293"/>
    </row>
    <row r="28" spans="1:7" ht="23.25" x14ac:dyDescent="0.55000000000000004">
      <c r="A28" s="293"/>
      <c r="B28" s="293"/>
      <c r="C28" s="293"/>
      <c r="D28" s="293"/>
      <c r="E28" s="293"/>
      <c r="F28" s="293"/>
      <c r="G28" s="293"/>
    </row>
    <row r="29" spans="1:7" ht="23.25" x14ac:dyDescent="0.55000000000000004">
      <c r="A29" s="293"/>
      <c r="B29" s="293"/>
      <c r="C29" s="293"/>
      <c r="D29" s="293"/>
      <c r="E29" s="293"/>
      <c r="F29" s="293"/>
      <c r="G29" s="293"/>
    </row>
    <row r="30" spans="1:7" ht="23.25" x14ac:dyDescent="0.55000000000000004">
      <c r="A30" s="293"/>
      <c r="B30" s="293"/>
      <c r="C30" s="293"/>
      <c r="D30" s="293"/>
      <c r="E30" s="293"/>
      <c r="F30" s="293"/>
      <c r="G30" s="293"/>
    </row>
    <row r="31" spans="1:7" ht="23.25" x14ac:dyDescent="0.55000000000000004">
      <c r="A31" s="293"/>
      <c r="B31" s="293"/>
      <c r="C31" s="293"/>
      <c r="D31" s="293"/>
      <c r="E31" s="293"/>
      <c r="F31" s="293"/>
      <c r="G31" s="293"/>
    </row>
    <row r="32" spans="1:7" ht="23.25" x14ac:dyDescent="0.55000000000000004">
      <c r="A32" s="293"/>
      <c r="B32" s="293"/>
      <c r="C32" s="293"/>
      <c r="D32" s="293"/>
      <c r="E32" s="293"/>
      <c r="F32" s="293"/>
      <c r="G32" s="293"/>
    </row>
    <row r="33" spans="1:7" ht="23.25" x14ac:dyDescent="0.55000000000000004">
      <c r="A33" s="293"/>
      <c r="B33" s="293"/>
      <c r="C33" s="293"/>
      <c r="D33" s="293"/>
      <c r="E33" s="293"/>
      <c r="F33" s="293"/>
      <c r="G33" s="293"/>
    </row>
    <row r="34" spans="1:7" ht="23.25" x14ac:dyDescent="0.55000000000000004">
      <c r="A34" s="293"/>
      <c r="B34" s="293"/>
      <c r="C34" s="293"/>
      <c r="D34" s="293"/>
      <c r="E34" s="293"/>
      <c r="F34" s="293"/>
      <c r="G34" s="293"/>
    </row>
    <row r="35" spans="1:7" ht="23.25" x14ac:dyDescent="0.55000000000000004">
      <c r="A35" s="293"/>
      <c r="B35" s="293"/>
      <c r="C35" s="293"/>
      <c r="D35" s="293"/>
      <c r="E35" s="293"/>
      <c r="F35" s="293"/>
      <c r="G35" s="293"/>
    </row>
    <row r="36" spans="1:7" ht="23.25" x14ac:dyDescent="0.55000000000000004">
      <c r="A36" s="293"/>
      <c r="B36" s="293"/>
      <c r="C36" s="293"/>
      <c r="D36" s="293"/>
      <c r="E36" s="293"/>
      <c r="F36" s="293"/>
      <c r="G36" s="293"/>
    </row>
    <row r="37" spans="1:7" ht="23.25" x14ac:dyDescent="0.55000000000000004">
      <c r="A37" s="293"/>
      <c r="B37" s="293"/>
      <c r="C37" s="293"/>
      <c r="D37" s="293"/>
      <c r="E37" s="293"/>
      <c r="F37" s="293"/>
      <c r="G37" s="293"/>
    </row>
    <row r="38" spans="1:7" ht="23.25" x14ac:dyDescent="0.55000000000000004">
      <c r="A38" s="293"/>
      <c r="B38" s="293"/>
      <c r="C38" s="293"/>
      <c r="D38" s="293"/>
      <c r="E38" s="293"/>
      <c r="F38" s="293"/>
      <c r="G38" s="293"/>
    </row>
    <row r="39" spans="1:7" ht="23.25" x14ac:dyDescent="0.55000000000000004">
      <c r="A39" s="293"/>
      <c r="B39" s="293"/>
      <c r="C39" s="293"/>
      <c r="D39" s="293"/>
      <c r="E39" s="293"/>
      <c r="F39" s="293"/>
      <c r="G39" s="293"/>
    </row>
    <row r="40" spans="1:7" ht="23.25" x14ac:dyDescent="0.55000000000000004">
      <c r="A40" s="293"/>
      <c r="B40" s="293"/>
      <c r="C40" s="293"/>
      <c r="D40" s="293"/>
      <c r="E40" s="293"/>
      <c r="F40" s="293"/>
      <c r="G40" s="293"/>
    </row>
    <row r="41" spans="1:7" ht="23.25" x14ac:dyDescent="0.55000000000000004">
      <c r="A41" s="293"/>
      <c r="B41" s="293"/>
      <c r="C41" s="293"/>
      <c r="D41" s="293"/>
      <c r="E41" s="293"/>
      <c r="F41" s="293"/>
      <c r="G41" s="293"/>
    </row>
    <row r="42" spans="1:7" ht="23.25" x14ac:dyDescent="0.55000000000000004">
      <c r="A42" s="293"/>
      <c r="B42" s="293"/>
      <c r="C42" s="293"/>
      <c r="D42" s="293"/>
      <c r="E42" s="293"/>
      <c r="F42" s="293"/>
      <c r="G42" s="293"/>
    </row>
    <row r="43" spans="1:7" ht="23.25" x14ac:dyDescent="0.55000000000000004">
      <c r="A43" s="249"/>
      <c r="B43" s="249"/>
      <c r="C43" s="249"/>
      <c r="D43" s="249"/>
      <c r="E43" s="249"/>
      <c r="F43" s="249"/>
      <c r="G43" s="249"/>
    </row>
    <row r="44" spans="1:7" ht="23.25" x14ac:dyDescent="0.55000000000000004">
      <c r="A44" s="249"/>
      <c r="B44" s="249"/>
      <c r="C44" s="249"/>
      <c r="D44" s="249"/>
      <c r="E44" s="249"/>
      <c r="F44" s="249"/>
      <c r="G44" s="249"/>
    </row>
    <row r="45" spans="1:7" ht="23.25" x14ac:dyDescent="0.55000000000000004">
      <c r="A45" s="249"/>
      <c r="B45" s="249"/>
      <c r="C45" s="249"/>
      <c r="D45" s="249"/>
      <c r="E45" s="249"/>
      <c r="F45" s="249"/>
      <c r="G45" s="249"/>
    </row>
    <row r="46" spans="1:7" ht="23.25" x14ac:dyDescent="0.55000000000000004">
      <c r="A46" s="249"/>
      <c r="B46" s="249"/>
      <c r="C46" s="249"/>
      <c r="D46" s="249"/>
      <c r="E46" s="249"/>
      <c r="F46" s="249"/>
      <c r="G46" s="249"/>
    </row>
    <row r="47" spans="1:7" ht="23.25" x14ac:dyDescent="0.55000000000000004">
      <c r="A47" s="249"/>
      <c r="B47" s="249"/>
      <c r="C47" s="249"/>
      <c r="D47" s="249"/>
      <c r="E47" s="249"/>
      <c r="F47" s="249"/>
      <c r="G47" s="249"/>
    </row>
    <row r="48" spans="1:7" ht="23.25" x14ac:dyDescent="0.55000000000000004">
      <c r="A48" s="249"/>
      <c r="B48" s="249"/>
      <c r="C48" s="249"/>
      <c r="D48" s="249"/>
      <c r="E48" s="249"/>
      <c r="F48" s="249"/>
      <c r="G48" s="249"/>
    </row>
    <row r="49" spans="1:7" ht="23.25" x14ac:dyDescent="0.55000000000000004">
      <c r="A49" s="249"/>
      <c r="B49" s="249"/>
      <c r="C49" s="249"/>
      <c r="D49" s="249"/>
      <c r="E49" s="249"/>
      <c r="F49" s="249"/>
      <c r="G49" s="249"/>
    </row>
    <row r="50" spans="1:7" ht="23.25" x14ac:dyDescent="0.55000000000000004">
      <c r="A50" s="249"/>
      <c r="B50" s="249"/>
      <c r="C50" s="249"/>
      <c r="D50" s="249"/>
      <c r="E50" s="249"/>
      <c r="F50" s="249"/>
      <c r="G50" s="249"/>
    </row>
    <row r="51" spans="1:7" ht="23.25" x14ac:dyDescent="0.55000000000000004">
      <c r="A51" s="249"/>
      <c r="B51" s="249"/>
      <c r="C51" s="249"/>
      <c r="D51" s="249"/>
      <c r="E51" s="249"/>
      <c r="F51" s="249"/>
      <c r="G51" s="249"/>
    </row>
    <row r="52" spans="1:7" ht="23.25" x14ac:dyDescent="0.55000000000000004">
      <c r="A52" s="249"/>
      <c r="B52" s="249"/>
      <c r="C52" s="249"/>
      <c r="D52" s="249"/>
      <c r="E52" s="249"/>
      <c r="F52" s="249"/>
      <c r="G52" s="249"/>
    </row>
    <row r="53" spans="1:7" ht="23.25" x14ac:dyDescent="0.55000000000000004">
      <c r="A53" s="249"/>
      <c r="B53" s="249"/>
      <c r="C53" s="249"/>
      <c r="D53" s="249"/>
      <c r="E53" s="249"/>
      <c r="F53" s="249"/>
      <c r="G53" s="249"/>
    </row>
    <row r="54" spans="1:7" ht="23.25" x14ac:dyDescent="0.55000000000000004">
      <c r="A54" s="249"/>
      <c r="B54" s="249"/>
      <c r="C54" s="249"/>
      <c r="D54" s="249"/>
      <c r="E54" s="249"/>
      <c r="F54" s="249"/>
      <c r="G54" s="249"/>
    </row>
    <row r="55" spans="1:7" ht="23.25" x14ac:dyDescent="0.55000000000000004">
      <c r="A55" s="249"/>
      <c r="B55" s="249"/>
      <c r="C55" s="249"/>
      <c r="D55" s="249"/>
      <c r="E55" s="249"/>
      <c r="F55" s="249"/>
      <c r="G55" s="249"/>
    </row>
    <row r="56" spans="1:7" ht="23.25" x14ac:dyDescent="0.55000000000000004">
      <c r="A56" s="249"/>
      <c r="B56" s="249"/>
      <c r="C56" s="249"/>
      <c r="D56" s="249"/>
      <c r="E56" s="249"/>
      <c r="F56" s="249"/>
      <c r="G56" s="249"/>
    </row>
    <row r="57" spans="1:7" ht="23.25" x14ac:dyDescent="0.55000000000000004">
      <c r="A57" s="249"/>
      <c r="B57" s="249"/>
      <c r="C57" s="249"/>
      <c r="D57" s="249"/>
      <c r="E57" s="249"/>
      <c r="F57" s="249"/>
      <c r="G57" s="249"/>
    </row>
    <row r="58" spans="1:7" ht="23.25" x14ac:dyDescent="0.55000000000000004">
      <c r="A58" s="249"/>
      <c r="B58" s="249"/>
      <c r="C58" s="249"/>
      <c r="D58" s="249"/>
      <c r="E58" s="249"/>
      <c r="F58" s="249"/>
      <c r="G58" s="249"/>
    </row>
    <row r="59" spans="1:7" ht="23.25" x14ac:dyDescent="0.55000000000000004">
      <c r="A59" s="249"/>
      <c r="B59" s="249"/>
      <c r="C59" s="249"/>
      <c r="D59" s="249"/>
      <c r="E59" s="249"/>
      <c r="F59" s="249"/>
      <c r="G59" s="249"/>
    </row>
    <row r="60" spans="1:7" ht="23.25" x14ac:dyDescent="0.55000000000000004">
      <c r="A60" s="249"/>
      <c r="B60" s="249"/>
      <c r="C60" s="249"/>
      <c r="D60" s="249"/>
      <c r="E60" s="249"/>
      <c r="F60" s="249"/>
      <c r="G60" s="249"/>
    </row>
    <row r="61" spans="1:7" ht="23.25" x14ac:dyDescent="0.55000000000000004">
      <c r="A61" s="249"/>
      <c r="B61" s="249"/>
      <c r="C61" s="249"/>
      <c r="D61" s="249"/>
      <c r="E61" s="249"/>
      <c r="F61" s="249"/>
      <c r="G61" s="249"/>
    </row>
    <row r="62" spans="1:7" ht="23.25" x14ac:dyDescent="0.55000000000000004">
      <c r="A62" s="249"/>
      <c r="B62" s="249"/>
      <c r="C62" s="249"/>
      <c r="D62" s="249"/>
      <c r="E62" s="249"/>
      <c r="F62" s="249"/>
      <c r="G62" s="249"/>
    </row>
    <row r="63" spans="1:7" ht="23.25" x14ac:dyDescent="0.55000000000000004">
      <c r="A63" s="249"/>
      <c r="B63" s="249"/>
      <c r="C63" s="249"/>
      <c r="D63" s="249"/>
      <c r="E63" s="249"/>
      <c r="F63" s="249"/>
      <c r="G63" s="249"/>
    </row>
    <row r="64" spans="1:7" ht="23.25" x14ac:dyDescent="0.55000000000000004">
      <c r="A64" s="249"/>
      <c r="B64" s="249"/>
      <c r="C64" s="249"/>
      <c r="D64" s="249"/>
      <c r="E64" s="249"/>
      <c r="F64" s="249"/>
      <c r="G64" s="249"/>
    </row>
    <row r="65" spans="1:7" ht="23.25" x14ac:dyDescent="0.55000000000000004">
      <c r="A65" s="249"/>
      <c r="B65" s="249"/>
      <c r="C65" s="249"/>
      <c r="D65" s="249"/>
      <c r="E65" s="249"/>
      <c r="F65" s="249"/>
      <c r="G65" s="249"/>
    </row>
    <row r="66" spans="1:7" ht="23.25" x14ac:dyDescent="0.55000000000000004">
      <c r="A66" s="249"/>
      <c r="B66" s="249"/>
      <c r="C66" s="249"/>
      <c r="D66" s="249"/>
      <c r="E66" s="249"/>
      <c r="F66" s="249"/>
      <c r="G66" s="249"/>
    </row>
    <row r="67" spans="1:7" ht="23.25" x14ac:dyDescent="0.55000000000000004">
      <c r="A67" s="249"/>
      <c r="B67" s="249"/>
      <c r="C67" s="249"/>
      <c r="D67" s="249"/>
      <c r="E67" s="249"/>
      <c r="F67" s="249"/>
      <c r="G67" s="249"/>
    </row>
    <row r="68" spans="1:7" ht="23.25" x14ac:dyDescent="0.55000000000000004">
      <c r="A68" s="249"/>
      <c r="B68" s="249"/>
      <c r="C68" s="249"/>
      <c r="D68" s="249"/>
      <c r="E68" s="249"/>
      <c r="F68" s="249"/>
      <c r="G68" s="249"/>
    </row>
    <row r="69" spans="1:7" ht="23.25" x14ac:dyDescent="0.55000000000000004">
      <c r="A69" s="249"/>
      <c r="B69" s="249"/>
      <c r="C69" s="249"/>
      <c r="D69" s="249"/>
      <c r="E69" s="249"/>
      <c r="F69" s="249"/>
      <c r="G69" s="249"/>
    </row>
    <row r="70" spans="1:7" ht="23.25" x14ac:dyDescent="0.55000000000000004">
      <c r="A70" s="249"/>
      <c r="B70" s="249"/>
      <c r="C70" s="249"/>
      <c r="D70" s="249"/>
      <c r="E70" s="249"/>
      <c r="F70" s="249"/>
      <c r="G70" s="249"/>
    </row>
    <row r="71" spans="1:7" ht="23.25" x14ac:dyDescent="0.55000000000000004">
      <c r="A71" s="249"/>
      <c r="B71" s="249"/>
      <c r="C71" s="249"/>
      <c r="D71" s="249"/>
      <c r="E71" s="249"/>
      <c r="F71" s="249"/>
      <c r="G71" s="249"/>
    </row>
    <row r="72" spans="1:7" ht="23.25" x14ac:dyDescent="0.55000000000000004">
      <c r="A72" s="249"/>
      <c r="B72" s="249"/>
      <c r="C72" s="249"/>
      <c r="D72" s="249"/>
      <c r="E72" s="249"/>
      <c r="F72" s="249"/>
      <c r="G72" s="249"/>
    </row>
    <row r="73" spans="1:7" ht="23.25" x14ac:dyDescent="0.55000000000000004">
      <c r="A73" s="249"/>
      <c r="B73" s="249"/>
      <c r="C73" s="249"/>
      <c r="D73" s="249"/>
      <c r="E73" s="249"/>
      <c r="F73" s="249"/>
      <c r="G73" s="249"/>
    </row>
    <row r="74" spans="1:7" ht="23.25" x14ac:dyDescent="0.55000000000000004">
      <c r="A74" s="249"/>
      <c r="B74" s="249"/>
      <c r="C74" s="249"/>
      <c r="D74" s="249"/>
      <c r="E74" s="249"/>
      <c r="F74" s="249"/>
      <c r="G74" s="249"/>
    </row>
    <row r="75" spans="1:7" ht="23.25" x14ac:dyDescent="0.55000000000000004">
      <c r="A75" s="249"/>
      <c r="B75" s="249"/>
      <c r="C75" s="249"/>
      <c r="D75" s="249"/>
      <c r="E75" s="249"/>
      <c r="F75" s="249"/>
      <c r="G75" s="249"/>
    </row>
    <row r="76" spans="1:7" ht="23.25" x14ac:dyDescent="0.55000000000000004">
      <c r="A76" s="249"/>
      <c r="B76" s="249"/>
      <c r="C76" s="249"/>
      <c r="D76" s="249"/>
      <c r="E76" s="249"/>
      <c r="F76" s="249"/>
      <c r="G76" s="249"/>
    </row>
    <row r="77" spans="1:7" ht="23.25" x14ac:dyDescent="0.55000000000000004">
      <c r="A77" s="249"/>
      <c r="B77" s="249"/>
      <c r="C77" s="249"/>
      <c r="D77" s="249"/>
      <c r="E77" s="249"/>
      <c r="F77" s="249"/>
      <c r="G77" s="249"/>
    </row>
    <row r="78" spans="1:7" ht="23.25" x14ac:dyDescent="0.55000000000000004">
      <c r="A78" s="249"/>
      <c r="B78" s="249"/>
      <c r="C78" s="249"/>
      <c r="D78" s="249"/>
      <c r="E78" s="249"/>
      <c r="F78" s="249"/>
      <c r="G78" s="249"/>
    </row>
    <row r="79" spans="1:7" ht="23.25" x14ac:dyDescent="0.55000000000000004">
      <c r="A79" s="249"/>
      <c r="B79" s="249"/>
      <c r="C79" s="249"/>
      <c r="D79" s="249"/>
      <c r="E79" s="249"/>
      <c r="F79" s="249"/>
      <c r="G79" s="249"/>
    </row>
    <row r="80" spans="1:7" ht="23.25" x14ac:dyDescent="0.55000000000000004">
      <c r="A80" s="249"/>
      <c r="B80" s="249"/>
      <c r="C80" s="249"/>
      <c r="D80" s="249"/>
      <c r="E80" s="249"/>
      <c r="F80" s="249"/>
      <c r="G80" s="249"/>
    </row>
    <row r="81" spans="1:7" ht="23.25" x14ac:dyDescent="0.55000000000000004">
      <c r="A81" s="249"/>
      <c r="B81" s="249"/>
      <c r="C81" s="249"/>
      <c r="D81" s="249"/>
      <c r="E81" s="249"/>
      <c r="F81" s="249"/>
      <c r="G81" s="249"/>
    </row>
    <row r="82" spans="1:7" ht="23.25" x14ac:dyDescent="0.55000000000000004">
      <c r="A82" s="249"/>
      <c r="B82" s="249"/>
      <c r="C82" s="249"/>
      <c r="D82" s="249"/>
      <c r="E82" s="249"/>
      <c r="F82" s="249"/>
      <c r="G82" s="249"/>
    </row>
    <row r="83" spans="1:7" ht="23.25" x14ac:dyDescent="0.55000000000000004">
      <c r="A83" s="249"/>
      <c r="B83" s="249"/>
      <c r="C83" s="249"/>
      <c r="D83" s="249"/>
      <c r="E83" s="249"/>
      <c r="F83" s="249"/>
      <c r="G83" s="249"/>
    </row>
    <row r="84" spans="1:7" ht="23.25" x14ac:dyDescent="0.55000000000000004">
      <c r="A84" s="249"/>
      <c r="B84" s="249"/>
      <c r="C84" s="249"/>
      <c r="D84" s="249"/>
      <c r="E84" s="249"/>
      <c r="F84" s="249"/>
      <c r="G84" s="249"/>
    </row>
    <row r="85" spans="1:7" ht="23.25" x14ac:dyDescent="0.55000000000000004">
      <c r="A85" s="249"/>
      <c r="B85" s="249"/>
      <c r="C85" s="249"/>
      <c r="D85" s="249"/>
      <c r="E85" s="249"/>
      <c r="F85" s="249"/>
      <c r="G85" s="249"/>
    </row>
    <row r="86" spans="1:7" ht="23.25" x14ac:dyDescent="0.55000000000000004">
      <c r="A86" s="249"/>
      <c r="B86" s="249"/>
      <c r="C86" s="249"/>
      <c r="D86" s="249"/>
      <c r="E86" s="249"/>
      <c r="F86" s="249"/>
      <c r="G86" s="249"/>
    </row>
    <row r="87" spans="1:7" ht="23.25" x14ac:dyDescent="0.55000000000000004">
      <c r="A87" s="249"/>
      <c r="B87" s="249"/>
      <c r="C87" s="249"/>
      <c r="D87" s="249"/>
      <c r="E87" s="249"/>
      <c r="F87" s="249"/>
      <c r="G87" s="249"/>
    </row>
    <row r="88" spans="1:7" ht="23.25" x14ac:dyDescent="0.55000000000000004">
      <c r="A88" s="249"/>
      <c r="B88" s="249"/>
      <c r="C88" s="249"/>
      <c r="D88" s="249"/>
      <c r="E88" s="249"/>
      <c r="F88" s="249"/>
      <c r="G88" s="249"/>
    </row>
    <row r="89" spans="1:7" ht="23.25" x14ac:dyDescent="0.55000000000000004">
      <c r="A89" s="249"/>
      <c r="B89" s="249"/>
      <c r="C89" s="249"/>
      <c r="D89" s="249"/>
      <c r="E89" s="249"/>
      <c r="F89" s="249"/>
      <c r="G89" s="249"/>
    </row>
    <row r="90" spans="1:7" ht="23.25" x14ac:dyDescent="0.55000000000000004">
      <c r="A90" s="249"/>
      <c r="B90" s="249"/>
      <c r="C90" s="249"/>
      <c r="D90" s="249"/>
      <c r="E90" s="249"/>
      <c r="F90" s="249"/>
      <c r="G90" s="249"/>
    </row>
    <row r="91" spans="1:7" ht="23.25" x14ac:dyDescent="0.55000000000000004">
      <c r="A91" s="249"/>
      <c r="B91" s="249"/>
      <c r="C91" s="249"/>
      <c r="D91" s="249"/>
      <c r="E91" s="249"/>
      <c r="F91" s="249"/>
      <c r="G91" s="249"/>
    </row>
    <row r="92" spans="1:7" ht="23.25" x14ac:dyDescent="0.55000000000000004">
      <c r="A92" s="249"/>
      <c r="B92" s="249"/>
      <c r="C92" s="249"/>
      <c r="D92" s="249"/>
      <c r="E92" s="249"/>
      <c r="F92" s="249"/>
      <c r="G92" s="249"/>
    </row>
    <row r="93" spans="1:7" ht="23.25" x14ac:dyDescent="0.55000000000000004">
      <c r="A93" s="249"/>
      <c r="B93" s="249"/>
      <c r="C93" s="249"/>
      <c r="D93" s="249"/>
      <c r="E93" s="249"/>
      <c r="F93" s="249"/>
      <c r="G93" s="249"/>
    </row>
    <row r="94" spans="1:7" ht="23.25" x14ac:dyDescent="0.55000000000000004">
      <c r="A94" s="249"/>
      <c r="B94" s="249"/>
      <c r="C94" s="249"/>
      <c r="D94" s="249"/>
      <c r="E94" s="249"/>
      <c r="F94" s="249"/>
      <c r="G94" s="249"/>
    </row>
    <row r="95" spans="1:7" ht="23.25" x14ac:dyDescent="0.55000000000000004">
      <c r="A95" s="249"/>
      <c r="B95" s="249"/>
      <c r="C95" s="249"/>
      <c r="D95" s="249"/>
      <c r="E95" s="249"/>
      <c r="F95" s="249"/>
      <c r="G95" s="249"/>
    </row>
    <row r="96" spans="1:7" ht="23.25" x14ac:dyDescent="0.55000000000000004">
      <c r="A96" s="249"/>
      <c r="B96" s="249"/>
      <c r="C96" s="249"/>
      <c r="D96" s="249"/>
      <c r="E96" s="249"/>
      <c r="F96" s="249"/>
      <c r="G96" s="249"/>
    </row>
    <row r="97" spans="1:7" ht="23.25" x14ac:dyDescent="0.55000000000000004">
      <c r="A97" s="249"/>
      <c r="B97" s="249"/>
      <c r="C97" s="249"/>
      <c r="D97" s="249"/>
      <c r="E97" s="249"/>
      <c r="F97" s="249"/>
      <c r="G97" s="249"/>
    </row>
    <row r="98" spans="1:7" ht="23.25" x14ac:dyDescent="0.55000000000000004">
      <c r="A98" s="249"/>
      <c r="B98" s="249"/>
      <c r="C98" s="249"/>
      <c r="D98" s="249"/>
      <c r="E98" s="249"/>
      <c r="F98" s="249"/>
      <c r="G98" s="249"/>
    </row>
    <row r="99" spans="1:7" ht="23.25" x14ac:dyDescent="0.55000000000000004">
      <c r="A99" s="249"/>
      <c r="B99" s="249"/>
      <c r="C99" s="249"/>
      <c r="D99" s="249"/>
      <c r="E99" s="249"/>
      <c r="F99" s="249"/>
      <c r="G99" s="249"/>
    </row>
    <row r="100" spans="1:7" ht="23.25" x14ac:dyDescent="0.55000000000000004">
      <c r="A100" s="249"/>
      <c r="B100" s="249"/>
      <c r="C100" s="249"/>
      <c r="D100" s="249"/>
      <c r="E100" s="249"/>
      <c r="F100" s="249"/>
      <c r="G100" s="249"/>
    </row>
    <row r="101" spans="1:7" ht="23.25" x14ac:dyDescent="0.55000000000000004">
      <c r="A101" s="249"/>
      <c r="B101" s="249"/>
      <c r="C101" s="249"/>
      <c r="D101" s="249"/>
      <c r="E101" s="249"/>
      <c r="F101" s="249"/>
      <c r="G101" s="249"/>
    </row>
    <row r="102" spans="1:7" ht="23.25" x14ac:dyDescent="0.55000000000000004">
      <c r="A102" s="249"/>
      <c r="B102" s="249"/>
      <c r="C102" s="249"/>
      <c r="D102" s="249"/>
      <c r="E102" s="249"/>
      <c r="F102" s="249"/>
      <c r="G102" s="249"/>
    </row>
    <row r="103" spans="1:7" ht="23.25" x14ac:dyDescent="0.55000000000000004">
      <c r="A103" s="249"/>
      <c r="B103" s="249"/>
      <c r="C103" s="249"/>
      <c r="D103" s="249"/>
      <c r="E103" s="249"/>
      <c r="F103" s="249"/>
      <c r="G103" s="249"/>
    </row>
    <row r="104" spans="1:7" ht="23.25" x14ac:dyDescent="0.55000000000000004">
      <c r="A104" s="249"/>
      <c r="B104" s="249"/>
      <c r="C104" s="249"/>
      <c r="D104" s="249"/>
      <c r="E104" s="249"/>
      <c r="F104" s="249"/>
      <c r="G104" s="249"/>
    </row>
    <row r="105" spans="1:7" ht="23.25" x14ac:dyDescent="0.55000000000000004">
      <c r="A105" s="249"/>
      <c r="B105" s="249"/>
      <c r="C105" s="249"/>
      <c r="D105" s="249"/>
      <c r="E105" s="249"/>
      <c r="F105" s="249"/>
      <c r="G105" s="249"/>
    </row>
    <row r="106" spans="1:7" ht="23.25" x14ac:dyDescent="0.55000000000000004">
      <c r="A106" s="249"/>
      <c r="B106" s="249"/>
      <c r="C106" s="249"/>
      <c r="D106" s="249"/>
      <c r="E106" s="249"/>
      <c r="F106" s="249"/>
      <c r="G106" s="249"/>
    </row>
    <row r="107" spans="1:7" ht="23.25" x14ac:dyDescent="0.55000000000000004">
      <c r="A107" s="249"/>
      <c r="B107" s="249"/>
      <c r="C107" s="249"/>
      <c r="D107" s="249"/>
      <c r="E107" s="249"/>
      <c r="F107" s="249"/>
      <c r="G107" s="249"/>
    </row>
    <row r="108" spans="1:7" ht="23.25" x14ac:dyDescent="0.55000000000000004">
      <c r="A108" s="249"/>
      <c r="B108" s="249"/>
      <c r="C108" s="249"/>
      <c r="D108" s="249"/>
      <c r="E108" s="249"/>
      <c r="F108" s="249"/>
      <c r="G108" s="249"/>
    </row>
    <row r="109" spans="1:7" ht="23.25" x14ac:dyDescent="0.55000000000000004">
      <c r="A109" s="249"/>
      <c r="B109" s="249"/>
      <c r="C109" s="249"/>
      <c r="D109" s="249"/>
      <c r="E109" s="249"/>
      <c r="F109" s="249"/>
      <c r="G109" s="249"/>
    </row>
    <row r="110" spans="1:7" ht="23.25" x14ac:dyDescent="0.55000000000000004">
      <c r="A110" s="249"/>
      <c r="B110" s="249"/>
      <c r="C110" s="249"/>
      <c r="D110" s="249"/>
      <c r="E110" s="249"/>
      <c r="F110" s="249"/>
      <c r="G110" s="249"/>
    </row>
    <row r="111" spans="1:7" ht="23.25" x14ac:dyDescent="0.55000000000000004">
      <c r="A111" s="249"/>
      <c r="B111" s="249"/>
      <c r="C111" s="249"/>
      <c r="D111" s="249"/>
      <c r="E111" s="249"/>
      <c r="F111" s="249"/>
      <c r="G111" s="249"/>
    </row>
    <row r="112" spans="1:7" ht="23.25" x14ac:dyDescent="0.55000000000000004">
      <c r="A112" s="249"/>
      <c r="B112" s="249"/>
      <c r="C112" s="249"/>
      <c r="D112" s="249"/>
      <c r="E112" s="249"/>
      <c r="F112" s="249"/>
      <c r="G112" s="249"/>
    </row>
    <row r="113" spans="1:7" ht="23.25" x14ac:dyDescent="0.55000000000000004">
      <c r="A113" s="249"/>
      <c r="B113" s="249"/>
      <c r="C113" s="249"/>
      <c r="D113" s="249"/>
      <c r="E113" s="249"/>
      <c r="F113" s="249"/>
      <c r="G113" s="249"/>
    </row>
    <row r="114" spans="1:7" ht="23.25" x14ac:dyDescent="0.55000000000000004">
      <c r="A114" s="249"/>
      <c r="B114" s="249"/>
      <c r="C114" s="249"/>
      <c r="D114" s="249"/>
      <c r="E114" s="249"/>
      <c r="F114" s="249"/>
      <c r="G114" s="249"/>
    </row>
    <row r="115" spans="1:7" ht="23.25" x14ac:dyDescent="0.55000000000000004">
      <c r="A115" s="249"/>
      <c r="B115" s="249"/>
      <c r="C115" s="249"/>
      <c r="D115" s="249"/>
      <c r="E115" s="249"/>
      <c r="F115" s="249"/>
      <c r="G115" s="249"/>
    </row>
    <row r="116" spans="1:7" ht="23.25" x14ac:dyDescent="0.55000000000000004">
      <c r="A116" s="249"/>
      <c r="B116" s="249"/>
      <c r="C116" s="249"/>
      <c r="D116" s="249"/>
      <c r="E116" s="249"/>
      <c r="F116" s="249"/>
      <c r="G116" s="249"/>
    </row>
    <row r="117" spans="1:7" ht="23.25" x14ac:dyDescent="0.55000000000000004">
      <c r="A117" s="249"/>
      <c r="B117" s="249"/>
      <c r="C117" s="249"/>
      <c r="D117" s="249"/>
      <c r="E117" s="249"/>
      <c r="F117" s="249"/>
      <c r="G117" s="249"/>
    </row>
    <row r="118" spans="1:7" ht="23.25" x14ac:dyDescent="0.55000000000000004">
      <c r="A118" s="249"/>
      <c r="B118" s="249"/>
      <c r="C118" s="249"/>
      <c r="D118" s="249"/>
      <c r="E118" s="249"/>
      <c r="F118" s="249"/>
      <c r="G118" s="249"/>
    </row>
    <row r="119" spans="1:7" ht="23.25" x14ac:dyDescent="0.55000000000000004">
      <c r="A119" s="249"/>
      <c r="B119" s="249"/>
      <c r="C119" s="249"/>
      <c r="D119" s="249"/>
      <c r="E119" s="249"/>
      <c r="F119" s="249"/>
      <c r="G119" s="249"/>
    </row>
    <row r="120" spans="1:7" ht="23.25" x14ac:dyDescent="0.55000000000000004">
      <c r="A120" s="249"/>
      <c r="B120" s="249"/>
      <c r="C120" s="249"/>
      <c r="D120" s="249"/>
      <c r="E120" s="249"/>
      <c r="F120" s="249"/>
      <c r="G120" s="249"/>
    </row>
    <row r="121" spans="1:7" ht="23.25" x14ac:dyDescent="0.55000000000000004">
      <c r="A121" s="249"/>
      <c r="B121" s="249"/>
      <c r="C121" s="249"/>
      <c r="D121" s="249"/>
      <c r="E121" s="249"/>
      <c r="F121" s="249"/>
      <c r="G121" s="249"/>
    </row>
    <row r="122" spans="1:7" ht="23.25" x14ac:dyDescent="0.55000000000000004">
      <c r="A122" s="249"/>
      <c r="B122" s="249"/>
      <c r="C122" s="249"/>
      <c r="D122" s="249"/>
      <c r="E122" s="249"/>
      <c r="F122" s="249"/>
      <c r="G122" s="249"/>
    </row>
    <row r="123" spans="1:7" ht="23.25" x14ac:dyDescent="0.55000000000000004">
      <c r="A123" s="249"/>
      <c r="B123" s="249"/>
      <c r="C123" s="249"/>
      <c r="D123" s="249"/>
      <c r="E123" s="249"/>
      <c r="F123" s="249"/>
      <c r="G123" s="249"/>
    </row>
    <row r="124" spans="1:7" ht="23.25" x14ac:dyDescent="0.55000000000000004">
      <c r="A124" s="249"/>
      <c r="B124" s="249"/>
      <c r="C124" s="249"/>
      <c r="D124" s="249"/>
      <c r="E124" s="249"/>
      <c r="F124" s="249"/>
      <c r="G124" s="249"/>
    </row>
    <row r="125" spans="1:7" ht="23.25" x14ac:dyDescent="0.55000000000000004">
      <c r="A125" s="249"/>
      <c r="B125" s="249"/>
      <c r="C125" s="249"/>
      <c r="D125" s="249"/>
      <c r="E125" s="249"/>
      <c r="F125" s="249"/>
      <c r="G125" s="249"/>
    </row>
    <row r="126" spans="1:7" ht="23.25" x14ac:dyDescent="0.55000000000000004">
      <c r="A126" s="249"/>
      <c r="B126" s="249"/>
      <c r="C126" s="249"/>
      <c r="D126" s="249"/>
      <c r="E126" s="249"/>
      <c r="F126" s="249"/>
      <c r="G126" s="249"/>
    </row>
    <row r="127" spans="1:7" ht="23.25" x14ac:dyDescent="0.55000000000000004">
      <c r="A127" s="249"/>
      <c r="B127" s="249"/>
      <c r="C127" s="249"/>
      <c r="D127" s="249"/>
      <c r="E127" s="249"/>
      <c r="F127" s="249"/>
      <c r="G127" s="249"/>
    </row>
    <row r="128" spans="1:7" ht="23.25" x14ac:dyDescent="0.55000000000000004">
      <c r="A128" s="249"/>
      <c r="B128" s="249"/>
      <c r="C128" s="249"/>
      <c r="D128" s="249"/>
      <c r="E128" s="249"/>
      <c r="F128" s="249"/>
      <c r="G128" s="249"/>
    </row>
    <row r="129" spans="1:7" ht="23.25" x14ac:dyDescent="0.55000000000000004">
      <c r="A129" s="249"/>
      <c r="B129" s="249"/>
      <c r="C129" s="249"/>
      <c r="D129" s="249"/>
      <c r="E129" s="249"/>
      <c r="F129" s="249"/>
      <c r="G129" s="249"/>
    </row>
    <row r="130" spans="1:7" ht="23.25" x14ac:dyDescent="0.55000000000000004">
      <c r="A130" s="249"/>
      <c r="B130" s="249"/>
      <c r="C130" s="249"/>
      <c r="D130" s="249"/>
      <c r="E130" s="249"/>
      <c r="F130" s="249"/>
      <c r="G130" s="249"/>
    </row>
    <row r="131" spans="1:7" ht="23.25" x14ac:dyDescent="0.55000000000000004">
      <c r="A131" s="249"/>
      <c r="B131" s="249"/>
      <c r="C131" s="249"/>
      <c r="D131" s="249"/>
      <c r="E131" s="249"/>
      <c r="F131" s="249"/>
      <c r="G131" s="249"/>
    </row>
    <row r="132" spans="1:7" ht="23.25" x14ac:dyDescent="0.55000000000000004">
      <c r="A132" s="249"/>
      <c r="B132" s="249"/>
      <c r="C132" s="249"/>
      <c r="D132" s="249"/>
      <c r="E132" s="249"/>
      <c r="F132" s="249"/>
      <c r="G132" s="249"/>
    </row>
    <row r="133" spans="1:7" ht="23.25" x14ac:dyDescent="0.55000000000000004">
      <c r="A133" s="249"/>
      <c r="B133" s="249"/>
      <c r="C133" s="249"/>
      <c r="D133" s="249"/>
      <c r="E133" s="249"/>
      <c r="F133" s="249"/>
      <c r="G133" s="249"/>
    </row>
    <row r="134" spans="1:7" ht="23.25" x14ac:dyDescent="0.55000000000000004">
      <c r="A134" s="249"/>
      <c r="B134" s="249"/>
      <c r="C134" s="249"/>
      <c r="D134" s="249"/>
      <c r="E134" s="249"/>
      <c r="F134" s="249"/>
      <c r="G134" s="249"/>
    </row>
    <row r="135" spans="1:7" ht="23.25" x14ac:dyDescent="0.55000000000000004">
      <c r="A135" s="249"/>
      <c r="B135" s="249"/>
      <c r="C135" s="249"/>
      <c r="D135" s="249"/>
      <c r="E135" s="249"/>
      <c r="F135" s="249"/>
      <c r="G135" s="249"/>
    </row>
    <row r="136" spans="1:7" ht="23.25" x14ac:dyDescent="0.55000000000000004">
      <c r="A136" s="249"/>
      <c r="B136" s="249"/>
      <c r="C136" s="249"/>
      <c r="D136" s="249"/>
      <c r="E136" s="249"/>
      <c r="F136" s="249"/>
      <c r="G136" s="249"/>
    </row>
    <row r="137" spans="1:7" ht="23.25" x14ac:dyDescent="0.55000000000000004">
      <c r="A137" s="249"/>
      <c r="B137" s="249"/>
      <c r="C137" s="249"/>
      <c r="D137" s="249"/>
      <c r="E137" s="249"/>
      <c r="F137" s="249"/>
      <c r="G137" s="249"/>
    </row>
    <row r="138" spans="1:7" ht="23.25" x14ac:dyDescent="0.55000000000000004">
      <c r="A138" s="249"/>
      <c r="B138" s="249"/>
      <c r="C138" s="249"/>
      <c r="D138" s="249"/>
      <c r="E138" s="249"/>
      <c r="F138" s="249"/>
      <c r="G138" s="249"/>
    </row>
    <row r="139" spans="1:7" ht="23.25" x14ac:dyDescent="0.55000000000000004">
      <c r="A139" s="249"/>
      <c r="B139" s="249"/>
      <c r="C139" s="249"/>
      <c r="D139" s="249"/>
      <c r="E139" s="249"/>
      <c r="F139" s="249"/>
      <c r="G139" s="249"/>
    </row>
    <row r="140" spans="1:7" ht="23.25" x14ac:dyDescent="0.55000000000000004">
      <c r="A140" s="249"/>
      <c r="B140" s="249"/>
      <c r="C140" s="249"/>
      <c r="D140" s="249"/>
      <c r="E140" s="249"/>
      <c r="F140" s="249"/>
      <c r="G140" s="249"/>
    </row>
    <row r="141" spans="1:7" ht="23.25" x14ac:dyDescent="0.55000000000000004">
      <c r="A141" s="249"/>
      <c r="B141" s="249"/>
      <c r="C141" s="249"/>
      <c r="D141" s="249"/>
      <c r="E141" s="249"/>
      <c r="F141" s="249"/>
      <c r="G141" s="249"/>
    </row>
    <row r="142" spans="1:7" ht="23.25" x14ac:dyDescent="0.55000000000000004">
      <c r="A142" s="249"/>
      <c r="B142" s="249"/>
      <c r="C142" s="249"/>
      <c r="D142" s="249"/>
      <c r="E142" s="249"/>
      <c r="F142" s="249"/>
      <c r="G142" s="249"/>
    </row>
    <row r="143" spans="1:7" ht="23.25" x14ac:dyDescent="0.55000000000000004">
      <c r="A143" s="249"/>
      <c r="B143" s="249"/>
      <c r="C143" s="249"/>
      <c r="D143" s="249"/>
      <c r="E143" s="249"/>
      <c r="F143" s="249"/>
      <c r="G143" s="249"/>
    </row>
    <row r="144" spans="1:7" ht="23.25" x14ac:dyDescent="0.55000000000000004">
      <c r="A144" s="249"/>
      <c r="B144" s="249"/>
      <c r="C144" s="249"/>
      <c r="D144" s="249"/>
      <c r="E144" s="249"/>
      <c r="F144" s="249"/>
      <c r="G144" s="249"/>
    </row>
    <row r="145" spans="1:7" ht="23.25" x14ac:dyDescent="0.55000000000000004">
      <c r="A145" s="249"/>
      <c r="B145" s="249"/>
      <c r="C145" s="249"/>
      <c r="D145" s="249"/>
      <c r="E145" s="249"/>
      <c r="F145" s="249"/>
      <c r="G145" s="249"/>
    </row>
    <row r="146" spans="1:7" ht="23.25" x14ac:dyDescent="0.55000000000000004">
      <c r="A146" s="249"/>
      <c r="B146" s="249"/>
      <c r="C146" s="249"/>
      <c r="D146" s="249"/>
      <c r="E146" s="249"/>
      <c r="F146" s="249"/>
      <c r="G146" s="249"/>
    </row>
    <row r="147" spans="1:7" ht="23.25" x14ac:dyDescent="0.55000000000000004">
      <c r="A147" s="249"/>
      <c r="B147" s="249"/>
      <c r="C147" s="249"/>
      <c r="D147" s="249"/>
      <c r="E147" s="249"/>
      <c r="F147" s="249"/>
      <c r="G147" s="249"/>
    </row>
    <row r="148" spans="1:7" ht="23.25" x14ac:dyDescent="0.55000000000000004">
      <c r="A148" s="249"/>
      <c r="B148" s="249"/>
      <c r="C148" s="249"/>
      <c r="D148" s="249"/>
      <c r="E148" s="249"/>
      <c r="F148" s="249"/>
      <c r="G148" s="249"/>
    </row>
    <row r="149" spans="1:7" ht="23.25" x14ac:dyDescent="0.55000000000000004">
      <c r="A149" s="249"/>
      <c r="B149" s="249"/>
      <c r="C149" s="249"/>
      <c r="D149" s="249"/>
      <c r="E149" s="249"/>
      <c r="F149" s="249"/>
      <c r="G149" s="249"/>
    </row>
    <row r="150" spans="1:7" ht="23.25" x14ac:dyDescent="0.55000000000000004">
      <c r="A150" s="249"/>
      <c r="B150" s="249"/>
      <c r="C150" s="249"/>
      <c r="D150" s="249"/>
      <c r="E150" s="249"/>
      <c r="F150" s="249"/>
      <c r="G150" s="249"/>
    </row>
    <row r="151" spans="1:7" ht="23.25" x14ac:dyDescent="0.55000000000000004">
      <c r="A151" s="249"/>
      <c r="B151" s="249"/>
      <c r="C151" s="249"/>
      <c r="D151" s="249"/>
      <c r="E151" s="249"/>
      <c r="F151" s="249"/>
      <c r="G151" s="249"/>
    </row>
    <row r="152" spans="1:7" ht="23.25" x14ac:dyDescent="0.55000000000000004">
      <c r="A152" s="249"/>
      <c r="B152" s="249"/>
      <c r="C152" s="249"/>
      <c r="D152" s="249"/>
      <c r="E152" s="249"/>
      <c r="F152" s="249"/>
      <c r="G152" s="249"/>
    </row>
    <row r="153" spans="1:7" ht="23.25" x14ac:dyDescent="0.55000000000000004">
      <c r="A153" s="249"/>
      <c r="B153" s="249"/>
      <c r="C153" s="249"/>
      <c r="D153" s="249"/>
      <c r="E153" s="249"/>
      <c r="F153" s="249"/>
      <c r="G153" s="249"/>
    </row>
    <row r="154" spans="1:7" ht="23.25" x14ac:dyDescent="0.55000000000000004">
      <c r="A154" s="249"/>
      <c r="B154" s="249"/>
      <c r="C154" s="249"/>
      <c r="D154" s="249"/>
      <c r="E154" s="249"/>
      <c r="F154" s="249"/>
      <c r="G154" s="249"/>
    </row>
    <row r="155" spans="1:7" ht="23.25" x14ac:dyDescent="0.55000000000000004">
      <c r="A155" s="249"/>
      <c r="B155" s="249"/>
      <c r="C155" s="249"/>
      <c r="D155" s="249"/>
      <c r="E155" s="249"/>
      <c r="F155" s="249"/>
      <c r="G155" s="249"/>
    </row>
    <row r="156" spans="1:7" ht="23.25" x14ac:dyDescent="0.55000000000000004">
      <c r="A156" s="249"/>
      <c r="B156" s="249"/>
      <c r="C156" s="249"/>
      <c r="D156" s="249"/>
      <c r="E156" s="249"/>
      <c r="F156" s="249"/>
      <c r="G156" s="249"/>
    </row>
    <row r="157" spans="1:7" ht="23.25" x14ac:dyDescent="0.55000000000000004">
      <c r="A157" s="249"/>
      <c r="B157" s="249"/>
      <c r="C157" s="249"/>
      <c r="D157" s="249"/>
      <c r="E157" s="249"/>
      <c r="F157" s="249"/>
      <c r="G157" s="249"/>
    </row>
    <row r="158" spans="1:7" ht="23.25" x14ac:dyDescent="0.55000000000000004">
      <c r="A158" s="249"/>
      <c r="B158" s="249"/>
      <c r="C158" s="249"/>
      <c r="D158" s="249"/>
      <c r="E158" s="249"/>
      <c r="F158" s="249"/>
      <c r="G158" s="249"/>
    </row>
    <row r="159" spans="1:7" ht="23.25" x14ac:dyDescent="0.55000000000000004">
      <c r="A159" s="249"/>
      <c r="B159" s="249"/>
      <c r="C159" s="249"/>
      <c r="D159" s="249"/>
      <c r="E159" s="249"/>
      <c r="F159" s="249"/>
      <c r="G159" s="249"/>
    </row>
    <row r="160" spans="1:7" ht="23.25" x14ac:dyDescent="0.55000000000000004">
      <c r="A160" s="249"/>
      <c r="B160" s="249"/>
      <c r="C160" s="249"/>
      <c r="D160" s="249"/>
      <c r="E160" s="249"/>
      <c r="F160" s="249"/>
      <c r="G160" s="249"/>
    </row>
    <row r="161" spans="1:7" ht="23.25" x14ac:dyDescent="0.55000000000000004">
      <c r="A161" s="249"/>
      <c r="B161" s="249"/>
      <c r="C161" s="249"/>
      <c r="D161" s="249"/>
      <c r="E161" s="249"/>
      <c r="F161" s="249"/>
      <c r="G161" s="249"/>
    </row>
    <row r="162" spans="1:7" ht="23.25" x14ac:dyDescent="0.55000000000000004">
      <c r="A162" s="249"/>
      <c r="B162" s="249"/>
      <c r="C162" s="249"/>
      <c r="D162" s="249"/>
      <c r="E162" s="249"/>
      <c r="F162" s="249"/>
      <c r="G162" s="249"/>
    </row>
    <row r="163" spans="1:7" ht="23.25" x14ac:dyDescent="0.55000000000000004">
      <c r="A163" s="249"/>
      <c r="B163" s="249"/>
      <c r="C163" s="249"/>
      <c r="D163" s="249"/>
      <c r="E163" s="249"/>
      <c r="F163" s="249"/>
      <c r="G163" s="249"/>
    </row>
    <row r="164" spans="1:7" ht="23.25" x14ac:dyDescent="0.55000000000000004">
      <c r="A164" s="249"/>
      <c r="B164" s="249"/>
      <c r="C164" s="249"/>
      <c r="D164" s="249"/>
      <c r="E164" s="249"/>
      <c r="F164" s="249"/>
      <c r="G164" s="249"/>
    </row>
    <row r="165" spans="1:7" ht="23.25" x14ac:dyDescent="0.55000000000000004">
      <c r="A165" s="249"/>
      <c r="B165" s="249"/>
      <c r="C165" s="249"/>
      <c r="D165" s="249"/>
      <c r="E165" s="249"/>
      <c r="F165" s="249"/>
      <c r="G165" s="249"/>
    </row>
    <row r="166" spans="1:7" ht="23.25" x14ac:dyDescent="0.55000000000000004">
      <c r="A166" s="249"/>
      <c r="B166" s="249"/>
      <c r="C166" s="249"/>
      <c r="D166" s="249"/>
      <c r="E166" s="249"/>
      <c r="F166" s="249"/>
      <c r="G166" s="249"/>
    </row>
    <row r="167" spans="1:7" ht="23.25" x14ac:dyDescent="0.55000000000000004">
      <c r="A167" s="249"/>
      <c r="B167" s="249"/>
      <c r="C167" s="249"/>
      <c r="D167" s="249"/>
      <c r="E167" s="249"/>
      <c r="F167" s="249"/>
      <c r="G167" s="249"/>
    </row>
    <row r="168" spans="1:7" ht="23.25" x14ac:dyDescent="0.55000000000000004">
      <c r="A168" s="249"/>
      <c r="B168" s="249"/>
      <c r="C168" s="249"/>
      <c r="D168" s="249"/>
      <c r="E168" s="249"/>
      <c r="F168" s="249"/>
      <c r="G168" s="249"/>
    </row>
    <row r="169" spans="1:7" ht="23.25" x14ac:dyDescent="0.55000000000000004">
      <c r="A169" s="249"/>
      <c r="B169" s="249"/>
      <c r="C169" s="249"/>
      <c r="D169" s="249"/>
      <c r="E169" s="249"/>
      <c r="F169" s="249"/>
      <c r="G169" s="249"/>
    </row>
    <row r="170" spans="1:7" ht="23.25" x14ac:dyDescent="0.55000000000000004">
      <c r="A170" s="249"/>
      <c r="B170" s="249"/>
      <c r="C170" s="249"/>
      <c r="D170" s="249"/>
      <c r="E170" s="249"/>
      <c r="F170" s="249"/>
      <c r="G170" s="249"/>
    </row>
    <row r="171" spans="1:7" ht="23.25" x14ac:dyDescent="0.55000000000000004">
      <c r="A171" s="249"/>
      <c r="B171" s="249"/>
      <c r="C171" s="249"/>
      <c r="D171" s="249"/>
      <c r="E171" s="249"/>
      <c r="F171" s="249"/>
      <c r="G171" s="249"/>
    </row>
    <row r="172" spans="1:7" ht="23.25" x14ac:dyDescent="0.55000000000000004">
      <c r="A172" s="249"/>
      <c r="B172" s="249"/>
      <c r="C172" s="249"/>
      <c r="D172" s="249"/>
      <c r="E172" s="249"/>
      <c r="F172" s="249"/>
      <c r="G172" s="249"/>
    </row>
    <row r="173" spans="1:7" ht="23.25" x14ac:dyDescent="0.55000000000000004">
      <c r="A173" s="249"/>
      <c r="B173" s="249"/>
      <c r="C173" s="249"/>
      <c r="D173" s="249"/>
      <c r="E173" s="249"/>
      <c r="F173" s="249"/>
      <c r="G173" s="249"/>
    </row>
    <row r="174" spans="1:7" ht="23.25" x14ac:dyDescent="0.55000000000000004">
      <c r="A174" s="249"/>
      <c r="B174" s="249"/>
      <c r="C174" s="249"/>
      <c r="D174" s="249"/>
      <c r="E174" s="249"/>
      <c r="F174" s="249"/>
      <c r="G174" s="249"/>
    </row>
    <row r="175" spans="1:7" ht="23.25" x14ac:dyDescent="0.55000000000000004">
      <c r="A175" s="249"/>
      <c r="B175" s="249"/>
      <c r="C175" s="249"/>
      <c r="D175" s="249"/>
      <c r="E175" s="249"/>
      <c r="F175" s="249"/>
      <c r="G175" s="249"/>
    </row>
    <row r="176" spans="1:7" ht="23.25" x14ac:dyDescent="0.55000000000000004">
      <c r="A176" s="249"/>
      <c r="B176" s="249"/>
      <c r="C176" s="249"/>
      <c r="D176" s="249"/>
      <c r="E176" s="249"/>
      <c r="F176" s="249"/>
      <c r="G176" s="249"/>
    </row>
    <row r="177" spans="1:7" ht="23.25" x14ac:dyDescent="0.55000000000000004">
      <c r="A177" s="249"/>
      <c r="B177" s="249"/>
      <c r="C177" s="249"/>
      <c r="D177" s="249"/>
      <c r="E177" s="249"/>
      <c r="F177" s="249"/>
      <c r="G177" s="249"/>
    </row>
    <row r="178" spans="1:7" ht="23.25" x14ac:dyDescent="0.55000000000000004">
      <c r="A178" s="249"/>
      <c r="B178" s="249"/>
      <c r="C178" s="249"/>
      <c r="D178" s="249"/>
      <c r="E178" s="249"/>
      <c r="F178" s="249"/>
      <c r="G178" s="249"/>
    </row>
    <row r="179" spans="1:7" ht="23.25" x14ac:dyDescent="0.55000000000000004">
      <c r="A179" s="249"/>
      <c r="B179" s="249"/>
      <c r="C179" s="249"/>
      <c r="D179" s="249"/>
      <c r="E179" s="249"/>
      <c r="F179" s="249"/>
      <c r="G179" s="249"/>
    </row>
    <row r="180" spans="1:7" ht="23.25" x14ac:dyDescent="0.55000000000000004">
      <c r="A180" s="249"/>
      <c r="B180" s="249"/>
      <c r="C180" s="249"/>
      <c r="D180" s="249"/>
      <c r="E180" s="249"/>
      <c r="F180" s="249"/>
      <c r="G180" s="249"/>
    </row>
    <row r="181" spans="1:7" ht="23.25" x14ac:dyDescent="0.55000000000000004">
      <c r="A181" s="249"/>
      <c r="B181" s="249"/>
      <c r="C181" s="249"/>
      <c r="D181" s="249"/>
      <c r="E181" s="249"/>
      <c r="F181" s="249"/>
      <c r="G181" s="249"/>
    </row>
    <row r="182" spans="1:7" ht="23.25" x14ac:dyDescent="0.55000000000000004">
      <c r="A182" s="249"/>
      <c r="B182" s="249"/>
      <c r="C182" s="249"/>
      <c r="D182" s="249"/>
      <c r="E182" s="249"/>
      <c r="F182" s="249"/>
      <c r="G182" s="249"/>
    </row>
    <row r="183" spans="1:7" ht="23.25" x14ac:dyDescent="0.55000000000000004">
      <c r="A183" s="249"/>
      <c r="B183" s="249"/>
      <c r="C183" s="249"/>
      <c r="D183" s="249"/>
      <c r="E183" s="249"/>
      <c r="F183" s="249"/>
      <c r="G183" s="249"/>
    </row>
    <row r="184" spans="1:7" ht="23.25" x14ac:dyDescent="0.55000000000000004">
      <c r="A184" s="249"/>
      <c r="B184" s="249"/>
      <c r="C184" s="249"/>
      <c r="D184" s="249"/>
      <c r="E184" s="249"/>
      <c r="F184" s="249"/>
      <c r="G184" s="249"/>
    </row>
    <row r="185" spans="1:7" ht="23.25" x14ac:dyDescent="0.55000000000000004">
      <c r="A185" s="249"/>
      <c r="B185" s="249"/>
      <c r="C185" s="249"/>
      <c r="D185" s="249"/>
      <c r="E185" s="249"/>
      <c r="F185" s="249"/>
      <c r="G185" s="249"/>
    </row>
    <row r="186" spans="1:7" ht="23.25" x14ac:dyDescent="0.55000000000000004">
      <c r="A186" s="249"/>
      <c r="B186" s="249"/>
      <c r="C186" s="249"/>
      <c r="D186" s="249"/>
      <c r="E186" s="249"/>
      <c r="F186" s="249"/>
      <c r="G186" s="249"/>
    </row>
    <row r="187" spans="1:7" ht="23.25" x14ac:dyDescent="0.55000000000000004">
      <c r="A187" s="249"/>
      <c r="B187" s="249"/>
      <c r="C187" s="249"/>
      <c r="D187" s="249"/>
      <c r="E187" s="249"/>
      <c r="F187" s="249"/>
      <c r="G187" s="249"/>
    </row>
    <row r="188" spans="1:7" ht="23.25" x14ac:dyDescent="0.55000000000000004">
      <c r="A188" s="249"/>
      <c r="B188" s="249"/>
      <c r="C188" s="249"/>
      <c r="D188" s="249"/>
      <c r="E188" s="249"/>
      <c r="F188" s="249"/>
      <c r="G188" s="249"/>
    </row>
    <row r="189" spans="1:7" ht="23.25" x14ac:dyDescent="0.55000000000000004">
      <c r="A189" s="249"/>
      <c r="B189" s="249"/>
      <c r="C189" s="249"/>
      <c r="D189" s="249"/>
      <c r="E189" s="249"/>
      <c r="F189" s="249"/>
      <c r="G189" s="249"/>
    </row>
    <row r="190" spans="1:7" ht="23.25" x14ac:dyDescent="0.55000000000000004">
      <c r="A190" s="249"/>
      <c r="B190" s="249"/>
      <c r="C190" s="249"/>
      <c r="D190" s="249"/>
      <c r="E190" s="249"/>
      <c r="F190" s="249"/>
      <c r="G190" s="249"/>
    </row>
    <row r="191" spans="1:7" ht="23.25" x14ac:dyDescent="0.55000000000000004">
      <c r="A191" s="249"/>
      <c r="B191" s="249"/>
      <c r="C191" s="249"/>
      <c r="D191" s="249"/>
      <c r="E191" s="249"/>
      <c r="F191" s="249"/>
      <c r="G191" s="249"/>
    </row>
    <row r="192" spans="1:7" ht="23.25" x14ac:dyDescent="0.55000000000000004">
      <c r="A192" s="249"/>
      <c r="B192" s="249"/>
      <c r="C192" s="249"/>
      <c r="D192" s="249"/>
      <c r="E192" s="249"/>
      <c r="F192" s="249"/>
      <c r="G192" s="249"/>
    </row>
    <row r="193" spans="1:7" ht="23.25" x14ac:dyDescent="0.55000000000000004">
      <c r="A193" s="249"/>
      <c r="B193" s="249"/>
      <c r="C193" s="249"/>
      <c r="D193" s="249"/>
      <c r="E193" s="249"/>
      <c r="F193" s="249"/>
      <c r="G193" s="249"/>
    </row>
    <row r="194" spans="1:7" ht="23.25" x14ac:dyDescent="0.55000000000000004">
      <c r="A194" s="249"/>
      <c r="B194" s="249"/>
      <c r="C194" s="249"/>
      <c r="D194" s="249"/>
      <c r="E194" s="249"/>
      <c r="F194" s="249"/>
      <c r="G194" s="249"/>
    </row>
    <row r="195" spans="1:7" ht="23.25" x14ac:dyDescent="0.55000000000000004">
      <c r="A195" s="249"/>
      <c r="B195" s="249"/>
      <c r="C195" s="249"/>
      <c r="D195" s="249"/>
      <c r="E195" s="249"/>
      <c r="F195" s="249"/>
      <c r="G195" s="249"/>
    </row>
    <row r="196" spans="1:7" ht="23.25" x14ac:dyDescent="0.55000000000000004">
      <c r="A196" s="249"/>
      <c r="B196" s="249"/>
      <c r="C196" s="249"/>
      <c r="D196" s="249"/>
      <c r="E196" s="249"/>
      <c r="F196" s="249"/>
      <c r="G196" s="249"/>
    </row>
    <row r="197" spans="1:7" ht="23.25" x14ac:dyDescent="0.55000000000000004">
      <c r="A197" s="249"/>
      <c r="B197" s="249"/>
      <c r="C197" s="249"/>
      <c r="D197" s="249"/>
      <c r="E197" s="249"/>
      <c r="F197" s="249"/>
      <c r="G197" s="249"/>
    </row>
    <row r="198" spans="1:7" ht="23.25" x14ac:dyDescent="0.55000000000000004">
      <c r="A198" s="249"/>
      <c r="B198" s="249"/>
      <c r="C198" s="249"/>
      <c r="D198" s="249"/>
      <c r="E198" s="249"/>
      <c r="F198" s="249"/>
      <c r="G198" s="249"/>
    </row>
    <row r="199" spans="1:7" ht="23.25" x14ac:dyDescent="0.55000000000000004">
      <c r="A199" s="249"/>
      <c r="B199" s="249"/>
      <c r="C199" s="249"/>
      <c r="D199" s="249"/>
      <c r="E199" s="249"/>
      <c r="F199" s="249"/>
      <c r="G199" s="249"/>
    </row>
    <row r="200" spans="1:7" ht="23.25" x14ac:dyDescent="0.55000000000000004">
      <c r="A200" s="249"/>
      <c r="B200" s="249"/>
      <c r="C200" s="249"/>
      <c r="D200" s="249"/>
      <c r="E200" s="249"/>
      <c r="F200" s="249"/>
      <c r="G200" s="249"/>
    </row>
    <row r="201" spans="1:7" ht="23.25" x14ac:dyDescent="0.55000000000000004">
      <c r="A201" s="249"/>
      <c r="B201" s="249"/>
      <c r="C201" s="249"/>
      <c r="D201" s="249"/>
      <c r="E201" s="249"/>
      <c r="F201" s="249"/>
      <c r="G201" s="249"/>
    </row>
    <row r="202" spans="1:7" ht="23.25" x14ac:dyDescent="0.55000000000000004">
      <c r="A202" s="249"/>
      <c r="B202" s="249"/>
      <c r="C202" s="249"/>
      <c r="D202" s="249"/>
      <c r="E202" s="249"/>
      <c r="F202" s="249"/>
      <c r="G202" s="249"/>
    </row>
    <row r="203" spans="1:7" ht="23.25" x14ac:dyDescent="0.55000000000000004">
      <c r="A203" s="249"/>
      <c r="B203" s="249"/>
      <c r="C203" s="249"/>
      <c r="D203" s="249"/>
      <c r="E203" s="249"/>
      <c r="F203" s="249"/>
      <c r="G203" s="249"/>
    </row>
    <row r="204" spans="1:7" ht="23.25" x14ac:dyDescent="0.55000000000000004">
      <c r="A204" s="249"/>
      <c r="B204" s="249"/>
      <c r="C204" s="249"/>
      <c r="D204" s="249"/>
      <c r="E204" s="249"/>
      <c r="F204" s="249"/>
      <c r="G204" s="249"/>
    </row>
    <row r="205" spans="1:7" ht="23.25" x14ac:dyDescent="0.55000000000000004">
      <c r="A205" s="249"/>
      <c r="B205" s="249"/>
      <c r="C205" s="249"/>
      <c r="D205" s="249"/>
      <c r="E205" s="249"/>
      <c r="F205" s="249"/>
      <c r="G205" s="249"/>
    </row>
    <row r="206" spans="1:7" ht="23.25" x14ac:dyDescent="0.55000000000000004">
      <c r="A206" s="249"/>
      <c r="B206" s="249"/>
      <c r="C206" s="249"/>
      <c r="D206" s="249"/>
      <c r="E206" s="249"/>
      <c r="F206" s="249"/>
      <c r="G206" s="249"/>
    </row>
    <row r="207" spans="1:7" ht="23.25" x14ac:dyDescent="0.55000000000000004">
      <c r="A207" s="249"/>
      <c r="B207" s="249"/>
      <c r="C207" s="249"/>
      <c r="D207" s="249"/>
      <c r="E207" s="249"/>
      <c r="F207" s="249"/>
      <c r="G207" s="249"/>
    </row>
    <row r="208" spans="1:7" ht="23.25" x14ac:dyDescent="0.55000000000000004">
      <c r="A208" s="249"/>
      <c r="B208" s="249"/>
      <c r="C208" s="249"/>
      <c r="D208" s="249"/>
      <c r="E208" s="249"/>
      <c r="F208" s="249"/>
      <c r="G208" s="249"/>
    </row>
    <row r="209" spans="1:7" ht="23.25" x14ac:dyDescent="0.55000000000000004">
      <c r="A209" s="249"/>
      <c r="B209" s="249"/>
      <c r="C209" s="249"/>
      <c r="D209" s="249"/>
      <c r="E209" s="249"/>
      <c r="F209" s="249"/>
      <c r="G209" s="249"/>
    </row>
    <row r="210" spans="1:7" ht="23.25" x14ac:dyDescent="0.55000000000000004">
      <c r="A210" s="249"/>
      <c r="B210" s="249"/>
      <c r="C210" s="249"/>
      <c r="D210" s="249"/>
      <c r="E210" s="249"/>
      <c r="F210" s="249"/>
      <c r="G210" s="249"/>
    </row>
    <row r="211" spans="1:7" ht="23.25" x14ac:dyDescent="0.55000000000000004">
      <c r="A211" s="249"/>
      <c r="B211" s="249"/>
      <c r="C211" s="249"/>
      <c r="D211" s="249"/>
      <c r="E211" s="249"/>
      <c r="F211" s="249"/>
      <c r="G211" s="249"/>
    </row>
    <row r="212" spans="1:7" ht="23.25" x14ac:dyDescent="0.55000000000000004">
      <c r="A212" s="249"/>
      <c r="B212" s="249"/>
      <c r="C212" s="249"/>
      <c r="D212" s="249"/>
      <c r="E212" s="249"/>
      <c r="F212" s="249"/>
      <c r="G212" s="249"/>
    </row>
    <row r="213" spans="1:7" ht="23.25" x14ac:dyDescent="0.55000000000000004">
      <c r="A213" s="249"/>
      <c r="B213" s="249"/>
      <c r="C213" s="249"/>
      <c r="D213" s="249"/>
      <c r="E213" s="249"/>
      <c r="F213" s="249"/>
      <c r="G213" s="249"/>
    </row>
    <row r="214" spans="1:7" ht="23.25" x14ac:dyDescent="0.55000000000000004">
      <c r="A214" s="249"/>
      <c r="B214" s="249"/>
      <c r="C214" s="249"/>
      <c r="D214" s="249"/>
      <c r="E214" s="249"/>
      <c r="F214" s="249"/>
      <c r="G214" s="249"/>
    </row>
    <row r="215" spans="1:7" ht="23.25" x14ac:dyDescent="0.55000000000000004">
      <c r="A215" s="249"/>
      <c r="B215" s="249"/>
      <c r="C215" s="249"/>
      <c r="D215" s="249"/>
      <c r="E215" s="249"/>
      <c r="F215" s="249"/>
      <c r="G215" s="249"/>
    </row>
    <row r="216" spans="1:7" ht="23.25" x14ac:dyDescent="0.55000000000000004">
      <c r="A216" s="249"/>
      <c r="B216" s="249"/>
      <c r="C216" s="249"/>
      <c r="D216" s="249"/>
      <c r="E216" s="249"/>
      <c r="F216" s="249"/>
      <c r="G216" s="249"/>
    </row>
    <row r="217" spans="1:7" ht="23.25" x14ac:dyDescent="0.55000000000000004">
      <c r="A217" s="249"/>
      <c r="B217" s="249"/>
      <c r="C217" s="249"/>
      <c r="D217" s="249"/>
      <c r="E217" s="249"/>
      <c r="F217" s="249"/>
      <c r="G217" s="249"/>
    </row>
    <row r="218" spans="1:7" ht="23.25" x14ac:dyDescent="0.55000000000000004">
      <c r="A218" s="249"/>
      <c r="B218" s="249"/>
      <c r="C218" s="249"/>
      <c r="D218" s="249"/>
      <c r="E218" s="249"/>
      <c r="F218" s="249"/>
      <c r="G218" s="249"/>
    </row>
    <row r="219" spans="1:7" ht="23.25" x14ac:dyDescent="0.55000000000000004">
      <c r="A219" s="249"/>
      <c r="B219" s="249"/>
      <c r="C219" s="249"/>
      <c r="D219" s="249"/>
      <c r="E219" s="249"/>
      <c r="F219" s="249"/>
      <c r="G219" s="249"/>
    </row>
    <row r="220" spans="1:7" ht="23.25" x14ac:dyDescent="0.55000000000000004">
      <c r="A220" s="249"/>
      <c r="B220" s="249"/>
      <c r="C220" s="249"/>
      <c r="D220" s="249"/>
      <c r="E220" s="249"/>
      <c r="F220" s="249"/>
      <c r="G220" s="249"/>
    </row>
    <row r="221" spans="1:7" ht="23.25" x14ac:dyDescent="0.55000000000000004">
      <c r="A221" s="249"/>
      <c r="B221" s="249"/>
      <c r="C221" s="249"/>
      <c r="D221" s="249"/>
      <c r="E221" s="249"/>
      <c r="F221" s="249"/>
      <c r="G221" s="249"/>
    </row>
    <row r="222" spans="1:7" ht="23.25" x14ac:dyDescent="0.55000000000000004">
      <c r="A222" s="249"/>
      <c r="B222" s="249"/>
      <c r="C222" s="249"/>
      <c r="D222" s="249"/>
      <c r="E222" s="249"/>
      <c r="F222" s="249"/>
      <c r="G222" s="249"/>
    </row>
    <row r="223" spans="1:7" ht="23.25" x14ac:dyDescent="0.55000000000000004">
      <c r="A223" s="249"/>
      <c r="B223" s="249"/>
      <c r="C223" s="249"/>
      <c r="D223" s="249"/>
      <c r="E223" s="249"/>
      <c r="F223" s="249"/>
      <c r="G223" s="249"/>
    </row>
    <row r="224" spans="1:7" ht="23.25" x14ac:dyDescent="0.55000000000000004">
      <c r="A224" s="249"/>
      <c r="B224" s="249"/>
      <c r="C224" s="249"/>
      <c r="D224" s="249"/>
      <c r="E224" s="249"/>
      <c r="F224" s="249"/>
      <c r="G224" s="249"/>
    </row>
    <row r="225" spans="1:7" ht="23.25" x14ac:dyDescent="0.55000000000000004">
      <c r="A225" s="249"/>
      <c r="B225" s="249"/>
      <c r="C225" s="249"/>
      <c r="D225" s="249"/>
      <c r="E225" s="249"/>
      <c r="F225" s="249"/>
      <c r="G225" s="249"/>
    </row>
    <row r="226" spans="1:7" ht="23.25" x14ac:dyDescent="0.55000000000000004">
      <c r="A226" s="249"/>
      <c r="B226" s="249"/>
      <c r="C226" s="249"/>
      <c r="D226" s="249"/>
      <c r="E226" s="249"/>
      <c r="F226" s="249"/>
      <c r="G226" s="249"/>
    </row>
    <row r="227" spans="1:7" ht="23.25" x14ac:dyDescent="0.55000000000000004">
      <c r="A227" s="249"/>
      <c r="B227" s="249"/>
      <c r="C227" s="249"/>
      <c r="D227" s="249"/>
      <c r="E227" s="249"/>
      <c r="F227" s="249"/>
      <c r="G227" s="249"/>
    </row>
    <row r="228" spans="1:7" ht="23.25" x14ac:dyDescent="0.55000000000000004">
      <c r="A228" s="249"/>
      <c r="B228" s="249"/>
      <c r="C228" s="249"/>
      <c r="D228" s="249"/>
      <c r="E228" s="249"/>
      <c r="F228" s="249"/>
      <c r="G228" s="249"/>
    </row>
    <row r="229" spans="1:7" ht="23.25" x14ac:dyDescent="0.55000000000000004">
      <c r="A229" s="249"/>
      <c r="B229" s="249"/>
      <c r="C229" s="249"/>
      <c r="D229" s="249"/>
      <c r="E229" s="249"/>
      <c r="F229" s="249"/>
      <c r="G229" s="249"/>
    </row>
    <row r="230" spans="1:7" ht="23.25" x14ac:dyDescent="0.55000000000000004">
      <c r="A230" s="249"/>
      <c r="B230" s="249"/>
      <c r="C230" s="249"/>
      <c r="D230" s="249"/>
      <c r="E230" s="249"/>
      <c r="F230" s="249"/>
      <c r="G230" s="249"/>
    </row>
    <row r="231" spans="1:7" ht="23.25" x14ac:dyDescent="0.55000000000000004">
      <c r="A231" s="249"/>
      <c r="B231" s="249"/>
      <c r="C231" s="249"/>
      <c r="D231" s="249"/>
      <c r="E231" s="249"/>
      <c r="F231" s="249"/>
      <c r="G231" s="249"/>
    </row>
    <row r="232" spans="1:7" ht="23.25" x14ac:dyDescent="0.55000000000000004">
      <c r="A232" s="249"/>
      <c r="B232" s="249"/>
      <c r="C232" s="249"/>
      <c r="D232" s="249"/>
      <c r="E232" s="249"/>
      <c r="F232" s="249"/>
      <c r="G232" s="249"/>
    </row>
    <row r="233" spans="1:7" ht="23.25" x14ac:dyDescent="0.55000000000000004">
      <c r="A233" s="249"/>
      <c r="B233" s="249"/>
      <c r="C233" s="249"/>
      <c r="D233" s="249"/>
      <c r="E233" s="249"/>
      <c r="F233" s="249"/>
      <c r="G233" s="249"/>
    </row>
    <row r="234" spans="1:7" ht="23.25" x14ac:dyDescent="0.55000000000000004">
      <c r="A234" s="249"/>
      <c r="B234" s="249"/>
      <c r="C234" s="249"/>
      <c r="D234" s="249"/>
      <c r="E234" s="249"/>
      <c r="F234" s="249"/>
      <c r="G234" s="249"/>
    </row>
    <row r="235" spans="1:7" ht="23.25" x14ac:dyDescent="0.55000000000000004">
      <c r="A235" s="249"/>
      <c r="B235" s="249"/>
      <c r="C235" s="249"/>
      <c r="D235" s="249"/>
      <c r="E235" s="249"/>
      <c r="F235" s="249"/>
      <c r="G235" s="249"/>
    </row>
    <row r="236" spans="1:7" ht="23.25" x14ac:dyDescent="0.55000000000000004">
      <c r="A236" s="249"/>
      <c r="B236" s="249"/>
      <c r="C236" s="249"/>
      <c r="D236" s="249"/>
      <c r="E236" s="249"/>
      <c r="F236" s="249"/>
      <c r="G236" s="249"/>
    </row>
    <row r="237" spans="1:7" ht="23.25" x14ac:dyDescent="0.55000000000000004">
      <c r="A237" s="249"/>
      <c r="B237" s="249"/>
      <c r="C237" s="249"/>
      <c r="D237" s="249"/>
      <c r="E237" s="249"/>
      <c r="F237" s="249"/>
      <c r="G237" s="249"/>
    </row>
    <row r="238" spans="1:7" ht="23.25" x14ac:dyDescent="0.55000000000000004">
      <c r="A238" s="249"/>
      <c r="B238" s="249"/>
      <c r="C238" s="249"/>
      <c r="D238" s="249"/>
      <c r="E238" s="249"/>
      <c r="F238" s="249"/>
      <c r="G238" s="249"/>
    </row>
    <row r="239" spans="1:7" ht="23.25" x14ac:dyDescent="0.55000000000000004">
      <c r="A239" s="249"/>
      <c r="B239" s="249"/>
      <c r="C239" s="249"/>
      <c r="D239" s="249"/>
      <c r="E239" s="249"/>
      <c r="F239" s="249"/>
      <c r="G239" s="249"/>
    </row>
    <row r="240" spans="1:7" ht="23.25" x14ac:dyDescent="0.55000000000000004">
      <c r="A240" s="249"/>
      <c r="B240" s="249"/>
      <c r="C240" s="249"/>
      <c r="D240" s="249"/>
      <c r="E240" s="249"/>
      <c r="F240" s="249"/>
      <c r="G240" s="249"/>
    </row>
    <row r="241" spans="1:7" ht="23.25" x14ac:dyDescent="0.55000000000000004">
      <c r="A241" s="249"/>
      <c r="B241" s="249"/>
      <c r="C241" s="249"/>
      <c r="D241" s="249"/>
      <c r="E241" s="249"/>
      <c r="F241" s="249"/>
      <c r="G241" s="249"/>
    </row>
    <row r="242" spans="1:7" ht="23.25" x14ac:dyDescent="0.55000000000000004">
      <c r="A242" s="249"/>
      <c r="B242" s="249"/>
      <c r="C242" s="249"/>
      <c r="D242" s="249"/>
      <c r="E242" s="249"/>
      <c r="F242" s="249"/>
      <c r="G242" s="249"/>
    </row>
    <row r="243" spans="1:7" ht="23.25" x14ac:dyDescent="0.55000000000000004">
      <c r="A243" s="249"/>
      <c r="B243" s="249"/>
      <c r="C243" s="249"/>
      <c r="D243" s="249"/>
      <c r="E243" s="249"/>
      <c r="F243" s="249"/>
      <c r="G243" s="249"/>
    </row>
  </sheetData>
  <mergeCells count="242">
    <mergeCell ref="A242:G242"/>
    <mergeCell ref="A243:G243"/>
    <mergeCell ref="A236:G236"/>
    <mergeCell ref="A237:G237"/>
    <mergeCell ref="A238:G238"/>
    <mergeCell ref="A239:G239"/>
    <mergeCell ref="A240:G240"/>
    <mergeCell ref="A241:G241"/>
    <mergeCell ref="A230:G230"/>
    <mergeCell ref="A231:G231"/>
    <mergeCell ref="A232:G232"/>
    <mergeCell ref="A233:G233"/>
    <mergeCell ref="A234:G234"/>
    <mergeCell ref="A235:G235"/>
    <mergeCell ref="A224:G224"/>
    <mergeCell ref="A225:G225"/>
    <mergeCell ref="A226:G226"/>
    <mergeCell ref="A227:G227"/>
    <mergeCell ref="A228:G228"/>
    <mergeCell ref="A229:G229"/>
    <mergeCell ref="A218:G218"/>
    <mergeCell ref="A219:G219"/>
    <mergeCell ref="A220:G220"/>
    <mergeCell ref="A221:G221"/>
    <mergeCell ref="A222:G222"/>
    <mergeCell ref="A223:G223"/>
    <mergeCell ref="A212:G212"/>
    <mergeCell ref="A213:G213"/>
    <mergeCell ref="A214:G214"/>
    <mergeCell ref="A215:G215"/>
    <mergeCell ref="A216:G216"/>
    <mergeCell ref="A217:G217"/>
    <mergeCell ref="A206:G206"/>
    <mergeCell ref="A207:G207"/>
    <mergeCell ref="A208:G208"/>
    <mergeCell ref="A209:G209"/>
    <mergeCell ref="A210:G210"/>
    <mergeCell ref="A211:G211"/>
    <mergeCell ref="A200:G200"/>
    <mergeCell ref="A201:G201"/>
    <mergeCell ref="A202:G202"/>
    <mergeCell ref="A203:G203"/>
    <mergeCell ref="A204:G204"/>
    <mergeCell ref="A205:G205"/>
    <mergeCell ref="A194:G194"/>
    <mergeCell ref="A195:G195"/>
    <mergeCell ref="A196:G196"/>
    <mergeCell ref="A197:G197"/>
    <mergeCell ref="A198:G198"/>
    <mergeCell ref="A199:G199"/>
    <mergeCell ref="A188:G188"/>
    <mergeCell ref="A189:G189"/>
    <mergeCell ref="A190:G190"/>
    <mergeCell ref="A191:G191"/>
    <mergeCell ref="A192:G192"/>
    <mergeCell ref="A193:G193"/>
    <mergeCell ref="A182:G182"/>
    <mergeCell ref="A183:G183"/>
    <mergeCell ref="A184:G184"/>
    <mergeCell ref="A185:G185"/>
    <mergeCell ref="A186:G186"/>
    <mergeCell ref="A187:G187"/>
    <mergeCell ref="A176:G176"/>
    <mergeCell ref="A177:G177"/>
    <mergeCell ref="A178:G178"/>
    <mergeCell ref="A179:G179"/>
    <mergeCell ref="A180:G180"/>
    <mergeCell ref="A181:G181"/>
    <mergeCell ref="A170:G170"/>
    <mergeCell ref="A171:G171"/>
    <mergeCell ref="A172:G172"/>
    <mergeCell ref="A173:G173"/>
    <mergeCell ref="A174:G174"/>
    <mergeCell ref="A175:G175"/>
    <mergeCell ref="A164:G164"/>
    <mergeCell ref="A165:G165"/>
    <mergeCell ref="A166:G166"/>
    <mergeCell ref="A167:G167"/>
    <mergeCell ref="A168:G168"/>
    <mergeCell ref="A169:G169"/>
    <mergeCell ref="A158:G158"/>
    <mergeCell ref="A159:G159"/>
    <mergeCell ref="A160:G160"/>
    <mergeCell ref="A161:G161"/>
    <mergeCell ref="A162:G162"/>
    <mergeCell ref="A163:G163"/>
    <mergeCell ref="A152:G152"/>
    <mergeCell ref="A153:G153"/>
    <mergeCell ref="A154:G154"/>
    <mergeCell ref="A155:G155"/>
    <mergeCell ref="A156:G156"/>
    <mergeCell ref="A157:G157"/>
    <mergeCell ref="A146:G146"/>
    <mergeCell ref="A147:G147"/>
    <mergeCell ref="A148:G148"/>
    <mergeCell ref="A149:G149"/>
    <mergeCell ref="A150:G150"/>
    <mergeCell ref="A151:G151"/>
    <mergeCell ref="A140:G140"/>
    <mergeCell ref="A141:G141"/>
    <mergeCell ref="A142:G142"/>
    <mergeCell ref="A143:G143"/>
    <mergeCell ref="A144:G144"/>
    <mergeCell ref="A145:G145"/>
    <mergeCell ref="A134:G134"/>
    <mergeCell ref="A135:G135"/>
    <mergeCell ref="A136:G136"/>
    <mergeCell ref="A137:G137"/>
    <mergeCell ref="A138:G138"/>
    <mergeCell ref="A139:G139"/>
    <mergeCell ref="A128:G128"/>
    <mergeCell ref="A129:G129"/>
    <mergeCell ref="A130:G130"/>
    <mergeCell ref="A131:G131"/>
    <mergeCell ref="A132:G132"/>
    <mergeCell ref="A133:G133"/>
    <mergeCell ref="A122:G122"/>
    <mergeCell ref="A123:G123"/>
    <mergeCell ref="A124:G124"/>
    <mergeCell ref="A125:G125"/>
    <mergeCell ref="A126:G126"/>
    <mergeCell ref="A127:G127"/>
    <mergeCell ref="A116:G116"/>
    <mergeCell ref="A117:G117"/>
    <mergeCell ref="A118:G118"/>
    <mergeCell ref="A119:G119"/>
    <mergeCell ref="A120:G120"/>
    <mergeCell ref="A121:G121"/>
    <mergeCell ref="A110:G110"/>
    <mergeCell ref="A111:G111"/>
    <mergeCell ref="A112:G112"/>
    <mergeCell ref="A113:G113"/>
    <mergeCell ref="A114:G114"/>
    <mergeCell ref="A115:G115"/>
    <mergeCell ref="A104:G104"/>
    <mergeCell ref="A105:G105"/>
    <mergeCell ref="A106:G106"/>
    <mergeCell ref="A107:G107"/>
    <mergeCell ref="A108:G108"/>
    <mergeCell ref="A109:G109"/>
    <mergeCell ref="A98:G98"/>
    <mergeCell ref="A99:G99"/>
    <mergeCell ref="A100:G100"/>
    <mergeCell ref="A101:G101"/>
    <mergeCell ref="A102:G102"/>
    <mergeCell ref="A103:G103"/>
    <mergeCell ref="A92:G92"/>
    <mergeCell ref="A93:G93"/>
    <mergeCell ref="A94:G94"/>
    <mergeCell ref="A95:G95"/>
    <mergeCell ref="A96:G96"/>
    <mergeCell ref="A97:G97"/>
    <mergeCell ref="A86:G86"/>
    <mergeCell ref="A87:G87"/>
    <mergeCell ref="A88:G88"/>
    <mergeCell ref="A89:G89"/>
    <mergeCell ref="A90:G90"/>
    <mergeCell ref="A91:G91"/>
    <mergeCell ref="A80:G80"/>
    <mergeCell ref="A81:G81"/>
    <mergeCell ref="A82:G82"/>
    <mergeCell ref="A83:G83"/>
    <mergeCell ref="A84:G84"/>
    <mergeCell ref="A85:G85"/>
    <mergeCell ref="A74:G74"/>
    <mergeCell ref="A75:G75"/>
    <mergeCell ref="A76:G76"/>
    <mergeCell ref="A77:G77"/>
    <mergeCell ref="A78:G78"/>
    <mergeCell ref="A79:G79"/>
    <mergeCell ref="A68:G68"/>
    <mergeCell ref="A69:G69"/>
    <mergeCell ref="A70:G70"/>
    <mergeCell ref="A71:G71"/>
    <mergeCell ref="A72:G72"/>
    <mergeCell ref="A73:G73"/>
    <mergeCell ref="A62:G62"/>
    <mergeCell ref="A63:G63"/>
    <mergeCell ref="A64:G64"/>
    <mergeCell ref="A65:G65"/>
    <mergeCell ref="A66:G66"/>
    <mergeCell ref="A67:G67"/>
    <mergeCell ref="A56:G56"/>
    <mergeCell ref="A57:G57"/>
    <mergeCell ref="A58:G58"/>
    <mergeCell ref="A59:G59"/>
    <mergeCell ref="A60:G60"/>
    <mergeCell ref="A61:G61"/>
    <mergeCell ref="A50:G50"/>
    <mergeCell ref="A51:G51"/>
    <mergeCell ref="A52:G52"/>
    <mergeCell ref="A53:G53"/>
    <mergeCell ref="A54:G54"/>
    <mergeCell ref="A55:G55"/>
    <mergeCell ref="A44:G44"/>
    <mergeCell ref="A45:G45"/>
    <mergeCell ref="A46:G46"/>
    <mergeCell ref="A47:G47"/>
    <mergeCell ref="A48:G48"/>
    <mergeCell ref="A49:G49"/>
    <mergeCell ref="A38:G38"/>
    <mergeCell ref="A39:G39"/>
    <mergeCell ref="A40:G40"/>
    <mergeCell ref="A41:G41"/>
    <mergeCell ref="A42:G42"/>
    <mergeCell ref="A43:G43"/>
    <mergeCell ref="A32:G32"/>
    <mergeCell ref="A33:G33"/>
    <mergeCell ref="A34:G34"/>
    <mergeCell ref="A35:G35"/>
    <mergeCell ref="A36:G36"/>
    <mergeCell ref="A37:G37"/>
    <mergeCell ref="A26:G26"/>
    <mergeCell ref="A27:G27"/>
    <mergeCell ref="A28:G28"/>
    <mergeCell ref="A29:G29"/>
    <mergeCell ref="A30:G30"/>
    <mergeCell ref="A31:G31"/>
    <mergeCell ref="A20:G20"/>
    <mergeCell ref="A21:G21"/>
    <mergeCell ref="A22:G22"/>
    <mergeCell ref="A23:G23"/>
    <mergeCell ref="A24:G24"/>
    <mergeCell ref="A25:G25"/>
    <mergeCell ref="A14:G14"/>
    <mergeCell ref="A15:G15"/>
    <mergeCell ref="A16:G16"/>
    <mergeCell ref="A17:G17"/>
    <mergeCell ref="A18:G18"/>
    <mergeCell ref="A19:G19"/>
    <mergeCell ref="A1:G1"/>
    <mergeCell ref="A5:G5"/>
    <mergeCell ref="A6:G6"/>
    <mergeCell ref="A7:G7"/>
    <mergeCell ref="A9:G9"/>
    <mergeCell ref="A10:G10"/>
    <mergeCell ref="A11:G11"/>
    <mergeCell ref="A12:G12"/>
    <mergeCell ref="A13:G13"/>
    <mergeCell ref="A2:G2"/>
    <mergeCell ref="A3:G3"/>
    <mergeCell ref="A4:G4"/>
  </mergeCells>
  <pageMargins left="0.75" right="0.25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workbookViewId="0">
      <selection activeCell="B17" sqref="B17"/>
    </sheetView>
  </sheetViews>
  <sheetFormatPr defaultColWidth="17.140625" defaultRowHeight="12.75" customHeight="1" x14ac:dyDescent="0.2"/>
  <cols>
    <col min="1" max="1" width="10.28515625" customWidth="1"/>
    <col min="2" max="2" width="65" customWidth="1"/>
    <col min="3" max="3" width="7.85546875" customWidth="1"/>
  </cols>
  <sheetData>
    <row r="1" spans="1:3" s="169" customFormat="1" ht="24" customHeight="1" x14ac:dyDescent="0.55000000000000004">
      <c r="A1" s="296">
        <v>10</v>
      </c>
      <c r="B1" s="296"/>
      <c r="C1" s="195"/>
    </row>
    <row r="2" spans="1:3" ht="24" x14ac:dyDescent="0.55000000000000004">
      <c r="A2" s="294" t="s">
        <v>11</v>
      </c>
      <c r="B2" s="294"/>
      <c r="C2" s="13"/>
    </row>
    <row r="3" spans="1:3" ht="12.75" customHeight="1" x14ac:dyDescent="0.55000000000000004">
      <c r="A3" s="13"/>
      <c r="B3" s="13"/>
      <c r="C3" s="13"/>
    </row>
    <row r="4" spans="1:3" ht="24" x14ac:dyDescent="0.55000000000000004">
      <c r="A4" s="294" t="s">
        <v>12</v>
      </c>
      <c r="B4" s="294"/>
      <c r="C4" s="13"/>
    </row>
    <row r="5" spans="1:3" ht="12.75" customHeight="1" x14ac:dyDescent="0.55000000000000004">
      <c r="A5" s="221"/>
      <c r="B5" s="221"/>
      <c r="C5" s="221"/>
    </row>
    <row r="6" spans="1:3" ht="24" x14ac:dyDescent="0.55000000000000004">
      <c r="A6" s="165" t="s">
        <v>13</v>
      </c>
      <c r="B6" s="165" t="s">
        <v>14</v>
      </c>
      <c r="C6" s="165" t="s">
        <v>15</v>
      </c>
    </row>
    <row r="7" spans="1:3" ht="24" x14ac:dyDescent="0.55000000000000004">
      <c r="A7" s="167">
        <v>1</v>
      </c>
      <c r="B7" s="168" t="s">
        <v>227</v>
      </c>
      <c r="C7" s="167">
        <v>7</v>
      </c>
    </row>
    <row r="8" spans="1:3" ht="48" x14ac:dyDescent="0.2">
      <c r="A8" s="166">
        <v>2</v>
      </c>
      <c r="B8" s="15" t="s">
        <v>275</v>
      </c>
      <c r="C8" s="166">
        <v>5</v>
      </c>
    </row>
    <row r="9" spans="1:3" ht="24" x14ac:dyDescent="0.55000000000000004">
      <c r="A9" s="165">
        <v>3</v>
      </c>
      <c r="B9" s="14" t="s">
        <v>228</v>
      </c>
      <c r="C9" s="165">
        <v>3</v>
      </c>
    </row>
    <row r="10" spans="1:3" ht="24" x14ac:dyDescent="0.55000000000000004">
      <c r="A10" s="165">
        <v>4</v>
      </c>
      <c r="B10" s="14" t="s">
        <v>229</v>
      </c>
      <c r="C10" s="165">
        <v>2</v>
      </c>
    </row>
    <row r="11" spans="1:3" ht="24" x14ac:dyDescent="0.55000000000000004">
      <c r="A11" s="165">
        <v>5</v>
      </c>
      <c r="B11" s="14" t="s">
        <v>230</v>
      </c>
      <c r="C11" s="165">
        <v>2</v>
      </c>
    </row>
    <row r="12" spans="1:3" ht="24" x14ac:dyDescent="0.55000000000000004">
      <c r="A12" s="165">
        <v>6</v>
      </c>
      <c r="B12" s="14" t="s">
        <v>231</v>
      </c>
      <c r="C12" s="165">
        <v>2</v>
      </c>
    </row>
    <row r="13" spans="1:3" ht="26.25" customHeight="1" x14ac:dyDescent="0.55000000000000004">
      <c r="A13" s="93"/>
      <c r="B13" s="92"/>
      <c r="C13" s="13"/>
    </row>
    <row r="14" spans="1:3" ht="24" x14ac:dyDescent="0.55000000000000004">
      <c r="A14" s="13"/>
      <c r="B14" s="13"/>
      <c r="C14" s="13"/>
    </row>
    <row r="15" spans="1:3" ht="24" x14ac:dyDescent="0.55000000000000004">
      <c r="A15" s="13"/>
      <c r="B15" s="13"/>
      <c r="C15" s="13"/>
    </row>
    <row r="16" spans="1:3" ht="24" x14ac:dyDescent="0.55000000000000004">
      <c r="A16" s="13"/>
      <c r="B16" s="13"/>
      <c r="C16" s="13"/>
    </row>
    <row r="17" spans="1:3" ht="24" x14ac:dyDescent="0.55000000000000004">
      <c r="A17" s="13"/>
      <c r="B17" s="13"/>
      <c r="C17" s="13"/>
    </row>
    <row r="18" spans="1:3" ht="24" x14ac:dyDescent="0.55000000000000004">
      <c r="A18" s="13"/>
      <c r="B18" s="13"/>
      <c r="C18" s="13"/>
    </row>
    <row r="19" spans="1:3" ht="24" x14ac:dyDescent="0.55000000000000004">
      <c r="A19" s="13"/>
      <c r="B19" s="13"/>
      <c r="C19" s="13"/>
    </row>
    <row r="20" spans="1:3" ht="24" x14ac:dyDescent="0.55000000000000004">
      <c r="A20" s="13"/>
      <c r="B20" s="13"/>
      <c r="C20" s="13"/>
    </row>
    <row r="21" spans="1:3" ht="24" x14ac:dyDescent="0.55000000000000004">
      <c r="A21" s="13"/>
      <c r="B21" s="13"/>
      <c r="C21" s="13"/>
    </row>
    <row r="22" spans="1:3" ht="27.75" customHeight="1" x14ac:dyDescent="0.55000000000000004">
      <c r="A22" s="93"/>
      <c r="B22" s="93"/>
      <c r="C22" s="13"/>
    </row>
    <row r="23" spans="1:3" ht="12.75" customHeight="1" x14ac:dyDescent="0.55000000000000004">
      <c r="A23" s="13"/>
      <c r="B23" s="13"/>
      <c r="C23" s="13"/>
    </row>
    <row r="24" spans="1:3" ht="12.75" customHeight="1" x14ac:dyDescent="0.55000000000000004">
      <c r="A24" s="13"/>
      <c r="B24" s="13"/>
      <c r="C24" s="13"/>
    </row>
    <row r="25" spans="1:3" ht="12.75" customHeight="1" x14ac:dyDescent="0.55000000000000004">
      <c r="A25" s="13"/>
      <c r="B25" s="13"/>
      <c r="C25" s="13"/>
    </row>
    <row r="26" spans="1:3" ht="12.75" customHeight="1" x14ac:dyDescent="0.55000000000000004">
      <c r="A26" s="13"/>
      <c r="B26" s="13"/>
      <c r="C26" s="13"/>
    </row>
    <row r="27" spans="1:3" ht="12.75" customHeight="1" x14ac:dyDescent="0.55000000000000004">
      <c r="A27" s="13"/>
      <c r="B27" s="13"/>
      <c r="C27" s="13"/>
    </row>
    <row r="28" spans="1:3" ht="12.75" customHeight="1" x14ac:dyDescent="0.55000000000000004">
      <c r="A28" s="13"/>
      <c r="B28" s="13"/>
      <c r="C28" s="13"/>
    </row>
    <row r="29" spans="1:3" ht="12.75" customHeight="1" x14ac:dyDescent="0.55000000000000004">
      <c r="A29" s="13"/>
      <c r="B29" s="13"/>
      <c r="C29" s="13"/>
    </row>
    <row r="30" spans="1:3" ht="12.75" customHeight="1" x14ac:dyDescent="0.55000000000000004">
      <c r="A30" s="13"/>
      <c r="B30" s="13"/>
      <c r="C30" s="13"/>
    </row>
    <row r="31" spans="1:3" ht="12.75" customHeight="1" x14ac:dyDescent="0.55000000000000004">
      <c r="A31" s="13"/>
      <c r="B31" s="13"/>
      <c r="C31" s="13"/>
    </row>
    <row r="32" spans="1:3" ht="12.75" customHeight="1" x14ac:dyDescent="0.55000000000000004">
      <c r="A32" s="13"/>
      <c r="B32" s="13"/>
      <c r="C32" s="13"/>
    </row>
    <row r="33" spans="1:3" ht="12.75" customHeight="1" x14ac:dyDescent="0.55000000000000004">
      <c r="A33" s="13"/>
      <c r="B33" s="13"/>
      <c r="C33" s="13"/>
    </row>
    <row r="34" spans="1:3" ht="12.75" customHeight="1" x14ac:dyDescent="0.55000000000000004">
      <c r="A34" s="13"/>
      <c r="B34" s="13"/>
      <c r="C34" s="13"/>
    </row>
    <row r="35" spans="1:3" ht="12.75" customHeight="1" x14ac:dyDescent="0.55000000000000004">
      <c r="A35" s="13"/>
      <c r="B35" s="13"/>
      <c r="C35" s="13"/>
    </row>
    <row r="36" spans="1:3" ht="12.75" customHeight="1" x14ac:dyDescent="0.55000000000000004">
      <c r="A36" s="13"/>
      <c r="B36" s="13"/>
      <c r="C36" s="13"/>
    </row>
    <row r="37" spans="1:3" ht="12.75" customHeight="1" x14ac:dyDescent="0.55000000000000004">
      <c r="A37" s="13"/>
      <c r="B37" s="13"/>
      <c r="C37" s="13"/>
    </row>
    <row r="38" spans="1:3" ht="12.75" customHeight="1" x14ac:dyDescent="0.55000000000000004">
      <c r="A38" s="13"/>
      <c r="B38" s="13"/>
      <c r="C38" s="13"/>
    </row>
    <row r="39" spans="1:3" ht="12.75" customHeight="1" x14ac:dyDescent="0.55000000000000004">
      <c r="A39" s="13"/>
      <c r="B39" s="13"/>
      <c r="C39" s="13"/>
    </row>
    <row r="40" spans="1:3" ht="12.75" customHeight="1" x14ac:dyDescent="0.55000000000000004">
      <c r="A40" s="13"/>
      <c r="B40" s="13"/>
      <c r="C40" s="13"/>
    </row>
    <row r="41" spans="1:3" ht="12.75" customHeight="1" x14ac:dyDescent="0.55000000000000004">
      <c r="A41" s="13"/>
      <c r="B41" s="13"/>
      <c r="C41" s="13"/>
    </row>
    <row r="43" spans="1:3" x14ac:dyDescent="0.2">
      <c r="A43" s="295"/>
      <c r="B43" s="295"/>
    </row>
  </sheetData>
  <mergeCells count="4">
    <mergeCell ref="A2:B2"/>
    <mergeCell ref="A4:B4"/>
    <mergeCell ref="A43:B43"/>
    <mergeCell ref="A1:B1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opLeftCell="A13" workbookViewId="0">
      <selection activeCell="C18" sqref="C18"/>
    </sheetView>
  </sheetViews>
  <sheetFormatPr defaultRowHeight="24" x14ac:dyDescent="0.55000000000000004"/>
  <cols>
    <col min="1" max="1" width="6.7109375" style="85" customWidth="1"/>
    <col min="2" max="2" width="6.42578125" style="85" customWidth="1"/>
    <col min="3" max="3" width="79.140625" style="85" customWidth="1"/>
    <col min="4" max="4" width="8.42578125" style="85" customWidth="1"/>
    <col min="5" max="256" width="9.140625" style="85"/>
    <col min="257" max="257" width="6.7109375" style="85" customWidth="1"/>
    <col min="258" max="258" width="6.42578125" style="85" customWidth="1"/>
    <col min="259" max="259" width="79.140625" style="85" customWidth="1"/>
    <col min="260" max="260" width="8.42578125" style="85" customWidth="1"/>
    <col min="261" max="512" width="9.140625" style="85"/>
    <col min="513" max="513" width="6.7109375" style="85" customWidth="1"/>
    <col min="514" max="514" width="6.42578125" style="85" customWidth="1"/>
    <col min="515" max="515" width="79.140625" style="85" customWidth="1"/>
    <col min="516" max="516" width="8.42578125" style="85" customWidth="1"/>
    <col min="517" max="768" width="9.140625" style="85"/>
    <col min="769" max="769" width="6.7109375" style="85" customWidth="1"/>
    <col min="770" max="770" width="6.42578125" style="85" customWidth="1"/>
    <col min="771" max="771" width="79.140625" style="85" customWidth="1"/>
    <col min="772" max="772" width="8.42578125" style="85" customWidth="1"/>
    <col min="773" max="1024" width="9.140625" style="85"/>
    <col min="1025" max="1025" width="6.7109375" style="85" customWidth="1"/>
    <col min="1026" max="1026" width="6.42578125" style="85" customWidth="1"/>
    <col min="1027" max="1027" width="79.140625" style="85" customWidth="1"/>
    <col min="1028" max="1028" width="8.42578125" style="85" customWidth="1"/>
    <col min="1029" max="1280" width="9.140625" style="85"/>
    <col min="1281" max="1281" width="6.7109375" style="85" customWidth="1"/>
    <col min="1282" max="1282" width="6.42578125" style="85" customWidth="1"/>
    <col min="1283" max="1283" width="79.140625" style="85" customWidth="1"/>
    <col min="1284" max="1284" width="8.42578125" style="85" customWidth="1"/>
    <col min="1285" max="1536" width="9.140625" style="85"/>
    <col min="1537" max="1537" width="6.7109375" style="85" customWidth="1"/>
    <col min="1538" max="1538" width="6.42578125" style="85" customWidth="1"/>
    <col min="1539" max="1539" width="79.140625" style="85" customWidth="1"/>
    <col min="1540" max="1540" width="8.42578125" style="85" customWidth="1"/>
    <col min="1541" max="1792" width="9.140625" style="85"/>
    <col min="1793" max="1793" width="6.7109375" style="85" customWidth="1"/>
    <col min="1794" max="1794" width="6.42578125" style="85" customWidth="1"/>
    <col min="1795" max="1795" width="79.140625" style="85" customWidth="1"/>
    <col min="1796" max="1796" width="8.42578125" style="85" customWidth="1"/>
    <col min="1797" max="2048" width="9.140625" style="85"/>
    <col min="2049" max="2049" width="6.7109375" style="85" customWidth="1"/>
    <col min="2050" max="2050" width="6.42578125" style="85" customWidth="1"/>
    <col min="2051" max="2051" width="79.140625" style="85" customWidth="1"/>
    <col min="2052" max="2052" width="8.42578125" style="85" customWidth="1"/>
    <col min="2053" max="2304" width="9.140625" style="85"/>
    <col min="2305" max="2305" width="6.7109375" style="85" customWidth="1"/>
    <col min="2306" max="2306" width="6.42578125" style="85" customWidth="1"/>
    <col min="2307" max="2307" width="79.140625" style="85" customWidth="1"/>
    <col min="2308" max="2308" width="8.42578125" style="85" customWidth="1"/>
    <col min="2309" max="2560" width="9.140625" style="85"/>
    <col min="2561" max="2561" width="6.7109375" style="85" customWidth="1"/>
    <col min="2562" max="2562" width="6.42578125" style="85" customWidth="1"/>
    <col min="2563" max="2563" width="79.140625" style="85" customWidth="1"/>
    <col min="2564" max="2564" width="8.42578125" style="85" customWidth="1"/>
    <col min="2565" max="2816" width="9.140625" style="85"/>
    <col min="2817" max="2817" width="6.7109375" style="85" customWidth="1"/>
    <col min="2818" max="2818" width="6.42578125" style="85" customWidth="1"/>
    <col min="2819" max="2819" width="79.140625" style="85" customWidth="1"/>
    <col min="2820" max="2820" width="8.42578125" style="85" customWidth="1"/>
    <col min="2821" max="3072" width="9.140625" style="85"/>
    <col min="3073" max="3073" width="6.7109375" style="85" customWidth="1"/>
    <col min="3074" max="3074" width="6.42578125" style="85" customWidth="1"/>
    <col min="3075" max="3075" width="79.140625" style="85" customWidth="1"/>
    <col min="3076" max="3076" width="8.42578125" style="85" customWidth="1"/>
    <col min="3077" max="3328" width="9.140625" style="85"/>
    <col min="3329" max="3329" width="6.7109375" style="85" customWidth="1"/>
    <col min="3330" max="3330" width="6.42578125" style="85" customWidth="1"/>
    <col min="3331" max="3331" width="79.140625" style="85" customWidth="1"/>
    <col min="3332" max="3332" width="8.42578125" style="85" customWidth="1"/>
    <col min="3333" max="3584" width="9.140625" style="85"/>
    <col min="3585" max="3585" width="6.7109375" style="85" customWidth="1"/>
    <col min="3586" max="3586" width="6.42578125" style="85" customWidth="1"/>
    <col min="3587" max="3587" width="79.140625" style="85" customWidth="1"/>
    <col min="3588" max="3588" width="8.42578125" style="85" customWidth="1"/>
    <col min="3589" max="3840" width="9.140625" style="85"/>
    <col min="3841" max="3841" width="6.7109375" style="85" customWidth="1"/>
    <col min="3842" max="3842" width="6.42578125" style="85" customWidth="1"/>
    <col min="3843" max="3843" width="79.140625" style="85" customWidth="1"/>
    <col min="3844" max="3844" width="8.42578125" style="85" customWidth="1"/>
    <col min="3845" max="4096" width="9.140625" style="85"/>
    <col min="4097" max="4097" width="6.7109375" style="85" customWidth="1"/>
    <col min="4098" max="4098" width="6.42578125" style="85" customWidth="1"/>
    <col min="4099" max="4099" width="79.140625" style="85" customWidth="1"/>
    <col min="4100" max="4100" width="8.42578125" style="85" customWidth="1"/>
    <col min="4101" max="4352" width="9.140625" style="85"/>
    <col min="4353" max="4353" width="6.7109375" style="85" customWidth="1"/>
    <col min="4354" max="4354" width="6.42578125" style="85" customWidth="1"/>
    <col min="4355" max="4355" width="79.140625" style="85" customWidth="1"/>
    <col min="4356" max="4356" width="8.42578125" style="85" customWidth="1"/>
    <col min="4357" max="4608" width="9.140625" style="85"/>
    <col min="4609" max="4609" width="6.7109375" style="85" customWidth="1"/>
    <col min="4610" max="4610" width="6.42578125" style="85" customWidth="1"/>
    <col min="4611" max="4611" width="79.140625" style="85" customWidth="1"/>
    <col min="4612" max="4612" width="8.42578125" style="85" customWidth="1"/>
    <col min="4613" max="4864" width="9.140625" style="85"/>
    <col min="4865" max="4865" width="6.7109375" style="85" customWidth="1"/>
    <col min="4866" max="4866" width="6.42578125" style="85" customWidth="1"/>
    <col min="4867" max="4867" width="79.140625" style="85" customWidth="1"/>
    <col min="4868" max="4868" width="8.42578125" style="85" customWidth="1"/>
    <col min="4869" max="5120" width="9.140625" style="85"/>
    <col min="5121" max="5121" width="6.7109375" style="85" customWidth="1"/>
    <col min="5122" max="5122" width="6.42578125" style="85" customWidth="1"/>
    <col min="5123" max="5123" width="79.140625" style="85" customWidth="1"/>
    <col min="5124" max="5124" width="8.42578125" style="85" customWidth="1"/>
    <col min="5125" max="5376" width="9.140625" style="85"/>
    <col min="5377" max="5377" width="6.7109375" style="85" customWidth="1"/>
    <col min="5378" max="5378" width="6.42578125" style="85" customWidth="1"/>
    <col min="5379" max="5379" width="79.140625" style="85" customWidth="1"/>
    <col min="5380" max="5380" width="8.42578125" style="85" customWidth="1"/>
    <col min="5381" max="5632" width="9.140625" style="85"/>
    <col min="5633" max="5633" width="6.7109375" style="85" customWidth="1"/>
    <col min="5634" max="5634" width="6.42578125" style="85" customWidth="1"/>
    <col min="5635" max="5635" width="79.140625" style="85" customWidth="1"/>
    <col min="5636" max="5636" width="8.42578125" style="85" customWidth="1"/>
    <col min="5637" max="5888" width="9.140625" style="85"/>
    <col min="5889" max="5889" width="6.7109375" style="85" customWidth="1"/>
    <col min="5890" max="5890" width="6.42578125" style="85" customWidth="1"/>
    <col min="5891" max="5891" width="79.140625" style="85" customWidth="1"/>
    <col min="5892" max="5892" width="8.42578125" style="85" customWidth="1"/>
    <col min="5893" max="6144" width="9.140625" style="85"/>
    <col min="6145" max="6145" width="6.7109375" style="85" customWidth="1"/>
    <col min="6146" max="6146" width="6.42578125" style="85" customWidth="1"/>
    <col min="6147" max="6147" width="79.140625" style="85" customWidth="1"/>
    <col min="6148" max="6148" width="8.42578125" style="85" customWidth="1"/>
    <col min="6149" max="6400" width="9.140625" style="85"/>
    <col min="6401" max="6401" width="6.7109375" style="85" customWidth="1"/>
    <col min="6402" max="6402" width="6.42578125" style="85" customWidth="1"/>
    <col min="6403" max="6403" width="79.140625" style="85" customWidth="1"/>
    <col min="6404" max="6404" width="8.42578125" style="85" customWidth="1"/>
    <col min="6405" max="6656" width="9.140625" style="85"/>
    <col min="6657" max="6657" width="6.7109375" style="85" customWidth="1"/>
    <col min="6658" max="6658" width="6.42578125" style="85" customWidth="1"/>
    <col min="6659" max="6659" width="79.140625" style="85" customWidth="1"/>
    <col min="6660" max="6660" width="8.42578125" style="85" customWidth="1"/>
    <col min="6661" max="6912" width="9.140625" style="85"/>
    <col min="6913" max="6913" width="6.7109375" style="85" customWidth="1"/>
    <col min="6914" max="6914" width="6.42578125" style="85" customWidth="1"/>
    <col min="6915" max="6915" width="79.140625" style="85" customWidth="1"/>
    <col min="6916" max="6916" width="8.42578125" style="85" customWidth="1"/>
    <col min="6917" max="7168" width="9.140625" style="85"/>
    <col min="7169" max="7169" width="6.7109375" style="85" customWidth="1"/>
    <col min="7170" max="7170" width="6.42578125" style="85" customWidth="1"/>
    <col min="7171" max="7171" width="79.140625" style="85" customWidth="1"/>
    <col min="7172" max="7172" width="8.42578125" style="85" customWidth="1"/>
    <col min="7173" max="7424" width="9.140625" style="85"/>
    <col min="7425" max="7425" width="6.7109375" style="85" customWidth="1"/>
    <col min="7426" max="7426" width="6.42578125" style="85" customWidth="1"/>
    <col min="7427" max="7427" width="79.140625" style="85" customWidth="1"/>
    <col min="7428" max="7428" width="8.42578125" style="85" customWidth="1"/>
    <col min="7429" max="7680" width="9.140625" style="85"/>
    <col min="7681" max="7681" width="6.7109375" style="85" customWidth="1"/>
    <col min="7682" max="7682" width="6.42578125" style="85" customWidth="1"/>
    <col min="7683" max="7683" width="79.140625" style="85" customWidth="1"/>
    <col min="7684" max="7684" width="8.42578125" style="85" customWidth="1"/>
    <col min="7685" max="7936" width="9.140625" style="85"/>
    <col min="7937" max="7937" width="6.7109375" style="85" customWidth="1"/>
    <col min="7938" max="7938" width="6.42578125" style="85" customWidth="1"/>
    <col min="7939" max="7939" width="79.140625" style="85" customWidth="1"/>
    <col min="7940" max="7940" width="8.42578125" style="85" customWidth="1"/>
    <col min="7941" max="8192" width="9.140625" style="85"/>
    <col min="8193" max="8193" width="6.7109375" style="85" customWidth="1"/>
    <col min="8194" max="8194" width="6.42578125" style="85" customWidth="1"/>
    <col min="8195" max="8195" width="79.140625" style="85" customWidth="1"/>
    <col min="8196" max="8196" width="8.42578125" style="85" customWidth="1"/>
    <col min="8197" max="8448" width="9.140625" style="85"/>
    <col min="8449" max="8449" width="6.7109375" style="85" customWidth="1"/>
    <col min="8450" max="8450" width="6.42578125" style="85" customWidth="1"/>
    <col min="8451" max="8451" width="79.140625" style="85" customWidth="1"/>
    <col min="8452" max="8452" width="8.42578125" style="85" customWidth="1"/>
    <col min="8453" max="8704" width="9.140625" style="85"/>
    <col min="8705" max="8705" width="6.7109375" style="85" customWidth="1"/>
    <col min="8706" max="8706" width="6.42578125" style="85" customWidth="1"/>
    <col min="8707" max="8707" width="79.140625" style="85" customWidth="1"/>
    <col min="8708" max="8708" width="8.42578125" style="85" customWidth="1"/>
    <col min="8709" max="8960" width="9.140625" style="85"/>
    <col min="8961" max="8961" width="6.7109375" style="85" customWidth="1"/>
    <col min="8962" max="8962" width="6.42578125" style="85" customWidth="1"/>
    <col min="8963" max="8963" width="79.140625" style="85" customWidth="1"/>
    <col min="8964" max="8964" width="8.42578125" style="85" customWidth="1"/>
    <col min="8965" max="9216" width="9.140625" style="85"/>
    <col min="9217" max="9217" width="6.7109375" style="85" customWidth="1"/>
    <col min="9218" max="9218" width="6.42578125" style="85" customWidth="1"/>
    <col min="9219" max="9219" width="79.140625" style="85" customWidth="1"/>
    <col min="9220" max="9220" width="8.42578125" style="85" customWidth="1"/>
    <col min="9221" max="9472" width="9.140625" style="85"/>
    <col min="9473" max="9473" width="6.7109375" style="85" customWidth="1"/>
    <col min="9474" max="9474" width="6.42578125" style="85" customWidth="1"/>
    <col min="9475" max="9475" width="79.140625" style="85" customWidth="1"/>
    <col min="9476" max="9476" width="8.42578125" style="85" customWidth="1"/>
    <col min="9477" max="9728" width="9.140625" style="85"/>
    <col min="9729" max="9729" width="6.7109375" style="85" customWidth="1"/>
    <col min="9730" max="9730" width="6.42578125" style="85" customWidth="1"/>
    <col min="9731" max="9731" width="79.140625" style="85" customWidth="1"/>
    <col min="9732" max="9732" width="8.42578125" style="85" customWidth="1"/>
    <col min="9733" max="9984" width="9.140625" style="85"/>
    <col min="9985" max="9985" width="6.7109375" style="85" customWidth="1"/>
    <col min="9986" max="9986" width="6.42578125" style="85" customWidth="1"/>
    <col min="9987" max="9987" width="79.140625" style="85" customWidth="1"/>
    <col min="9988" max="9988" width="8.42578125" style="85" customWidth="1"/>
    <col min="9989" max="10240" width="9.140625" style="85"/>
    <col min="10241" max="10241" width="6.7109375" style="85" customWidth="1"/>
    <col min="10242" max="10242" width="6.42578125" style="85" customWidth="1"/>
    <col min="10243" max="10243" width="79.140625" style="85" customWidth="1"/>
    <col min="10244" max="10244" width="8.42578125" style="85" customWidth="1"/>
    <col min="10245" max="10496" width="9.140625" style="85"/>
    <col min="10497" max="10497" width="6.7109375" style="85" customWidth="1"/>
    <col min="10498" max="10498" width="6.42578125" style="85" customWidth="1"/>
    <col min="10499" max="10499" width="79.140625" style="85" customWidth="1"/>
    <col min="10500" max="10500" width="8.42578125" style="85" customWidth="1"/>
    <col min="10501" max="10752" width="9.140625" style="85"/>
    <col min="10753" max="10753" width="6.7109375" style="85" customWidth="1"/>
    <col min="10754" max="10754" width="6.42578125" style="85" customWidth="1"/>
    <col min="10755" max="10755" width="79.140625" style="85" customWidth="1"/>
    <col min="10756" max="10756" width="8.42578125" style="85" customWidth="1"/>
    <col min="10757" max="11008" width="9.140625" style="85"/>
    <col min="11009" max="11009" width="6.7109375" style="85" customWidth="1"/>
    <col min="11010" max="11010" width="6.42578125" style="85" customWidth="1"/>
    <col min="11011" max="11011" width="79.140625" style="85" customWidth="1"/>
    <col min="11012" max="11012" width="8.42578125" style="85" customWidth="1"/>
    <col min="11013" max="11264" width="9.140625" style="85"/>
    <col min="11265" max="11265" width="6.7109375" style="85" customWidth="1"/>
    <col min="11266" max="11266" width="6.42578125" style="85" customWidth="1"/>
    <col min="11267" max="11267" width="79.140625" style="85" customWidth="1"/>
    <col min="11268" max="11268" width="8.42578125" style="85" customWidth="1"/>
    <col min="11269" max="11520" width="9.140625" style="85"/>
    <col min="11521" max="11521" width="6.7109375" style="85" customWidth="1"/>
    <col min="11522" max="11522" width="6.42578125" style="85" customWidth="1"/>
    <col min="11523" max="11523" width="79.140625" style="85" customWidth="1"/>
    <col min="11524" max="11524" width="8.42578125" style="85" customWidth="1"/>
    <col min="11525" max="11776" width="9.140625" style="85"/>
    <col min="11777" max="11777" width="6.7109375" style="85" customWidth="1"/>
    <col min="11778" max="11778" width="6.42578125" style="85" customWidth="1"/>
    <col min="11779" max="11779" width="79.140625" style="85" customWidth="1"/>
    <col min="11780" max="11780" width="8.42578125" style="85" customWidth="1"/>
    <col min="11781" max="12032" width="9.140625" style="85"/>
    <col min="12033" max="12033" width="6.7109375" style="85" customWidth="1"/>
    <col min="12034" max="12034" width="6.42578125" style="85" customWidth="1"/>
    <col min="12035" max="12035" width="79.140625" style="85" customWidth="1"/>
    <col min="12036" max="12036" width="8.42578125" style="85" customWidth="1"/>
    <col min="12037" max="12288" width="9.140625" style="85"/>
    <col min="12289" max="12289" width="6.7109375" style="85" customWidth="1"/>
    <col min="12290" max="12290" width="6.42578125" style="85" customWidth="1"/>
    <col min="12291" max="12291" width="79.140625" style="85" customWidth="1"/>
    <col min="12292" max="12292" width="8.42578125" style="85" customWidth="1"/>
    <col min="12293" max="12544" width="9.140625" style="85"/>
    <col min="12545" max="12545" width="6.7109375" style="85" customWidth="1"/>
    <col min="12546" max="12546" width="6.42578125" style="85" customWidth="1"/>
    <col min="12547" max="12547" width="79.140625" style="85" customWidth="1"/>
    <col min="12548" max="12548" width="8.42578125" style="85" customWidth="1"/>
    <col min="12549" max="12800" width="9.140625" style="85"/>
    <col min="12801" max="12801" width="6.7109375" style="85" customWidth="1"/>
    <col min="12802" max="12802" width="6.42578125" style="85" customWidth="1"/>
    <col min="12803" max="12803" width="79.140625" style="85" customWidth="1"/>
    <col min="12804" max="12804" width="8.42578125" style="85" customWidth="1"/>
    <col min="12805" max="13056" width="9.140625" style="85"/>
    <col min="13057" max="13057" width="6.7109375" style="85" customWidth="1"/>
    <col min="13058" max="13058" width="6.42578125" style="85" customWidth="1"/>
    <col min="13059" max="13059" width="79.140625" style="85" customWidth="1"/>
    <col min="13060" max="13060" width="8.42578125" style="85" customWidth="1"/>
    <col min="13061" max="13312" width="9.140625" style="85"/>
    <col min="13313" max="13313" width="6.7109375" style="85" customWidth="1"/>
    <col min="13314" max="13314" width="6.42578125" style="85" customWidth="1"/>
    <col min="13315" max="13315" width="79.140625" style="85" customWidth="1"/>
    <col min="13316" max="13316" width="8.42578125" style="85" customWidth="1"/>
    <col min="13317" max="13568" width="9.140625" style="85"/>
    <col min="13569" max="13569" width="6.7109375" style="85" customWidth="1"/>
    <col min="13570" max="13570" width="6.42578125" style="85" customWidth="1"/>
    <col min="13571" max="13571" width="79.140625" style="85" customWidth="1"/>
    <col min="13572" max="13572" width="8.42578125" style="85" customWidth="1"/>
    <col min="13573" max="13824" width="9.140625" style="85"/>
    <col min="13825" max="13825" width="6.7109375" style="85" customWidth="1"/>
    <col min="13826" max="13826" width="6.42578125" style="85" customWidth="1"/>
    <col min="13827" max="13827" width="79.140625" style="85" customWidth="1"/>
    <col min="13828" max="13828" width="8.42578125" style="85" customWidth="1"/>
    <col min="13829" max="14080" width="9.140625" style="85"/>
    <col min="14081" max="14081" width="6.7109375" style="85" customWidth="1"/>
    <col min="14082" max="14082" width="6.42578125" style="85" customWidth="1"/>
    <col min="14083" max="14083" width="79.140625" style="85" customWidth="1"/>
    <col min="14084" max="14084" width="8.42578125" style="85" customWidth="1"/>
    <col min="14085" max="14336" width="9.140625" style="85"/>
    <col min="14337" max="14337" width="6.7109375" style="85" customWidth="1"/>
    <col min="14338" max="14338" width="6.42578125" style="85" customWidth="1"/>
    <col min="14339" max="14339" width="79.140625" style="85" customWidth="1"/>
    <col min="14340" max="14340" width="8.42578125" style="85" customWidth="1"/>
    <col min="14341" max="14592" width="9.140625" style="85"/>
    <col min="14593" max="14593" width="6.7109375" style="85" customWidth="1"/>
    <col min="14594" max="14594" width="6.42578125" style="85" customWidth="1"/>
    <col min="14595" max="14595" width="79.140625" style="85" customWidth="1"/>
    <col min="14596" max="14596" width="8.42578125" style="85" customWidth="1"/>
    <col min="14597" max="14848" width="9.140625" style="85"/>
    <col min="14849" max="14849" width="6.7109375" style="85" customWidth="1"/>
    <col min="14850" max="14850" width="6.42578125" style="85" customWidth="1"/>
    <col min="14851" max="14851" width="79.140625" style="85" customWidth="1"/>
    <col min="14852" max="14852" width="8.42578125" style="85" customWidth="1"/>
    <col min="14853" max="15104" width="9.140625" style="85"/>
    <col min="15105" max="15105" width="6.7109375" style="85" customWidth="1"/>
    <col min="15106" max="15106" width="6.42578125" style="85" customWidth="1"/>
    <col min="15107" max="15107" width="79.140625" style="85" customWidth="1"/>
    <col min="15108" max="15108" width="8.42578125" style="85" customWidth="1"/>
    <col min="15109" max="15360" width="9.140625" style="85"/>
    <col min="15361" max="15361" width="6.7109375" style="85" customWidth="1"/>
    <col min="15362" max="15362" width="6.42578125" style="85" customWidth="1"/>
    <col min="15363" max="15363" width="79.140625" style="85" customWidth="1"/>
    <col min="15364" max="15364" width="8.42578125" style="85" customWidth="1"/>
    <col min="15365" max="15616" width="9.140625" style="85"/>
    <col min="15617" max="15617" width="6.7109375" style="85" customWidth="1"/>
    <col min="15618" max="15618" width="6.42578125" style="85" customWidth="1"/>
    <col min="15619" max="15619" width="79.140625" style="85" customWidth="1"/>
    <col min="15620" max="15620" width="8.42578125" style="85" customWidth="1"/>
    <col min="15621" max="15872" width="9.140625" style="85"/>
    <col min="15873" max="15873" width="6.7109375" style="85" customWidth="1"/>
    <col min="15874" max="15874" width="6.42578125" style="85" customWidth="1"/>
    <col min="15875" max="15875" width="79.140625" style="85" customWidth="1"/>
    <col min="15876" max="15876" width="8.42578125" style="85" customWidth="1"/>
    <col min="15877" max="16128" width="9.140625" style="85"/>
    <col min="16129" max="16129" width="6.7109375" style="85" customWidth="1"/>
    <col min="16130" max="16130" width="6.42578125" style="85" customWidth="1"/>
    <col min="16131" max="16131" width="79.140625" style="85" customWidth="1"/>
    <col min="16132" max="16132" width="8.42578125" style="85" customWidth="1"/>
    <col min="16133" max="16384" width="9.140625" style="85"/>
  </cols>
  <sheetData>
    <row r="1" spans="1:4" ht="21" customHeight="1" x14ac:dyDescent="0.55000000000000004">
      <c r="A1" s="297" t="s">
        <v>63</v>
      </c>
      <c r="B1" s="297"/>
      <c r="C1" s="297"/>
      <c r="D1" s="297"/>
    </row>
    <row r="2" spans="1:4" x14ac:dyDescent="0.55000000000000004">
      <c r="A2" s="87" t="s">
        <v>67</v>
      </c>
    </row>
    <row r="3" spans="1:4" ht="6" customHeight="1" x14ac:dyDescent="0.55000000000000004">
      <c r="A3" s="87"/>
    </row>
    <row r="4" spans="1:4" x14ac:dyDescent="0.55000000000000004">
      <c r="B4" s="85" t="s">
        <v>64</v>
      </c>
    </row>
    <row r="5" spans="1:4" ht="7.5" customHeight="1" thickBot="1" x14ac:dyDescent="0.6"/>
    <row r="6" spans="1:4" ht="25.5" thickTop="1" thickBot="1" x14ac:dyDescent="0.6">
      <c r="A6" s="85" t="s">
        <v>95</v>
      </c>
      <c r="B6" s="88" t="s">
        <v>65</v>
      </c>
      <c r="C6" s="88" t="s">
        <v>14</v>
      </c>
      <c r="D6" s="89" t="s">
        <v>15</v>
      </c>
    </row>
    <row r="7" spans="1:4" ht="24.75" thickTop="1" x14ac:dyDescent="0.55000000000000004">
      <c r="A7" s="85">
        <v>41</v>
      </c>
      <c r="B7" s="90">
        <v>1</v>
      </c>
      <c r="C7" s="120" t="s">
        <v>96</v>
      </c>
      <c r="D7" s="91"/>
    </row>
    <row r="8" spans="1:4" x14ac:dyDescent="0.55000000000000004">
      <c r="A8" s="85">
        <v>60</v>
      </c>
      <c r="B8" s="90">
        <v>2</v>
      </c>
      <c r="C8" s="13" t="s">
        <v>103</v>
      </c>
      <c r="D8" s="91"/>
    </row>
    <row r="9" spans="1:4" x14ac:dyDescent="0.55000000000000004">
      <c r="A9" s="85">
        <v>87</v>
      </c>
      <c r="B9" s="90">
        <v>3</v>
      </c>
      <c r="C9" s="13" t="s">
        <v>111</v>
      </c>
      <c r="D9" s="91"/>
    </row>
    <row r="10" spans="1:4" x14ac:dyDescent="0.55000000000000004">
      <c r="A10" s="85">
        <v>92</v>
      </c>
      <c r="B10" s="90">
        <v>4</v>
      </c>
      <c r="C10" s="13" t="s">
        <v>113</v>
      </c>
      <c r="D10" s="91"/>
    </row>
    <row r="11" spans="1:4" x14ac:dyDescent="0.55000000000000004">
      <c r="A11" s="85">
        <v>94</v>
      </c>
      <c r="B11" s="90">
        <v>5</v>
      </c>
      <c r="C11" s="13" t="s">
        <v>114</v>
      </c>
      <c r="D11" s="91"/>
    </row>
    <row r="12" spans="1:4" x14ac:dyDescent="0.55000000000000004">
      <c r="A12" s="85">
        <v>102</v>
      </c>
      <c r="B12" s="90">
        <v>6</v>
      </c>
      <c r="C12" s="111" t="s">
        <v>118</v>
      </c>
      <c r="D12" s="91"/>
    </row>
    <row r="13" spans="1:4" x14ac:dyDescent="0.55000000000000004">
      <c r="A13" s="85">
        <v>104</v>
      </c>
      <c r="B13" s="90">
        <v>7</v>
      </c>
      <c r="C13" s="111" t="s">
        <v>119</v>
      </c>
      <c r="D13" s="91"/>
    </row>
    <row r="14" spans="1:4" ht="48" x14ac:dyDescent="0.55000000000000004">
      <c r="A14" s="85">
        <v>105</v>
      </c>
      <c r="B14" s="90">
        <v>8</v>
      </c>
      <c r="C14" s="115" t="s">
        <v>120</v>
      </c>
      <c r="D14" s="91"/>
    </row>
    <row r="15" spans="1:4" x14ac:dyDescent="0.55000000000000004">
      <c r="A15" s="85">
        <v>114</v>
      </c>
      <c r="B15" s="90">
        <v>9</v>
      </c>
      <c r="C15" s="115" t="s">
        <v>123</v>
      </c>
      <c r="D15" s="91"/>
    </row>
    <row r="16" spans="1:4" x14ac:dyDescent="0.55000000000000004">
      <c r="A16" s="85">
        <v>115</v>
      </c>
      <c r="B16" s="90">
        <v>10</v>
      </c>
      <c r="C16" s="120" t="s">
        <v>124</v>
      </c>
      <c r="D16" s="91"/>
    </row>
    <row r="17" spans="1:4" ht="48" x14ac:dyDescent="0.55000000000000004">
      <c r="A17" s="85">
        <v>116</v>
      </c>
      <c r="B17" s="90">
        <v>11</v>
      </c>
      <c r="C17" s="115" t="s">
        <v>125</v>
      </c>
      <c r="D17" s="91"/>
    </row>
    <row r="18" spans="1:4" x14ac:dyDescent="0.55000000000000004">
      <c r="A18" s="85">
        <v>120</v>
      </c>
      <c r="B18" s="90">
        <v>12</v>
      </c>
      <c r="C18" s="121" t="s">
        <v>126</v>
      </c>
      <c r="D18" s="91"/>
    </row>
    <row r="19" spans="1:4" x14ac:dyDescent="0.55000000000000004">
      <c r="A19" s="85">
        <v>130</v>
      </c>
      <c r="B19" s="90">
        <v>13</v>
      </c>
      <c r="C19" s="93" t="s">
        <v>131</v>
      </c>
      <c r="D19" s="91"/>
    </row>
    <row r="20" spans="1:4" s="86" customFormat="1" x14ac:dyDescent="0.55000000000000004">
      <c r="A20" s="86">
        <v>145</v>
      </c>
      <c r="B20" s="91">
        <v>14</v>
      </c>
      <c r="C20" s="112" t="s">
        <v>134</v>
      </c>
    </row>
    <row r="21" spans="1:4" s="86" customFormat="1" ht="48" x14ac:dyDescent="0.55000000000000004">
      <c r="A21" s="86">
        <v>150</v>
      </c>
      <c r="B21" s="91">
        <v>15</v>
      </c>
      <c r="C21" s="13" t="s">
        <v>135</v>
      </c>
    </row>
    <row r="22" spans="1:4" s="86" customFormat="1" x14ac:dyDescent="0.55000000000000004">
      <c r="A22" s="86">
        <v>151</v>
      </c>
      <c r="B22" s="86">
        <v>16</v>
      </c>
      <c r="C22" s="119" t="s">
        <v>136</v>
      </c>
    </row>
    <row r="23" spans="1:4" s="86" customFormat="1" x14ac:dyDescent="0.55000000000000004">
      <c r="A23" s="86">
        <v>152</v>
      </c>
      <c r="B23" s="86">
        <v>17</v>
      </c>
      <c r="C23" s="119" t="s">
        <v>137</v>
      </c>
    </row>
    <row r="24" spans="1:4" s="86" customFormat="1" x14ac:dyDescent="0.55000000000000004">
      <c r="A24" s="86">
        <v>153</v>
      </c>
      <c r="B24" s="86">
        <v>18</v>
      </c>
      <c r="C24" s="116" t="s">
        <v>138</v>
      </c>
    </row>
    <row r="25" spans="1:4" s="86" customFormat="1" x14ac:dyDescent="0.55000000000000004">
      <c r="A25" s="86">
        <v>154</v>
      </c>
      <c r="B25" s="86">
        <v>19</v>
      </c>
      <c r="C25" s="116" t="s">
        <v>139</v>
      </c>
    </row>
    <row r="26" spans="1:4" ht="72" x14ac:dyDescent="0.55000000000000004">
      <c r="A26" s="85">
        <v>155</v>
      </c>
      <c r="B26" s="85">
        <v>20</v>
      </c>
      <c r="C26" s="117" t="s">
        <v>140</v>
      </c>
    </row>
    <row r="27" spans="1:4" x14ac:dyDescent="0.55000000000000004">
      <c r="A27" s="85">
        <v>156</v>
      </c>
      <c r="B27" s="85">
        <v>21</v>
      </c>
      <c r="C27" s="118" t="s">
        <v>141</v>
      </c>
    </row>
    <row r="28" spans="1:4" x14ac:dyDescent="0.55000000000000004">
      <c r="A28" s="85">
        <v>168</v>
      </c>
      <c r="B28" s="85">
        <v>22</v>
      </c>
      <c r="C28" s="113" t="s">
        <v>143</v>
      </c>
    </row>
    <row r="29" spans="1:4" x14ac:dyDescent="0.55000000000000004">
      <c r="A29" s="85">
        <v>180</v>
      </c>
      <c r="B29" s="85">
        <v>23</v>
      </c>
      <c r="C29" s="85" t="s">
        <v>146</v>
      </c>
    </row>
    <row r="30" spans="1:4" x14ac:dyDescent="0.55000000000000004">
      <c r="A30" s="85">
        <v>209</v>
      </c>
      <c r="B30" s="85">
        <v>24</v>
      </c>
      <c r="C30" s="113" t="s">
        <v>148</v>
      </c>
    </row>
    <row r="31" spans="1:4" ht="48" x14ac:dyDescent="0.55000000000000004">
      <c r="A31" s="85">
        <v>211</v>
      </c>
      <c r="B31" s="85">
        <v>25</v>
      </c>
      <c r="C31" s="114" t="s">
        <v>149</v>
      </c>
    </row>
    <row r="32" spans="1:4" x14ac:dyDescent="0.55000000000000004">
      <c r="A32" s="85">
        <v>212</v>
      </c>
      <c r="B32" s="85">
        <v>26</v>
      </c>
      <c r="C32" s="113" t="s">
        <v>150</v>
      </c>
    </row>
  </sheetData>
  <mergeCells count="1">
    <mergeCell ref="A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คึย์ข้อมูล</vt:lpstr>
      <vt:lpstr>สรุปผล</vt:lpstr>
      <vt:lpstr>บทสรุป</vt:lpstr>
      <vt:lpstr>สรุปข้อเสนอแนะ</vt:lpstr>
      <vt:lpstr>ข้อเสนอแนะ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lalita raweewan</cp:lastModifiedBy>
  <cp:lastPrinted>2014-10-22T03:18:41Z</cp:lastPrinted>
  <dcterms:created xsi:type="dcterms:W3CDTF">2014-05-28T07:43:40Z</dcterms:created>
  <dcterms:modified xsi:type="dcterms:W3CDTF">2014-10-22T03:22:34Z</dcterms:modified>
</cp:coreProperties>
</file>