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5522AD60-31E7-4C0A-A8A9-A52ED8D44D18}" xr6:coauthVersionLast="36" xr6:coauthVersionMax="36" xr10:uidLastSave="{00000000-0000-0000-0000-000000000000}"/>
  <bookViews>
    <workbookView xWindow="0" yWindow="0" windowWidth="20490" windowHeight="7755" activeTab="4" xr2:uid="{00000000-000D-0000-FFFF-FFFF00000000}"/>
  </bookViews>
  <sheets>
    <sheet name="Sheet1" sheetId="21" r:id="rId1"/>
    <sheet name="DATA" sheetId="1" r:id="rId2"/>
    <sheet name="สรุป" sheetId="15" r:id="rId3"/>
    <sheet name="คณะ" sheetId="17" r:id="rId4"/>
    <sheet name="ก่อน-หลัง" sheetId="19" r:id="rId5"/>
    <sheet name="ตอนที่2" sheetId="18" r:id="rId6"/>
    <sheet name="ตอนที่3" sheetId="20" r:id="rId7"/>
  </sheets>
  <externalReferences>
    <externalReference r:id="rId8"/>
  </externalReferences>
  <definedNames>
    <definedName name="_xlnm._FilterDatabase" localSheetId="1" hidden="1">DATA!$A$1:$L$114</definedName>
    <definedName name="_xlnm._FilterDatabase" localSheetId="0" hidden="1">Sheet1!$C$1:$C$109</definedName>
  </definedNames>
  <calcPr calcId="191029"/>
</workbook>
</file>

<file path=xl/calcChain.xml><?xml version="1.0" encoding="utf-8"?>
<calcChain xmlns="http://schemas.openxmlformats.org/spreadsheetml/2006/main">
  <c r="E13" i="20" l="1"/>
  <c r="E12" i="20"/>
  <c r="D13" i="20"/>
  <c r="E10" i="20" s="1"/>
  <c r="G16" i="18"/>
  <c r="G15" i="18"/>
  <c r="G14" i="18"/>
  <c r="G13" i="18"/>
  <c r="F16" i="18"/>
  <c r="F15" i="18"/>
  <c r="F14" i="18"/>
  <c r="F13" i="18"/>
  <c r="E9" i="19"/>
  <c r="D9" i="19"/>
  <c r="D12" i="19"/>
  <c r="C12" i="19"/>
  <c r="D10" i="19"/>
  <c r="C9" i="19"/>
  <c r="F15" i="17"/>
  <c r="F25" i="17"/>
  <c r="E25" i="17"/>
  <c r="E18" i="17" l="1"/>
  <c r="F18" i="17" l="1"/>
  <c r="K113" i="1"/>
  <c r="K112" i="1"/>
  <c r="L111" i="1"/>
  <c r="L110" i="1"/>
  <c r="E110" i="1"/>
  <c r="F110" i="1"/>
  <c r="G110" i="1"/>
  <c r="H110" i="1"/>
  <c r="I110" i="1"/>
  <c r="J110" i="1"/>
  <c r="K110" i="1"/>
  <c r="E111" i="1"/>
  <c r="F111" i="1"/>
  <c r="G111" i="1"/>
  <c r="H111" i="1"/>
  <c r="I111" i="1"/>
  <c r="J111" i="1"/>
  <c r="K111" i="1"/>
  <c r="D111" i="1"/>
  <c r="D110" i="1"/>
  <c r="G113" i="1"/>
  <c r="G112" i="1"/>
  <c r="H113" i="1"/>
  <c r="H112" i="1"/>
  <c r="F113" i="1"/>
  <c r="F112" i="1"/>
  <c r="H14" i="18"/>
  <c r="F12" i="17" l="1"/>
  <c r="F24" i="17"/>
  <c r="F17" i="17"/>
  <c r="F11" i="17"/>
  <c r="F22" i="17"/>
  <c r="F13" i="17"/>
  <c r="F23" i="17"/>
  <c r="F21" i="17"/>
  <c r="F16" i="17"/>
  <c r="F19" i="17"/>
  <c r="F14" i="17"/>
  <c r="F20" i="17"/>
  <c r="E9" i="20" l="1"/>
  <c r="E8" i="20"/>
  <c r="E7" i="20"/>
  <c r="E6" i="20" l="1"/>
  <c r="F17" i="18" l="1"/>
  <c r="C10" i="19" l="1"/>
  <c r="E10" i="19" s="1"/>
  <c r="C13" i="19"/>
  <c r="E13" i="19" s="1"/>
  <c r="E12" i="19"/>
  <c r="G17" i="18"/>
  <c r="G11" i="18" l="1"/>
  <c r="H17" i="18" l="1"/>
  <c r="H13" i="18"/>
  <c r="H15" i="18"/>
  <c r="B1048410" i="1" l="1"/>
  <c r="G9" i="18" l="1"/>
  <c r="G10" i="18"/>
  <c r="C110" i="1"/>
  <c r="G8" i="18" l="1"/>
  <c r="D13" i="19"/>
  <c r="C111" i="1"/>
  <c r="H16" i="18"/>
  <c r="F9" i="18" l="1"/>
  <c r="H9" i="18" s="1"/>
  <c r="F10" i="18"/>
  <c r="H10" i="18" s="1"/>
  <c r="F8" i="18"/>
  <c r="F11" i="18" l="1"/>
  <c r="H11" i="18" s="1"/>
  <c r="H8" i="18"/>
</calcChain>
</file>

<file path=xl/sharedStrings.xml><?xml version="1.0" encoding="utf-8"?>
<sst xmlns="http://schemas.openxmlformats.org/spreadsheetml/2006/main" count="1364" uniqueCount="142">
  <si>
    <t>คณะ</t>
  </si>
  <si>
    <t>- 1 -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</si>
  <si>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</si>
  <si>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</si>
  <si>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</si>
  <si>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</si>
  <si>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</si>
  <si>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</si>
  <si>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</si>
  <si>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</si>
  <si>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</si>
  <si>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</si>
  <si>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</si>
  <si>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</si>
  <si>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</si>
  <si>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สาธารณสุขศาสตร์</t>
  </si>
  <si>
    <t>ระดับ
ความคิดเห็น</t>
  </si>
  <si>
    <t xml:space="preserve">            เฉลี่ยรวมด้านคุณภาพการให้บริการ</t>
  </si>
  <si>
    <t>อบรม</t>
  </si>
  <si>
    <t>ศึกษาศาสตร์</t>
  </si>
  <si>
    <t>วิศวกรรมศาสตร์</t>
  </si>
  <si>
    <t>ความถี่</t>
  </si>
  <si>
    <t>ลำดับ</t>
  </si>
  <si>
    <t>4.2 ความรู้ความเข้าใจเรื่องการใช้โปรแกรม Turnitin</t>
  </si>
  <si>
    <t xml:space="preserve">ร้อยละ </t>
  </si>
  <si>
    <t>ผลการประเมินโครงการอบรมเชิงปฏิบัติการการใช้โปรแกรมตรวจสอบการคัดลอกผลงานวิจัย</t>
  </si>
  <si>
    <t>เกษตรศาสตร์ ทรัพยากรธรรมชาติและสิ่งแวดล้อม</t>
  </si>
  <si>
    <t>คณะเกษตรศาสตร์ ทรัพยากรธรรมชาติและสิ่งแวดล้อม</t>
  </si>
  <si>
    <t>คณะศึกษาศาสตร์</t>
  </si>
  <si>
    <t>คณะวิศวกรรมศาสตร์</t>
  </si>
  <si>
    <t>- 3 -</t>
  </si>
  <si>
    <t xml:space="preserve"> - 2 -</t>
  </si>
  <si>
    <t xml:space="preserve">          จากตาราง 2 ก่อนเข้ารับการอบรมผู้เข้าร่วมโครงการมีความรู้ความเข้าใจเกี่ยวกับกิจกรรม</t>
  </si>
  <si>
    <t xml:space="preserve">ก่อนเข้ารับการอบรมผู้ตอบแบบสอบถามมีความรู้ความเข้าใจในเรื่องการใช้โปรแกรม Turnitin </t>
  </si>
  <si>
    <t xml:space="preserve">   ผลการประเมินโครงการอบรมการใช้โปรแกรมตรวจสอบการคัดลอกผลงานวิจัย</t>
  </si>
  <si>
    <r>
      <t>ตอนที่ 1</t>
    </r>
    <r>
      <rPr>
        <b/>
        <sz val="16"/>
        <rFont val="TH SarabunPSK"/>
        <family val="2"/>
      </rPr>
      <t xml:space="preserve">   ข้อมูลทั่วไป และการประชาสัมพันธ์โครงการฯ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</si>
  <si>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</si>
  <si>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</si>
  <si>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rPr>
        <b/>
        <i/>
        <sz val="16"/>
        <rFont val="TH SarabunPSK"/>
        <family val="2"/>
      </rPr>
      <t>ตาราง  2</t>
    </r>
    <r>
      <rPr>
        <sz val="16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</si>
  <si>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t>คณะสาธารณสุขศาสตร์</t>
  </si>
  <si>
    <t>คณะสถาปัตยกรรมศาสตร์</t>
  </si>
  <si>
    <t xml:space="preserve">ระดับความคิดเห็น
</t>
  </si>
  <si>
    <t>คณะบริหารธุรกิจ เศรษฐศาสตร์และการสื่อสาร</t>
  </si>
  <si>
    <t>ตอนที่ 3 ข้อเสนอแนะอื่นๆ</t>
  </si>
  <si>
    <t xml:space="preserve">- 4 - </t>
  </si>
  <si>
    <t xml:space="preserve">4.1 ความรู้ความเข้าใจเรื่องการใช้โปรแกรม Turnitin </t>
  </si>
  <si>
    <t>(Turnitin) สำหรับนิสิตบัณฑิตศึกษา</t>
  </si>
  <si>
    <t xml:space="preserve">        (Turnitin) สำหรับนิสิตบัณฑิตศึกษา</t>
  </si>
  <si>
    <t>แบบออนไลน์</t>
  </si>
  <si>
    <t>Timestamp</t>
  </si>
  <si>
    <t>1. สถานภาพ</t>
  </si>
  <si>
    <t>2. สังกัดคณะ</t>
  </si>
  <si>
    <t>1. ท่านได้รับความสะดวกในการสมัครเข้ารับการอบรม</t>
  </si>
  <si>
    <t>2. ความเหมาะสมของวันที่จัดอบรม (วันพุธที่ 28 ธันวาคม 2565)</t>
  </si>
  <si>
    <t>3. ความเหมาะสมของระยะเวลาในการจัดการอบรม (09.00 - 12.00 น.)</t>
  </si>
  <si>
    <t xml:space="preserve">4. โปรแกรมที่ใช้ในการอบรมเชิงปฏิบัติการฯ มีความเสถียร </t>
  </si>
  <si>
    <t>5. ก่อนเข้ารับการอบรมท่านมีความรู้ความเข้าใจในภาพรวมของระบบการตรวจสอบการคัดลอกผลงาน (Turnitin) อยู่ในระดับใด</t>
  </si>
  <si>
    <t>6. ภายหลังเข้ารับการอบรมท่านมีความรู้ความเข้าใจในภาพรวมของระบบการตรวจสอบการคัดลอกผลงาน (Turnitin) อยู่ในระดับใด</t>
  </si>
  <si>
    <t>7. ความรู้ และความสามารถในการถ่ายทอดความรู้ของวิทยากรในความคิดเห็นของท่านอยู่ในระดับใด</t>
  </si>
  <si>
    <t>8. การเข้ารับการอบรมฯ ในครั้งนี้เป็นประโยชน์ต่อท่านในการทำวิทยานิพนธ์ และการเรียนของท่านอยู่ในระดับใด</t>
  </si>
  <si>
    <t>การอบรมเชิงปฏิบัติการในครั้งนี้ท่านไม่พึงพอใจในเรื่องใด และมีข้อเสนอแนะให้ผู้ดำเนินการปรับปรุงอย่างไร</t>
  </si>
  <si>
    <t>ข้อเสนอแนะอื่นๆ</t>
  </si>
  <si>
    <t>นิสิตระดับปริญญาโท</t>
  </si>
  <si>
    <t>เภสัชศาสตร์</t>
  </si>
  <si>
    <t>มาก</t>
  </si>
  <si>
    <t>มากที่สุด</t>
  </si>
  <si>
    <t>นิสิตระดับปริญญาเอก</t>
  </si>
  <si>
    <t>สังคมศาสตร์</t>
  </si>
  <si>
    <t>มนุษยศาสตร์</t>
  </si>
  <si>
    <t>น้อย</t>
  </si>
  <si>
    <t>ปานกลาง</t>
  </si>
  <si>
    <t>-</t>
  </si>
  <si>
    <t>น้อยที่สุด</t>
  </si>
  <si>
    <t>วิทยาศาสตร์</t>
  </si>
  <si>
    <t>วิทยาศาสตร์การแพทย์</t>
  </si>
  <si>
    <t>ไม่มีค่ะ</t>
  </si>
  <si>
    <t>หลักสูตรจริยธรรมระดับบัณฑิต</t>
  </si>
  <si>
    <t>พยาบาลศาสตร์</t>
  </si>
  <si>
    <t>การได้มีการฝึกปฏิบัติทำคะ</t>
  </si>
  <si>
    <t xml:space="preserve">อยากให้จัดอบรมช่วงเวลาที่ไม่ใช่เวลาราชการค่ะ </t>
  </si>
  <si>
    <t>บัณฑิตวิทยาลัย</t>
  </si>
  <si>
    <t>อยากให้บอกข้อมูลรายละเอียด Turuitin การเข้าใช้บริการของมหาวิทยาลัยนเรศวรที่มีจัดให้บริการ กับผู้เข้ารับอบรม</t>
  </si>
  <si>
    <t>อยากให้สามารถเข้าทำในระบบพร้อมวิทยากร</t>
  </si>
  <si>
    <t xml:space="preserve">ควรจัดอบรมแบบ on-site </t>
  </si>
  <si>
    <t>ถ้าสามารถอบรมวันวันเสาร์ อาทิตย์ หรือวันหยุดได้จะดีมากครับ</t>
  </si>
  <si>
    <t>อยากให้อบรมวันเสาร์อาทิตย์ และใช้ระบบพร้อมวิทยากร</t>
  </si>
  <si>
    <t>อยากให้จัดอบรมเสาร์ - อาทิตย์</t>
  </si>
  <si>
    <t>ทันตแพทยศาสตร์</t>
  </si>
  <si>
    <t>ไม่มี</t>
  </si>
  <si>
    <t>มีบางช่วงที่สัญญาณไม่ค่อยดี</t>
  </si>
  <si>
    <t>วิศวกรรมการจัดการ</t>
  </si>
  <si>
    <t>แพทยศาสตร์</t>
  </si>
  <si>
    <t>บริหารธุรกิจ เศรษฐศาสตร์ และการสื่อสาร</t>
  </si>
  <si>
    <t>เรื่องการคัดลอกบทความ</t>
  </si>
  <si>
    <t xml:space="preserve">   1.2  ความเหมาะสมของวันจัดโครงการ (วันที่ 28 ธันวาคม 2565)</t>
  </si>
  <si>
    <t xml:space="preserve">   1.3  ความเหมาะสมของระยะเวลาในการจัดโครงการ (09.00 - 12.00 น.)</t>
  </si>
  <si>
    <r>
      <rPr>
        <b/>
        <i/>
        <sz val="16"/>
        <color theme="1"/>
        <rFont val="TH SarabunPSK"/>
        <family val="2"/>
      </rP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ความเข้าใจเกี่ยวกับการจัดโครงการฯ (N = 108)</t>
    </r>
  </si>
  <si>
    <t>N = 108</t>
  </si>
  <si>
    <t>2. ด้านคุณภาพการให้บริการ (โครงการอบรมโปรแกรม Turnitin)</t>
  </si>
  <si>
    <t xml:space="preserve">   2.1 โปรแกรมที่ใช้ในการอบรมเชิงปฏิบัติการฯ มีความเสถียร 
</t>
  </si>
  <si>
    <t xml:space="preserve">   2.2 ความรู้ และความสามารถในการถ่ายทอดความรู้ของวิทยากร
</t>
  </si>
  <si>
    <t xml:space="preserve">   2.3 การเข้ารับการอบรมฯ ในครั้งนี้เป็นประโยชน์ต่อท่านอยู่ในระดับใด </t>
  </si>
  <si>
    <t>คณะสังคมศาสตร์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</si>
  <si>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</si>
  <si>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</si>
  <si>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</si>
  <si>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</si>
  <si>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</si>
  <si>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</si>
  <si>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</si>
  <si>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 xml:space="preserve">      วันที่ 28 ธันวาคม 2565</t>
  </si>
  <si>
    <t xml:space="preserve">          ที่จัดในโครงการฯภาพรวม อยู่ในระดับปานกลาง (ค่าเฉลี่ย = 2.79) และหลังเข้ารับการอบรมค่าเฉลี่ยความรู้ </t>
  </si>
  <si>
    <t xml:space="preserve">          ความเข้าใจสูงขึ้น อยู่ในระดับมาก (ค่าเฉลี่ย = 4.33) </t>
  </si>
  <si>
    <t>เมื่อพิจารณารายด้านแล้วพบว่า ด้านที่มีค่าเฉลี่ยสูงที่สุด คือ ด้านคุณภาพการให้บริการ (ค่าเฉลี่ย = 4.32)</t>
  </si>
  <si>
    <t xml:space="preserve">รองลงมาคือ ด้านกระบวนการและขั้นตอนการให้บริการ (ค่าเฉลี่ย = 4.22) เมื่อพิจารณาเป็นรายข้อ พบว่า ข้อที่มีค่าเฉลี่ยสูงที่สุดคือ  </t>
  </si>
  <si>
    <t xml:space="preserve"> </t>
  </si>
  <si>
    <t xml:space="preserve">การเข้ารับการอบรมฯ ในครั้งนี้เป็นประโยชน์ (ค่าเฉลี่ย = 4.51) รองลงมาคือ ความสะดวกในการลงทะเบียน (ค่าเฉลี่ย = 4.49) </t>
  </si>
  <si>
    <t xml:space="preserve">ในภาพรวมอยู่ในระดับมาก (ค่าเฉลี่ย = 4.27) </t>
  </si>
  <si>
    <t xml:space="preserve">จากตาราง 3 พบว่าผู้ตอบแบบสอบถามมีความคิดเห็นเกี่ยวกับการจัดโครงการอบรมการใช้โปรแกรม Turnitin </t>
  </si>
  <si>
    <t>อยากให้จัดอบรมช่วงเวลาที่ไม่ใช่เวลาราชการ</t>
  </si>
  <si>
    <t>อยากให้บอกข้อมูลรายละเอียด Turuitin การเข้าใช้บริการของมหาวิทยาลัยนเรศวร</t>
  </si>
  <si>
    <t>ที่มีจัดให้บริการ กับผู้เข้ารับอบรม</t>
  </si>
  <si>
    <t>จากตาราง 1  พบว่า ผู้ตอบแบบสอบถามส่วนใหญ่สังกัดคณะศึกษาศาสตร์ คิดเป็นร้อยละ 35.19</t>
  </si>
  <si>
    <t>รองลงมาคือ คณะวิทยาศาสตร์การแพทย์ คิดเป็นร้อยละ 18.52 และคณะวิทยาศาสตร์ คิดเป็นร้อยละ 10.19</t>
  </si>
  <si>
    <t>วันที่ 28 ธันวาคม 2565</t>
  </si>
  <si>
    <t xml:space="preserve">   ความเข้าใจในการใช้งานโปรแกรมดังกล่าว</t>
  </si>
  <si>
    <t xml:space="preserve">จากการประเมินโครงการฯ พบว่า  มีผู้เข้าร่วมโครงการจำนวน 108 คน ผู้ตอบแบบสอบถาม จำนวน 108 คน </t>
  </si>
  <si>
    <t xml:space="preserve">   คิดเป็นร้อยละ 100.00 ของผู้เข้าร่วมโครงการ โดยผู้เข้าร่วมโครงการส่วนใหญ่สังกัดคณะศึกษาศาสตร์ คิดเป็นร้อยละ 35.19</t>
  </si>
  <si>
    <t xml:space="preserve">   </t>
  </si>
  <si>
    <t xml:space="preserve">               ตามที่งานแผนและสารสนเทศ บัณฑิตวิทยาลัย ได้จัดโครงการอบรมเชิงปฏิบัติการการใช้โปรแกรมตรวจสอบ</t>
  </si>
  <si>
    <t xml:space="preserve">   การคัดลอกผลงานวิจัย (Turnitin) เมื่อวันที่ 28 ธันวาคม 2565 โดยมีวัตถุประสงค์เพื่อให้นิสิตบัณฑิตศึกษามีความรู้  </t>
  </si>
  <si>
    <t xml:space="preserve">               ผลการประเมินตามวัตถุประสงค์โครงการ  พบว่า การจัดโครงการบรรลุตามวัตถุประสงค์ของโครงการเนื่องจาก</t>
  </si>
  <si>
    <t xml:space="preserve">   (ค่าเฉลี่ย = 4.33) </t>
  </si>
  <si>
    <t xml:space="preserve">   อยู่ในระดับปานกลาง (ค่าเฉลี่ย = 2.79) และหลังเข้ารับการอบรมค่าเฉลี่ยความรู้ความเข้าใจสูงขึ้น อยู่ในระดับมาก  </t>
  </si>
  <si>
    <t xml:space="preserve">   โดยรวมอยู่ในระดับมาก (ค่าเฉลี่ย = 4.27) </t>
  </si>
  <si>
    <t xml:space="preserve">(ค่าเฉลี่ย = 4.49) </t>
  </si>
  <si>
    <t xml:space="preserve">              จากการสอบถามความคิดเห็นเกี่ยวกับการจัดโครงการ  พบว่า  ผู้ตอบแบบสอบถามมีความพึงพอใจ</t>
  </si>
  <si>
    <t xml:space="preserve">        เมื่อพิจารณารายด้านแล้วพบว่า ด้านที่มีค่าเฉลี่ยสูงที่สุด คือ ด้านคุณภาพการให้บริการ (ค่าเฉลี่ย = 4.32)</t>
  </si>
  <si>
    <t xml:space="preserve">สูงที่สุดคือ การเข้ารับการอบรมฯ ในครั้งนี้เป็นประโยชน์ (ค่าเฉลี่ย = 4.51) รองลงมาคือ ความสะดวกในการลงทะเบียน </t>
  </si>
  <si>
    <t>รองลงมาคือ ด้านกระบวนการและขั้นตอนการให้บริการ (ค่าเฉลี่ย = 4.22) เมื่อพิจารณาเป็นรายข้อ พบว่า ข้อที่มีค่าเฉลี่ย</t>
  </si>
  <si>
    <t xml:space="preserve">   การเข้ารับการอบรมทำให้นิสิตมีความรู้ ความเข้าใจในการใช้งานโปรแกรมตรวจสอบการคัดลอกผลงานวิจัย (Turnitin) </t>
  </si>
  <si>
    <t xml:space="preserve">   อยู่ในระดับมาก (ค่าเฉลี่ย = 4.31)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</si>
</sst>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9" x14ac:knownFonts="1">
    <font>
      <sz val="11"/>
      <color theme="1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b/>
      <sz val="17"/>
      <name val="TH SarabunPSK"/>
      <family val="2"/>
    </font>
    <font>
      <sz val="18"/>
      <color theme="1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0"/>
      <color theme="1"/>
      <name val="Tahoma"/>
      <scheme val="minor"/>
    </font>
    <font>
      <sz val="10"/>
      <color theme="1"/>
      <name val="Tahoma"/>
      <family val="2"/>
      <scheme val="minor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7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3" fillId="0" borderId="14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0" fontId="10" fillId="0" borderId="0" xfId="0" applyFont="1" applyAlignment="1">
      <alignment horizontal="left" indent="5"/>
    </xf>
    <xf numFmtId="0" fontId="9" fillId="0" borderId="14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12" fillId="0" borderId="0" xfId="0" applyFont="1"/>
    <xf numFmtId="2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9" fillId="2" borderId="14" xfId="0" applyFont="1" applyFill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vertical="top" wrapText="1"/>
    </xf>
    <xf numFmtId="0" fontId="9" fillId="0" borderId="14" xfId="0" quotePrefix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/>
    <xf numFmtId="49" fontId="4" fillId="0" borderId="0" xfId="0" applyNumberFormat="1" applyFont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/>
    <xf numFmtId="0" fontId="9" fillId="0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21" fillId="0" borderId="0" xfId="0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2" xfId="0" applyFont="1" applyBorder="1"/>
    <xf numFmtId="0" fontId="20" fillId="0" borderId="3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2" fontId="23" fillId="0" borderId="10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2" fontId="10" fillId="0" borderId="0" xfId="0" applyNumberFormat="1" applyFont="1"/>
    <xf numFmtId="0" fontId="23" fillId="0" borderId="14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14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15" fillId="0" borderId="20" xfId="0" applyFont="1" applyBorder="1"/>
    <xf numFmtId="0" fontId="10" fillId="0" borderId="20" xfId="0" applyFont="1" applyBorder="1"/>
    <xf numFmtId="0" fontId="10" fillId="0" borderId="20" xfId="0" applyFont="1" applyBorder="1" applyAlignment="1">
      <alignment horizontal="center"/>
    </xf>
    <xf numFmtId="0" fontId="3" fillId="0" borderId="0" xfId="1" applyFont="1"/>
    <xf numFmtId="0" fontId="9" fillId="0" borderId="0" xfId="0" applyFont="1"/>
    <xf numFmtId="0" fontId="26" fillId="0" borderId="0" xfId="0" applyFont="1"/>
    <xf numFmtId="0" fontId="0" fillId="0" borderId="0" xfId="0" applyFont="1" applyAlignment="1"/>
    <xf numFmtId="187" fontId="26" fillId="0" borderId="0" xfId="0" applyNumberFormat="1" applyFont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14" xfId="0" applyFont="1" applyBorder="1" applyAlignment="1">
      <alignment vertical="center" wrapText="1"/>
    </xf>
    <xf numFmtId="0" fontId="26" fillId="0" borderId="14" xfId="0" applyFont="1" applyBorder="1" applyAlignment="1"/>
    <xf numFmtId="0" fontId="27" fillId="0" borderId="14" xfId="0" applyFont="1" applyBorder="1" applyAlignment="1"/>
    <xf numFmtId="0" fontId="26" fillId="0" borderId="14" xfId="0" applyFont="1" applyBorder="1" applyAlignment="1">
      <alignment vertical="center"/>
    </xf>
    <xf numFmtId="0" fontId="13" fillId="3" borderId="14" xfId="0" applyFont="1" applyFill="1" applyBorder="1" applyAlignment="1">
      <alignment wrapText="1"/>
    </xf>
    <xf numFmtId="0" fontId="26" fillId="3" borderId="14" xfId="0" applyFont="1" applyFill="1" applyBorder="1" applyAlignment="1"/>
    <xf numFmtId="0" fontId="13" fillId="4" borderId="14" xfId="0" applyFont="1" applyFill="1" applyBorder="1" applyAlignment="1">
      <alignment wrapText="1"/>
    </xf>
    <xf numFmtId="0" fontId="26" fillId="4" borderId="14" xfId="0" applyFont="1" applyFill="1" applyBorder="1" applyAlignment="1"/>
    <xf numFmtId="0" fontId="13" fillId="5" borderId="14" xfId="0" applyFont="1" applyFill="1" applyBorder="1" applyAlignment="1">
      <alignment wrapText="1"/>
    </xf>
    <xf numFmtId="0" fontId="26" fillId="5" borderId="14" xfId="0" applyFont="1" applyFill="1" applyBorder="1" applyAlignment="1"/>
    <xf numFmtId="0" fontId="13" fillId="6" borderId="14" xfId="0" applyFont="1" applyFill="1" applyBorder="1" applyAlignment="1">
      <alignment wrapText="1"/>
    </xf>
    <xf numFmtId="0" fontId="26" fillId="6" borderId="14" xfId="0" applyFont="1" applyFill="1" applyBorder="1" applyAlignment="1"/>
    <xf numFmtId="2" fontId="1" fillId="6" borderId="14" xfId="0" applyNumberFormat="1" applyFont="1" applyFill="1" applyBorder="1" applyAlignment="1">
      <alignment wrapText="1"/>
    </xf>
    <xf numFmtId="2" fontId="1" fillId="6" borderId="0" xfId="0" applyNumberFormat="1" applyFont="1" applyFill="1" applyBorder="1" applyAlignment="1">
      <alignment wrapText="1"/>
    </xf>
    <xf numFmtId="2" fontId="14" fillId="6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/>
    <xf numFmtId="0" fontId="3" fillId="0" borderId="20" xfId="0" applyFont="1" applyBorder="1"/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254000</xdr:colOff>
      <xdr:row>6</xdr:row>
      <xdr:rowOff>55563</xdr:rowOff>
    </xdr:from>
    <xdr:ext cx="1120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180242</xdr:colOff>
      <xdr:row>5</xdr:row>
      <xdr:rowOff>59347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nitin%20&#3623;&#3633;&#3609;&#3607;&#3637;&#3656;%2030%20&#3617;&#3585;&#3619;&#3634;&#3588;&#3617;%202566%20&#3626;&#3635;&#3627;&#3619;&#3633;&#3610;&#3629;&#3634;&#3592;&#3634;&#3619;&#3618;&#3660;.........................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สรุป"/>
      <sheetName val="คณะ"/>
      <sheetName val="ก่อน-หลัง"/>
      <sheetName val="ตอนที่2"/>
      <sheetName val="ตอนที่3"/>
    </sheetNames>
    <sheetDataSet>
      <sheetData sheetId="0"/>
      <sheetData sheetId="1">
        <row r="67">
          <cell r="D67">
            <v>1</v>
          </cell>
        </row>
        <row r="70">
          <cell r="D70">
            <v>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7A0D-678B-4841-BCCE-861AE5383902}">
  <dimension ref="A1:M109"/>
  <sheetViews>
    <sheetView topLeftCell="A85" workbookViewId="0">
      <selection activeCell="L94" sqref="L94"/>
    </sheetView>
  </sheetViews>
  <sheetFormatPr defaultColWidth="11" defaultRowHeight="14.25" x14ac:dyDescent="0.2"/>
  <cols>
    <col min="1" max="19" width="16.5" style="99" customWidth="1"/>
    <col min="20" max="16384" width="11" style="99"/>
  </cols>
  <sheetData>
    <row r="1" spans="1:13" x14ac:dyDescent="0.2">
      <c r="A1" s="98" t="s">
        <v>49</v>
      </c>
      <c r="B1" s="98" t="s">
        <v>50</v>
      </c>
      <c r="C1" s="98" t="s">
        <v>51</v>
      </c>
      <c r="D1" s="98" t="s">
        <v>52</v>
      </c>
      <c r="E1" s="98" t="s">
        <v>53</v>
      </c>
      <c r="F1" s="98" t="s">
        <v>54</v>
      </c>
      <c r="G1" s="98" t="s">
        <v>55</v>
      </c>
      <c r="H1" s="98" t="s">
        <v>56</v>
      </c>
      <c r="I1" s="98" t="s">
        <v>57</v>
      </c>
      <c r="J1" s="98" t="s">
        <v>58</v>
      </c>
      <c r="K1" s="98" t="s">
        <v>59</v>
      </c>
      <c r="L1" s="98" t="s">
        <v>60</v>
      </c>
      <c r="M1" s="98" t="s">
        <v>61</v>
      </c>
    </row>
    <row r="2" spans="1:13" x14ac:dyDescent="0.2">
      <c r="A2" s="100">
        <v>44923.453833240739</v>
      </c>
      <c r="B2" s="101" t="s">
        <v>62</v>
      </c>
      <c r="C2" s="101" t="s">
        <v>63</v>
      </c>
      <c r="D2" s="101" t="s">
        <v>64</v>
      </c>
      <c r="E2" s="101" t="s">
        <v>64</v>
      </c>
      <c r="F2" s="101" t="s">
        <v>64</v>
      </c>
      <c r="G2" s="101" t="s">
        <v>64</v>
      </c>
      <c r="H2" s="101" t="s">
        <v>64</v>
      </c>
      <c r="I2" s="101" t="s">
        <v>64</v>
      </c>
      <c r="J2" s="101" t="s">
        <v>65</v>
      </c>
      <c r="K2" s="101" t="s">
        <v>65</v>
      </c>
    </row>
    <row r="3" spans="1:13" x14ac:dyDescent="0.2">
      <c r="A3" s="100">
        <v>44923.453955405093</v>
      </c>
      <c r="B3" s="101" t="s">
        <v>66</v>
      </c>
      <c r="C3" s="101" t="s">
        <v>67</v>
      </c>
      <c r="D3" s="101" t="s">
        <v>64</v>
      </c>
      <c r="E3" s="101" t="s">
        <v>64</v>
      </c>
      <c r="F3" s="101" t="s">
        <v>64</v>
      </c>
      <c r="G3" s="101" t="s">
        <v>64</v>
      </c>
      <c r="H3" s="101" t="s">
        <v>64</v>
      </c>
      <c r="I3" s="101" t="s">
        <v>64</v>
      </c>
      <c r="J3" s="101" t="s">
        <v>64</v>
      </c>
      <c r="K3" s="101" t="s">
        <v>64</v>
      </c>
    </row>
    <row r="4" spans="1:13" x14ac:dyDescent="0.2">
      <c r="A4" s="100">
        <v>44923.454084155092</v>
      </c>
      <c r="B4" s="101" t="s">
        <v>62</v>
      </c>
      <c r="C4" s="101" t="s">
        <v>68</v>
      </c>
      <c r="D4" s="101" t="s">
        <v>64</v>
      </c>
      <c r="E4" s="101" t="s">
        <v>64</v>
      </c>
      <c r="F4" s="101" t="s">
        <v>65</v>
      </c>
      <c r="G4" s="101" t="s">
        <v>64</v>
      </c>
      <c r="H4" s="101" t="s">
        <v>64</v>
      </c>
      <c r="I4" s="101" t="s">
        <v>64</v>
      </c>
      <c r="J4" s="101" t="s">
        <v>65</v>
      </c>
      <c r="K4" s="101" t="s">
        <v>64</v>
      </c>
    </row>
    <row r="5" spans="1:13" x14ac:dyDescent="0.2">
      <c r="A5" s="100">
        <v>44923.454173252314</v>
      </c>
      <c r="B5" s="101" t="s">
        <v>62</v>
      </c>
      <c r="C5" s="101" t="s">
        <v>19</v>
      </c>
      <c r="D5" s="101" t="s">
        <v>65</v>
      </c>
      <c r="E5" s="101" t="s">
        <v>64</v>
      </c>
      <c r="F5" s="101" t="s">
        <v>65</v>
      </c>
      <c r="G5" s="101" t="s">
        <v>65</v>
      </c>
      <c r="H5" s="101" t="s">
        <v>69</v>
      </c>
      <c r="I5" s="101" t="s">
        <v>70</v>
      </c>
      <c r="J5" s="101" t="s">
        <v>70</v>
      </c>
      <c r="K5" s="101" t="s">
        <v>65</v>
      </c>
      <c r="L5" s="101" t="s">
        <v>71</v>
      </c>
      <c r="M5" s="101" t="s">
        <v>71</v>
      </c>
    </row>
    <row r="6" spans="1:13" x14ac:dyDescent="0.2">
      <c r="A6" s="100">
        <v>44923.454360081014</v>
      </c>
      <c r="B6" s="101" t="s">
        <v>62</v>
      </c>
      <c r="C6" s="102" t="s">
        <v>74</v>
      </c>
      <c r="D6" s="101" t="s">
        <v>65</v>
      </c>
      <c r="E6" s="101" t="s">
        <v>69</v>
      </c>
      <c r="F6" s="101" t="s">
        <v>65</v>
      </c>
      <c r="G6" s="101" t="s">
        <v>65</v>
      </c>
      <c r="H6" s="101" t="s">
        <v>72</v>
      </c>
      <c r="I6" s="101" t="s">
        <v>65</v>
      </c>
      <c r="J6" s="101" t="s">
        <v>65</v>
      </c>
      <c r="K6" s="101" t="s">
        <v>65</v>
      </c>
    </row>
    <row r="7" spans="1:13" x14ac:dyDescent="0.2">
      <c r="A7" s="100">
        <v>44923.454378124996</v>
      </c>
      <c r="B7" s="101" t="s">
        <v>66</v>
      </c>
      <c r="C7" s="101" t="s">
        <v>73</v>
      </c>
      <c r="D7" s="101" t="s">
        <v>65</v>
      </c>
      <c r="E7" s="101" t="s">
        <v>65</v>
      </c>
      <c r="F7" s="101" t="s">
        <v>65</v>
      </c>
      <c r="G7" s="101" t="s">
        <v>65</v>
      </c>
      <c r="H7" s="101" t="s">
        <v>69</v>
      </c>
      <c r="I7" s="101" t="s">
        <v>64</v>
      </c>
      <c r="J7" s="101" t="s">
        <v>64</v>
      </c>
      <c r="K7" s="101" t="s">
        <v>65</v>
      </c>
    </row>
    <row r="8" spans="1:13" x14ac:dyDescent="0.2">
      <c r="A8" s="100">
        <v>44923.454428541663</v>
      </c>
      <c r="B8" s="101" t="s">
        <v>62</v>
      </c>
      <c r="C8" s="102" t="s">
        <v>74</v>
      </c>
      <c r="D8" s="101" t="s">
        <v>64</v>
      </c>
      <c r="E8" s="101" t="s">
        <v>70</v>
      </c>
      <c r="F8" s="101" t="s">
        <v>64</v>
      </c>
      <c r="G8" s="101" t="s">
        <v>70</v>
      </c>
      <c r="H8" s="101" t="s">
        <v>70</v>
      </c>
      <c r="I8" s="101" t="s">
        <v>64</v>
      </c>
      <c r="J8" s="101" t="s">
        <v>64</v>
      </c>
      <c r="K8" s="101" t="s">
        <v>64</v>
      </c>
      <c r="L8" s="101" t="s">
        <v>71</v>
      </c>
      <c r="M8" s="101" t="s">
        <v>71</v>
      </c>
    </row>
    <row r="9" spans="1:13" x14ac:dyDescent="0.2">
      <c r="A9" s="100">
        <v>44923.45445715278</v>
      </c>
      <c r="B9" s="101" t="s">
        <v>62</v>
      </c>
      <c r="C9" s="102" t="s">
        <v>74</v>
      </c>
      <c r="D9" s="101" t="s">
        <v>65</v>
      </c>
      <c r="E9" s="101" t="s">
        <v>64</v>
      </c>
      <c r="F9" s="101" t="s">
        <v>65</v>
      </c>
      <c r="G9" s="101" t="s">
        <v>65</v>
      </c>
      <c r="H9" s="101" t="s">
        <v>70</v>
      </c>
      <c r="I9" s="101" t="s">
        <v>64</v>
      </c>
      <c r="J9" s="101" t="s">
        <v>65</v>
      </c>
      <c r="K9" s="101" t="s">
        <v>65</v>
      </c>
      <c r="L9" s="101" t="s">
        <v>75</v>
      </c>
      <c r="M9" s="101" t="s">
        <v>75</v>
      </c>
    </row>
    <row r="10" spans="1:13" x14ac:dyDescent="0.2">
      <c r="A10" s="100">
        <v>44923.454481736109</v>
      </c>
      <c r="B10" s="101" t="s">
        <v>62</v>
      </c>
      <c r="C10" s="101" t="s">
        <v>19</v>
      </c>
      <c r="D10" s="101" t="s">
        <v>64</v>
      </c>
      <c r="E10" s="101" t="s">
        <v>70</v>
      </c>
      <c r="F10" s="101" t="s">
        <v>64</v>
      </c>
      <c r="G10" s="101" t="s">
        <v>64</v>
      </c>
      <c r="H10" s="101" t="s">
        <v>70</v>
      </c>
      <c r="I10" s="101" t="s">
        <v>64</v>
      </c>
      <c r="J10" s="101" t="s">
        <v>64</v>
      </c>
      <c r="K10" s="101" t="s">
        <v>65</v>
      </c>
    </row>
    <row r="11" spans="1:13" x14ac:dyDescent="0.2">
      <c r="A11" s="100">
        <v>44923.454503078705</v>
      </c>
      <c r="B11" s="101" t="s">
        <v>62</v>
      </c>
      <c r="C11" s="102" t="s">
        <v>74</v>
      </c>
      <c r="D11" s="101" t="s">
        <v>70</v>
      </c>
      <c r="E11" s="101" t="s">
        <v>64</v>
      </c>
      <c r="F11" s="101" t="s">
        <v>70</v>
      </c>
      <c r="G11" s="101" t="s">
        <v>70</v>
      </c>
      <c r="H11" s="101" t="s">
        <v>64</v>
      </c>
      <c r="I11" s="101" t="s">
        <v>64</v>
      </c>
      <c r="J11" s="101" t="s">
        <v>64</v>
      </c>
      <c r="K11" s="101" t="s">
        <v>64</v>
      </c>
    </row>
    <row r="12" spans="1:13" x14ac:dyDescent="0.2">
      <c r="A12" s="100">
        <v>44923.455004421296</v>
      </c>
      <c r="B12" s="101" t="s">
        <v>62</v>
      </c>
      <c r="C12" s="101" t="s">
        <v>19</v>
      </c>
      <c r="D12" s="101" t="s">
        <v>65</v>
      </c>
      <c r="E12" s="101" t="s">
        <v>65</v>
      </c>
      <c r="F12" s="101" t="s">
        <v>65</v>
      </c>
      <c r="G12" s="101" t="s">
        <v>65</v>
      </c>
      <c r="H12" s="101" t="s">
        <v>65</v>
      </c>
      <c r="I12" s="101" t="s">
        <v>65</v>
      </c>
      <c r="J12" s="101" t="s">
        <v>65</v>
      </c>
      <c r="K12" s="101" t="s">
        <v>65</v>
      </c>
    </row>
    <row r="13" spans="1:13" x14ac:dyDescent="0.2">
      <c r="A13" s="100">
        <v>44923.45500923611</v>
      </c>
      <c r="B13" s="101" t="s">
        <v>62</v>
      </c>
      <c r="C13" s="102" t="s">
        <v>74</v>
      </c>
      <c r="D13" s="101" t="s">
        <v>65</v>
      </c>
      <c r="E13" s="101" t="s">
        <v>64</v>
      </c>
      <c r="F13" s="101" t="s">
        <v>64</v>
      </c>
      <c r="G13" s="101" t="s">
        <v>70</v>
      </c>
      <c r="H13" s="101" t="s">
        <v>69</v>
      </c>
      <c r="I13" s="101" t="s">
        <v>64</v>
      </c>
      <c r="J13" s="101" t="s">
        <v>64</v>
      </c>
      <c r="K13" s="101" t="s">
        <v>65</v>
      </c>
    </row>
    <row r="14" spans="1:13" x14ac:dyDescent="0.2">
      <c r="A14" s="100">
        <v>44923.455017847227</v>
      </c>
      <c r="B14" s="101" t="s">
        <v>62</v>
      </c>
      <c r="C14" s="102" t="s">
        <v>74</v>
      </c>
      <c r="D14" s="101" t="s">
        <v>64</v>
      </c>
      <c r="E14" s="101" t="s">
        <v>70</v>
      </c>
      <c r="F14" s="101" t="s">
        <v>70</v>
      </c>
      <c r="G14" s="101" t="s">
        <v>64</v>
      </c>
      <c r="H14" s="101" t="s">
        <v>70</v>
      </c>
      <c r="I14" s="101" t="s">
        <v>65</v>
      </c>
      <c r="J14" s="101" t="s">
        <v>64</v>
      </c>
      <c r="K14" s="101" t="s">
        <v>65</v>
      </c>
    </row>
    <row r="15" spans="1:13" x14ac:dyDescent="0.2">
      <c r="A15" s="100">
        <v>44923.45505715278</v>
      </c>
      <c r="B15" s="101" t="s">
        <v>66</v>
      </c>
      <c r="C15" s="101" t="s">
        <v>68</v>
      </c>
      <c r="D15" s="101" t="s">
        <v>65</v>
      </c>
      <c r="E15" s="101" t="s">
        <v>65</v>
      </c>
      <c r="F15" s="101" t="s">
        <v>65</v>
      </c>
      <c r="G15" s="101" t="s">
        <v>65</v>
      </c>
      <c r="H15" s="101" t="s">
        <v>69</v>
      </c>
      <c r="I15" s="101" t="s">
        <v>64</v>
      </c>
      <c r="J15" s="101" t="s">
        <v>64</v>
      </c>
      <c r="K15" s="101" t="s">
        <v>64</v>
      </c>
      <c r="M15" s="101" t="s">
        <v>76</v>
      </c>
    </row>
    <row r="16" spans="1:13" x14ac:dyDescent="0.2">
      <c r="A16" s="100">
        <v>44923.455114317127</v>
      </c>
      <c r="B16" s="101" t="s">
        <v>66</v>
      </c>
      <c r="C16" s="101" t="s">
        <v>19</v>
      </c>
      <c r="D16" s="101" t="s">
        <v>64</v>
      </c>
      <c r="E16" s="101" t="s">
        <v>64</v>
      </c>
      <c r="F16" s="101" t="s">
        <v>64</v>
      </c>
      <c r="G16" s="101" t="s">
        <v>64</v>
      </c>
      <c r="H16" s="101" t="s">
        <v>64</v>
      </c>
      <c r="I16" s="101" t="s">
        <v>64</v>
      </c>
      <c r="J16" s="101" t="s">
        <v>64</v>
      </c>
      <c r="K16" s="101" t="s">
        <v>64</v>
      </c>
    </row>
    <row r="17" spans="1:13" x14ac:dyDescent="0.2">
      <c r="A17" s="100">
        <v>44923.455289074074</v>
      </c>
      <c r="B17" s="101" t="s">
        <v>66</v>
      </c>
      <c r="C17" s="101" t="s">
        <v>73</v>
      </c>
      <c r="D17" s="101" t="s">
        <v>65</v>
      </c>
      <c r="E17" s="101" t="s">
        <v>65</v>
      </c>
      <c r="F17" s="101" t="s">
        <v>65</v>
      </c>
      <c r="G17" s="101" t="s">
        <v>65</v>
      </c>
      <c r="H17" s="101" t="s">
        <v>70</v>
      </c>
      <c r="I17" s="101" t="s">
        <v>65</v>
      </c>
      <c r="J17" s="101" t="s">
        <v>65</v>
      </c>
      <c r="K17" s="101" t="s">
        <v>65</v>
      </c>
    </row>
    <row r="18" spans="1:13" x14ac:dyDescent="0.2">
      <c r="A18" s="100">
        <v>44923.455377696759</v>
      </c>
      <c r="B18" s="101" t="s">
        <v>66</v>
      </c>
      <c r="C18" s="101" t="s">
        <v>77</v>
      </c>
      <c r="D18" s="101" t="s">
        <v>65</v>
      </c>
      <c r="E18" s="101" t="s">
        <v>65</v>
      </c>
      <c r="F18" s="101" t="s">
        <v>65</v>
      </c>
      <c r="G18" s="101" t="s">
        <v>65</v>
      </c>
      <c r="H18" s="101" t="s">
        <v>69</v>
      </c>
      <c r="I18" s="101" t="s">
        <v>64</v>
      </c>
      <c r="J18" s="101" t="s">
        <v>65</v>
      </c>
      <c r="K18" s="101" t="s">
        <v>65</v>
      </c>
      <c r="L18" s="101" t="s">
        <v>71</v>
      </c>
      <c r="M18" s="101" t="s">
        <v>78</v>
      </c>
    </row>
    <row r="19" spans="1:13" x14ac:dyDescent="0.2">
      <c r="A19" s="100">
        <v>44923.455415879631</v>
      </c>
      <c r="B19" s="101" t="s">
        <v>66</v>
      </c>
      <c r="C19" s="101" t="s">
        <v>15</v>
      </c>
      <c r="D19" s="101" t="s">
        <v>65</v>
      </c>
      <c r="E19" s="101" t="s">
        <v>65</v>
      </c>
      <c r="F19" s="101" t="s">
        <v>65</v>
      </c>
      <c r="G19" s="101" t="s">
        <v>65</v>
      </c>
      <c r="H19" s="101" t="s">
        <v>65</v>
      </c>
      <c r="I19" s="101" t="s">
        <v>65</v>
      </c>
      <c r="J19" s="101" t="s">
        <v>65</v>
      </c>
      <c r="K19" s="101" t="s">
        <v>65</v>
      </c>
    </row>
    <row r="20" spans="1:13" x14ac:dyDescent="0.2">
      <c r="A20" s="100">
        <v>44923.455502083336</v>
      </c>
      <c r="B20" s="101" t="s">
        <v>66</v>
      </c>
      <c r="C20" s="101" t="s">
        <v>73</v>
      </c>
      <c r="D20" s="101" t="s">
        <v>65</v>
      </c>
      <c r="E20" s="101" t="s">
        <v>70</v>
      </c>
      <c r="F20" s="101" t="s">
        <v>65</v>
      </c>
      <c r="G20" s="101" t="s">
        <v>65</v>
      </c>
      <c r="H20" s="101" t="s">
        <v>69</v>
      </c>
      <c r="I20" s="101" t="s">
        <v>64</v>
      </c>
      <c r="J20" s="101" t="s">
        <v>64</v>
      </c>
      <c r="K20" s="101" t="s">
        <v>65</v>
      </c>
    </row>
    <row r="21" spans="1:13" x14ac:dyDescent="0.2">
      <c r="A21" s="100">
        <v>44923.455755127317</v>
      </c>
      <c r="B21" s="101" t="s">
        <v>62</v>
      </c>
      <c r="C21" s="101" t="s">
        <v>19</v>
      </c>
      <c r="D21" s="101" t="s">
        <v>65</v>
      </c>
      <c r="E21" s="101" t="s">
        <v>64</v>
      </c>
      <c r="F21" s="101" t="s">
        <v>64</v>
      </c>
      <c r="G21" s="101" t="s">
        <v>65</v>
      </c>
      <c r="H21" s="101" t="s">
        <v>70</v>
      </c>
      <c r="I21" s="101" t="s">
        <v>64</v>
      </c>
      <c r="J21" s="101" t="s">
        <v>65</v>
      </c>
      <c r="K21" s="101" t="s">
        <v>65</v>
      </c>
    </row>
    <row r="22" spans="1:13" x14ac:dyDescent="0.2">
      <c r="A22" s="100">
        <v>44923.455826817131</v>
      </c>
      <c r="B22" s="101" t="s">
        <v>62</v>
      </c>
      <c r="C22" s="101" t="s">
        <v>68</v>
      </c>
      <c r="D22" s="101" t="s">
        <v>64</v>
      </c>
      <c r="E22" s="101" t="s">
        <v>64</v>
      </c>
      <c r="F22" s="101" t="s">
        <v>64</v>
      </c>
      <c r="G22" s="101" t="s">
        <v>64</v>
      </c>
      <c r="H22" s="101" t="s">
        <v>69</v>
      </c>
      <c r="I22" s="101" t="s">
        <v>64</v>
      </c>
      <c r="J22" s="101" t="s">
        <v>65</v>
      </c>
      <c r="K22" s="101" t="s">
        <v>65</v>
      </c>
    </row>
    <row r="23" spans="1:13" x14ac:dyDescent="0.2">
      <c r="A23" s="100">
        <v>44923.456029594905</v>
      </c>
      <c r="B23" s="101" t="s">
        <v>66</v>
      </c>
      <c r="C23" s="101" t="s">
        <v>20</v>
      </c>
      <c r="D23" s="101" t="s">
        <v>65</v>
      </c>
      <c r="E23" s="101" t="s">
        <v>65</v>
      </c>
      <c r="F23" s="101" t="s">
        <v>65</v>
      </c>
      <c r="G23" s="101" t="s">
        <v>65</v>
      </c>
      <c r="H23" s="101" t="s">
        <v>70</v>
      </c>
      <c r="I23" s="101" t="s">
        <v>64</v>
      </c>
      <c r="J23" s="101" t="s">
        <v>64</v>
      </c>
      <c r="K23" s="101" t="s">
        <v>64</v>
      </c>
    </row>
    <row r="24" spans="1:13" x14ac:dyDescent="0.2">
      <c r="A24" s="100">
        <v>44923.456302129634</v>
      </c>
      <c r="B24" s="101" t="s">
        <v>66</v>
      </c>
      <c r="C24" s="102" t="s">
        <v>26</v>
      </c>
      <c r="D24" s="101" t="s">
        <v>65</v>
      </c>
      <c r="E24" s="101" t="s">
        <v>64</v>
      </c>
      <c r="F24" s="101" t="s">
        <v>64</v>
      </c>
      <c r="G24" s="101" t="s">
        <v>64</v>
      </c>
      <c r="H24" s="101" t="s">
        <v>72</v>
      </c>
      <c r="I24" s="101" t="s">
        <v>64</v>
      </c>
      <c r="J24" s="101" t="s">
        <v>65</v>
      </c>
      <c r="K24" s="101" t="s">
        <v>64</v>
      </c>
      <c r="L24" s="101" t="s">
        <v>71</v>
      </c>
    </row>
    <row r="25" spans="1:13" x14ac:dyDescent="0.2">
      <c r="A25" s="100">
        <v>44923.456430428239</v>
      </c>
      <c r="B25" s="101" t="s">
        <v>62</v>
      </c>
      <c r="C25" s="102" t="s">
        <v>74</v>
      </c>
      <c r="D25" s="101" t="s">
        <v>64</v>
      </c>
      <c r="E25" s="101" t="s">
        <v>64</v>
      </c>
      <c r="F25" s="101" t="s">
        <v>64</v>
      </c>
      <c r="G25" s="101" t="s">
        <v>64</v>
      </c>
      <c r="H25" s="101" t="s">
        <v>69</v>
      </c>
      <c r="I25" s="101" t="s">
        <v>64</v>
      </c>
      <c r="J25" s="101" t="s">
        <v>70</v>
      </c>
      <c r="K25" s="101" t="s">
        <v>64</v>
      </c>
    </row>
    <row r="26" spans="1:13" x14ac:dyDescent="0.2">
      <c r="A26" s="100">
        <v>44923.45711768519</v>
      </c>
      <c r="B26" s="101" t="s">
        <v>62</v>
      </c>
      <c r="C26" s="101" t="s">
        <v>68</v>
      </c>
      <c r="D26" s="101" t="s">
        <v>64</v>
      </c>
      <c r="E26" s="101" t="s">
        <v>70</v>
      </c>
      <c r="F26" s="101" t="s">
        <v>64</v>
      </c>
      <c r="G26" s="101" t="s">
        <v>64</v>
      </c>
      <c r="H26" s="101" t="s">
        <v>64</v>
      </c>
      <c r="I26" s="101" t="s">
        <v>64</v>
      </c>
      <c r="J26" s="101" t="s">
        <v>64</v>
      </c>
      <c r="K26" s="101" t="s">
        <v>64</v>
      </c>
    </row>
    <row r="27" spans="1:13" x14ac:dyDescent="0.2">
      <c r="A27" s="100">
        <v>44923.457423043983</v>
      </c>
      <c r="B27" s="101" t="s">
        <v>62</v>
      </c>
      <c r="C27" s="102" t="s">
        <v>74</v>
      </c>
      <c r="D27" s="101" t="s">
        <v>64</v>
      </c>
      <c r="E27" s="101" t="s">
        <v>64</v>
      </c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71</v>
      </c>
      <c r="M27" s="101" t="s">
        <v>71</v>
      </c>
    </row>
    <row r="28" spans="1:13" x14ac:dyDescent="0.2">
      <c r="A28" s="100">
        <v>44923.458031400463</v>
      </c>
      <c r="B28" s="101" t="s">
        <v>62</v>
      </c>
      <c r="C28" s="101" t="s">
        <v>19</v>
      </c>
      <c r="D28" s="101" t="s">
        <v>65</v>
      </c>
      <c r="E28" s="101" t="s">
        <v>65</v>
      </c>
      <c r="F28" s="101" t="s">
        <v>65</v>
      </c>
      <c r="G28" s="101" t="s">
        <v>65</v>
      </c>
      <c r="H28" s="101" t="s">
        <v>65</v>
      </c>
      <c r="I28" s="101" t="s">
        <v>65</v>
      </c>
      <c r="J28" s="101" t="s">
        <v>65</v>
      </c>
      <c r="K28" s="101" t="s">
        <v>65</v>
      </c>
      <c r="L28" s="101" t="s">
        <v>71</v>
      </c>
      <c r="M28" s="101" t="s">
        <v>71</v>
      </c>
    </row>
    <row r="29" spans="1:13" x14ac:dyDescent="0.2">
      <c r="A29" s="100">
        <v>44923.458242094908</v>
      </c>
      <c r="B29" s="101" t="s">
        <v>66</v>
      </c>
      <c r="C29" s="101" t="s">
        <v>73</v>
      </c>
      <c r="D29" s="101" t="s">
        <v>65</v>
      </c>
      <c r="E29" s="101" t="s">
        <v>64</v>
      </c>
      <c r="F29" s="101" t="s">
        <v>64</v>
      </c>
      <c r="G29" s="101" t="s">
        <v>64</v>
      </c>
      <c r="H29" s="101" t="s">
        <v>64</v>
      </c>
      <c r="I29" s="101" t="s">
        <v>64</v>
      </c>
      <c r="J29" s="101" t="s">
        <v>64</v>
      </c>
      <c r="K29" s="101" t="s">
        <v>64</v>
      </c>
    </row>
    <row r="30" spans="1:13" x14ac:dyDescent="0.2">
      <c r="A30" s="100">
        <v>44923.458342094906</v>
      </c>
      <c r="B30" s="101" t="s">
        <v>66</v>
      </c>
      <c r="C30" s="101" t="s">
        <v>19</v>
      </c>
      <c r="D30" s="101" t="s">
        <v>65</v>
      </c>
      <c r="E30" s="101" t="s">
        <v>64</v>
      </c>
      <c r="F30" s="101" t="s">
        <v>65</v>
      </c>
      <c r="G30" s="101" t="s">
        <v>65</v>
      </c>
      <c r="H30" s="101" t="s">
        <v>64</v>
      </c>
      <c r="I30" s="101" t="s">
        <v>65</v>
      </c>
      <c r="J30" s="101" t="s">
        <v>65</v>
      </c>
      <c r="K30" s="101" t="s">
        <v>64</v>
      </c>
    </row>
    <row r="31" spans="1:13" x14ac:dyDescent="0.2">
      <c r="A31" s="100">
        <v>44923.458353576389</v>
      </c>
      <c r="B31" s="101" t="s">
        <v>62</v>
      </c>
      <c r="C31" s="102" t="s">
        <v>20</v>
      </c>
      <c r="D31" s="101" t="s">
        <v>65</v>
      </c>
      <c r="E31" s="101" t="s">
        <v>64</v>
      </c>
      <c r="F31" s="101" t="s">
        <v>64</v>
      </c>
      <c r="G31" s="101" t="s">
        <v>65</v>
      </c>
      <c r="H31" s="101" t="s">
        <v>69</v>
      </c>
      <c r="I31" s="101" t="s">
        <v>64</v>
      </c>
      <c r="J31" s="101" t="s">
        <v>65</v>
      </c>
      <c r="K31" s="101" t="s">
        <v>65</v>
      </c>
    </row>
    <row r="32" spans="1:13" x14ac:dyDescent="0.2">
      <c r="A32" s="100">
        <v>44923.458633101851</v>
      </c>
      <c r="B32" s="101" t="s">
        <v>62</v>
      </c>
      <c r="C32" s="101" t="s">
        <v>19</v>
      </c>
      <c r="D32" s="101" t="s">
        <v>65</v>
      </c>
      <c r="E32" s="101" t="s">
        <v>72</v>
      </c>
      <c r="F32" s="101" t="s">
        <v>70</v>
      </c>
      <c r="G32" s="101" t="s">
        <v>64</v>
      </c>
      <c r="H32" s="101" t="s">
        <v>70</v>
      </c>
      <c r="I32" s="101" t="s">
        <v>65</v>
      </c>
      <c r="J32" s="101" t="s">
        <v>64</v>
      </c>
      <c r="K32" s="101" t="s">
        <v>65</v>
      </c>
      <c r="L32" s="101" t="s">
        <v>79</v>
      </c>
      <c r="M32" s="101" t="s">
        <v>75</v>
      </c>
    </row>
    <row r="33" spans="1:13" x14ac:dyDescent="0.2">
      <c r="A33" s="100">
        <v>44923.458692569446</v>
      </c>
      <c r="B33" s="101" t="s">
        <v>66</v>
      </c>
      <c r="C33" s="101" t="s">
        <v>19</v>
      </c>
      <c r="D33" s="101" t="s">
        <v>65</v>
      </c>
      <c r="E33" s="101" t="s">
        <v>65</v>
      </c>
      <c r="F33" s="101" t="s">
        <v>65</v>
      </c>
      <c r="G33" s="101" t="s">
        <v>64</v>
      </c>
      <c r="H33" s="101" t="s">
        <v>69</v>
      </c>
      <c r="I33" s="101" t="s">
        <v>64</v>
      </c>
      <c r="J33" s="101" t="s">
        <v>65</v>
      </c>
      <c r="K33" s="101" t="s">
        <v>65</v>
      </c>
      <c r="L33" s="101" t="s">
        <v>71</v>
      </c>
      <c r="M33" s="101" t="s">
        <v>71</v>
      </c>
    </row>
    <row r="34" spans="1:13" x14ac:dyDescent="0.2">
      <c r="A34" s="100">
        <v>44923.459218668984</v>
      </c>
      <c r="B34" s="101" t="s">
        <v>62</v>
      </c>
      <c r="C34" s="101" t="s">
        <v>80</v>
      </c>
      <c r="D34" s="101" t="s">
        <v>65</v>
      </c>
      <c r="E34" s="101" t="s">
        <v>65</v>
      </c>
      <c r="F34" s="101" t="s">
        <v>65</v>
      </c>
      <c r="G34" s="101" t="s">
        <v>65</v>
      </c>
      <c r="H34" s="101" t="s">
        <v>65</v>
      </c>
      <c r="I34" s="101" t="s">
        <v>65</v>
      </c>
      <c r="J34" s="101" t="s">
        <v>65</v>
      </c>
      <c r="K34" s="101" t="s">
        <v>65</v>
      </c>
    </row>
    <row r="35" spans="1:13" x14ac:dyDescent="0.2">
      <c r="A35" s="100">
        <v>44923.459268414357</v>
      </c>
      <c r="B35" s="101" t="s">
        <v>62</v>
      </c>
      <c r="C35" s="101" t="s">
        <v>19</v>
      </c>
      <c r="D35" s="101" t="s">
        <v>65</v>
      </c>
      <c r="E35" s="101" t="s">
        <v>64</v>
      </c>
      <c r="F35" s="101" t="s">
        <v>64</v>
      </c>
      <c r="G35" s="101" t="s">
        <v>65</v>
      </c>
      <c r="H35" s="101" t="s">
        <v>64</v>
      </c>
      <c r="I35" s="101" t="s">
        <v>65</v>
      </c>
      <c r="J35" s="101" t="s">
        <v>70</v>
      </c>
      <c r="K35" s="101" t="s">
        <v>64</v>
      </c>
    </row>
    <row r="36" spans="1:13" x14ac:dyDescent="0.2">
      <c r="A36" s="100">
        <v>44923.459748032408</v>
      </c>
      <c r="B36" s="101" t="s">
        <v>62</v>
      </c>
      <c r="C36" s="101" t="s">
        <v>68</v>
      </c>
      <c r="D36" s="101" t="s">
        <v>64</v>
      </c>
      <c r="E36" s="101" t="s">
        <v>64</v>
      </c>
      <c r="F36" s="101" t="s">
        <v>64</v>
      </c>
      <c r="G36" s="101" t="s">
        <v>65</v>
      </c>
      <c r="H36" s="101" t="s">
        <v>64</v>
      </c>
      <c r="I36" s="101" t="s">
        <v>65</v>
      </c>
      <c r="J36" s="101" t="s">
        <v>65</v>
      </c>
      <c r="K36" s="101" t="s">
        <v>72</v>
      </c>
      <c r="L36" s="101" t="s">
        <v>81</v>
      </c>
      <c r="M36" s="101" t="s">
        <v>81</v>
      </c>
    </row>
    <row r="37" spans="1:13" x14ac:dyDescent="0.2">
      <c r="A37" s="100">
        <v>44923.459824722224</v>
      </c>
      <c r="B37" s="101" t="s">
        <v>66</v>
      </c>
      <c r="C37" s="101" t="s">
        <v>19</v>
      </c>
      <c r="D37" s="101" t="s">
        <v>65</v>
      </c>
      <c r="E37" s="101" t="s">
        <v>65</v>
      </c>
      <c r="F37" s="101" t="s">
        <v>65</v>
      </c>
      <c r="G37" s="101" t="s">
        <v>65</v>
      </c>
      <c r="H37" s="101" t="s">
        <v>72</v>
      </c>
      <c r="I37" s="101" t="s">
        <v>64</v>
      </c>
      <c r="J37" s="101" t="s">
        <v>64</v>
      </c>
      <c r="K37" s="101" t="s">
        <v>64</v>
      </c>
      <c r="L37" s="101" t="s">
        <v>71</v>
      </c>
    </row>
    <row r="38" spans="1:13" x14ac:dyDescent="0.2">
      <c r="A38" s="100">
        <v>44923.461136631944</v>
      </c>
      <c r="B38" s="101" t="s">
        <v>62</v>
      </c>
      <c r="C38" s="102" t="s">
        <v>74</v>
      </c>
      <c r="D38" s="101" t="s">
        <v>64</v>
      </c>
      <c r="E38" s="101" t="s">
        <v>64</v>
      </c>
      <c r="F38" s="101" t="s">
        <v>64</v>
      </c>
      <c r="G38" s="101" t="s">
        <v>64</v>
      </c>
      <c r="H38" s="101" t="s">
        <v>70</v>
      </c>
      <c r="I38" s="101" t="s">
        <v>64</v>
      </c>
      <c r="J38" s="101" t="s">
        <v>64</v>
      </c>
      <c r="K38" s="101" t="s">
        <v>64</v>
      </c>
    </row>
    <row r="39" spans="1:13" x14ac:dyDescent="0.2">
      <c r="A39" s="100">
        <v>44923.46124074074</v>
      </c>
      <c r="B39" s="101" t="s">
        <v>62</v>
      </c>
      <c r="C39" s="101" t="s">
        <v>19</v>
      </c>
      <c r="D39" s="101" t="s">
        <v>64</v>
      </c>
      <c r="E39" s="101" t="s">
        <v>69</v>
      </c>
      <c r="F39" s="101" t="s">
        <v>65</v>
      </c>
      <c r="G39" s="101" t="s">
        <v>64</v>
      </c>
      <c r="H39" s="101" t="s">
        <v>72</v>
      </c>
      <c r="I39" s="101" t="s">
        <v>70</v>
      </c>
      <c r="J39" s="101" t="s">
        <v>64</v>
      </c>
      <c r="K39" s="101" t="s">
        <v>65</v>
      </c>
      <c r="L39" s="101" t="s">
        <v>82</v>
      </c>
      <c r="M39" s="101" t="s">
        <v>71</v>
      </c>
    </row>
    <row r="40" spans="1:13" x14ac:dyDescent="0.2">
      <c r="A40" s="100">
        <v>44923.461352349535</v>
      </c>
      <c r="B40" s="101" t="s">
        <v>62</v>
      </c>
      <c r="C40" s="102" t="s">
        <v>74</v>
      </c>
      <c r="D40" s="101" t="s">
        <v>64</v>
      </c>
      <c r="E40" s="101" t="s">
        <v>70</v>
      </c>
      <c r="F40" s="101" t="s">
        <v>70</v>
      </c>
      <c r="G40" s="101" t="s">
        <v>70</v>
      </c>
      <c r="H40" s="101" t="s">
        <v>69</v>
      </c>
      <c r="I40" s="101" t="s">
        <v>64</v>
      </c>
      <c r="J40" s="101" t="s">
        <v>64</v>
      </c>
      <c r="K40" s="101" t="s">
        <v>65</v>
      </c>
      <c r="L40" s="102" t="s">
        <v>83</v>
      </c>
    </row>
    <row r="41" spans="1:13" x14ac:dyDescent="0.2">
      <c r="A41" s="100">
        <v>44923.461632048609</v>
      </c>
      <c r="B41" s="101" t="s">
        <v>62</v>
      </c>
      <c r="C41" s="101" t="s">
        <v>63</v>
      </c>
      <c r="D41" s="101" t="s">
        <v>64</v>
      </c>
      <c r="E41" s="101" t="s">
        <v>70</v>
      </c>
      <c r="F41" s="101" t="s">
        <v>64</v>
      </c>
      <c r="G41" s="101" t="s">
        <v>70</v>
      </c>
      <c r="H41" s="101" t="s">
        <v>69</v>
      </c>
      <c r="I41" s="101" t="s">
        <v>64</v>
      </c>
      <c r="J41" s="101" t="s">
        <v>64</v>
      </c>
      <c r="K41" s="101" t="s">
        <v>64</v>
      </c>
    </row>
    <row r="42" spans="1:13" x14ac:dyDescent="0.2">
      <c r="A42" s="100">
        <v>44923.461754340278</v>
      </c>
      <c r="B42" s="101" t="s">
        <v>62</v>
      </c>
      <c r="C42" s="102" t="s">
        <v>20</v>
      </c>
      <c r="D42" s="101" t="s">
        <v>64</v>
      </c>
      <c r="E42" s="101" t="s">
        <v>69</v>
      </c>
      <c r="F42" s="101" t="s">
        <v>64</v>
      </c>
      <c r="G42" s="101" t="s">
        <v>64</v>
      </c>
      <c r="H42" s="101" t="s">
        <v>69</v>
      </c>
      <c r="I42" s="101" t="s">
        <v>64</v>
      </c>
      <c r="J42" s="101" t="s">
        <v>64</v>
      </c>
      <c r="K42" s="101" t="s">
        <v>64</v>
      </c>
      <c r="M42" s="101" t="s">
        <v>84</v>
      </c>
    </row>
    <row r="43" spans="1:13" x14ac:dyDescent="0.2">
      <c r="A43" s="100">
        <v>44923.46193928241</v>
      </c>
      <c r="B43" s="101" t="s">
        <v>62</v>
      </c>
      <c r="C43" s="101" t="s">
        <v>19</v>
      </c>
      <c r="D43" s="101" t="s">
        <v>64</v>
      </c>
      <c r="E43" s="101" t="s">
        <v>64</v>
      </c>
      <c r="F43" s="101" t="s">
        <v>64</v>
      </c>
      <c r="G43" s="101" t="s">
        <v>64</v>
      </c>
      <c r="H43" s="101" t="s">
        <v>64</v>
      </c>
      <c r="I43" s="101" t="s">
        <v>64</v>
      </c>
      <c r="J43" s="101" t="s">
        <v>64</v>
      </c>
      <c r="K43" s="101" t="s">
        <v>64</v>
      </c>
    </row>
    <row r="44" spans="1:13" x14ac:dyDescent="0.2">
      <c r="A44" s="100">
        <v>44923.462130335647</v>
      </c>
      <c r="B44" s="101" t="s">
        <v>62</v>
      </c>
      <c r="C44" s="101" t="s">
        <v>19</v>
      </c>
      <c r="D44" s="101" t="s">
        <v>64</v>
      </c>
      <c r="E44" s="101" t="s">
        <v>64</v>
      </c>
      <c r="F44" s="101" t="s">
        <v>64</v>
      </c>
      <c r="G44" s="101" t="s">
        <v>64</v>
      </c>
      <c r="H44" s="101" t="s">
        <v>72</v>
      </c>
      <c r="I44" s="101" t="s">
        <v>70</v>
      </c>
      <c r="J44" s="101" t="s">
        <v>65</v>
      </c>
      <c r="K44" s="101" t="s">
        <v>64</v>
      </c>
      <c r="L44" s="101" t="s">
        <v>71</v>
      </c>
      <c r="M44" s="101" t="s">
        <v>71</v>
      </c>
    </row>
    <row r="45" spans="1:13" x14ac:dyDescent="0.2">
      <c r="A45" s="100">
        <v>44923.462342627317</v>
      </c>
      <c r="B45" s="101" t="s">
        <v>62</v>
      </c>
      <c r="C45" s="101" t="s">
        <v>19</v>
      </c>
      <c r="D45" s="101" t="s">
        <v>64</v>
      </c>
      <c r="E45" s="101" t="s">
        <v>69</v>
      </c>
      <c r="F45" s="101" t="s">
        <v>65</v>
      </c>
      <c r="G45" s="101" t="s">
        <v>65</v>
      </c>
      <c r="H45" s="101" t="s">
        <v>72</v>
      </c>
      <c r="I45" s="101" t="s">
        <v>70</v>
      </c>
      <c r="J45" s="101" t="s">
        <v>65</v>
      </c>
      <c r="K45" s="101" t="s">
        <v>65</v>
      </c>
      <c r="L45" s="101" t="s">
        <v>85</v>
      </c>
    </row>
    <row r="46" spans="1:13" x14ac:dyDescent="0.2">
      <c r="A46" s="100">
        <v>44923.462597696758</v>
      </c>
      <c r="B46" s="101" t="s">
        <v>62</v>
      </c>
      <c r="C46" s="101" t="s">
        <v>19</v>
      </c>
      <c r="D46" s="101" t="s">
        <v>65</v>
      </c>
      <c r="E46" s="101" t="s">
        <v>69</v>
      </c>
      <c r="F46" s="101" t="s">
        <v>69</v>
      </c>
      <c r="G46" s="101" t="s">
        <v>70</v>
      </c>
      <c r="H46" s="101" t="s">
        <v>70</v>
      </c>
      <c r="I46" s="101" t="s">
        <v>70</v>
      </c>
      <c r="J46" s="101" t="s">
        <v>70</v>
      </c>
      <c r="K46" s="101" t="s">
        <v>70</v>
      </c>
    </row>
    <row r="47" spans="1:13" x14ac:dyDescent="0.2">
      <c r="A47" s="100">
        <v>44923.462727928243</v>
      </c>
      <c r="B47" s="101" t="s">
        <v>62</v>
      </c>
      <c r="C47" s="101" t="s">
        <v>19</v>
      </c>
      <c r="D47" s="101" t="s">
        <v>65</v>
      </c>
      <c r="E47" s="101" t="s">
        <v>64</v>
      </c>
      <c r="F47" s="101" t="s">
        <v>70</v>
      </c>
      <c r="G47" s="101" t="s">
        <v>64</v>
      </c>
      <c r="H47" s="101" t="s">
        <v>64</v>
      </c>
      <c r="I47" s="101" t="s">
        <v>64</v>
      </c>
      <c r="J47" s="101" t="s">
        <v>64</v>
      </c>
      <c r="K47" s="101" t="s">
        <v>64</v>
      </c>
      <c r="L47" s="101" t="s">
        <v>71</v>
      </c>
      <c r="M47" s="101" t="s">
        <v>71</v>
      </c>
    </row>
    <row r="48" spans="1:13" x14ac:dyDescent="0.2">
      <c r="A48" s="100">
        <v>44923.46650357639</v>
      </c>
      <c r="B48" s="101" t="s">
        <v>62</v>
      </c>
      <c r="C48" s="101" t="s">
        <v>19</v>
      </c>
      <c r="D48" s="101" t="s">
        <v>64</v>
      </c>
      <c r="E48" s="101" t="s">
        <v>64</v>
      </c>
      <c r="F48" s="101" t="s">
        <v>64</v>
      </c>
      <c r="G48" s="101" t="s">
        <v>64</v>
      </c>
      <c r="H48" s="101" t="s">
        <v>64</v>
      </c>
      <c r="I48" s="101" t="s">
        <v>64</v>
      </c>
      <c r="J48" s="101" t="s">
        <v>64</v>
      </c>
      <c r="K48" s="101" t="s">
        <v>64</v>
      </c>
      <c r="L48" s="101" t="s">
        <v>71</v>
      </c>
      <c r="M48" s="101" t="s">
        <v>71</v>
      </c>
    </row>
    <row r="49" spans="1:13" x14ac:dyDescent="0.2">
      <c r="A49" s="100">
        <v>44923.467251655093</v>
      </c>
      <c r="B49" s="101" t="s">
        <v>62</v>
      </c>
      <c r="C49" s="101" t="s">
        <v>19</v>
      </c>
      <c r="D49" s="101" t="s">
        <v>65</v>
      </c>
      <c r="E49" s="101" t="s">
        <v>70</v>
      </c>
      <c r="F49" s="101" t="s">
        <v>64</v>
      </c>
      <c r="G49" s="101" t="s">
        <v>65</v>
      </c>
      <c r="H49" s="101" t="s">
        <v>69</v>
      </c>
      <c r="I49" s="101" t="s">
        <v>64</v>
      </c>
      <c r="J49" s="101" t="s">
        <v>65</v>
      </c>
      <c r="K49" s="101" t="s">
        <v>65</v>
      </c>
      <c r="L49" s="101" t="s">
        <v>86</v>
      </c>
    </row>
    <row r="50" spans="1:13" x14ac:dyDescent="0.2">
      <c r="A50" s="100">
        <v>44923.474259340277</v>
      </c>
      <c r="B50" s="101" t="s">
        <v>62</v>
      </c>
      <c r="C50" s="101" t="s">
        <v>19</v>
      </c>
      <c r="D50" s="101" t="s">
        <v>65</v>
      </c>
      <c r="E50" s="101" t="s">
        <v>65</v>
      </c>
      <c r="F50" s="101" t="s">
        <v>65</v>
      </c>
      <c r="G50" s="101" t="s">
        <v>65</v>
      </c>
      <c r="H50" s="101" t="s">
        <v>70</v>
      </c>
      <c r="I50" s="101" t="s">
        <v>64</v>
      </c>
      <c r="J50" s="101" t="s">
        <v>65</v>
      </c>
      <c r="K50" s="101" t="s">
        <v>65</v>
      </c>
      <c r="L50" s="101" t="s">
        <v>71</v>
      </c>
      <c r="M50" s="101" t="s">
        <v>71</v>
      </c>
    </row>
    <row r="51" spans="1:13" x14ac:dyDescent="0.2">
      <c r="A51" s="100">
        <v>44923.478560324074</v>
      </c>
      <c r="B51" s="101" t="s">
        <v>62</v>
      </c>
      <c r="C51" s="101" t="s">
        <v>73</v>
      </c>
      <c r="D51" s="101" t="s">
        <v>64</v>
      </c>
      <c r="E51" s="101" t="s">
        <v>64</v>
      </c>
      <c r="F51" s="101" t="s">
        <v>64</v>
      </c>
      <c r="G51" s="101" t="s">
        <v>64</v>
      </c>
      <c r="H51" s="101" t="s">
        <v>69</v>
      </c>
      <c r="I51" s="101" t="s">
        <v>65</v>
      </c>
      <c r="J51" s="101" t="s">
        <v>65</v>
      </c>
      <c r="K51" s="101" t="s">
        <v>65</v>
      </c>
    </row>
    <row r="52" spans="1:13" x14ac:dyDescent="0.2">
      <c r="A52" s="100">
        <v>44923.482940682872</v>
      </c>
      <c r="B52" s="101" t="s">
        <v>62</v>
      </c>
      <c r="C52" s="101" t="s">
        <v>19</v>
      </c>
      <c r="D52" s="101" t="s">
        <v>64</v>
      </c>
      <c r="E52" s="101" t="s">
        <v>70</v>
      </c>
      <c r="F52" s="101" t="s">
        <v>65</v>
      </c>
      <c r="G52" s="101" t="s">
        <v>64</v>
      </c>
      <c r="H52" s="101" t="s">
        <v>72</v>
      </c>
      <c r="I52" s="101" t="s">
        <v>70</v>
      </c>
      <c r="J52" s="101" t="s">
        <v>64</v>
      </c>
      <c r="K52" s="101" t="s">
        <v>64</v>
      </c>
    </row>
    <row r="53" spans="1:13" x14ac:dyDescent="0.2">
      <c r="A53" s="100">
        <v>44923.489910173608</v>
      </c>
      <c r="B53" s="101" t="s">
        <v>62</v>
      </c>
      <c r="C53" s="101" t="s">
        <v>19</v>
      </c>
      <c r="D53" s="101" t="s">
        <v>70</v>
      </c>
      <c r="E53" s="101" t="s">
        <v>70</v>
      </c>
      <c r="F53" s="101" t="s">
        <v>64</v>
      </c>
      <c r="G53" s="101" t="s">
        <v>64</v>
      </c>
      <c r="H53" s="101" t="s">
        <v>72</v>
      </c>
      <c r="I53" s="101" t="s">
        <v>70</v>
      </c>
      <c r="J53" s="101" t="s">
        <v>65</v>
      </c>
      <c r="K53" s="101" t="s">
        <v>65</v>
      </c>
    </row>
    <row r="54" spans="1:13" x14ac:dyDescent="0.2">
      <c r="A54" s="100">
        <v>44923.493447361107</v>
      </c>
      <c r="B54" s="101" t="s">
        <v>62</v>
      </c>
      <c r="C54" s="101" t="s">
        <v>19</v>
      </c>
      <c r="D54" s="101" t="s">
        <v>65</v>
      </c>
      <c r="E54" s="101" t="s">
        <v>70</v>
      </c>
      <c r="F54" s="101" t="s">
        <v>65</v>
      </c>
      <c r="G54" s="101" t="s">
        <v>65</v>
      </c>
      <c r="H54" s="101" t="s">
        <v>70</v>
      </c>
      <c r="I54" s="101" t="s">
        <v>65</v>
      </c>
      <c r="J54" s="101" t="s">
        <v>64</v>
      </c>
      <c r="K54" s="101" t="s">
        <v>65</v>
      </c>
    </row>
    <row r="55" spans="1:13" x14ac:dyDescent="0.2">
      <c r="A55" s="100">
        <v>44923.498481898147</v>
      </c>
      <c r="B55" s="101" t="s">
        <v>62</v>
      </c>
      <c r="C55" s="101" t="s">
        <v>19</v>
      </c>
      <c r="D55" s="101" t="s">
        <v>65</v>
      </c>
      <c r="E55" s="101" t="s">
        <v>70</v>
      </c>
      <c r="F55" s="101" t="s">
        <v>70</v>
      </c>
      <c r="G55" s="101" t="s">
        <v>64</v>
      </c>
      <c r="H55" s="101" t="s">
        <v>72</v>
      </c>
      <c r="I55" s="101" t="s">
        <v>64</v>
      </c>
      <c r="J55" s="101" t="s">
        <v>65</v>
      </c>
      <c r="K55" s="101" t="s">
        <v>65</v>
      </c>
    </row>
    <row r="56" spans="1:13" x14ac:dyDescent="0.2">
      <c r="A56" s="100">
        <v>44923.500525115742</v>
      </c>
      <c r="B56" s="101" t="s">
        <v>62</v>
      </c>
      <c r="C56" s="101" t="s">
        <v>19</v>
      </c>
      <c r="D56" s="101" t="s">
        <v>65</v>
      </c>
      <c r="E56" s="101" t="s">
        <v>65</v>
      </c>
      <c r="F56" s="101" t="s">
        <v>65</v>
      </c>
      <c r="G56" s="101" t="s">
        <v>65</v>
      </c>
      <c r="H56" s="101" t="s">
        <v>65</v>
      </c>
      <c r="I56" s="101" t="s">
        <v>65</v>
      </c>
      <c r="J56" s="101" t="s">
        <v>65</v>
      </c>
      <c r="K56" s="101" t="s">
        <v>65</v>
      </c>
      <c r="L56" s="101" t="s">
        <v>71</v>
      </c>
      <c r="M56" s="101" t="s">
        <v>71</v>
      </c>
    </row>
    <row r="57" spans="1:13" x14ac:dyDescent="0.2">
      <c r="A57" s="100">
        <v>44923.501873287038</v>
      </c>
      <c r="B57" s="101" t="s">
        <v>66</v>
      </c>
      <c r="C57" s="101" t="s">
        <v>92</v>
      </c>
      <c r="D57" s="101" t="s">
        <v>69</v>
      </c>
      <c r="E57" s="101" t="s">
        <v>64</v>
      </c>
      <c r="F57" s="101" t="s">
        <v>65</v>
      </c>
      <c r="G57" s="101" t="s">
        <v>65</v>
      </c>
      <c r="H57" s="101" t="s">
        <v>69</v>
      </c>
      <c r="I57" s="101" t="s">
        <v>64</v>
      </c>
      <c r="J57" s="101" t="s">
        <v>64</v>
      </c>
      <c r="K57" s="101" t="s">
        <v>65</v>
      </c>
    </row>
    <row r="58" spans="1:13" x14ac:dyDescent="0.2">
      <c r="A58" s="100">
        <v>44923.502179745366</v>
      </c>
      <c r="B58" s="101" t="s">
        <v>62</v>
      </c>
      <c r="C58" s="101" t="s">
        <v>87</v>
      </c>
      <c r="D58" s="101" t="s">
        <v>64</v>
      </c>
      <c r="E58" s="101" t="s">
        <v>64</v>
      </c>
      <c r="F58" s="101" t="s">
        <v>64</v>
      </c>
      <c r="G58" s="101" t="s">
        <v>64</v>
      </c>
      <c r="H58" s="101" t="s">
        <v>69</v>
      </c>
      <c r="I58" s="101" t="s">
        <v>64</v>
      </c>
      <c r="J58" s="101" t="s">
        <v>64</v>
      </c>
      <c r="K58" s="101" t="s">
        <v>65</v>
      </c>
      <c r="L58" s="101" t="s">
        <v>88</v>
      </c>
      <c r="M58" s="101" t="s">
        <v>88</v>
      </c>
    </row>
    <row r="59" spans="1:13" x14ac:dyDescent="0.2">
      <c r="A59" s="100">
        <v>44923.50403034722</v>
      </c>
      <c r="B59" s="101" t="s">
        <v>66</v>
      </c>
      <c r="C59" s="101" t="s">
        <v>68</v>
      </c>
      <c r="D59" s="101" t="s">
        <v>64</v>
      </c>
      <c r="E59" s="101" t="s">
        <v>64</v>
      </c>
      <c r="F59" s="101" t="s">
        <v>72</v>
      </c>
      <c r="G59" s="101" t="s">
        <v>64</v>
      </c>
      <c r="H59" s="101" t="s">
        <v>64</v>
      </c>
      <c r="I59" s="101" t="s">
        <v>65</v>
      </c>
      <c r="J59" s="101" t="s">
        <v>65</v>
      </c>
      <c r="K59" s="101" t="s">
        <v>65</v>
      </c>
    </row>
    <row r="60" spans="1:13" x14ac:dyDescent="0.2">
      <c r="A60" s="100">
        <v>44923.543679733797</v>
      </c>
      <c r="B60" s="101" t="s">
        <v>62</v>
      </c>
      <c r="C60" s="102" t="s">
        <v>74</v>
      </c>
      <c r="D60" s="101" t="s">
        <v>65</v>
      </c>
      <c r="E60" s="101" t="s">
        <v>65</v>
      </c>
      <c r="F60" s="101" t="s">
        <v>65</v>
      </c>
      <c r="G60" s="101" t="s">
        <v>65</v>
      </c>
      <c r="H60" s="101" t="s">
        <v>65</v>
      </c>
      <c r="I60" s="101" t="s">
        <v>65</v>
      </c>
      <c r="J60" s="101" t="s">
        <v>65</v>
      </c>
      <c r="K60" s="101" t="s">
        <v>65</v>
      </c>
    </row>
    <row r="61" spans="1:13" x14ac:dyDescent="0.2">
      <c r="A61" s="100">
        <v>44923.566343865736</v>
      </c>
      <c r="B61" s="101" t="s">
        <v>62</v>
      </c>
      <c r="C61" s="101" t="s">
        <v>19</v>
      </c>
      <c r="D61" s="101" t="s">
        <v>64</v>
      </c>
      <c r="E61" s="101" t="s">
        <v>69</v>
      </c>
      <c r="F61" s="101" t="s">
        <v>64</v>
      </c>
      <c r="G61" s="101" t="s">
        <v>64</v>
      </c>
      <c r="H61" s="101" t="s">
        <v>64</v>
      </c>
      <c r="I61" s="101" t="s">
        <v>64</v>
      </c>
      <c r="J61" s="101" t="s">
        <v>64</v>
      </c>
      <c r="K61" s="101" t="s">
        <v>64</v>
      </c>
    </row>
    <row r="62" spans="1:13" x14ac:dyDescent="0.2">
      <c r="A62" s="100">
        <v>44923.568488125005</v>
      </c>
      <c r="B62" s="101" t="s">
        <v>62</v>
      </c>
      <c r="C62" s="101" t="s">
        <v>19</v>
      </c>
      <c r="D62" s="101" t="s">
        <v>65</v>
      </c>
      <c r="E62" s="101" t="s">
        <v>70</v>
      </c>
      <c r="F62" s="101" t="s">
        <v>64</v>
      </c>
      <c r="G62" s="101" t="s">
        <v>64</v>
      </c>
      <c r="H62" s="101" t="s">
        <v>72</v>
      </c>
      <c r="I62" s="101" t="s">
        <v>70</v>
      </c>
      <c r="J62" s="101" t="s">
        <v>64</v>
      </c>
      <c r="K62" s="101" t="s">
        <v>65</v>
      </c>
      <c r="L62" s="101" t="s">
        <v>71</v>
      </c>
      <c r="M62" s="101" t="s">
        <v>71</v>
      </c>
    </row>
    <row r="63" spans="1:13" x14ac:dyDescent="0.2">
      <c r="A63" s="100">
        <v>44923.59654820602</v>
      </c>
      <c r="B63" s="101" t="s">
        <v>62</v>
      </c>
      <c r="C63" s="101" t="s">
        <v>26</v>
      </c>
      <c r="D63" s="101" t="s">
        <v>64</v>
      </c>
      <c r="E63" s="101" t="s">
        <v>65</v>
      </c>
      <c r="F63" s="101" t="s">
        <v>64</v>
      </c>
      <c r="G63" s="101" t="s">
        <v>64</v>
      </c>
      <c r="H63" s="101" t="s">
        <v>70</v>
      </c>
      <c r="I63" s="101" t="s">
        <v>64</v>
      </c>
      <c r="J63" s="101" t="s">
        <v>64</v>
      </c>
      <c r="K63" s="101" t="s">
        <v>64</v>
      </c>
    </row>
    <row r="64" spans="1:13" x14ac:dyDescent="0.2">
      <c r="A64" s="100">
        <v>44923.596878819444</v>
      </c>
      <c r="B64" s="101" t="s">
        <v>66</v>
      </c>
      <c r="C64" s="101" t="s">
        <v>92</v>
      </c>
      <c r="D64" s="101" t="s">
        <v>65</v>
      </c>
      <c r="E64" s="101" t="s">
        <v>64</v>
      </c>
      <c r="F64" s="101" t="s">
        <v>65</v>
      </c>
      <c r="G64" s="101" t="s">
        <v>64</v>
      </c>
      <c r="H64" s="101" t="s">
        <v>69</v>
      </c>
      <c r="I64" s="101" t="s">
        <v>64</v>
      </c>
      <c r="J64" s="101" t="s">
        <v>65</v>
      </c>
      <c r="K64" s="101" t="s">
        <v>65</v>
      </c>
      <c r="L64" s="101" t="s">
        <v>89</v>
      </c>
      <c r="M64" s="101" t="s">
        <v>71</v>
      </c>
    </row>
    <row r="65" spans="1:13" x14ac:dyDescent="0.2">
      <c r="A65" s="100">
        <v>44923.597014224535</v>
      </c>
      <c r="B65" s="101" t="s">
        <v>62</v>
      </c>
      <c r="C65" s="101" t="s">
        <v>19</v>
      </c>
      <c r="D65" s="101" t="s">
        <v>65</v>
      </c>
      <c r="E65" s="101" t="s">
        <v>69</v>
      </c>
      <c r="F65" s="101" t="s">
        <v>65</v>
      </c>
      <c r="G65" s="101" t="s">
        <v>64</v>
      </c>
      <c r="H65" s="101" t="s">
        <v>72</v>
      </c>
      <c r="I65" s="101" t="s">
        <v>64</v>
      </c>
      <c r="J65" s="101" t="s">
        <v>70</v>
      </c>
      <c r="K65" s="101" t="s">
        <v>64</v>
      </c>
    </row>
    <row r="66" spans="1:13" x14ac:dyDescent="0.2">
      <c r="A66" s="100">
        <v>44923.597312789352</v>
      </c>
      <c r="B66" s="101" t="s">
        <v>62</v>
      </c>
      <c r="C66" s="101" t="s">
        <v>19</v>
      </c>
      <c r="D66" s="101" t="s">
        <v>64</v>
      </c>
      <c r="E66" s="101" t="s">
        <v>70</v>
      </c>
      <c r="F66" s="101" t="s">
        <v>70</v>
      </c>
      <c r="G66" s="101" t="s">
        <v>70</v>
      </c>
      <c r="H66" s="101" t="s">
        <v>72</v>
      </c>
      <c r="I66" s="101" t="s">
        <v>64</v>
      </c>
      <c r="J66" s="101" t="s">
        <v>64</v>
      </c>
      <c r="K66" s="101" t="s">
        <v>64</v>
      </c>
    </row>
    <row r="67" spans="1:13" x14ac:dyDescent="0.2">
      <c r="A67" s="100">
        <v>44923.59877783565</v>
      </c>
      <c r="B67" s="101" t="s">
        <v>66</v>
      </c>
      <c r="C67" s="101" t="s">
        <v>90</v>
      </c>
      <c r="D67" s="101" t="s">
        <v>65</v>
      </c>
      <c r="E67" s="101" t="s">
        <v>64</v>
      </c>
      <c r="F67" s="101" t="s">
        <v>64</v>
      </c>
      <c r="G67" s="101" t="s">
        <v>65</v>
      </c>
      <c r="H67" s="101" t="s">
        <v>70</v>
      </c>
      <c r="I67" s="101" t="s">
        <v>64</v>
      </c>
      <c r="J67" s="101" t="s">
        <v>64</v>
      </c>
      <c r="K67" s="101" t="s">
        <v>65</v>
      </c>
    </row>
    <row r="68" spans="1:13" x14ac:dyDescent="0.2">
      <c r="A68" s="100">
        <v>44923.60061587963</v>
      </c>
      <c r="B68" s="101" t="s">
        <v>66</v>
      </c>
      <c r="C68" s="101" t="s">
        <v>63</v>
      </c>
      <c r="D68" s="101" t="s">
        <v>64</v>
      </c>
      <c r="E68" s="101" t="s">
        <v>64</v>
      </c>
      <c r="F68" s="101" t="s">
        <v>64</v>
      </c>
      <c r="G68" s="101" t="s">
        <v>64</v>
      </c>
      <c r="H68" s="101" t="s">
        <v>70</v>
      </c>
      <c r="I68" s="101" t="s">
        <v>70</v>
      </c>
      <c r="J68" s="101" t="s">
        <v>64</v>
      </c>
      <c r="K68" s="101" t="s">
        <v>64</v>
      </c>
    </row>
    <row r="69" spans="1:13" x14ac:dyDescent="0.2">
      <c r="A69" s="100">
        <v>44923.601183831022</v>
      </c>
      <c r="B69" s="101" t="s">
        <v>62</v>
      </c>
      <c r="C69" s="102" t="s">
        <v>74</v>
      </c>
      <c r="D69" s="101" t="s">
        <v>65</v>
      </c>
      <c r="E69" s="101" t="s">
        <v>65</v>
      </c>
      <c r="F69" s="101" t="s">
        <v>65</v>
      </c>
      <c r="G69" s="101" t="s">
        <v>65</v>
      </c>
      <c r="H69" s="101" t="s">
        <v>70</v>
      </c>
      <c r="I69" s="101" t="s">
        <v>64</v>
      </c>
      <c r="J69" s="101" t="s">
        <v>64</v>
      </c>
      <c r="K69" s="101" t="s">
        <v>64</v>
      </c>
    </row>
    <row r="70" spans="1:13" x14ac:dyDescent="0.2">
      <c r="A70" s="100">
        <v>44923.605335428241</v>
      </c>
      <c r="B70" s="101" t="s">
        <v>62</v>
      </c>
      <c r="C70" s="102" t="s">
        <v>74</v>
      </c>
      <c r="D70" s="101" t="s">
        <v>64</v>
      </c>
      <c r="E70" s="101" t="s">
        <v>64</v>
      </c>
      <c r="F70" s="101" t="s">
        <v>65</v>
      </c>
      <c r="G70" s="101" t="s">
        <v>65</v>
      </c>
      <c r="H70" s="101" t="s">
        <v>70</v>
      </c>
      <c r="I70" s="101" t="s">
        <v>65</v>
      </c>
      <c r="J70" s="101" t="s">
        <v>65</v>
      </c>
      <c r="K70" s="101" t="s">
        <v>65</v>
      </c>
    </row>
    <row r="71" spans="1:13" x14ac:dyDescent="0.2">
      <c r="A71" s="100">
        <v>44923.606111076384</v>
      </c>
      <c r="B71" s="101" t="s">
        <v>62</v>
      </c>
      <c r="C71" s="102" t="s">
        <v>74</v>
      </c>
      <c r="D71" s="101" t="s">
        <v>65</v>
      </c>
      <c r="E71" s="101" t="s">
        <v>64</v>
      </c>
      <c r="F71" s="101" t="s">
        <v>65</v>
      </c>
      <c r="G71" s="101" t="s">
        <v>65</v>
      </c>
      <c r="H71" s="101" t="s">
        <v>65</v>
      </c>
      <c r="I71" s="101" t="s">
        <v>65</v>
      </c>
      <c r="J71" s="101" t="s">
        <v>65</v>
      </c>
      <c r="K71" s="101" t="s">
        <v>65</v>
      </c>
    </row>
    <row r="72" spans="1:13" x14ac:dyDescent="0.2">
      <c r="A72" s="100">
        <v>44923.630068090279</v>
      </c>
      <c r="B72" s="101" t="s">
        <v>66</v>
      </c>
      <c r="C72" s="101" t="s">
        <v>20</v>
      </c>
      <c r="D72" s="101" t="s">
        <v>65</v>
      </c>
      <c r="E72" s="101" t="s">
        <v>65</v>
      </c>
      <c r="F72" s="101" t="s">
        <v>65</v>
      </c>
      <c r="G72" s="101" t="s">
        <v>65</v>
      </c>
      <c r="H72" s="101" t="s">
        <v>72</v>
      </c>
      <c r="I72" s="101" t="s">
        <v>64</v>
      </c>
      <c r="J72" s="101" t="s">
        <v>65</v>
      </c>
      <c r="K72" s="101" t="s">
        <v>65</v>
      </c>
    </row>
    <row r="73" spans="1:13" x14ac:dyDescent="0.2">
      <c r="A73" s="100">
        <v>44923.64894068287</v>
      </c>
      <c r="B73" s="101" t="s">
        <v>66</v>
      </c>
      <c r="C73" s="101" t="s">
        <v>19</v>
      </c>
      <c r="D73" s="101" t="s">
        <v>65</v>
      </c>
      <c r="E73" s="101" t="s">
        <v>64</v>
      </c>
      <c r="F73" s="101" t="s">
        <v>65</v>
      </c>
      <c r="G73" s="101" t="s">
        <v>65</v>
      </c>
      <c r="H73" s="101" t="s">
        <v>69</v>
      </c>
      <c r="I73" s="101" t="s">
        <v>64</v>
      </c>
      <c r="J73" s="101" t="s">
        <v>65</v>
      </c>
      <c r="K73" s="101" t="s">
        <v>65</v>
      </c>
    </row>
    <row r="74" spans="1:13" x14ac:dyDescent="0.2">
      <c r="A74" s="100">
        <v>44923.671893553241</v>
      </c>
      <c r="B74" s="101" t="s">
        <v>62</v>
      </c>
      <c r="C74" s="102" t="s">
        <v>74</v>
      </c>
      <c r="D74" s="101" t="s">
        <v>65</v>
      </c>
      <c r="E74" s="101" t="s">
        <v>64</v>
      </c>
      <c r="F74" s="101" t="s">
        <v>64</v>
      </c>
      <c r="G74" s="101" t="s">
        <v>65</v>
      </c>
      <c r="H74" s="101" t="s">
        <v>64</v>
      </c>
      <c r="I74" s="101" t="s">
        <v>65</v>
      </c>
      <c r="J74" s="101" t="s">
        <v>65</v>
      </c>
      <c r="K74" s="101" t="s">
        <v>65</v>
      </c>
      <c r="L74" s="101" t="s">
        <v>71</v>
      </c>
      <c r="M74" s="101" t="s">
        <v>71</v>
      </c>
    </row>
    <row r="75" spans="1:13" x14ac:dyDescent="0.2">
      <c r="A75" s="100">
        <v>44923.687605081017</v>
      </c>
      <c r="B75" s="101" t="s">
        <v>62</v>
      </c>
      <c r="C75" s="101" t="s">
        <v>91</v>
      </c>
      <c r="D75" s="101" t="s">
        <v>65</v>
      </c>
      <c r="E75" s="101" t="s">
        <v>64</v>
      </c>
      <c r="F75" s="101" t="s">
        <v>64</v>
      </c>
      <c r="G75" s="101" t="s">
        <v>64</v>
      </c>
      <c r="H75" s="101" t="s">
        <v>72</v>
      </c>
      <c r="I75" s="101" t="s">
        <v>70</v>
      </c>
      <c r="J75" s="101" t="s">
        <v>65</v>
      </c>
      <c r="K75" s="101" t="s">
        <v>64</v>
      </c>
    </row>
    <row r="76" spans="1:13" x14ac:dyDescent="0.2">
      <c r="A76" s="100">
        <v>44923.747971064819</v>
      </c>
      <c r="B76" s="101" t="s">
        <v>62</v>
      </c>
      <c r="C76" s="101" t="s">
        <v>19</v>
      </c>
      <c r="D76" s="101" t="s">
        <v>65</v>
      </c>
      <c r="E76" s="101" t="s">
        <v>69</v>
      </c>
      <c r="F76" s="101" t="s">
        <v>69</v>
      </c>
      <c r="G76" s="101" t="s">
        <v>64</v>
      </c>
      <c r="H76" s="101" t="s">
        <v>69</v>
      </c>
      <c r="I76" s="101" t="s">
        <v>64</v>
      </c>
      <c r="J76" s="101" t="s">
        <v>64</v>
      </c>
      <c r="K76" s="101" t="s">
        <v>64</v>
      </c>
    </row>
    <row r="77" spans="1:13" x14ac:dyDescent="0.2">
      <c r="A77" s="100">
        <v>44923.762919606481</v>
      </c>
      <c r="B77" s="101" t="s">
        <v>62</v>
      </c>
      <c r="C77" s="101" t="s">
        <v>63</v>
      </c>
      <c r="D77" s="101" t="s">
        <v>65</v>
      </c>
      <c r="E77" s="101" t="s">
        <v>65</v>
      </c>
      <c r="F77" s="101" t="s">
        <v>65</v>
      </c>
      <c r="G77" s="101" t="s">
        <v>65</v>
      </c>
      <c r="H77" s="101" t="s">
        <v>72</v>
      </c>
      <c r="I77" s="101" t="s">
        <v>64</v>
      </c>
      <c r="J77" s="101" t="s">
        <v>64</v>
      </c>
      <c r="K77" s="101" t="s">
        <v>65</v>
      </c>
    </row>
    <row r="78" spans="1:13" x14ac:dyDescent="0.2">
      <c r="A78" s="100">
        <v>44923.765023368054</v>
      </c>
      <c r="B78" s="101" t="s">
        <v>62</v>
      </c>
      <c r="C78" s="101" t="s">
        <v>19</v>
      </c>
      <c r="D78" s="101" t="s">
        <v>64</v>
      </c>
      <c r="E78" s="101" t="s">
        <v>64</v>
      </c>
      <c r="F78" s="101" t="s">
        <v>64</v>
      </c>
      <c r="G78" s="101" t="s">
        <v>64</v>
      </c>
      <c r="H78" s="101" t="s">
        <v>69</v>
      </c>
      <c r="I78" s="101" t="s">
        <v>64</v>
      </c>
      <c r="J78" s="101" t="s">
        <v>64</v>
      </c>
      <c r="K78" s="101" t="s">
        <v>65</v>
      </c>
      <c r="L78" s="101" t="s">
        <v>71</v>
      </c>
      <c r="M78" s="101" t="s">
        <v>71</v>
      </c>
    </row>
    <row r="79" spans="1:13" x14ac:dyDescent="0.2">
      <c r="A79" s="100">
        <v>44923.802074479172</v>
      </c>
      <c r="B79" s="101" t="s">
        <v>66</v>
      </c>
      <c r="C79" s="101" t="s">
        <v>63</v>
      </c>
      <c r="D79" s="101" t="s">
        <v>65</v>
      </c>
      <c r="E79" s="101" t="s">
        <v>65</v>
      </c>
      <c r="F79" s="101" t="s">
        <v>65</v>
      </c>
      <c r="G79" s="101" t="s">
        <v>65</v>
      </c>
      <c r="H79" s="101" t="s">
        <v>70</v>
      </c>
      <c r="I79" s="101" t="s">
        <v>64</v>
      </c>
      <c r="J79" s="101" t="s">
        <v>65</v>
      </c>
      <c r="K79" s="101" t="s">
        <v>65</v>
      </c>
    </row>
    <row r="80" spans="1:13" x14ac:dyDescent="0.2">
      <c r="A80" s="100">
        <v>44923.825015694441</v>
      </c>
      <c r="B80" s="101" t="s">
        <v>62</v>
      </c>
      <c r="C80" s="101" t="s">
        <v>19</v>
      </c>
      <c r="D80" s="101" t="s">
        <v>64</v>
      </c>
      <c r="E80" s="101" t="s">
        <v>70</v>
      </c>
      <c r="F80" s="101" t="s">
        <v>70</v>
      </c>
      <c r="G80" s="101" t="s">
        <v>64</v>
      </c>
      <c r="H80" s="101" t="s">
        <v>70</v>
      </c>
      <c r="I80" s="101" t="s">
        <v>64</v>
      </c>
      <c r="J80" s="101" t="s">
        <v>64</v>
      </c>
      <c r="K80" s="101" t="s">
        <v>64</v>
      </c>
    </row>
    <row r="81" spans="1:13" x14ac:dyDescent="0.2">
      <c r="A81" s="100">
        <v>44923.839475775458</v>
      </c>
      <c r="B81" s="101" t="s">
        <v>62</v>
      </c>
      <c r="C81" s="101" t="s">
        <v>92</v>
      </c>
      <c r="D81" s="101" t="s">
        <v>65</v>
      </c>
      <c r="E81" s="101" t="s">
        <v>65</v>
      </c>
      <c r="F81" s="101" t="s">
        <v>64</v>
      </c>
      <c r="G81" s="101" t="s">
        <v>65</v>
      </c>
      <c r="H81" s="101" t="s">
        <v>69</v>
      </c>
      <c r="I81" s="101" t="s">
        <v>70</v>
      </c>
      <c r="J81" s="101" t="s">
        <v>64</v>
      </c>
      <c r="K81" s="101" t="s">
        <v>65</v>
      </c>
    </row>
    <row r="82" spans="1:13" x14ac:dyDescent="0.2">
      <c r="A82" s="100">
        <v>44923.914029756939</v>
      </c>
      <c r="B82" s="101" t="s">
        <v>66</v>
      </c>
      <c r="C82" s="101" t="s">
        <v>73</v>
      </c>
      <c r="D82" s="101" t="s">
        <v>65</v>
      </c>
      <c r="E82" s="101" t="s">
        <v>65</v>
      </c>
      <c r="F82" s="101" t="s">
        <v>65</v>
      </c>
      <c r="G82" s="101" t="s">
        <v>64</v>
      </c>
      <c r="H82" s="101" t="s">
        <v>72</v>
      </c>
      <c r="I82" s="101" t="s">
        <v>64</v>
      </c>
      <c r="J82" s="101" t="s">
        <v>64</v>
      </c>
      <c r="K82" s="101" t="s">
        <v>65</v>
      </c>
    </row>
    <row r="83" spans="1:13" x14ac:dyDescent="0.2">
      <c r="A83" s="100">
        <v>44923.956147916666</v>
      </c>
      <c r="B83" s="101" t="s">
        <v>62</v>
      </c>
      <c r="C83" s="101" t="s">
        <v>19</v>
      </c>
      <c r="D83" s="101" t="s">
        <v>64</v>
      </c>
      <c r="E83" s="101" t="s">
        <v>70</v>
      </c>
      <c r="F83" s="101" t="s">
        <v>70</v>
      </c>
      <c r="G83" s="101" t="s">
        <v>64</v>
      </c>
      <c r="H83" s="101" t="s">
        <v>70</v>
      </c>
      <c r="I83" s="101" t="s">
        <v>64</v>
      </c>
      <c r="J83" s="101" t="s">
        <v>70</v>
      </c>
      <c r="K83" s="101" t="s">
        <v>65</v>
      </c>
      <c r="L83" s="101" t="s">
        <v>71</v>
      </c>
      <c r="M83" s="101" t="s">
        <v>71</v>
      </c>
    </row>
    <row r="84" spans="1:13" x14ac:dyDescent="0.2">
      <c r="A84" s="100">
        <v>44923.962340393518</v>
      </c>
      <c r="B84" s="101" t="s">
        <v>66</v>
      </c>
      <c r="C84" s="101" t="s">
        <v>73</v>
      </c>
      <c r="D84" s="101" t="s">
        <v>65</v>
      </c>
      <c r="E84" s="101" t="s">
        <v>64</v>
      </c>
      <c r="F84" s="101" t="s">
        <v>65</v>
      </c>
      <c r="G84" s="101" t="s">
        <v>65</v>
      </c>
      <c r="H84" s="101" t="s">
        <v>70</v>
      </c>
      <c r="I84" s="101" t="s">
        <v>64</v>
      </c>
      <c r="J84" s="101" t="s">
        <v>65</v>
      </c>
      <c r="K84" s="101" t="s">
        <v>65</v>
      </c>
    </row>
    <row r="85" spans="1:13" x14ac:dyDescent="0.2">
      <c r="A85" s="100">
        <v>44924.232869097221</v>
      </c>
      <c r="B85" s="101" t="s">
        <v>62</v>
      </c>
      <c r="C85" s="102" t="s">
        <v>74</v>
      </c>
      <c r="D85" s="101" t="s">
        <v>64</v>
      </c>
      <c r="E85" s="101" t="s">
        <v>64</v>
      </c>
      <c r="F85" s="101" t="s">
        <v>64</v>
      </c>
      <c r="G85" s="101" t="s">
        <v>64</v>
      </c>
      <c r="H85" s="101" t="s">
        <v>64</v>
      </c>
      <c r="I85" s="101" t="s">
        <v>64</v>
      </c>
      <c r="J85" s="101" t="s">
        <v>64</v>
      </c>
      <c r="K85" s="101" t="s">
        <v>64</v>
      </c>
    </row>
    <row r="86" spans="1:13" x14ac:dyDescent="0.2">
      <c r="A86" s="100">
        <v>44924.403846701389</v>
      </c>
      <c r="B86" s="101" t="s">
        <v>62</v>
      </c>
      <c r="C86" s="101" t="s">
        <v>92</v>
      </c>
      <c r="D86" s="101" t="s">
        <v>65</v>
      </c>
      <c r="E86" s="101" t="s">
        <v>70</v>
      </c>
      <c r="F86" s="101" t="s">
        <v>65</v>
      </c>
      <c r="G86" s="101" t="s">
        <v>65</v>
      </c>
      <c r="H86" s="101" t="s">
        <v>64</v>
      </c>
      <c r="I86" s="101" t="s">
        <v>65</v>
      </c>
      <c r="J86" s="101" t="s">
        <v>65</v>
      </c>
      <c r="K86" s="101" t="s">
        <v>65</v>
      </c>
    </row>
    <row r="87" spans="1:13" x14ac:dyDescent="0.2">
      <c r="A87" s="100">
        <v>44924.475832164353</v>
      </c>
      <c r="B87" s="101" t="s">
        <v>62</v>
      </c>
      <c r="C87" s="102" t="s">
        <v>74</v>
      </c>
      <c r="D87" s="101" t="s">
        <v>64</v>
      </c>
      <c r="E87" s="101" t="s">
        <v>64</v>
      </c>
      <c r="F87" s="101" t="s">
        <v>64</v>
      </c>
      <c r="G87" s="101" t="s">
        <v>64</v>
      </c>
      <c r="H87" s="101" t="s">
        <v>69</v>
      </c>
      <c r="I87" s="101" t="s">
        <v>64</v>
      </c>
      <c r="J87" s="101" t="s">
        <v>64</v>
      </c>
      <c r="K87" s="101" t="s">
        <v>65</v>
      </c>
    </row>
    <row r="88" spans="1:13" x14ac:dyDescent="0.2">
      <c r="A88" s="100">
        <v>44924.514949351855</v>
      </c>
      <c r="B88" s="101" t="s">
        <v>62</v>
      </c>
      <c r="C88" s="102" t="s">
        <v>74</v>
      </c>
      <c r="D88" s="101" t="s">
        <v>64</v>
      </c>
      <c r="E88" s="101" t="s">
        <v>64</v>
      </c>
      <c r="F88" s="101" t="s">
        <v>64</v>
      </c>
      <c r="G88" s="101" t="s">
        <v>64</v>
      </c>
      <c r="H88" s="101" t="s">
        <v>64</v>
      </c>
      <c r="I88" s="101" t="s">
        <v>64</v>
      </c>
      <c r="J88" s="101" t="s">
        <v>64</v>
      </c>
      <c r="K88" s="101" t="s">
        <v>64</v>
      </c>
    </row>
    <row r="89" spans="1:13" x14ac:dyDescent="0.2">
      <c r="A89" s="100">
        <v>44924.573147835647</v>
      </c>
      <c r="B89" s="101" t="s">
        <v>62</v>
      </c>
      <c r="C89" s="101" t="s">
        <v>63</v>
      </c>
      <c r="D89" s="101" t="s">
        <v>65</v>
      </c>
      <c r="E89" s="101" t="s">
        <v>64</v>
      </c>
      <c r="F89" s="101" t="s">
        <v>64</v>
      </c>
      <c r="G89" s="101" t="s">
        <v>64</v>
      </c>
      <c r="H89" s="101" t="s">
        <v>72</v>
      </c>
      <c r="I89" s="101" t="s">
        <v>64</v>
      </c>
      <c r="J89" s="101" t="s">
        <v>65</v>
      </c>
      <c r="K89" s="101" t="s">
        <v>65</v>
      </c>
    </row>
    <row r="90" spans="1:13" x14ac:dyDescent="0.2">
      <c r="A90" s="100">
        <v>44924.606895173609</v>
      </c>
      <c r="B90" s="101" t="s">
        <v>62</v>
      </c>
      <c r="C90" s="101" t="s">
        <v>73</v>
      </c>
      <c r="D90" s="101" t="s">
        <v>64</v>
      </c>
      <c r="E90" s="101" t="s">
        <v>64</v>
      </c>
      <c r="F90" s="101" t="s">
        <v>65</v>
      </c>
      <c r="G90" s="101" t="s">
        <v>65</v>
      </c>
      <c r="H90" s="101" t="s">
        <v>70</v>
      </c>
      <c r="I90" s="101" t="s">
        <v>64</v>
      </c>
      <c r="J90" s="101" t="s">
        <v>64</v>
      </c>
      <c r="K90" s="101" t="s">
        <v>65</v>
      </c>
      <c r="L90" s="101" t="s">
        <v>71</v>
      </c>
      <c r="M90" s="101" t="s">
        <v>71</v>
      </c>
    </row>
    <row r="91" spans="1:13" x14ac:dyDescent="0.2">
      <c r="A91" s="100">
        <v>44924.817835034723</v>
      </c>
      <c r="B91" s="101" t="s">
        <v>66</v>
      </c>
      <c r="C91" s="101" t="s">
        <v>92</v>
      </c>
      <c r="D91" s="101" t="s">
        <v>65</v>
      </c>
      <c r="E91" s="101" t="s">
        <v>65</v>
      </c>
      <c r="F91" s="101" t="s">
        <v>65</v>
      </c>
      <c r="G91" s="101" t="s">
        <v>64</v>
      </c>
      <c r="H91" s="101" t="s">
        <v>70</v>
      </c>
      <c r="I91" s="101" t="s">
        <v>65</v>
      </c>
      <c r="J91" s="101" t="s">
        <v>65</v>
      </c>
      <c r="K91" s="101" t="s">
        <v>65</v>
      </c>
    </row>
    <row r="92" spans="1:13" x14ac:dyDescent="0.2">
      <c r="A92" s="100">
        <v>44924.982932777777</v>
      </c>
      <c r="B92" s="101" t="s">
        <v>62</v>
      </c>
      <c r="C92" s="102" t="s">
        <v>74</v>
      </c>
      <c r="D92" s="101" t="s">
        <v>65</v>
      </c>
      <c r="E92" s="101" t="s">
        <v>65</v>
      </c>
      <c r="F92" s="101" t="s">
        <v>65</v>
      </c>
      <c r="G92" s="101" t="s">
        <v>65</v>
      </c>
      <c r="H92" s="101" t="s">
        <v>70</v>
      </c>
      <c r="I92" s="101" t="s">
        <v>64</v>
      </c>
      <c r="J92" s="101" t="s">
        <v>64</v>
      </c>
      <c r="K92" s="101" t="s">
        <v>64</v>
      </c>
    </row>
    <row r="93" spans="1:13" x14ac:dyDescent="0.2">
      <c r="A93" s="100">
        <v>44925.357914837965</v>
      </c>
      <c r="B93" s="101" t="s">
        <v>62</v>
      </c>
      <c r="C93" s="101" t="s">
        <v>68</v>
      </c>
      <c r="D93" s="101" t="s">
        <v>65</v>
      </c>
      <c r="E93" s="101" t="s">
        <v>64</v>
      </c>
      <c r="F93" s="101" t="s">
        <v>64</v>
      </c>
      <c r="G93" s="101" t="s">
        <v>64</v>
      </c>
      <c r="H93" s="101" t="s">
        <v>64</v>
      </c>
      <c r="I93" s="101" t="s">
        <v>64</v>
      </c>
      <c r="J93" s="101" t="s">
        <v>64</v>
      </c>
      <c r="K93" s="101" t="s">
        <v>64</v>
      </c>
    </row>
    <row r="94" spans="1:13" x14ac:dyDescent="0.2">
      <c r="A94" s="100">
        <v>44925.382314016199</v>
      </c>
      <c r="B94" s="101" t="s">
        <v>62</v>
      </c>
      <c r="C94" s="101" t="s">
        <v>19</v>
      </c>
      <c r="D94" s="101" t="s">
        <v>64</v>
      </c>
      <c r="E94" s="101" t="s">
        <v>64</v>
      </c>
      <c r="F94" s="101" t="s">
        <v>65</v>
      </c>
      <c r="G94" s="101" t="s">
        <v>64</v>
      </c>
      <c r="H94" s="101" t="s">
        <v>64</v>
      </c>
      <c r="I94" s="101" t="s">
        <v>65</v>
      </c>
      <c r="J94" s="101" t="s">
        <v>64</v>
      </c>
      <c r="K94" s="101" t="s">
        <v>65</v>
      </c>
      <c r="L94" s="101" t="s">
        <v>93</v>
      </c>
    </row>
    <row r="95" spans="1:13" x14ac:dyDescent="0.2">
      <c r="A95" s="100">
        <v>44927.041945925928</v>
      </c>
      <c r="B95" s="101" t="s">
        <v>66</v>
      </c>
      <c r="C95" s="101" t="s">
        <v>73</v>
      </c>
      <c r="D95" s="101" t="s">
        <v>64</v>
      </c>
      <c r="E95" s="101" t="s">
        <v>64</v>
      </c>
      <c r="F95" s="101" t="s">
        <v>70</v>
      </c>
      <c r="G95" s="101" t="s">
        <v>64</v>
      </c>
      <c r="H95" s="101" t="s">
        <v>64</v>
      </c>
      <c r="I95" s="101" t="s">
        <v>65</v>
      </c>
      <c r="J95" s="101" t="s">
        <v>64</v>
      </c>
      <c r="K95" s="101" t="s">
        <v>64</v>
      </c>
    </row>
    <row r="96" spans="1:13" x14ac:dyDescent="0.2">
      <c r="A96" s="100">
        <v>44927.579233298609</v>
      </c>
      <c r="B96" s="101" t="s">
        <v>66</v>
      </c>
      <c r="C96" s="101" t="s">
        <v>63</v>
      </c>
      <c r="D96" s="101" t="s">
        <v>65</v>
      </c>
      <c r="E96" s="101" t="s">
        <v>65</v>
      </c>
      <c r="F96" s="101" t="s">
        <v>65</v>
      </c>
      <c r="G96" s="101" t="s">
        <v>64</v>
      </c>
      <c r="H96" s="101" t="s">
        <v>69</v>
      </c>
      <c r="I96" s="101" t="s">
        <v>64</v>
      </c>
      <c r="J96" s="101" t="s">
        <v>65</v>
      </c>
      <c r="K96" s="101" t="s">
        <v>65</v>
      </c>
    </row>
    <row r="97" spans="1:13" x14ac:dyDescent="0.2">
      <c r="A97" s="100">
        <v>44928.836490289352</v>
      </c>
      <c r="B97" s="101" t="s">
        <v>66</v>
      </c>
      <c r="C97" s="101" t="s">
        <v>19</v>
      </c>
      <c r="D97" s="101" t="s">
        <v>65</v>
      </c>
      <c r="E97" s="101" t="s">
        <v>65</v>
      </c>
      <c r="F97" s="101" t="s">
        <v>65</v>
      </c>
      <c r="G97" s="101" t="s">
        <v>65</v>
      </c>
      <c r="H97" s="101" t="s">
        <v>65</v>
      </c>
      <c r="I97" s="101" t="s">
        <v>65</v>
      </c>
      <c r="J97" s="101" t="s">
        <v>65</v>
      </c>
      <c r="K97" s="101" t="s">
        <v>65</v>
      </c>
    </row>
    <row r="98" spans="1:13" x14ac:dyDescent="0.2">
      <c r="A98" s="100">
        <v>44930.466558321757</v>
      </c>
      <c r="B98" s="101" t="s">
        <v>66</v>
      </c>
      <c r="C98" s="101" t="s">
        <v>63</v>
      </c>
      <c r="D98" s="101" t="s">
        <v>64</v>
      </c>
      <c r="E98" s="101" t="s">
        <v>65</v>
      </c>
      <c r="F98" s="101" t="s">
        <v>65</v>
      </c>
      <c r="G98" s="101" t="s">
        <v>65</v>
      </c>
      <c r="H98" s="101" t="s">
        <v>70</v>
      </c>
      <c r="I98" s="101" t="s">
        <v>64</v>
      </c>
      <c r="J98" s="101" t="s">
        <v>65</v>
      </c>
      <c r="K98" s="101" t="s">
        <v>65</v>
      </c>
      <c r="L98" s="101" t="s">
        <v>71</v>
      </c>
      <c r="M98" s="101" t="s">
        <v>71</v>
      </c>
    </row>
    <row r="99" spans="1:13" x14ac:dyDescent="0.2">
      <c r="A99" s="100">
        <v>44931.397094166663</v>
      </c>
      <c r="B99" s="101" t="s">
        <v>66</v>
      </c>
      <c r="C99" s="101" t="s">
        <v>73</v>
      </c>
      <c r="D99" s="101" t="s">
        <v>65</v>
      </c>
      <c r="E99" s="101" t="s">
        <v>65</v>
      </c>
      <c r="F99" s="101" t="s">
        <v>65</v>
      </c>
      <c r="G99" s="101" t="s">
        <v>65</v>
      </c>
      <c r="H99" s="101" t="s">
        <v>69</v>
      </c>
      <c r="I99" s="101" t="s">
        <v>65</v>
      </c>
      <c r="J99" s="101" t="s">
        <v>64</v>
      </c>
      <c r="K99" s="101" t="s">
        <v>65</v>
      </c>
    </row>
    <row r="100" spans="1:13" x14ac:dyDescent="0.2">
      <c r="A100" s="100">
        <v>44931.450820833328</v>
      </c>
      <c r="B100" s="101" t="s">
        <v>66</v>
      </c>
      <c r="C100" s="102" t="s">
        <v>20</v>
      </c>
      <c r="D100" s="101" t="s">
        <v>65</v>
      </c>
      <c r="E100" s="101" t="s">
        <v>64</v>
      </c>
      <c r="F100" s="101" t="s">
        <v>64</v>
      </c>
      <c r="G100" s="101" t="s">
        <v>64</v>
      </c>
      <c r="H100" s="101" t="s">
        <v>72</v>
      </c>
      <c r="I100" s="101" t="s">
        <v>70</v>
      </c>
      <c r="J100" s="101" t="s">
        <v>64</v>
      </c>
      <c r="K100" s="101" t="s">
        <v>65</v>
      </c>
    </row>
    <row r="101" spans="1:13" x14ac:dyDescent="0.2">
      <c r="A101" s="100">
        <v>44931.486354212961</v>
      </c>
      <c r="B101" s="101" t="s">
        <v>66</v>
      </c>
      <c r="C101" s="101" t="s">
        <v>19</v>
      </c>
      <c r="D101" s="101" t="s">
        <v>65</v>
      </c>
      <c r="E101" s="101" t="s">
        <v>65</v>
      </c>
      <c r="F101" s="101" t="s">
        <v>65</v>
      </c>
      <c r="G101" s="101" t="s">
        <v>65</v>
      </c>
      <c r="H101" s="101" t="s">
        <v>72</v>
      </c>
      <c r="I101" s="101" t="s">
        <v>64</v>
      </c>
      <c r="J101" s="101" t="s">
        <v>65</v>
      </c>
      <c r="K101" s="101" t="s">
        <v>65</v>
      </c>
    </row>
    <row r="102" spans="1:13" x14ac:dyDescent="0.2">
      <c r="A102" s="100">
        <v>44931.939046064814</v>
      </c>
      <c r="B102" s="101" t="s">
        <v>62</v>
      </c>
      <c r="C102" s="101" t="s">
        <v>19</v>
      </c>
      <c r="D102" s="101" t="s">
        <v>64</v>
      </c>
      <c r="E102" s="101" t="s">
        <v>70</v>
      </c>
      <c r="F102" s="101" t="s">
        <v>70</v>
      </c>
      <c r="G102" s="101" t="s">
        <v>70</v>
      </c>
      <c r="H102" s="101" t="s">
        <v>70</v>
      </c>
      <c r="I102" s="101" t="s">
        <v>70</v>
      </c>
      <c r="J102" s="101" t="s">
        <v>70</v>
      </c>
      <c r="K102" s="101" t="s">
        <v>70</v>
      </c>
    </row>
    <row r="103" spans="1:13" x14ac:dyDescent="0.2">
      <c r="A103" s="100">
        <v>44932.442423958331</v>
      </c>
      <c r="B103" s="101" t="s">
        <v>62</v>
      </c>
      <c r="C103" s="101" t="s">
        <v>19</v>
      </c>
      <c r="D103" s="101" t="s">
        <v>64</v>
      </c>
      <c r="E103" s="101" t="s">
        <v>70</v>
      </c>
      <c r="F103" s="101" t="s">
        <v>65</v>
      </c>
      <c r="G103" s="101" t="s">
        <v>65</v>
      </c>
      <c r="H103" s="101" t="s">
        <v>69</v>
      </c>
      <c r="I103" s="101" t="s">
        <v>64</v>
      </c>
      <c r="J103" s="101" t="s">
        <v>64</v>
      </c>
      <c r="K103" s="101" t="s">
        <v>64</v>
      </c>
    </row>
    <row r="104" spans="1:13" x14ac:dyDescent="0.2">
      <c r="A104" s="100">
        <v>44932.531316875</v>
      </c>
      <c r="B104" s="101" t="s">
        <v>62</v>
      </c>
      <c r="C104" s="101" t="s">
        <v>63</v>
      </c>
      <c r="D104" s="101" t="s">
        <v>64</v>
      </c>
      <c r="E104" s="101" t="s">
        <v>64</v>
      </c>
      <c r="F104" s="101" t="s">
        <v>64</v>
      </c>
      <c r="G104" s="101" t="s">
        <v>70</v>
      </c>
      <c r="H104" s="101" t="s">
        <v>69</v>
      </c>
      <c r="I104" s="101" t="s">
        <v>64</v>
      </c>
      <c r="J104" s="101" t="s">
        <v>64</v>
      </c>
      <c r="K104" s="101" t="s">
        <v>64</v>
      </c>
    </row>
    <row r="105" spans="1:13" x14ac:dyDescent="0.2">
      <c r="A105" s="100">
        <v>44935.02223829861</v>
      </c>
      <c r="B105" s="101" t="s">
        <v>66</v>
      </c>
      <c r="C105" s="101" t="s">
        <v>15</v>
      </c>
      <c r="D105" s="101" t="s">
        <v>65</v>
      </c>
      <c r="E105" s="101" t="s">
        <v>65</v>
      </c>
      <c r="F105" s="101" t="s">
        <v>65</v>
      </c>
      <c r="G105" s="101" t="s">
        <v>65</v>
      </c>
      <c r="H105" s="101" t="s">
        <v>65</v>
      </c>
      <c r="I105" s="101" t="s">
        <v>65</v>
      </c>
      <c r="J105" s="101" t="s">
        <v>65</v>
      </c>
      <c r="K105" s="101" t="s">
        <v>65</v>
      </c>
    </row>
    <row r="106" spans="1:13" x14ac:dyDescent="0.2">
      <c r="A106" s="100">
        <v>44938.389042465278</v>
      </c>
      <c r="B106" s="101" t="s">
        <v>66</v>
      </c>
      <c r="C106" s="101" t="s">
        <v>19</v>
      </c>
      <c r="D106" s="101" t="s">
        <v>64</v>
      </c>
      <c r="E106" s="101" t="s">
        <v>70</v>
      </c>
      <c r="F106" s="101" t="s">
        <v>64</v>
      </c>
      <c r="G106" s="101" t="s">
        <v>64</v>
      </c>
      <c r="H106" s="101" t="s">
        <v>69</v>
      </c>
      <c r="I106" s="101" t="s">
        <v>64</v>
      </c>
      <c r="J106" s="101" t="s">
        <v>65</v>
      </c>
      <c r="K106" s="101" t="s">
        <v>64</v>
      </c>
    </row>
    <row r="107" spans="1:13" x14ac:dyDescent="0.2">
      <c r="A107" s="100">
        <v>44952.584294097222</v>
      </c>
      <c r="B107" s="101" t="s">
        <v>66</v>
      </c>
      <c r="C107" s="101" t="s">
        <v>73</v>
      </c>
      <c r="D107" s="101" t="s">
        <v>64</v>
      </c>
      <c r="E107" s="101" t="s">
        <v>64</v>
      </c>
      <c r="F107" s="101" t="s">
        <v>64</v>
      </c>
      <c r="G107" s="101" t="s">
        <v>64</v>
      </c>
      <c r="H107" s="101" t="s">
        <v>64</v>
      </c>
      <c r="I107" s="101" t="s">
        <v>64</v>
      </c>
      <c r="J107" s="101" t="s">
        <v>65</v>
      </c>
      <c r="K107" s="101" t="s">
        <v>64</v>
      </c>
    </row>
    <row r="108" spans="1:13" x14ac:dyDescent="0.2">
      <c r="A108" s="100">
        <v>44954.924610208334</v>
      </c>
      <c r="B108" s="101" t="s">
        <v>62</v>
      </c>
      <c r="C108" s="102" t="s">
        <v>74</v>
      </c>
      <c r="D108" s="101" t="s">
        <v>70</v>
      </c>
      <c r="E108" s="101" t="s">
        <v>64</v>
      </c>
      <c r="F108" s="101" t="s">
        <v>70</v>
      </c>
      <c r="G108" s="101" t="s">
        <v>64</v>
      </c>
      <c r="H108" s="101" t="s">
        <v>64</v>
      </c>
      <c r="I108" s="101" t="s">
        <v>70</v>
      </c>
      <c r="J108" s="101" t="s">
        <v>64</v>
      </c>
      <c r="K108" s="101" t="s">
        <v>70</v>
      </c>
    </row>
    <row r="109" spans="1:13" x14ac:dyDescent="0.2">
      <c r="A109" s="100">
        <v>44961.679476967591</v>
      </c>
      <c r="B109" s="101" t="s">
        <v>62</v>
      </c>
      <c r="C109" s="101" t="s">
        <v>19</v>
      </c>
      <c r="D109" s="101" t="s">
        <v>64</v>
      </c>
      <c r="E109" s="101" t="s">
        <v>70</v>
      </c>
      <c r="F109" s="101" t="s">
        <v>70</v>
      </c>
      <c r="G109" s="101" t="s">
        <v>70</v>
      </c>
      <c r="H109" s="101" t="s">
        <v>70</v>
      </c>
      <c r="I109" s="101" t="s">
        <v>70</v>
      </c>
      <c r="J109" s="101" t="s">
        <v>70</v>
      </c>
      <c r="K109" s="101" t="s">
        <v>70</v>
      </c>
      <c r="L109" s="101" t="s">
        <v>71</v>
      </c>
      <c r="M109" s="101" t="s">
        <v>71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8410"/>
  <sheetViews>
    <sheetView zoomScale="120" zoomScaleNormal="120" workbookViewId="0">
      <pane ySplit="1" topLeftCell="A104" activePane="bottomLeft" state="frozen"/>
      <selection pane="bottomLeft" activeCell="B123" sqref="B123"/>
    </sheetView>
  </sheetViews>
  <sheetFormatPr defaultColWidth="15" defaultRowHeight="21.75" x14ac:dyDescent="0.5"/>
  <cols>
    <col min="1" max="1" width="4" style="2" bestFit="1" customWidth="1"/>
    <col min="2" max="2" width="34.5" style="2" bestFit="1" customWidth="1"/>
    <col min="3" max="3" width="0.625" style="2" hidden="1" customWidth="1"/>
    <col min="4" max="4" width="5.125" style="2" customWidth="1"/>
    <col min="5" max="5" width="5.375" style="2" customWidth="1"/>
    <col min="6" max="6" width="5.25" style="2" customWidth="1"/>
    <col min="7" max="7" width="5" style="2" customWidth="1"/>
    <col min="8" max="8" width="5.25" style="2" customWidth="1"/>
    <col min="9" max="9" width="5.375" style="2" customWidth="1"/>
    <col min="10" max="10" width="5" style="2" customWidth="1"/>
    <col min="11" max="11" width="5.25" style="2" customWidth="1"/>
    <col min="12" max="12" width="4.125" style="2" bestFit="1" customWidth="1"/>
    <col min="13" max="16384" width="15" style="2"/>
  </cols>
  <sheetData>
    <row r="1" spans="1:11" s="31" customFormat="1" ht="23.25" customHeight="1" x14ac:dyDescent="0.55000000000000004">
      <c r="A1" s="29"/>
      <c r="B1" s="30" t="s">
        <v>0</v>
      </c>
      <c r="C1" s="30" t="s">
        <v>18</v>
      </c>
      <c r="D1" s="107">
        <v>1.1000000000000001</v>
      </c>
      <c r="E1" s="107">
        <v>1.2</v>
      </c>
      <c r="F1" s="107">
        <v>1.3</v>
      </c>
      <c r="G1" s="109">
        <v>2.1</v>
      </c>
      <c r="H1" s="111">
        <v>2.2000000000000002</v>
      </c>
      <c r="I1" s="113">
        <v>3.1</v>
      </c>
      <c r="J1" s="113">
        <v>3.2</v>
      </c>
      <c r="K1" s="113">
        <v>3.3</v>
      </c>
    </row>
    <row r="2" spans="1:11" x14ac:dyDescent="0.5">
      <c r="A2" s="103">
        <v>1</v>
      </c>
      <c r="B2" s="104" t="s">
        <v>63</v>
      </c>
      <c r="C2" s="28">
        <v>0</v>
      </c>
      <c r="D2" s="108">
        <v>4</v>
      </c>
      <c r="E2" s="108">
        <v>4</v>
      </c>
      <c r="F2" s="108">
        <v>4</v>
      </c>
      <c r="G2" s="110">
        <v>4</v>
      </c>
      <c r="H2" s="112">
        <v>4</v>
      </c>
      <c r="I2" s="114">
        <v>4</v>
      </c>
      <c r="J2" s="114">
        <v>5</v>
      </c>
      <c r="K2" s="114">
        <v>5</v>
      </c>
    </row>
    <row r="3" spans="1:11" x14ac:dyDescent="0.5">
      <c r="A3" s="103">
        <v>2</v>
      </c>
      <c r="B3" s="104" t="s">
        <v>67</v>
      </c>
      <c r="C3" s="28">
        <v>2</v>
      </c>
      <c r="D3" s="108">
        <v>4</v>
      </c>
      <c r="E3" s="108">
        <v>4</v>
      </c>
      <c r="F3" s="108">
        <v>4</v>
      </c>
      <c r="G3" s="110">
        <v>4</v>
      </c>
      <c r="H3" s="112">
        <v>4</v>
      </c>
      <c r="I3" s="114">
        <v>4</v>
      </c>
      <c r="J3" s="114">
        <v>4</v>
      </c>
      <c r="K3" s="114">
        <v>4</v>
      </c>
    </row>
    <row r="4" spans="1:11" x14ac:dyDescent="0.5">
      <c r="A4" s="103">
        <v>3</v>
      </c>
      <c r="B4" s="104" t="s">
        <v>68</v>
      </c>
      <c r="C4" s="28">
        <v>2</v>
      </c>
      <c r="D4" s="108">
        <v>4</v>
      </c>
      <c r="E4" s="108">
        <v>4</v>
      </c>
      <c r="F4" s="108">
        <v>5</v>
      </c>
      <c r="G4" s="110">
        <v>4</v>
      </c>
      <c r="H4" s="112">
        <v>4</v>
      </c>
      <c r="I4" s="114">
        <v>4</v>
      </c>
      <c r="J4" s="114">
        <v>5</v>
      </c>
      <c r="K4" s="114">
        <v>4</v>
      </c>
    </row>
    <row r="5" spans="1:11" x14ac:dyDescent="0.5">
      <c r="A5" s="103">
        <v>4</v>
      </c>
      <c r="B5" s="104" t="s">
        <v>19</v>
      </c>
      <c r="C5" s="28">
        <v>0</v>
      </c>
      <c r="D5" s="108">
        <v>5</v>
      </c>
      <c r="E5" s="108">
        <v>4</v>
      </c>
      <c r="F5" s="108">
        <v>5</v>
      </c>
      <c r="G5" s="110">
        <v>5</v>
      </c>
      <c r="H5" s="112">
        <v>2</v>
      </c>
      <c r="I5" s="114">
        <v>3</v>
      </c>
      <c r="J5" s="114">
        <v>3</v>
      </c>
      <c r="K5" s="114">
        <v>5</v>
      </c>
    </row>
    <row r="6" spans="1:11" x14ac:dyDescent="0.5">
      <c r="A6" s="103">
        <v>5</v>
      </c>
      <c r="B6" s="105" t="s">
        <v>74</v>
      </c>
      <c r="C6" s="28">
        <v>2</v>
      </c>
      <c r="D6" s="108">
        <v>5</v>
      </c>
      <c r="E6" s="108">
        <v>2</v>
      </c>
      <c r="F6" s="108">
        <v>5</v>
      </c>
      <c r="G6" s="110">
        <v>5</v>
      </c>
      <c r="H6" s="112">
        <v>1</v>
      </c>
      <c r="I6" s="114">
        <v>5</v>
      </c>
      <c r="J6" s="114">
        <v>5</v>
      </c>
      <c r="K6" s="114">
        <v>5</v>
      </c>
    </row>
    <row r="7" spans="1:11" x14ac:dyDescent="0.5">
      <c r="A7" s="103">
        <v>6</v>
      </c>
      <c r="B7" s="104" t="s">
        <v>73</v>
      </c>
      <c r="C7" s="28">
        <v>2</v>
      </c>
      <c r="D7" s="108">
        <v>5</v>
      </c>
      <c r="E7" s="108">
        <v>5</v>
      </c>
      <c r="F7" s="108">
        <v>5</v>
      </c>
      <c r="G7" s="110">
        <v>5</v>
      </c>
      <c r="H7" s="112">
        <v>2</v>
      </c>
      <c r="I7" s="114">
        <v>4</v>
      </c>
      <c r="J7" s="114">
        <v>4</v>
      </c>
      <c r="K7" s="114">
        <v>5</v>
      </c>
    </row>
    <row r="8" spans="1:11" x14ac:dyDescent="0.5">
      <c r="A8" s="103">
        <v>7</v>
      </c>
      <c r="B8" s="105" t="s">
        <v>74</v>
      </c>
      <c r="C8" s="28">
        <v>2</v>
      </c>
      <c r="D8" s="108">
        <v>4</v>
      </c>
      <c r="E8" s="108">
        <v>3</v>
      </c>
      <c r="F8" s="108">
        <v>4</v>
      </c>
      <c r="G8" s="110">
        <v>3</v>
      </c>
      <c r="H8" s="112">
        <v>3</v>
      </c>
      <c r="I8" s="114">
        <v>4</v>
      </c>
      <c r="J8" s="114">
        <v>4</v>
      </c>
      <c r="K8" s="114">
        <v>4</v>
      </c>
    </row>
    <row r="9" spans="1:11" x14ac:dyDescent="0.5">
      <c r="A9" s="103">
        <v>8</v>
      </c>
      <c r="B9" s="105" t="s">
        <v>74</v>
      </c>
      <c r="C9" s="28">
        <v>0</v>
      </c>
      <c r="D9" s="108">
        <v>5</v>
      </c>
      <c r="E9" s="108">
        <v>4</v>
      </c>
      <c r="F9" s="108">
        <v>5</v>
      </c>
      <c r="G9" s="110">
        <v>5</v>
      </c>
      <c r="H9" s="112">
        <v>3</v>
      </c>
      <c r="I9" s="114">
        <v>4</v>
      </c>
      <c r="J9" s="114">
        <v>5</v>
      </c>
      <c r="K9" s="114">
        <v>5</v>
      </c>
    </row>
    <row r="10" spans="1:11" x14ac:dyDescent="0.5">
      <c r="A10" s="103">
        <v>9</v>
      </c>
      <c r="B10" s="104" t="s">
        <v>19</v>
      </c>
      <c r="C10" s="28">
        <v>0</v>
      </c>
      <c r="D10" s="108">
        <v>4</v>
      </c>
      <c r="E10" s="108">
        <v>3</v>
      </c>
      <c r="F10" s="108">
        <v>4</v>
      </c>
      <c r="G10" s="110">
        <v>4</v>
      </c>
      <c r="H10" s="112">
        <v>3</v>
      </c>
      <c r="I10" s="114">
        <v>4</v>
      </c>
      <c r="J10" s="114">
        <v>4</v>
      </c>
      <c r="K10" s="114">
        <v>5</v>
      </c>
    </row>
    <row r="11" spans="1:11" x14ac:dyDescent="0.5">
      <c r="A11" s="103">
        <v>10</v>
      </c>
      <c r="B11" s="105" t="s">
        <v>74</v>
      </c>
      <c r="C11" s="28">
        <v>2</v>
      </c>
      <c r="D11" s="108">
        <v>3</v>
      </c>
      <c r="E11" s="108">
        <v>4</v>
      </c>
      <c r="F11" s="108">
        <v>3</v>
      </c>
      <c r="G11" s="110">
        <v>3</v>
      </c>
      <c r="H11" s="112">
        <v>4</v>
      </c>
      <c r="I11" s="114">
        <v>4</v>
      </c>
      <c r="J11" s="114">
        <v>4</v>
      </c>
      <c r="K11" s="114">
        <v>4</v>
      </c>
    </row>
    <row r="12" spans="1:11" x14ac:dyDescent="0.5">
      <c r="A12" s="103">
        <v>11</v>
      </c>
      <c r="B12" s="104" t="s">
        <v>19</v>
      </c>
      <c r="C12" s="28">
        <v>2</v>
      </c>
      <c r="D12" s="108">
        <v>5</v>
      </c>
      <c r="E12" s="108">
        <v>5</v>
      </c>
      <c r="F12" s="108">
        <v>5</v>
      </c>
      <c r="G12" s="110">
        <v>5</v>
      </c>
      <c r="H12" s="112">
        <v>5</v>
      </c>
      <c r="I12" s="114">
        <v>5</v>
      </c>
      <c r="J12" s="114">
        <v>5</v>
      </c>
      <c r="K12" s="114">
        <v>5</v>
      </c>
    </row>
    <row r="13" spans="1:11" x14ac:dyDescent="0.5">
      <c r="A13" s="103">
        <v>12</v>
      </c>
      <c r="B13" s="105" t="s">
        <v>74</v>
      </c>
      <c r="C13" s="28">
        <v>2</v>
      </c>
      <c r="D13" s="108">
        <v>5</v>
      </c>
      <c r="E13" s="108">
        <v>4</v>
      </c>
      <c r="F13" s="108">
        <v>4</v>
      </c>
      <c r="G13" s="110">
        <v>3</v>
      </c>
      <c r="H13" s="112">
        <v>2</v>
      </c>
      <c r="I13" s="114">
        <v>4</v>
      </c>
      <c r="J13" s="114">
        <v>4</v>
      </c>
      <c r="K13" s="114">
        <v>5</v>
      </c>
    </row>
    <row r="14" spans="1:11" x14ac:dyDescent="0.5">
      <c r="A14" s="103">
        <v>13</v>
      </c>
      <c r="B14" s="105" t="s">
        <v>74</v>
      </c>
      <c r="C14" s="28">
        <v>2</v>
      </c>
      <c r="D14" s="108">
        <v>4</v>
      </c>
      <c r="E14" s="108">
        <v>3</v>
      </c>
      <c r="F14" s="108">
        <v>3</v>
      </c>
      <c r="G14" s="110">
        <v>4</v>
      </c>
      <c r="H14" s="112">
        <v>3</v>
      </c>
      <c r="I14" s="114">
        <v>5</v>
      </c>
      <c r="J14" s="114">
        <v>4</v>
      </c>
      <c r="K14" s="114">
        <v>5</v>
      </c>
    </row>
    <row r="15" spans="1:11" x14ac:dyDescent="0.5">
      <c r="A15" s="103">
        <v>14</v>
      </c>
      <c r="B15" s="104" t="s">
        <v>68</v>
      </c>
      <c r="C15" s="28">
        <v>2</v>
      </c>
      <c r="D15" s="108">
        <v>5</v>
      </c>
      <c r="E15" s="108">
        <v>5</v>
      </c>
      <c r="F15" s="108">
        <v>5</v>
      </c>
      <c r="G15" s="110">
        <v>5</v>
      </c>
      <c r="H15" s="112">
        <v>2</v>
      </c>
      <c r="I15" s="114">
        <v>4</v>
      </c>
      <c r="J15" s="114">
        <v>4</v>
      </c>
      <c r="K15" s="114">
        <v>4</v>
      </c>
    </row>
    <row r="16" spans="1:11" x14ac:dyDescent="0.5">
      <c r="A16" s="103">
        <v>15</v>
      </c>
      <c r="B16" s="104" t="s">
        <v>19</v>
      </c>
      <c r="C16" s="28">
        <v>2</v>
      </c>
      <c r="D16" s="108">
        <v>4</v>
      </c>
      <c r="E16" s="108">
        <v>4</v>
      </c>
      <c r="F16" s="108">
        <v>4</v>
      </c>
      <c r="G16" s="110">
        <v>4</v>
      </c>
      <c r="H16" s="112">
        <v>4</v>
      </c>
      <c r="I16" s="114">
        <v>4</v>
      </c>
      <c r="J16" s="114">
        <v>4</v>
      </c>
      <c r="K16" s="114">
        <v>4</v>
      </c>
    </row>
    <row r="17" spans="1:11" x14ac:dyDescent="0.5">
      <c r="A17" s="103">
        <v>16</v>
      </c>
      <c r="B17" s="104" t="s">
        <v>73</v>
      </c>
      <c r="C17" s="28">
        <v>2</v>
      </c>
      <c r="D17" s="108">
        <v>5</v>
      </c>
      <c r="E17" s="108">
        <v>5</v>
      </c>
      <c r="F17" s="108">
        <v>5</v>
      </c>
      <c r="G17" s="110">
        <v>5</v>
      </c>
      <c r="H17" s="112">
        <v>3</v>
      </c>
      <c r="I17" s="114">
        <v>5</v>
      </c>
      <c r="J17" s="114">
        <v>5</v>
      </c>
      <c r="K17" s="114">
        <v>5</v>
      </c>
    </row>
    <row r="18" spans="1:11" s="38" customFormat="1" x14ac:dyDescent="0.2">
      <c r="A18" s="103">
        <v>17</v>
      </c>
      <c r="B18" s="106" t="s">
        <v>77</v>
      </c>
      <c r="C18" s="37">
        <v>2</v>
      </c>
      <c r="D18" s="108">
        <v>5</v>
      </c>
      <c r="E18" s="108">
        <v>5</v>
      </c>
      <c r="F18" s="108">
        <v>5</v>
      </c>
      <c r="G18" s="110">
        <v>5</v>
      </c>
      <c r="H18" s="112">
        <v>2</v>
      </c>
      <c r="I18" s="114">
        <v>4</v>
      </c>
      <c r="J18" s="114">
        <v>5</v>
      </c>
      <c r="K18" s="114">
        <v>5</v>
      </c>
    </row>
    <row r="19" spans="1:11" x14ac:dyDescent="0.5">
      <c r="A19" s="103">
        <v>18</v>
      </c>
      <c r="B19" s="104" t="s">
        <v>15</v>
      </c>
      <c r="C19" s="28">
        <v>2</v>
      </c>
      <c r="D19" s="108">
        <v>5</v>
      </c>
      <c r="E19" s="108">
        <v>5</v>
      </c>
      <c r="F19" s="108">
        <v>5</v>
      </c>
      <c r="G19" s="110">
        <v>5</v>
      </c>
      <c r="H19" s="112">
        <v>5</v>
      </c>
      <c r="I19" s="114">
        <v>5</v>
      </c>
      <c r="J19" s="114">
        <v>5</v>
      </c>
      <c r="K19" s="114">
        <v>5</v>
      </c>
    </row>
    <row r="20" spans="1:11" x14ac:dyDescent="0.5">
      <c r="A20" s="103">
        <v>19</v>
      </c>
      <c r="B20" s="104" t="s">
        <v>73</v>
      </c>
      <c r="C20" s="28">
        <v>2</v>
      </c>
      <c r="D20" s="108">
        <v>5</v>
      </c>
      <c r="E20" s="108">
        <v>3</v>
      </c>
      <c r="F20" s="108">
        <v>5</v>
      </c>
      <c r="G20" s="110">
        <v>5</v>
      </c>
      <c r="H20" s="112">
        <v>2</v>
      </c>
      <c r="I20" s="114">
        <v>4</v>
      </c>
      <c r="J20" s="114">
        <v>4</v>
      </c>
      <c r="K20" s="114">
        <v>5</v>
      </c>
    </row>
    <row r="21" spans="1:11" x14ac:dyDescent="0.5">
      <c r="A21" s="103">
        <v>20</v>
      </c>
      <c r="B21" s="104" t="s">
        <v>19</v>
      </c>
      <c r="C21" s="28">
        <v>2</v>
      </c>
      <c r="D21" s="108">
        <v>5</v>
      </c>
      <c r="E21" s="108">
        <v>4</v>
      </c>
      <c r="F21" s="108">
        <v>4</v>
      </c>
      <c r="G21" s="110">
        <v>5</v>
      </c>
      <c r="H21" s="112">
        <v>3</v>
      </c>
      <c r="I21" s="114">
        <v>4</v>
      </c>
      <c r="J21" s="114">
        <v>5</v>
      </c>
      <c r="K21" s="114">
        <v>5</v>
      </c>
    </row>
    <row r="22" spans="1:11" x14ac:dyDescent="0.5">
      <c r="A22" s="103">
        <v>21</v>
      </c>
      <c r="B22" s="104" t="s">
        <v>68</v>
      </c>
      <c r="C22" s="28">
        <v>2</v>
      </c>
      <c r="D22" s="108">
        <v>4</v>
      </c>
      <c r="E22" s="108">
        <v>4</v>
      </c>
      <c r="F22" s="108">
        <v>4</v>
      </c>
      <c r="G22" s="110">
        <v>4</v>
      </c>
      <c r="H22" s="112">
        <v>2</v>
      </c>
      <c r="I22" s="114">
        <v>4</v>
      </c>
      <c r="J22" s="114">
        <v>5</v>
      </c>
      <c r="K22" s="114">
        <v>5</v>
      </c>
    </row>
    <row r="23" spans="1:11" x14ac:dyDescent="0.5">
      <c r="A23" s="103">
        <v>22</v>
      </c>
      <c r="B23" s="104" t="s">
        <v>20</v>
      </c>
      <c r="C23" s="28">
        <v>2</v>
      </c>
      <c r="D23" s="108">
        <v>5</v>
      </c>
      <c r="E23" s="108">
        <v>5</v>
      </c>
      <c r="F23" s="108">
        <v>5</v>
      </c>
      <c r="G23" s="110">
        <v>5</v>
      </c>
      <c r="H23" s="112">
        <v>3</v>
      </c>
      <c r="I23" s="114">
        <v>4</v>
      </c>
      <c r="J23" s="114">
        <v>4</v>
      </c>
      <c r="K23" s="114">
        <v>4</v>
      </c>
    </row>
    <row r="24" spans="1:11" x14ac:dyDescent="0.5">
      <c r="A24" s="103">
        <v>23</v>
      </c>
      <c r="B24" s="105" t="s">
        <v>26</v>
      </c>
      <c r="C24" s="28">
        <v>2</v>
      </c>
      <c r="D24" s="108">
        <v>5</v>
      </c>
      <c r="E24" s="108">
        <v>4</v>
      </c>
      <c r="F24" s="108">
        <v>4</v>
      </c>
      <c r="G24" s="110">
        <v>4</v>
      </c>
      <c r="H24" s="112">
        <v>1</v>
      </c>
      <c r="I24" s="114">
        <v>4</v>
      </c>
      <c r="J24" s="114">
        <v>5</v>
      </c>
      <c r="K24" s="114">
        <v>4</v>
      </c>
    </row>
    <row r="25" spans="1:11" x14ac:dyDescent="0.5">
      <c r="A25" s="103">
        <v>24</v>
      </c>
      <c r="B25" s="105" t="s">
        <v>74</v>
      </c>
      <c r="C25" s="28">
        <v>1</v>
      </c>
      <c r="D25" s="108">
        <v>4</v>
      </c>
      <c r="E25" s="108">
        <v>4</v>
      </c>
      <c r="F25" s="108">
        <v>4</v>
      </c>
      <c r="G25" s="110">
        <v>4</v>
      </c>
      <c r="H25" s="112">
        <v>2</v>
      </c>
      <c r="I25" s="114">
        <v>4</v>
      </c>
      <c r="J25" s="114">
        <v>3</v>
      </c>
      <c r="K25" s="114">
        <v>4</v>
      </c>
    </row>
    <row r="26" spans="1:11" x14ac:dyDescent="0.5">
      <c r="A26" s="103">
        <v>25</v>
      </c>
      <c r="B26" s="104" t="s">
        <v>68</v>
      </c>
      <c r="C26" s="28">
        <v>1</v>
      </c>
      <c r="D26" s="108">
        <v>4</v>
      </c>
      <c r="E26" s="108">
        <v>3</v>
      </c>
      <c r="F26" s="108">
        <v>4</v>
      </c>
      <c r="G26" s="110">
        <v>4</v>
      </c>
      <c r="H26" s="112">
        <v>4</v>
      </c>
      <c r="I26" s="114">
        <v>4</v>
      </c>
      <c r="J26" s="114">
        <v>4</v>
      </c>
      <c r="K26" s="114">
        <v>4</v>
      </c>
    </row>
    <row r="27" spans="1:11" x14ac:dyDescent="0.5">
      <c r="A27" s="103">
        <v>26</v>
      </c>
      <c r="B27" s="105" t="s">
        <v>74</v>
      </c>
      <c r="C27" s="28">
        <v>1</v>
      </c>
      <c r="D27" s="108">
        <v>4</v>
      </c>
      <c r="E27" s="108">
        <v>4</v>
      </c>
      <c r="F27" s="108">
        <v>4</v>
      </c>
      <c r="G27" s="110">
        <v>4</v>
      </c>
      <c r="H27" s="112">
        <v>4</v>
      </c>
      <c r="I27" s="114">
        <v>4</v>
      </c>
      <c r="J27" s="114">
        <v>4</v>
      </c>
      <c r="K27" s="114">
        <v>4</v>
      </c>
    </row>
    <row r="28" spans="1:11" x14ac:dyDescent="0.5">
      <c r="A28" s="103">
        <v>27</v>
      </c>
      <c r="B28" s="104" t="s">
        <v>19</v>
      </c>
      <c r="C28" s="28">
        <v>1</v>
      </c>
      <c r="D28" s="108">
        <v>5</v>
      </c>
      <c r="E28" s="108">
        <v>5</v>
      </c>
      <c r="F28" s="108">
        <v>5</v>
      </c>
      <c r="G28" s="110">
        <v>5</v>
      </c>
      <c r="H28" s="112">
        <v>5</v>
      </c>
      <c r="I28" s="114">
        <v>5</v>
      </c>
      <c r="J28" s="114">
        <v>5</v>
      </c>
      <c r="K28" s="114">
        <v>5</v>
      </c>
    </row>
    <row r="29" spans="1:11" x14ac:dyDescent="0.5">
      <c r="A29" s="103">
        <v>28</v>
      </c>
      <c r="B29" s="104" t="s">
        <v>73</v>
      </c>
      <c r="C29" s="28">
        <v>1</v>
      </c>
      <c r="D29" s="108">
        <v>5</v>
      </c>
      <c r="E29" s="108">
        <v>4</v>
      </c>
      <c r="F29" s="108">
        <v>4</v>
      </c>
      <c r="G29" s="110">
        <v>4</v>
      </c>
      <c r="H29" s="112">
        <v>4</v>
      </c>
      <c r="I29" s="114">
        <v>4</v>
      </c>
      <c r="J29" s="114">
        <v>4</v>
      </c>
      <c r="K29" s="114">
        <v>4</v>
      </c>
    </row>
    <row r="30" spans="1:11" x14ac:dyDescent="0.5">
      <c r="A30" s="103">
        <v>29</v>
      </c>
      <c r="B30" s="104" t="s">
        <v>19</v>
      </c>
      <c r="C30" s="28">
        <v>1</v>
      </c>
      <c r="D30" s="108">
        <v>5</v>
      </c>
      <c r="E30" s="108">
        <v>4</v>
      </c>
      <c r="F30" s="108">
        <v>5</v>
      </c>
      <c r="G30" s="110">
        <v>5</v>
      </c>
      <c r="H30" s="112">
        <v>4</v>
      </c>
      <c r="I30" s="114">
        <v>5</v>
      </c>
      <c r="J30" s="114">
        <v>5</v>
      </c>
      <c r="K30" s="114">
        <v>4</v>
      </c>
    </row>
    <row r="31" spans="1:11" x14ac:dyDescent="0.5">
      <c r="A31" s="103">
        <v>30</v>
      </c>
      <c r="B31" s="104" t="s">
        <v>20</v>
      </c>
      <c r="C31" s="28">
        <v>1</v>
      </c>
      <c r="D31" s="108">
        <v>5</v>
      </c>
      <c r="E31" s="108">
        <v>4</v>
      </c>
      <c r="F31" s="108">
        <v>4</v>
      </c>
      <c r="G31" s="110">
        <v>5</v>
      </c>
      <c r="H31" s="112">
        <v>2</v>
      </c>
      <c r="I31" s="114">
        <v>4</v>
      </c>
      <c r="J31" s="114">
        <v>5</v>
      </c>
      <c r="K31" s="114">
        <v>5</v>
      </c>
    </row>
    <row r="32" spans="1:11" x14ac:dyDescent="0.5">
      <c r="A32" s="103">
        <v>31</v>
      </c>
      <c r="B32" s="104" t="s">
        <v>19</v>
      </c>
      <c r="C32" s="28">
        <v>1</v>
      </c>
      <c r="D32" s="108">
        <v>5</v>
      </c>
      <c r="E32" s="108">
        <v>1</v>
      </c>
      <c r="F32" s="108">
        <v>3</v>
      </c>
      <c r="G32" s="110">
        <v>4</v>
      </c>
      <c r="H32" s="112">
        <v>3</v>
      </c>
      <c r="I32" s="114">
        <v>5</v>
      </c>
      <c r="J32" s="114">
        <v>4</v>
      </c>
      <c r="K32" s="114">
        <v>5</v>
      </c>
    </row>
    <row r="33" spans="1:11" x14ac:dyDescent="0.5">
      <c r="A33" s="103">
        <v>32</v>
      </c>
      <c r="B33" s="104" t="s">
        <v>19</v>
      </c>
      <c r="C33" s="28"/>
      <c r="D33" s="108">
        <v>5</v>
      </c>
      <c r="E33" s="108">
        <v>5</v>
      </c>
      <c r="F33" s="108">
        <v>5</v>
      </c>
      <c r="G33" s="110">
        <v>4</v>
      </c>
      <c r="H33" s="112">
        <v>2</v>
      </c>
      <c r="I33" s="114">
        <v>4</v>
      </c>
      <c r="J33" s="114">
        <v>5</v>
      </c>
      <c r="K33" s="114">
        <v>5</v>
      </c>
    </row>
    <row r="34" spans="1:11" x14ac:dyDescent="0.5">
      <c r="A34" s="103">
        <v>33</v>
      </c>
      <c r="B34" s="104" t="s">
        <v>92</v>
      </c>
      <c r="C34" s="28"/>
      <c r="D34" s="108">
        <v>5</v>
      </c>
      <c r="E34" s="108">
        <v>5</v>
      </c>
      <c r="F34" s="108">
        <v>5</v>
      </c>
      <c r="G34" s="110">
        <v>5</v>
      </c>
      <c r="H34" s="112">
        <v>5</v>
      </c>
      <c r="I34" s="114">
        <v>5</v>
      </c>
      <c r="J34" s="114">
        <v>5</v>
      </c>
      <c r="K34" s="114">
        <v>5</v>
      </c>
    </row>
    <row r="35" spans="1:11" x14ac:dyDescent="0.5">
      <c r="A35" s="103">
        <v>34</v>
      </c>
      <c r="B35" s="104" t="s">
        <v>19</v>
      </c>
      <c r="C35" s="28"/>
      <c r="D35" s="108">
        <v>5</v>
      </c>
      <c r="E35" s="108">
        <v>4</v>
      </c>
      <c r="F35" s="108">
        <v>4</v>
      </c>
      <c r="G35" s="110">
        <v>5</v>
      </c>
      <c r="H35" s="112">
        <v>4</v>
      </c>
      <c r="I35" s="114">
        <v>5</v>
      </c>
      <c r="J35" s="114">
        <v>3</v>
      </c>
      <c r="K35" s="114">
        <v>4</v>
      </c>
    </row>
    <row r="36" spans="1:11" x14ac:dyDescent="0.5">
      <c r="A36" s="103">
        <v>35</v>
      </c>
      <c r="B36" s="104" t="s">
        <v>68</v>
      </c>
      <c r="C36" s="28"/>
      <c r="D36" s="108">
        <v>4</v>
      </c>
      <c r="E36" s="108">
        <v>4</v>
      </c>
      <c r="F36" s="108">
        <v>4</v>
      </c>
      <c r="G36" s="110">
        <v>5</v>
      </c>
      <c r="H36" s="112">
        <v>4</v>
      </c>
      <c r="I36" s="114">
        <v>5</v>
      </c>
      <c r="J36" s="114">
        <v>5</v>
      </c>
      <c r="K36" s="114">
        <v>1</v>
      </c>
    </row>
    <row r="37" spans="1:11" x14ac:dyDescent="0.5">
      <c r="A37" s="103">
        <v>36</v>
      </c>
      <c r="B37" s="104" t="s">
        <v>19</v>
      </c>
      <c r="C37" s="28"/>
      <c r="D37" s="108">
        <v>5</v>
      </c>
      <c r="E37" s="108">
        <v>5</v>
      </c>
      <c r="F37" s="108">
        <v>5</v>
      </c>
      <c r="G37" s="110">
        <v>5</v>
      </c>
      <c r="H37" s="112">
        <v>1</v>
      </c>
      <c r="I37" s="114">
        <v>4</v>
      </c>
      <c r="J37" s="114">
        <v>4</v>
      </c>
      <c r="K37" s="114">
        <v>4</v>
      </c>
    </row>
    <row r="38" spans="1:11" x14ac:dyDescent="0.5">
      <c r="A38" s="103">
        <v>37</v>
      </c>
      <c r="B38" s="105" t="s">
        <v>74</v>
      </c>
      <c r="C38" s="28"/>
      <c r="D38" s="108">
        <v>4</v>
      </c>
      <c r="E38" s="108">
        <v>4</v>
      </c>
      <c r="F38" s="108">
        <v>4</v>
      </c>
      <c r="G38" s="110">
        <v>4</v>
      </c>
      <c r="H38" s="112">
        <v>3</v>
      </c>
      <c r="I38" s="114">
        <v>4</v>
      </c>
      <c r="J38" s="114">
        <v>4</v>
      </c>
      <c r="K38" s="114">
        <v>4</v>
      </c>
    </row>
    <row r="39" spans="1:11" x14ac:dyDescent="0.5">
      <c r="A39" s="103">
        <v>38</v>
      </c>
      <c r="B39" s="104" t="s">
        <v>19</v>
      </c>
      <c r="C39" s="28"/>
      <c r="D39" s="108">
        <v>4</v>
      </c>
      <c r="E39" s="108">
        <v>2</v>
      </c>
      <c r="F39" s="108">
        <v>5</v>
      </c>
      <c r="G39" s="110">
        <v>4</v>
      </c>
      <c r="H39" s="112">
        <v>1</v>
      </c>
      <c r="I39" s="114">
        <v>3</v>
      </c>
      <c r="J39" s="114">
        <v>4</v>
      </c>
      <c r="K39" s="114">
        <v>5</v>
      </c>
    </row>
    <row r="40" spans="1:11" x14ac:dyDescent="0.5">
      <c r="A40" s="103">
        <v>39</v>
      </c>
      <c r="B40" s="105" t="s">
        <v>74</v>
      </c>
      <c r="C40" s="28"/>
      <c r="D40" s="108">
        <v>4</v>
      </c>
      <c r="E40" s="108">
        <v>3</v>
      </c>
      <c r="F40" s="108">
        <v>3</v>
      </c>
      <c r="G40" s="110">
        <v>3</v>
      </c>
      <c r="H40" s="112">
        <v>2</v>
      </c>
      <c r="I40" s="114">
        <v>4</v>
      </c>
      <c r="J40" s="114">
        <v>4</v>
      </c>
      <c r="K40" s="114">
        <v>5</v>
      </c>
    </row>
    <row r="41" spans="1:11" x14ac:dyDescent="0.5">
      <c r="A41" s="103">
        <v>40</v>
      </c>
      <c r="B41" s="104" t="s">
        <v>63</v>
      </c>
      <c r="C41" s="28"/>
      <c r="D41" s="108">
        <v>4</v>
      </c>
      <c r="E41" s="108">
        <v>3</v>
      </c>
      <c r="F41" s="108">
        <v>4</v>
      </c>
      <c r="G41" s="110">
        <v>3</v>
      </c>
      <c r="H41" s="112">
        <v>2</v>
      </c>
      <c r="I41" s="114">
        <v>4</v>
      </c>
      <c r="J41" s="114">
        <v>4</v>
      </c>
      <c r="K41" s="114">
        <v>4</v>
      </c>
    </row>
    <row r="42" spans="1:11" x14ac:dyDescent="0.5">
      <c r="A42" s="103">
        <v>41</v>
      </c>
      <c r="B42" s="104" t="s">
        <v>20</v>
      </c>
      <c r="C42" s="28"/>
      <c r="D42" s="108">
        <v>4</v>
      </c>
      <c r="E42" s="108">
        <v>2</v>
      </c>
      <c r="F42" s="108">
        <v>4</v>
      </c>
      <c r="G42" s="110">
        <v>4</v>
      </c>
      <c r="H42" s="112">
        <v>2</v>
      </c>
      <c r="I42" s="114">
        <v>4</v>
      </c>
      <c r="J42" s="114">
        <v>4</v>
      </c>
      <c r="K42" s="114">
        <v>4</v>
      </c>
    </row>
    <row r="43" spans="1:11" x14ac:dyDescent="0.5">
      <c r="A43" s="103">
        <v>42</v>
      </c>
      <c r="B43" s="104" t="s">
        <v>19</v>
      </c>
      <c r="C43" s="28"/>
      <c r="D43" s="108">
        <v>4</v>
      </c>
      <c r="E43" s="108">
        <v>4</v>
      </c>
      <c r="F43" s="108">
        <v>4</v>
      </c>
      <c r="G43" s="110">
        <v>4</v>
      </c>
      <c r="H43" s="112">
        <v>4</v>
      </c>
      <c r="I43" s="114">
        <v>4</v>
      </c>
      <c r="J43" s="114">
        <v>4</v>
      </c>
      <c r="K43" s="114">
        <v>4</v>
      </c>
    </row>
    <row r="44" spans="1:11" x14ac:dyDescent="0.5">
      <c r="A44" s="103">
        <v>43</v>
      </c>
      <c r="B44" s="104" t="s">
        <v>19</v>
      </c>
      <c r="C44" s="28"/>
      <c r="D44" s="108">
        <v>4</v>
      </c>
      <c r="E44" s="108">
        <v>4</v>
      </c>
      <c r="F44" s="108">
        <v>4</v>
      </c>
      <c r="G44" s="110">
        <v>4</v>
      </c>
      <c r="H44" s="112">
        <v>1</v>
      </c>
      <c r="I44" s="114">
        <v>3</v>
      </c>
      <c r="J44" s="114">
        <v>5</v>
      </c>
      <c r="K44" s="114">
        <v>4</v>
      </c>
    </row>
    <row r="45" spans="1:11" x14ac:dyDescent="0.5">
      <c r="A45" s="103">
        <v>44</v>
      </c>
      <c r="B45" s="104" t="s">
        <v>19</v>
      </c>
      <c r="C45" s="28"/>
      <c r="D45" s="108">
        <v>4</v>
      </c>
      <c r="E45" s="108">
        <v>2</v>
      </c>
      <c r="F45" s="108">
        <v>5</v>
      </c>
      <c r="G45" s="110">
        <v>5</v>
      </c>
      <c r="H45" s="112">
        <v>1</v>
      </c>
      <c r="I45" s="114">
        <v>3</v>
      </c>
      <c r="J45" s="114">
        <v>5</v>
      </c>
      <c r="K45" s="114">
        <v>5</v>
      </c>
    </row>
    <row r="46" spans="1:11" x14ac:dyDescent="0.5">
      <c r="A46" s="103">
        <v>45</v>
      </c>
      <c r="B46" s="104" t="s">
        <v>19</v>
      </c>
      <c r="C46" s="28"/>
      <c r="D46" s="108">
        <v>5</v>
      </c>
      <c r="E46" s="108">
        <v>2</v>
      </c>
      <c r="F46" s="108">
        <v>2</v>
      </c>
      <c r="G46" s="110">
        <v>3</v>
      </c>
      <c r="H46" s="112">
        <v>3</v>
      </c>
      <c r="I46" s="114">
        <v>3</v>
      </c>
      <c r="J46" s="114">
        <v>3</v>
      </c>
      <c r="K46" s="114">
        <v>3</v>
      </c>
    </row>
    <row r="47" spans="1:11" x14ac:dyDescent="0.5">
      <c r="A47" s="103">
        <v>46</v>
      </c>
      <c r="B47" s="104" t="s">
        <v>19</v>
      </c>
      <c r="C47" s="28">
        <v>1</v>
      </c>
      <c r="D47" s="108">
        <v>5</v>
      </c>
      <c r="E47" s="108">
        <v>4</v>
      </c>
      <c r="F47" s="108">
        <v>3</v>
      </c>
      <c r="G47" s="110">
        <v>4</v>
      </c>
      <c r="H47" s="112">
        <v>4</v>
      </c>
      <c r="I47" s="114">
        <v>4</v>
      </c>
      <c r="J47" s="114">
        <v>4</v>
      </c>
      <c r="K47" s="114">
        <v>4</v>
      </c>
    </row>
    <row r="48" spans="1:11" x14ac:dyDescent="0.5">
      <c r="A48" s="103">
        <v>47</v>
      </c>
      <c r="B48" s="104" t="s">
        <v>19</v>
      </c>
      <c r="C48" s="28">
        <v>1</v>
      </c>
      <c r="D48" s="108">
        <v>4</v>
      </c>
      <c r="E48" s="108">
        <v>4</v>
      </c>
      <c r="F48" s="108">
        <v>4</v>
      </c>
      <c r="G48" s="110">
        <v>4</v>
      </c>
      <c r="H48" s="112">
        <v>4</v>
      </c>
      <c r="I48" s="114">
        <v>4</v>
      </c>
      <c r="J48" s="114">
        <v>4</v>
      </c>
      <c r="K48" s="114">
        <v>4</v>
      </c>
    </row>
    <row r="49" spans="1:11" x14ac:dyDescent="0.5">
      <c r="A49" s="103">
        <v>48</v>
      </c>
      <c r="B49" s="104" t="s">
        <v>19</v>
      </c>
      <c r="C49" s="28">
        <v>1</v>
      </c>
      <c r="D49" s="108">
        <v>5</v>
      </c>
      <c r="E49" s="108">
        <v>3</v>
      </c>
      <c r="F49" s="108">
        <v>4</v>
      </c>
      <c r="G49" s="110">
        <v>5</v>
      </c>
      <c r="H49" s="112">
        <v>2</v>
      </c>
      <c r="I49" s="114">
        <v>4</v>
      </c>
      <c r="J49" s="114">
        <v>5</v>
      </c>
      <c r="K49" s="114">
        <v>5</v>
      </c>
    </row>
    <row r="50" spans="1:11" x14ac:dyDescent="0.5">
      <c r="A50" s="103">
        <v>49</v>
      </c>
      <c r="B50" s="104" t="s">
        <v>19</v>
      </c>
      <c r="C50" s="28">
        <v>1</v>
      </c>
      <c r="D50" s="108">
        <v>5</v>
      </c>
      <c r="E50" s="108">
        <v>5</v>
      </c>
      <c r="F50" s="108">
        <v>5</v>
      </c>
      <c r="G50" s="110">
        <v>5</v>
      </c>
      <c r="H50" s="112">
        <v>3</v>
      </c>
      <c r="I50" s="114">
        <v>4</v>
      </c>
      <c r="J50" s="114">
        <v>5</v>
      </c>
      <c r="K50" s="114">
        <v>5</v>
      </c>
    </row>
    <row r="51" spans="1:11" x14ac:dyDescent="0.5">
      <c r="A51" s="103">
        <v>50</v>
      </c>
      <c r="B51" s="104" t="s">
        <v>73</v>
      </c>
      <c r="C51" s="28">
        <v>1</v>
      </c>
      <c r="D51" s="108">
        <v>4</v>
      </c>
      <c r="E51" s="108">
        <v>4</v>
      </c>
      <c r="F51" s="108">
        <v>4</v>
      </c>
      <c r="G51" s="110">
        <v>4</v>
      </c>
      <c r="H51" s="112">
        <v>2</v>
      </c>
      <c r="I51" s="114">
        <v>5</v>
      </c>
      <c r="J51" s="114">
        <v>5</v>
      </c>
      <c r="K51" s="114">
        <v>5</v>
      </c>
    </row>
    <row r="52" spans="1:11" x14ac:dyDescent="0.5">
      <c r="A52" s="103">
        <v>51</v>
      </c>
      <c r="B52" s="104" t="s">
        <v>19</v>
      </c>
      <c r="C52" s="28">
        <v>1</v>
      </c>
      <c r="D52" s="108">
        <v>4</v>
      </c>
      <c r="E52" s="108">
        <v>3</v>
      </c>
      <c r="F52" s="108">
        <v>5</v>
      </c>
      <c r="G52" s="110">
        <v>4</v>
      </c>
      <c r="H52" s="112">
        <v>1</v>
      </c>
      <c r="I52" s="114">
        <v>3</v>
      </c>
      <c r="J52" s="114">
        <v>4</v>
      </c>
      <c r="K52" s="114">
        <v>4</v>
      </c>
    </row>
    <row r="53" spans="1:11" x14ac:dyDescent="0.5">
      <c r="A53" s="103">
        <v>52</v>
      </c>
      <c r="B53" s="104" t="s">
        <v>19</v>
      </c>
      <c r="C53" s="28">
        <v>1</v>
      </c>
      <c r="D53" s="108">
        <v>3</v>
      </c>
      <c r="E53" s="108">
        <v>3</v>
      </c>
      <c r="F53" s="108">
        <v>4</v>
      </c>
      <c r="G53" s="110">
        <v>4</v>
      </c>
      <c r="H53" s="112">
        <v>1</v>
      </c>
      <c r="I53" s="114">
        <v>3</v>
      </c>
      <c r="J53" s="114">
        <v>5</v>
      </c>
      <c r="K53" s="114">
        <v>5</v>
      </c>
    </row>
    <row r="54" spans="1:11" x14ac:dyDescent="0.5">
      <c r="A54" s="103">
        <v>53</v>
      </c>
      <c r="B54" s="104" t="s">
        <v>19</v>
      </c>
      <c r="C54" s="28">
        <v>1</v>
      </c>
      <c r="D54" s="108">
        <v>5</v>
      </c>
      <c r="E54" s="108">
        <v>3</v>
      </c>
      <c r="F54" s="108">
        <v>5</v>
      </c>
      <c r="G54" s="110">
        <v>5</v>
      </c>
      <c r="H54" s="112">
        <v>3</v>
      </c>
      <c r="I54" s="114">
        <v>5</v>
      </c>
      <c r="J54" s="114">
        <v>4</v>
      </c>
      <c r="K54" s="114">
        <v>5</v>
      </c>
    </row>
    <row r="55" spans="1:11" x14ac:dyDescent="0.5">
      <c r="A55" s="103">
        <v>54</v>
      </c>
      <c r="B55" s="104" t="s">
        <v>19</v>
      </c>
      <c r="C55" s="28">
        <v>1</v>
      </c>
      <c r="D55" s="108">
        <v>5</v>
      </c>
      <c r="E55" s="108">
        <v>3</v>
      </c>
      <c r="F55" s="108">
        <v>3</v>
      </c>
      <c r="G55" s="110">
        <v>4</v>
      </c>
      <c r="H55" s="112">
        <v>1</v>
      </c>
      <c r="I55" s="114">
        <v>4</v>
      </c>
      <c r="J55" s="114">
        <v>5</v>
      </c>
      <c r="K55" s="114">
        <v>5</v>
      </c>
    </row>
    <row r="56" spans="1:11" x14ac:dyDescent="0.5">
      <c r="A56" s="103">
        <v>55</v>
      </c>
      <c r="B56" s="104" t="s">
        <v>19</v>
      </c>
      <c r="C56" s="28">
        <v>1</v>
      </c>
      <c r="D56" s="108">
        <v>5</v>
      </c>
      <c r="E56" s="108">
        <v>5</v>
      </c>
      <c r="F56" s="108">
        <v>5</v>
      </c>
      <c r="G56" s="110">
        <v>5</v>
      </c>
      <c r="H56" s="112">
        <v>5</v>
      </c>
      <c r="I56" s="114">
        <v>5</v>
      </c>
      <c r="J56" s="114">
        <v>5</v>
      </c>
      <c r="K56" s="114">
        <v>5</v>
      </c>
    </row>
    <row r="57" spans="1:11" x14ac:dyDescent="0.5">
      <c r="A57" s="103">
        <v>56</v>
      </c>
      <c r="B57" s="104" t="s">
        <v>92</v>
      </c>
      <c r="C57" s="28">
        <v>1</v>
      </c>
      <c r="D57" s="108">
        <v>2</v>
      </c>
      <c r="E57" s="108">
        <v>4</v>
      </c>
      <c r="F57" s="108">
        <v>5</v>
      </c>
      <c r="G57" s="110">
        <v>5</v>
      </c>
      <c r="H57" s="112">
        <v>2</v>
      </c>
      <c r="I57" s="114">
        <v>4</v>
      </c>
      <c r="J57" s="114">
        <v>4</v>
      </c>
      <c r="K57" s="114">
        <v>5</v>
      </c>
    </row>
    <row r="58" spans="1:11" x14ac:dyDescent="0.5">
      <c r="A58" s="103">
        <v>57</v>
      </c>
      <c r="B58" s="104" t="s">
        <v>87</v>
      </c>
      <c r="C58" s="28">
        <v>0</v>
      </c>
      <c r="D58" s="108">
        <v>4</v>
      </c>
      <c r="E58" s="108">
        <v>4</v>
      </c>
      <c r="F58" s="108">
        <v>4</v>
      </c>
      <c r="G58" s="110">
        <v>4</v>
      </c>
      <c r="H58" s="112">
        <v>2</v>
      </c>
      <c r="I58" s="114">
        <v>4</v>
      </c>
      <c r="J58" s="114">
        <v>4</v>
      </c>
      <c r="K58" s="114">
        <v>5</v>
      </c>
    </row>
    <row r="59" spans="1:11" x14ac:dyDescent="0.5">
      <c r="A59" s="103">
        <v>58</v>
      </c>
      <c r="B59" s="104" t="s">
        <v>68</v>
      </c>
      <c r="C59" s="28">
        <v>1</v>
      </c>
      <c r="D59" s="108">
        <v>4</v>
      </c>
      <c r="E59" s="108">
        <v>4</v>
      </c>
      <c r="F59" s="108">
        <v>1</v>
      </c>
      <c r="G59" s="110">
        <v>4</v>
      </c>
      <c r="H59" s="112">
        <v>4</v>
      </c>
      <c r="I59" s="114">
        <v>5</v>
      </c>
      <c r="J59" s="114">
        <v>5</v>
      </c>
      <c r="K59" s="114">
        <v>5</v>
      </c>
    </row>
    <row r="60" spans="1:11" x14ac:dyDescent="0.5">
      <c r="A60" s="103">
        <v>59</v>
      </c>
      <c r="B60" s="105" t="s">
        <v>74</v>
      </c>
      <c r="C60" s="28"/>
      <c r="D60" s="108">
        <v>5</v>
      </c>
      <c r="E60" s="108">
        <v>5</v>
      </c>
      <c r="F60" s="108">
        <v>5</v>
      </c>
      <c r="G60" s="110">
        <v>5</v>
      </c>
      <c r="H60" s="112">
        <v>5</v>
      </c>
      <c r="I60" s="114">
        <v>5</v>
      </c>
      <c r="J60" s="114">
        <v>5</v>
      </c>
      <c r="K60" s="114">
        <v>5</v>
      </c>
    </row>
    <row r="61" spans="1:11" x14ac:dyDescent="0.5">
      <c r="A61" s="103">
        <v>60</v>
      </c>
      <c r="B61" s="104" t="s">
        <v>19</v>
      </c>
      <c r="C61" s="28"/>
      <c r="D61" s="108">
        <v>4</v>
      </c>
      <c r="E61" s="108">
        <v>2</v>
      </c>
      <c r="F61" s="108">
        <v>4</v>
      </c>
      <c r="G61" s="110">
        <v>4</v>
      </c>
      <c r="H61" s="112">
        <v>4</v>
      </c>
      <c r="I61" s="114">
        <v>4</v>
      </c>
      <c r="J61" s="114">
        <v>4</v>
      </c>
      <c r="K61" s="114">
        <v>4</v>
      </c>
    </row>
    <row r="62" spans="1:11" x14ac:dyDescent="0.5">
      <c r="A62" s="103">
        <v>61</v>
      </c>
      <c r="B62" s="104" t="s">
        <v>19</v>
      </c>
      <c r="C62" s="28"/>
      <c r="D62" s="108">
        <v>5</v>
      </c>
      <c r="E62" s="108">
        <v>3</v>
      </c>
      <c r="F62" s="108">
        <v>4</v>
      </c>
      <c r="G62" s="110">
        <v>4</v>
      </c>
      <c r="H62" s="112">
        <v>1</v>
      </c>
      <c r="I62" s="114">
        <v>3</v>
      </c>
      <c r="J62" s="114">
        <v>4</v>
      </c>
      <c r="K62" s="114">
        <v>5</v>
      </c>
    </row>
    <row r="63" spans="1:11" x14ac:dyDescent="0.5">
      <c r="A63" s="103">
        <v>62</v>
      </c>
      <c r="B63" s="104" t="s">
        <v>26</v>
      </c>
      <c r="C63" s="28"/>
      <c r="D63" s="108">
        <v>4</v>
      </c>
      <c r="E63" s="108">
        <v>5</v>
      </c>
      <c r="F63" s="108">
        <v>4</v>
      </c>
      <c r="G63" s="110">
        <v>4</v>
      </c>
      <c r="H63" s="112">
        <v>3</v>
      </c>
      <c r="I63" s="114">
        <v>4</v>
      </c>
      <c r="J63" s="114">
        <v>4</v>
      </c>
      <c r="K63" s="114">
        <v>4</v>
      </c>
    </row>
    <row r="64" spans="1:11" x14ac:dyDescent="0.5">
      <c r="A64" s="103">
        <v>63</v>
      </c>
      <c r="B64" s="104" t="s">
        <v>92</v>
      </c>
      <c r="C64" s="28"/>
      <c r="D64" s="108">
        <v>5</v>
      </c>
      <c r="E64" s="108">
        <v>4</v>
      </c>
      <c r="F64" s="108">
        <v>5</v>
      </c>
      <c r="G64" s="110">
        <v>4</v>
      </c>
      <c r="H64" s="112">
        <v>2</v>
      </c>
      <c r="I64" s="114">
        <v>4</v>
      </c>
      <c r="J64" s="114">
        <v>5</v>
      </c>
      <c r="K64" s="114">
        <v>5</v>
      </c>
    </row>
    <row r="65" spans="1:11" x14ac:dyDescent="0.5">
      <c r="A65" s="103">
        <v>64</v>
      </c>
      <c r="B65" s="104" t="s">
        <v>19</v>
      </c>
      <c r="C65" s="28"/>
      <c r="D65" s="108">
        <v>5</v>
      </c>
      <c r="E65" s="108">
        <v>2</v>
      </c>
      <c r="F65" s="108">
        <v>5</v>
      </c>
      <c r="G65" s="110">
        <v>4</v>
      </c>
      <c r="H65" s="112">
        <v>1</v>
      </c>
      <c r="I65" s="114">
        <v>4</v>
      </c>
      <c r="J65" s="114">
        <v>3</v>
      </c>
      <c r="K65" s="114">
        <v>4</v>
      </c>
    </row>
    <row r="66" spans="1:11" x14ac:dyDescent="0.5">
      <c r="A66" s="103">
        <v>65</v>
      </c>
      <c r="B66" s="104" t="s">
        <v>19</v>
      </c>
      <c r="C66" s="28"/>
      <c r="D66" s="108">
        <v>4</v>
      </c>
      <c r="E66" s="108">
        <v>3</v>
      </c>
      <c r="F66" s="108">
        <v>3</v>
      </c>
      <c r="G66" s="110">
        <v>3</v>
      </c>
      <c r="H66" s="112">
        <v>1</v>
      </c>
      <c r="I66" s="114">
        <v>4</v>
      </c>
      <c r="J66" s="114">
        <v>4</v>
      </c>
      <c r="K66" s="114">
        <v>4</v>
      </c>
    </row>
    <row r="67" spans="1:11" x14ac:dyDescent="0.5">
      <c r="A67" s="103">
        <v>66</v>
      </c>
      <c r="B67" s="104" t="s">
        <v>20</v>
      </c>
      <c r="C67" s="28"/>
      <c r="D67" s="108">
        <v>5</v>
      </c>
      <c r="E67" s="108">
        <v>4</v>
      </c>
      <c r="F67" s="108">
        <v>4</v>
      </c>
      <c r="G67" s="110">
        <v>5</v>
      </c>
      <c r="H67" s="112">
        <v>3</v>
      </c>
      <c r="I67" s="114">
        <v>4</v>
      </c>
      <c r="J67" s="114">
        <v>4</v>
      </c>
      <c r="K67" s="114">
        <v>5</v>
      </c>
    </row>
    <row r="68" spans="1:11" x14ac:dyDescent="0.5">
      <c r="A68" s="103">
        <v>67</v>
      </c>
      <c r="B68" s="104" t="s">
        <v>63</v>
      </c>
      <c r="C68" s="28"/>
      <c r="D68" s="108">
        <v>4</v>
      </c>
      <c r="E68" s="108">
        <v>4</v>
      </c>
      <c r="F68" s="108">
        <v>4</v>
      </c>
      <c r="G68" s="110">
        <v>4</v>
      </c>
      <c r="H68" s="112">
        <v>3</v>
      </c>
      <c r="I68" s="114">
        <v>3</v>
      </c>
      <c r="J68" s="114">
        <v>4</v>
      </c>
      <c r="K68" s="114">
        <v>4</v>
      </c>
    </row>
    <row r="69" spans="1:11" x14ac:dyDescent="0.5">
      <c r="A69" s="103">
        <v>68</v>
      </c>
      <c r="B69" s="105" t="s">
        <v>74</v>
      </c>
      <c r="C69" s="28"/>
      <c r="D69" s="108">
        <v>5</v>
      </c>
      <c r="E69" s="108">
        <v>5</v>
      </c>
      <c r="F69" s="108">
        <v>5</v>
      </c>
      <c r="G69" s="110">
        <v>5</v>
      </c>
      <c r="H69" s="112">
        <v>3</v>
      </c>
      <c r="I69" s="114">
        <v>4</v>
      </c>
      <c r="J69" s="114">
        <v>4</v>
      </c>
      <c r="K69" s="114">
        <v>4</v>
      </c>
    </row>
    <row r="70" spans="1:11" x14ac:dyDescent="0.5">
      <c r="A70" s="103">
        <v>69</v>
      </c>
      <c r="B70" s="105" t="s">
        <v>74</v>
      </c>
      <c r="C70" s="28"/>
      <c r="D70" s="108">
        <v>4</v>
      </c>
      <c r="E70" s="108">
        <v>4</v>
      </c>
      <c r="F70" s="108">
        <v>5</v>
      </c>
      <c r="G70" s="110">
        <v>5</v>
      </c>
      <c r="H70" s="112">
        <v>3</v>
      </c>
      <c r="I70" s="114">
        <v>5</v>
      </c>
      <c r="J70" s="114">
        <v>5</v>
      </c>
      <c r="K70" s="114">
        <v>5</v>
      </c>
    </row>
    <row r="71" spans="1:11" x14ac:dyDescent="0.5">
      <c r="A71" s="103">
        <v>70</v>
      </c>
      <c r="B71" s="105" t="s">
        <v>74</v>
      </c>
      <c r="C71" s="28"/>
      <c r="D71" s="108">
        <v>5</v>
      </c>
      <c r="E71" s="108">
        <v>4</v>
      </c>
      <c r="F71" s="108">
        <v>5</v>
      </c>
      <c r="G71" s="110">
        <v>5</v>
      </c>
      <c r="H71" s="112">
        <v>5</v>
      </c>
      <c r="I71" s="114">
        <v>5</v>
      </c>
      <c r="J71" s="114">
        <v>5</v>
      </c>
      <c r="K71" s="114">
        <v>5</v>
      </c>
    </row>
    <row r="72" spans="1:11" x14ac:dyDescent="0.5">
      <c r="A72" s="103">
        <v>71</v>
      </c>
      <c r="B72" s="104" t="s">
        <v>20</v>
      </c>
      <c r="C72" s="28"/>
      <c r="D72" s="108">
        <v>5</v>
      </c>
      <c r="E72" s="108">
        <v>5</v>
      </c>
      <c r="F72" s="108">
        <v>5</v>
      </c>
      <c r="G72" s="110">
        <v>5</v>
      </c>
      <c r="H72" s="112">
        <v>1</v>
      </c>
      <c r="I72" s="114">
        <v>4</v>
      </c>
      <c r="J72" s="114">
        <v>5</v>
      </c>
      <c r="K72" s="114">
        <v>5</v>
      </c>
    </row>
    <row r="73" spans="1:11" x14ac:dyDescent="0.5">
      <c r="A73" s="103">
        <v>72</v>
      </c>
      <c r="B73" s="104" t="s">
        <v>19</v>
      </c>
      <c r="C73" s="28"/>
      <c r="D73" s="108">
        <v>5</v>
      </c>
      <c r="E73" s="108">
        <v>4</v>
      </c>
      <c r="F73" s="108">
        <v>5</v>
      </c>
      <c r="G73" s="110">
        <v>5</v>
      </c>
      <c r="H73" s="112">
        <v>2</v>
      </c>
      <c r="I73" s="114">
        <v>4</v>
      </c>
      <c r="J73" s="114">
        <v>5</v>
      </c>
      <c r="K73" s="114">
        <v>5</v>
      </c>
    </row>
    <row r="74" spans="1:11" x14ac:dyDescent="0.5">
      <c r="A74" s="103">
        <v>73</v>
      </c>
      <c r="B74" s="105" t="s">
        <v>74</v>
      </c>
      <c r="C74" s="28"/>
      <c r="D74" s="108">
        <v>5</v>
      </c>
      <c r="E74" s="108">
        <v>4</v>
      </c>
      <c r="F74" s="108">
        <v>4</v>
      </c>
      <c r="G74" s="110">
        <v>5</v>
      </c>
      <c r="H74" s="112">
        <v>4</v>
      </c>
      <c r="I74" s="114">
        <v>5</v>
      </c>
      <c r="J74" s="114">
        <v>5</v>
      </c>
      <c r="K74" s="114">
        <v>5</v>
      </c>
    </row>
    <row r="75" spans="1:11" x14ac:dyDescent="0.5">
      <c r="A75" s="103">
        <v>74</v>
      </c>
      <c r="B75" s="104" t="s">
        <v>91</v>
      </c>
      <c r="C75" s="28"/>
      <c r="D75" s="108">
        <v>5</v>
      </c>
      <c r="E75" s="108">
        <v>4</v>
      </c>
      <c r="F75" s="108">
        <v>4</v>
      </c>
      <c r="G75" s="110">
        <v>4</v>
      </c>
      <c r="H75" s="112">
        <v>1</v>
      </c>
      <c r="I75" s="114">
        <v>3</v>
      </c>
      <c r="J75" s="114">
        <v>5</v>
      </c>
      <c r="K75" s="114">
        <v>4</v>
      </c>
    </row>
    <row r="76" spans="1:11" x14ac:dyDescent="0.5">
      <c r="A76" s="103">
        <v>75</v>
      </c>
      <c r="B76" s="104" t="s">
        <v>19</v>
      </c>
      <c r="C76" s="28"/>
      <c r="D76" s="108">
        <v>5</v>
      </c>
      <c r="E76" s="108">
        <v>2</v>
      </c>
      <c r="F76" s="108">
        <v>2</v>
      </c>
      <c r="G76" s="110">
        <v>4</v>
      </c>
      <c r="H76" s="112">
        <v>2</v>
      </c>
      <c r="I76" s="114">
        <v>4</v>
      </c>
      <c r="J76" s="114">
        <v>4</v>
      </c>
      <c r="K76" s="114">
        <v>4</v>
      </c>
    </row>
    <row r="77" spans="1:11" x14ac:dyDescent="0.5">
      <c r="A77" s="103">
        <v>76</v>
      </c>
      <c r="B77" s="104" t="s">
        <v>63</v>
      </c>
      <c r="C77" s="28"/>
      <c r="D77" s="108">
        <v>5</v>
      </c>
      <c r="E77" s="108">
        <v>5</v>
      </c>
      <c r="F77" s="108">
        <v>5</v>
      </c>
      <c r="G77" s="110">
        <v>5</v>
      </c>
      <c r="H77" s="112">
        <v>1</v>
      </c>
      <c r="I77" s="114">
        <v>4</v>
      </c>
      <c r="J77" s="114">
        <v>4</v>
      </c>
      <c r="K77" s="114">
        <v>5</v>
      </c>
    </row>
    <row r="78" spans="1:11" x14ac:dyDescent="0.5">
      <c r="A78" s="103">
        <v>77</v>
      </c>
      <c r="B78" s="104" t="s">
        <v>19</v>
      </c>
      <c r="C78" s="28"/>
      <c r="D78" s="108">
        <v>4</v>
      </c>
      <c r="E78" s="108">
        <v>4</v>
      </c>
      <c r="F78" s="108">
        <v>4</v>
      </c>
      <c r="G78" s="110">
        <v>4</v>
      </c>
      <c r="H78" s="112">
        <v>2</v>
      </c>
      <c r="I78" s="114">
        <v>4</v>
      </c>
      <c r="J78" s="114">
        <v>4</v>
      </c>
      <c r="K78" s="114">
        <v>5</v>
      </c>
    </row>
    <row r="79" spans="1:11" x14ac:dyDescent="0.5">
      <c r="A79" s="103">
        <v>78</v>
      </c>
      <c r="B79" s="104" t="s">
        <v>63</v>
      </c>
      <c r="C79" s="28"/>
      <c r="D79" s="108">
        <v>5</v>
      </c>
      <c r="E79" s="108">
        <v>5</v>
      </c>
      <c r="F79" s="108">
        <v>5</v>
      </c>
      <c r="G79" s="110">
        <v>5</v>
      </c>
      <c r="H79" s="112">
        <v>3</v>
      </c>
      <c r="I79" s="114">
        <v>4</v>
      </c>
      <c r="J79" s="114">
        <v>5</v>
      </c>
      <c r="K79" s="114">
        <v>5</v>
      </c>
    </row>
    <row r="80" spans="1:11" x14ac:dyDescent="0.5">
      <c r="A80" s="103">
        <v>79</v>
      </c>
      <c r="B80" s="104" t="s">
        <v>19</v>
      </c>
      <c r="C80" s="28"/>
      <c r="D80" s="108">
        <v>4</v>
      </c>
      <c r="E80" s="108">
        <v>3</v>
      </c>
      <c r="F80" s="108">
        <v>3</v>
      </c>
      <c r="G80" s="110">
        <v>4</v>
      </c>
      <c r="H80" s="112">
        <v>3</v>
      </c>
      <c r="I80" s="114">
        <v>4</v>
      </c>
      <c r="J80" s="114">
        <v>4</v>
      </c>
      <c r="K80" s="114">
        <v>4</v>
      </c>
    </row>
    <row r="81" spans="1:11" x14ac:dyDescent="0.5">
      <c r="A81" s="103">
        <v>80</v>
      </c>
      <c r="B81" s="104" t="s">
        <v>92</v>
      </c>
      <c r="C81" s="28"/>
      <c r="D81" s="108">
        <v>5</v>
      </c>
      <c r="E81" s="108">
        <v>5</v>
      </c>
      <c r="F81" s="108">
        <v>4</v>
      </c>
      <c r="G81" s="110">
        <v>5</v>
      </c>
      <c r="H81" s="112">
        <v>2</v>
      </c>
      <c r="I81" s="114">
        <v>3</v>
      </c>
      <c r="J81" s="114">
        <v>4</v>
      </c>
      <c r="K81" s="114">
        <v>5</v>
      </c>
    </row>
    <row r="82" spans="1:11" x14ac:dyDescent="0.5">
      <c r="A82" s="103">
        <v>81</v>
      </c>
      <c r="B82" s="104" t="s">
        <v>73</v>
      </c>
      <c r="C82" s="28"/>
      <c r="D82" s="108">
        <v>5</v>
      </c>
      <c r="E82" s="108">
        <v>5</v>
      </c>
      <c r="F82" s="108">
        <v>5</v>
      </c>
      <c r="G82" s="110">
        <v>4</v>
      </c>
      <c r="H82" s="112">
        <v>1</v>
      </c>
      <c r="I82" s="114">
        <v>4</v>
      </c>
      <c r="J82" s="114">
        <v>4</v>
      </c>
      <c r="K82" s="114">
        <v>5</v>
      </c>
    </row>
    <row r="83" spans="1:11" x14ac:dyDescent="0.5">
      <c r="A83" s="103">
        <v>82</v>
      </c>
      <c r="B83" s="104" t="s">
        <v>19</v>
      </c>
      <c r="C83" s="28"/>
      <c r="D83" s="108">
        <v>4</v>
      </c>
      <c r="E83" s="108">
        <v>3</v>
      </c>
      <c r="F83" s="108">
        <v>3</v>
      </c>
      <c r="G83" s="110">
        <v>4</v>
      </c>
      <c r="H83" s="112">
        <v>3</v>
      </c>
      <c r="I83" s="114">
        <v>4</v>
      </c>
      <c r="J83" s="114">
        <v>3</v>
      </c>
      <c r="K83" s="114">
        <v>5</v>
      </c>
    </row>
    <row r="84" spans="1:11" x14ac:dyDescent="0.5">
      <c r="A84" s="103">
        <v>83</v>
      </c>
      <c r="B84" s="104" t="s">
        <v>73</v>
      </c>
      <c r="C84" s="28"/>
      <c r="D84" s="108">
        <v>5</v>
      </c>
      <c r="E84" s="108">
        <v>4</v>
      </c>
      <c r="F84" s="108">
        <v>5</v>
      </c>
      <c r="G84" s="110">
        <v>5</v>
      </c>
      <c r="H84" s="112">
        <v>3</v>
      </c>
      <c r="I84" s="114">
        <v>4</v>
      </c>
      <c r="J84" s="114">
        <v>5</v>
      </c>
      <c r="K84" s="114">
        <v>5</v>
      </c>
    </row>
    <row r="85" spans="1:11" x14ac:dyDescent="0.5">
      <c r="A85" s="103">
        <v>84</v>
      </c>
      <c r="B85" s="105" t="s">
        <v>74</v>
      </c>
      <c r="C85" s="28"/>
      <c r="D85" s="108">
        <v>4</v>
      </c>
      <c r="E85" s="108">
        <v>4</v>
      </c>
      <c r="F85" s="108">
        <v>4</v>
      </c>
      <c r="G85" s="110">
        <v>4</v>
      </c>
      <c r="H85" s="112">
        <v>4</v>
      </c>
      <c r="I85" s="114">
        <v>4</v>
      </c>
      <c r="J85" s="114">
        <v>4</v>
      </c>
      <c r="K85" s="114">
        <v>4</v>
      </c>
    </row>
    <row r="86" spans="1:11" x14ac:dyDescent="0.5">
      <c r="A86" s="103">
        <v>85</v>
      </c>
      <c r="B86" s="104" t="s">
        <v>92</v>
      </c>
      <c r="C86" s="28"/>
      <c r="D86" s="108">
        <v>5</v>
      </c>
      <c r="E86" s="108">
        <v>3</v>
      </c>
      <c r="F86" s="108">
        <v>5</v>
      </c>
      <c r="G86" s="110">
        <v>5</v>
      </c>
      <c r="H86" s="112">
        <v>4</v>
      </c>
      <c r="I86" s="114">
        <v>5</v>
      </c>
      <c r="J86" s="114">
        <v>5</v>
      </c>
      <c r="K86" s="114">
        <v>5</v>
      </c>
    </row>
    <row r="87" spans="1:11" x14ac:dyDescent="0.5">
      <c r="A87" s="103">
        <v>86</v>
      </c>
      <c r="B87" s="105" t="s">
        <v>74</v>
      </c>
      <c r="C87" s="28"/>
      <c r="D87" s="108">
        <v>4</v>
      </c>
      <c r="E87" s="108">
        <v>4</v>
      </c>
      <c r="F87" s="108">
        <v>4</v>
      </c>
      <c r="G87" s="110">
        <v>4</v>
      </c>
      <c r="H87" s="112">
        <v>2</v>
      </c>
      <c r="I87" s="114">
        <v>4</v>
      </c>
      <c r="J87" s="114">
        <v>4</v>
      </c>
      <c r="K87" s="114">
        <v>5</v>
      </c>
    </row>
    <row r="88" spans="1:11" x14ac:dyDescent="0.5">
      <c r="A88" s="103">
        <v>87</v>
      </c>
      <c r="B88" s="105" t="s">
        <v>74</v>
      </c>
      <c r="C88" s="28"/>
      <c r="D88" s="108">
        <v>4</v>
      </c>
      <c r="E88" s="108">
        <v>4</v>
      </c>
      <c r="F88" s="108">
        <v>4</v>
      </c>
      <c r="G88" s="110">
        <v>4</v>
      </c>
      <c r="H88" s="112">
        <v>4</v>
      </c>
      <c r="I88" s="114">
        <v>4</v>
      </c>
      <c r="J88" s="114">
        <v>4</v>
      </c>
      <c r="K88" s="114">
        <v>4</v>
      </c>
    </row>
    <row r="89" spans="1:11" x14ac:dyDescent="0.5">
      <c r="A89" s="103">
        <v>88</v>
      </c>
      <c r="B89" s="104" t="s">
        <v>63</v>
      </c>
      <c r="C89" s="28"/>
      <c r="D89" s="108">
        <v>5</v>
      </c>
      <c r="E89" s="108">
        <v>4</v>
      </c>
      <c r="F89" s="108">
        <v>4</v>
      </c>
      <c r="G89" s="110">
        <v>4</v>
      </c>
      <c r="H89" s="112">
        <v>1</v>
      </c>
      <c r="I89" s="114">
        <v>4</v>
      </c>
      <c r="J89" s="114">
        <v>5</v>
      </c>
      <c r="K89" s="114">
        <v>5</v>
      </c>
    </row>
    <row r="90" spans="1:11" x14ac:dyDescent="0.5">
      <c r="A90" s="103">
        <v>89</v>
      </c>
      <c r="B90" s="104" t="s">
        <v>73</v>
      </c>
      <c r="C90" s="28"/>
      <c r="D90" s="108">
        <v>4</v>
      </c>
      <c r="E90" s="108">
        <v>4</v>
      </c>
      <c r="F90" s="108">
        <v>5</v>
      </c>
      <c r="G90" s="110">
        <v>5</v>
      </c>
      <c r="H90" s="112">
        <v>3</v>
      </c>
      <c r="I90" s="114">
        <v>4</v>
      </c>
      <c r="J90" s="114">
        <v>4</v>
      </c>
      <c r="K90" s="114">
        <v>5</v>
      </c>
    </row>
    <row r="91" spans="1:11" x14ac:dyDescent="0.5">
      <c r="A91" s="103">
        <v>90</v>
      </c>
      <c r="B91" s="104" t="s">
        <v>92</v>
      </c>
      <c r="C91" s="28"/>
      <c r="D91" s="108">
        <v>5</v>
      </c>
      <c r="E91" s="108">
        <v>5</v>
      </c>
      <c r="F91" s="108">
        <v>5</v>
      </c>
      <c r="G91" s="110">
        <v>4</v>
      </c>
      <c r="H91" s="112">
        <v>3</v>
      </c>
      <c r="I91" s="114">
        <v>5</v>
      </c>
      <c r="J91" s="114">
        <v>5</v>
      </c>
      <c r="K91" s="114">
        <v>5</v>
      </c>
    </row>
    <row r="92" spans="1:11" x14ac:dyDescent="0.5">
      <c r="A92" s="103">
        <v>91</v>
      </c>
      <c r="B92" s="105" t="s">
        <v>74</v>
      </c>
      <c r="C92" s="28"/>
      <c r="D92" s="108">
        <v>5</v>
      </c>
      <c r="E92" s="108">
        <v>5</v>
      </c>
      <c r="F92" s="108">
        <v>5</v>
      </c>
      <c r="G92" s="110">
        <v>5</v>
      </c>
      <c r="H92" s="112">
        <v>3</v>
      </c>
      <c r="I92" s="114">
        <v>4</v>
      </c>
      <c r="J92" s="114">
        <v>4</v>
      </c>
      <c r="K92" s="114">
        <v>4</v>
      </c>
    </row>
    <row r="93" spans="1:11" x14ac:dyDescent="0.5">
      <c r="A93" s="103">
        <v>92</v>
      </c>
      <c r="B93" s="104" t="s">
        <v>68</v>
      </c>
      <c r="C93" s="28"/>
      <c r="D93" s="108">
        <v>5</v>
      </c>
      <c r="E93" s="108">
        <v>4</v>
      </c>
      <c r="F93" s="108">
        <v>4</v>
      </c>
      <c r="G93" s="110">
        <v>4</v>
      </c>
      <c r="H93" s="112">
        <v>4</v>
      </c>
      <c r="I93" s="114">
        <v>4</v>
      </c>
      <c r="J93" s="114">
        <v>4</v>
      </c>
      <c r="K93" s="114">
        <v>4</v>
      </c>
    </row>
    <row r="94" spans="1:11" x14ac:dyDescent="0.5">
      <c r="A94" s="103">
        <v>93</v>
      </c>
      <c r="B94" s="104" t="s">
        <v>19</v>
      </c>
      <c r="C94" s="28"/>
      <c r="D94" s="108">
        <v>4</v>
      </c>
      <c r="E94" s="108">
        <v>4</v>
      </c>
      <c r="F94" s="108">
        <v>5</v>
      </c>
      <c r="G94" s="110">
        <v>4</v>
      </c>
      <c r="H94" s="112">
        <v>4</v>
      </c>
      <c r="I94" s="114">
        <v>5</v>
      </c>
      <c r="J94" s="114">
        <v>4</v>
      </c>
      <c r="K94" s="114">
        <v>5</v>
      </c>
    </row>
    <row r="95" spans="1:11" x14ac:dyDescent="0.5">
      <c r="A95" s="103">
        <v>94</v>
      </c>
      <c r="B95" s="104" t="s">
        <v>73</v>
      </c>
      <c r="C95" s="28"/>
      <c r="D95" s="108">
        <v>4</v>
      </c>
      <c r="E95" s="108">
        <v>4</v>
      </c>
      <c r="F95" s="108">
        <v>3</v>
      </c>
      <c r="G95" s="110">
        <v>4</v>
      </c>
      <c r="H95" s="112">
        <v>4</v>
      </c>
      <c r="I95" s="114">
        <v>5</v>
      </c>
      <c r="J95" s="114">
        <v>4</v>
      </c>
      <c r="K95" s="114">
        <v>4</v>
      </c>
    </row>
    <row r="96" spans="1:11" x14ac:dyDescent="0.5">
      <c r="A96" s="103">
        <v>95</v>
      </c>
      <c r="B96" s="104" t="s">
        <v>63</v>
      </c>
      <c r="C96" s="28"/>
      <c r="D96" s="108">
        <v>5</v>
      </c>
      <c r="E96" s="108">
        <v>5</v>
      </c>
      <c r="F96" s="108">
        <v>5</v>
      </c>
      <c r="G96" s="110">
        <v>4</v>
      </c>
      <c r="H96" s="112">
        <v>2</v>
      </c>
      <c r="I96" s="114">
        <v>4</v>
      </c>
      <c r="J96" s="114">
        <v>5</v>
      </c>
      <c r="K96" s="114">
        <v>5</v>
      </c>
    </row>
    <row r="97" spans="1:13" x14ac:dyDescent="0.5">
      <c r="A97" s="103">
        <v>96</v>
      </c>
      <c r="B97" s="104" t="s">
        <v>19</v>
      </c>
      <c r="C97" s="28"/>
      <c r="D97" s="108">
        <v>5</v>
      </c>
      <c r="E97" s="108">
        <v>5</v>
      </c>
      <c r="F97" s="108">
        <v>5</v>
      </c>
      <c r="G97" s="110">
        <v>5</v>
      </c>
      <c r="H97" s="112">
        <v>5</v>
      </c>
      <c r="I97" s="114">
        <v>5</v>
      </c>
      <c r="J97" s="114">
        <v>5</v>
      </c>
      <c r="K97" s="114">
        <v>5</v>
      </c>
    </row>
    <row r="98" spans="1:13" x14ac:dyDescent="0.5">
      <c r="A98" s="103">
        <v>97</v>
      </c>
      <c r="B98" s="104" t="s">
        <v>63</v>
      </c>
      <c r="C98" s="28"/>
      <c r="D98" s="108">
        <v>4</v>
      </c>
      <c r="E98" s="108">
        <v>5</v>
      </c>
      <c r="F98" s="108">
        <v>5</v>
      </c>
      <c r="G98" s="110">
        <v>5</v>
      </c>
      <c r="H98" s="112">
        <v>3</v>
      </c>
      <c r="I98" s="114">
        <v>4</v>
      </c>
      <c r="J98" s="114">
        <v>5</v>
      </c>
      <c r="K98" s="114">
        <v>5</v>
      </c>
    </row>
    <row r="99" spans="1:13" x14ac:dyDescent="0.5">
      <c r="A99" s="103">
        <v>98</v>
      </c>
      <c r="B99" s="104" t="s">
        <v>73</v>
      </c>
      <c r="C99" s="28"/>
      <c r="D99" s="108">
        <v>5</v>
      </c>
      <c r="E99" s="108">
        <v>5</v>
      </c>
      <c r="F99" s="108">
        <v>5</v>
      </c>
      <c r="G99" s="110">
        <v>5</v>
      </c>
      <c r="H99" s="112">
        <v>2</v>
      </c>
      <c r="I99" s="114">
        <v>5</v>
      </c>
      <c r="J99" s="114">
        <v>4</v>
      </c>
      <c r="K99" s="114">
        <v>5</v>
      </c>
    </row>
    <row r="100" spans="1:13" x14ac:dyDescent="0.5">
      <c r="A100" s="103">
        <v>99</v>
      </c>
      <c r="B100" s="104" t="s">
        <v>20</v>
      </c>
      <c r="C100" s="28"/>
      <c r="D100" s="108">
        <v>5</v>
      </c>
      <c r="E100" s="108">
        <v>4</v>
      </c>
      <c r="F100" s="108">
        <v>4</v>
      </c>
      <c r="G100" s="110">
        <v>4</v>
      </c>
      <c r="H100" s="112">
        <v>1</v>
      </c>
      <c r="I100" s="114">
        <v>3</v>
      </c>
      <c r="J100" s="114">
        <v>4</v>
      </c>
      <c r="K100" s="114">
        <v>5</v>
      </c>
    </row>
    <row r="101" spans="1:13" x14ac:dyDescent="0.5">
      <c r="A101" s="103">
        <v>100</v>
      </c>
      <c r="B101" s="104" t="s">
        <v>19</v>
      </c>
      <c r="C101" s="28"/>
      <c r="D101" s="108">
        <v>5</v>
      </c>
      <c r="E101" s="108">
        <v>5</v>
      </c>
      <c r="F101" s="108">
        <v>5</v>
      </c>
      <c r="G101" s="110">
        <v>5</v>
      </c>
      <c r="H101" s="112">
        <v>1</v>
      </c>
      <c r="I101" s="114">
        <v>4</v>
      </c>
      <c r="J101" s="114">
        <v>5</v>
      </c>
      <c r="K101" s="114">
        <v>5</v>
      </c>
    </row>
    <row r="102" spans="1:13" x14ac:dyDescent="0.5">
      <c r="A102" s="103">
        <v>101</v>
      </c>
      <c r="B102" s="104" t="s">
        <v>19</v>
      </c>
      <c r="C102" s="28"/>
      <c r="D102" s="108">
        <v>4</v>
      </c>
      <c r="E102" s="108">
        <v>3</v>
      </c>
      <c r="F102" s="108">
        <v>3</v>
      </c>
      <c r="G102" s="110">
        <v>3</v>
      </c>
      <c r="H102" s="112">
        <v>3</v>
      </c>
      <c r="I102" s="114">
        <v>3</v>
      </c>
      <c r="J102" s="114">
        <v>3</v>
      </c>
      <c r="K102" s="114">
        <v>3</v>
      </c>
    </row>
    <row r="103" spans="1:13" x14ac:dyDescent="0.5">
      <c r="A103" s="103">
        <v>102</v>
      </c>
      <c r="B103" s="104" t="s">
        <v>19</v>
      </c>
      <c r="C103" s="28"/>
      <c r="D103" s="108">
        <v>4</v>
      </c>
      <c r="E103" s="108">
        <v>3</v>
      </c>
      <c r="F103" s="108">
        <v>5</v>
      </c>
      <c r="G103" s="110">
        <v>5</v>
      </c>
      <c r="H103" s="112">
        <v>2</v>
      </c>
      <c r="I103" s="114">
        <v>4</v>
      </c>
      <c r="J103" s="114">
        <v>4</v>
      </c>
      <c r="K103" s="114">
        <v>4</v>
      </c>
    </row>
    <row r="104" spans="1:13" x14ac:dyDescent="0.5">
      <c r="A104" s="103">
        <v>103</v>
      </c>
      <c r="B104" s="104" t="s">
        <v>63</v>
      </c>
      <c r="C104" s="28"/>
      <c r="D104" s="108">
        <v>4</v>
      </c>
      <c r="E104" s="108">
        <v>4</v>
      </c>
      <c r="F104" s="108">
        <v>4</v>
      </c>
      <c r="G104" s="110">
        <v>3</v>
      </c>
      <c r="H104" s="112">
        <v>2</v>
      </c>
      <c r="I104" s="114">
        <v>4</v>
      </c>
      <c r="J104" s="114">
        <v>4</v>
      </c>
      <c r="K104" s="114">
        <v>4</v>
      </c>
    </row>
    <row r="105" spans="1:13" x14ac:dyDescent="0.5">
      <c r="A105" s="103">
        <v>104</v>
      </c>
      <c r="B105" s="104" t="s">
        <v>15</v>
      </c>
      <c r="C105" s="28"/>
      <c r="D105" s="108">
        <v>5</v>
      </c>
      <c r="E105" s="108">
        <v>5</v>
      </c>
      <c r="F105" s="108">
        <v>5</v>
      </c>
      <c r="G105" s="110">
        <v>5</v>
      </c>
      <c r="H105" s="112">
        <v>5</v>
      </c>
      <c r="I105" s="114">
        <v>5</v>
      </c>
      <c r="J105" s="114">
        <v>5</v>
      </c>
      <c r="K105" s="114">
        <v>5</v>
      </c>
    </row>
    <row r="106" spans="1:13" x14ac:dyDescent="0.5">
      <c r="A106" s="103">
        <v>105</v>
      </c>
      <c r="B106" s="104" t="s">
        <v>19</v>
      </c>
      <c r="C106" s="28"/>
      <c r="D106" s="108">
        <v>4</v>
      </c>
      <c r="E106" s="108">
        <v>3</v>
      </c>
      <c r="F106" s="108">
        <v>4</v>
      </c>
      <c r="G106" s="110">
        <v>4</v>
      </c>
      <c r="H106" s="112">
        <v>2</v>
      </c>
      <c r="I106" s="114">
        <v>4</v>
      </c>
      <c r="J106" s="114">
        <v>5</v>
      </c>
      <c r="K106" s="114">
        <v>4</v>
      </c>
    </row>
    <row r="107" spans="1:13" x14ac:dyDescent="0.5">
      <c r="A107" s="103">
        <v>106</v>
      </c>
      <c r="B107" s="104" t="s">
        <v>73</v>
      </c>
      <c r="C107" s="28"/>
      <c r="D107" s="108">
        <v>4</v>
      </c>
      <c r="E107" s="108">
        <v>4</v>
      </c>
      <c r="F107" s="108">
        <v>4</v>
      </c>
      <c r="G107" s="110">
        <v>4</v>
      </c>
      <c r="H107" s="112">
        <v>4</v>
      </c>
      <c r="I107" s="114">
        <v>4</v>
      </c>
      <c r="J107" s="114">
        <v>5</v>
      </c>
      <c r="K107" s="114">
        <v>4</v>
      </c>
    </row>
    <row r="108" spans="1:13" x14ac:dyDescent="0.5">
      <c r="A108" s="103">
        <v>107</v>
      </c>
      <c r="B108" s="105" t="s">
        <v>74</v>
      </c>
      <c r="C108" s="28"/>
      <c r="D108" s="108">
        <v>3</v>
      </c>
      <c r="E108" s="108">
        <v>4</v>
      </c>
      <c r="F108" s="108">
        <v>3</v>
      </c>
      <c r="G108" s="110">
        <v>4</v>
      </c>
      <c r="H108" s="112">
        <v>4</v>
      </c>
      <c r="I108" s="114">
        <v>3</v>
      </c>
      <c r="J108" s="114">
        <v>4</v>
      </c>
      <c r="K108" s="114">
        <v>3</v>
      </c>
    </row>
    <row r="109" spans="1:13" x14ac:dyDescent="0.5">
      <c r="A109" s="103">
        <v>108</v>
      </c>
      <c r="B109" s="104" t="s">
        <v>19</v>
      </c>
      <c r="C109" s="28"/>
      <c r="D109" s="108">
        <v>4</v>
      </c>
      <c r="E109" s="108">
        <v>3</v>
      </c>
      <c r="F109" s="108">
        <v>3</v>
      </c>
      <c r="G109" s="110">
        <v>3</v>
      </c>
      <c r="H109" s="112">
        <v>3</v>
      </c>
      <c r="I109" s="114">
        <v>3</v>
      </c>
      <c r="J109" s="114">
        <v>3</v>
      </c>
      <c r="K109" s="114">
        <v>3</v>
      </c>
    </row>
    <row r="110" spans="1:13" s="1" customFormat="1" ht="24" x14ac:dyDescent="0.55000000000000004">
      <c r="C110" s="32">
        <f>COUNTIF(C2:C59,1)</f>
        <v>20</v>
      </c>
      <c r="D110" s="115">
        <f>AVERAGE(D2:D109)</f>
        <v>4.4907407407407405</v>
      </c>
      <c r="E110" s="115">
        <f t="shared" ref="E110:K110" si="0">AVERAGE(E2:E109)</f>
        <v>3.8981481481481484</v>
      </c>
      <c r="F110" s="115">
        <f t="shared" si="0"/>
        <v>4.2592592592592595</v>
      </c>
      <c r="G110" s="115">
        <f t="shared" si="0"/>
        <v>4.333333333333333</v>
      </c>
      <c r="H110" s="115">
        <f t="shared" si="0"/>
        <v>2.7870370370370372</v>
      </c>
      <c r="I110" s="115">
        <f t="shared" si="0"/>
        <v>4.1018518518518521</v>
      </c>
      <c r="J110" s="115">
        <f t="shared" si="0"/>
        <v>4.3518518518518521</v>
      </c>
      <c r="K110" s="115">
        <f t="shared" si="0"/>
        <v>4.5092592592592595</v>
      </c>
      <c r="L110" s="25">
        <f>AVERAGE(D2:F109,I2:K109)</f>
        <v>4.2685185185185182</v>
      </c>
      <c r="M110" s="25"/>
    </row>
    <row r="111" spans="1:13" s="1" customFormat="1" ht="24" x14ac:dyDescent="0.55000000000000004">
      <c r="B111" s="2"/>
      <c r="C111" s="32">
        <f>COUNTIF(C2:C110,2)</f>
        <v>19</v>
      </c>
      <c r="D111" s="115">
        <f>STDEV(D2:D109)</f>
        <v>0.60365507218538994</v>
      </c>
      <c r="E111" s="115">
        <f t="shared" ref="E111:K111" si="1">STDEV(E2:E109)</f>
        <v>0.91651325063780109</v>
      </c>
      <c r="F111" s="115">
        <f t="shared" si="1"/>
        <v>0.81309803722414864</v>
      </c>
      <c r="G111" s="115">
        <f t="shared" si="1"/>
        <v>0.64126044106199787</v>
      </c>
      <c r="H111" s="115">
        <f t="shared" si="1"/>
        <v>1.223224831856206</v>
      </c>
      <c r="I111" s="115">
        <f t="shared" si="1"/>
        <v>0.61049718997592495</v>
      </c>
      <c r="J111" s="115">
        <f t="shared" si="1"/>
        <v>0.61621113651320281</v>
      </c>
      <c r="K111" s="115">
        <f t="shared" si="1"/>
        <v>0.66269585883370008</v>
      </c>
      <c r="L111" s="25">
        <f>STDEVA(D2:K109,I2:K109)</f>
        <v>0.88076449046660477</v>
      </c>
      <c r="M111" s="25"/>
    </row>
    <row r="112" spans="1:13" s="1" customFormat="1" x14ac:dyDescent="0.5">
      <c r="B112" s="2"/>
      <c r="C112" s="2"/>
      <c r="D112" s="2"/>
      <c r="E112" s="2"/>
      <c r="F112" s="116">
        <f>STDEV(D2:F109)</f>
        <v>0.82318670827882257</v>
      </c>
      <c r="G112" s="116">
        <f>STDEV(G2:G109)</f>
        <v>0.64126044106199787</v>
      </c>
      <c r="H112" s="116">
        <f>STDEVA(G2:H109)</f>
        <v>1.2449294228479475</v>
      </c>
      <c r="I112" s="2"/>
      <c r="J112" s="2"/>
      <c r="K112" s="116">
        <f>STDEVA(I2:K109)</f>
        <v>0.65035661555894952</v>
      </c>
    </row>
    <row r="113" spans="2:11" s="1" customFormat="1" x14ac:dyDescent="0.5">
      <c r="B113" s="2"/>
      <c r="C113" s="2"/>
      <c r="D113" s="2"/>
      <c r="E113" s="2"/>
      <c r="F113" s="117">
        <f>AVERAGE(D2:F109)</f>
        <v>4.216049382716049</v>
      </c>
      <c r="G113" s="117">
        <f>AVERAGE(G2:G109)</f>
        <v>4.333333333333333</v>
      </c>
      <c r="H113" s="117">
        <f>AVERAGE(G2:H109)</f>
        <v>3.5601851851851851</v>
      </c>
      <c r="I113" s="2"/>
      <c r="J113" s="2"/>
      <c r="K113" s="117">
        <f>AVERAGE(I2:K109)</f>
        <v>4.3209876543209873</v>
      </c>
    </row>
    <row r="114" spans="2:11" s="1" customFormat="1" x14ac:dyDescent="0.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048410" spans="2:2" x14ac:dyDescent="0.5">
      <c r="B1048410" s="2">
        <f>SUBTOTAL(9,B328:B1048409)</f>
        <v>0</v>
      </c>
    </row>
  </sheetData>
  <autoFilter ref="A1:L114" xr:uid="{00000000-0009-0000-0000-000000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view="pageBreakPreview" topLeftCell="A11" zoomScale="120" zoomScaleNormal="130" zoomScaleSheetLayoutView="120" workbookViewId="0">
      <selection activeCell="E19" sqref="E19"/>
    </sheetView>
  </sheetViews>
  <sheetFormatPr defaultColWidth="9.125" defaultRowHeight="24" x14ac:dyDescent="0.55000000000000004"/>
  <cols>
    <col min="1" max="1" width="2.125" style="11" customWidth="1"/>
    <col min="2" max="2" width="3.875" style="11" customWidth="1"/>
    <col min="3" max="3" width="9.25" style="11" customWidth="1"/>
    <col min="4" max="4" width="9.125" style="11"/>
    <col min="5" max="5" width="65.875" style="11" customWidth="1"/>
    <col min="6" max="6" width="73.875" style="11" customWidth="1"/>
    <col min="7" max="7" width="52.25" style="11" customWidth="1"/>
    <col min="8" max="16384" width="9.125" style="11"/>
  </cols>
  <sheetData>
    <row r="1" spans="1:8" s="41" customFormat="1" ht="27.75" x14ac:dyDescent="0.65">
      <c r="A1" s="119" t="s">
        <v>14</v>
      </c>
      <c r="B1" s="119"/>
      <c r="C1" s="119"/>
      <c r="D1" s="119"/>
      <c r="E1" s="119"/>
      <c r="F1" s="19"/>
      <c r="G1" s="19"/>
    </row>
    <row r="2" spans="1:8" s="41" customFormat="1" ht="27.75" x14ac:dyDescent="0.65">
      <c r="A2" s="119" t="s">
        <v>25</v>
      </c>
      <c r="B2" s="119"/>
      <c r="C2" s="119"/>
      <c r="D2" s="119"/>
      <c r="E2" s="119"/>
      <c r="F2" s="19"/>
      <c r="G2" s="19"/>
    </row>
    <row r="3" spans="1:8" s="41" customFormat="1" ht="27.75" x14ac:dyDescent="0.65">
      <c r="A3" s="119" t="s">
        <v>46</v>
      </c>
      <c r="B3" s="119"/>
      <c r="C3" s="119"/>
      <c r="D3" s="119"/>
      <c r="E3" s="119"/>
      <c r="F3" s="19"/>
      <c r="G3" s="19"/>
    </row>
    <row r="4" spans="1:8" s="41" customFormat="1" ht="27.75" x14ac:dyDescent="0.65">
      <c r="A4" s="119" t="s">
        <v>124</v>
      </c>
      <c r="B4" s="119"/>
      <c r="C4" s="119"/>
      <c r="D4" s="119"/>
      <c r="E4" s="119"/>
      <c r="F4" s="19"/>
      <c r="G4" s="19"/>
    </row>
    <row r="5" spans="1:8" s="41" customFormat="1" ht="27.75" x14ac:dyDescent="0.65">
      <c r="A5" s="119" t="s">
        <v>48</v>
      </c>
      <c r="B5" s="119"/>
      <c r="C5" s="119"/>
      <c r="D5" s="119"/>
      <c r="E5" s="119"/>
      <c r="F5" s="19"/>
      <c r="G5" s="19"/>
    </row>
    <row r="6" spans="1:8" x14ac:dyDescent="0.55000000000000004">
      <c r="B6" s="118"/>
      <c r="C6" s="118"/>
      <c r="D6" s="118"/>
      <c r="E6" s="118"/>
      <c r="F6" s="118"/>
      <c r="G6" s="118"/>
    </row>
    <row r="7" spans="1:8" x14ac:dyDescent="0.55000000000000004">
      <c r="A7" s="11" t="s">
        <v>128</v>
      </c>
      <c r="B7" s="12" t="s">
        <v>129</v>
      </c>
      <c r="C7" s="12"/>
      <c r="D7" s="12"/>
      <c r="E7" s="12"/>
      <c r="F7" s="12"/>
      <c r="G7" s="12"/>
    </row>
    <row r="8" spans="1:8" x14ac:dyDescent="0.55000000000000004">
      <c r="A8" s="11" t="s">
        <v>130</v>
      </c>
      <c r="B8" s="17"/>
      <c r="C8" s="17"/>
      <c r="D8" s="17"/>
      <c r="E8" s="17"/>
      <c r="F8" s="17"/>
      <c r="G8" s="22"/>
    </row>
    <row r="9" spans="1:8" x14ac:dyDescent="0.55000000000000004">
      <c r="A9" s="11" t="s">
        <v>125</v>
      </c>
      <c r="B9" s="17"/>
      <c r="C9" s="17"/>
      <c r="D9" s="17"/>
      <c r="E9" s="17"/>
      <c r="F9" s="17"/>
      <c r="G9" s="22"/>
    </row>
    <row r="10" spans="1:8" s="9" customFormat="1" x14ac:dyDescent="0.55000000000000004">
      <c r="B10" s="22" t="s">
        <v>126</v>
      </c>
      <c r="C10" s="22"/>
      <c r="D10" s="22"/>
      <c r="E10" s="22"/>
      <c r="F10" s="22"/>
      <c r="G10" s="22"/>
    </row>
    <row r="11" spans="1:8" s="9" customFormat="1" x14ac:dyDescent="0.55000000000000004">
      <c r="A11" s="9" t="s">
        <v>127</v>
      </c>
      <c r="B11" s="20"/>
      <c r="C11" s="20"/>
      <c r="D11" s="20"/>
      <c r="E11" s="20"/>
      <c r="F11" s="20"/>
      <c r="G11" s="20"/>
    </row>
    <row r="12" spans="1:8" s="9" customFormat="1" x14ac:dyDescent="0.55000000000000004">
      <c r="B12" s="9" t="s">
        <v>123</v>
      </c>
      <c r="F12" s="42"/>
      <c r="G12" s="42"/>
      <c r="H12" s="42"/>
    </row>
    <row r="13" spans="1:8" s="9" customFormat="1" x14ac:dyDescent="0.55000000000000004">
      <c r="B13" s="22" t="s">
        <v>33</v>
      </c>
      <c r="C13" s="22"/>
      <c r="D13" s="22"/>
      <c r="E13" s="22"/>
      <c r="F13" s="22"/>
      <c r="G13" s="22"/>
    </row>
    <row r="14" spans="1:8" s="9" customFormat="1" x14ac:dyDescent="0.55000000000000004">
      <c r="A14" s="9" t="s">
        <v>133</v>
      </c>
      <c r="B14" s="22"/>
      <c r="C14" s="22"/>
      <c r="D14" s="22"/>
      <c r="E14" s="22"/>
      <c r="F14" s="22"/>
      <c r="G14" s="22"/>
    </row>
    <row r="15" spans="1:8" s="9" customFormat="1" x14ac:dyDescent="0.55000000000000004">
      <c r="A15" s="9" t="s">
        <v>132</v>
      </c>
      <c r="B15" s="96"/>
    </row>
    <row r="16" spans="1:8" s="9" customFormat="1" x14ac:dyDescent="0.55000000000000004">
      <c r="B16" s="96" t="s">
        <v>131</v>
      </c>
    </row>
    <row r="17" spans="1:13" s="9" customFormat="1" x14ac:dyDescent="0.55000000000000004">
      <c r="A17" s="9" t="s">
        <v>140</v>
      </c>
      <c r="B17" s="96"/>
    </row>
    <row r="18" spans="1:13" s="9" customFormat="1" x14ac:dyDescent="0.55000000000000004">
      <c r="A18" s="9" t="s">
        <v>141</v>
      </c>
      <c r="B18" s="96"/>
    </row>
    <row r="19" spans="1:13" s="9" customFormat="1" x14ac:dyDescent="0.55000000000000004">
      <c r="A19" s="20"/>
      <c r="B19" s="20" t="s">
        <v>136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9" customFormat="1" x14ac:dyDescent="0.55000000000000004">
      <c r="A20" s="9" t="s">
        <v>134</v>
      </c>
      <c r="B20" s="96"/>
    </row>
    <row r="21" spans="1:13" s="9" customFormat="1" x14ac:dyDescent="0.55000000000000004">
      <c r="B21" s="21"/>
      <c r="C21" s="120" t="s">
        <v>137</v>
      </c>
      <c r="D21" s="120"/>
      <c r="E21" s="120"/>
      <c r="F21" s="120"/>
      <c r="G21" s="120"/>
      <c r="H21" s="120"/>
    </row>
    <row r="22" spans="1:13" s="9" customFormat="1" x14ac:dyDescent="0.55000000000000004">
      <c r="B22" s="120" t="s">
        <v>139</v>
      </c>
      <c r="C22" s="121"/>
      <c r="D22" s="121"/>
      <c r="E22" s="121"/>
      <c r="F22" s="121"/>
      <c r="G22" s="121"/>
      <c r="H22" s="121"/>
    </row>
    <row r="23" spans="1:13" s="9" customFormat="1" x14ac:dyDescent="0.55000000000000004">
      <c r="B23" s="120" t="s">
        <v>138</v>
      </c>
      <c r="C23" s="121"/>
      <c r="D23" s="121"/>
      <c r="E23" s="121"/>
      <c r="F23" s="121"/>
      <c r="G23" s="121"/>
      <c r="H23" s="121"/>
    </row>
    <row r="24" spans="1:13" x14ac:dyDescent="0.55000000000000004">
      <c r="B24" s="11" t="s">
        <v>135</v>
      </c>
    </row>
    <row r="25" spans="1:13" s="83" customFormat="1" x14ac:dyDescent="0.55000000000000004">
      <c r="A25" s="84"/>
      <c r="B25" s="85"/>
      <c r="C25" s="85"/>
      <c r="D25" s="85"/>
      <c r="E25" s="85"/>
      <c r="F25" s="85"/>
      <c r="G25" s="85"/>
    </row>
    <row r="26" spans="1:13" s="83" customFormat="1" x14ac:dyDescent="0.55000000000000004">
      <c r="A26" s="84"/>
      <c r="B26" s="85"/>
      <c r="C26" s="85"/>
      <c r="D26" s="85"/>
      <c r="E26" s="85"/>
      <c r="F26" s="85"/>
      <c r="G26" s="85"/>
    </row>
    <row r="27" spans="1:13" s="9" customFormat="1" x14ac:dyDescent="0.55000000000000004"/>
    <row r="28" spans="1:13" s="17" customFormat="1" x14ac:dyDescent="0.55000000000000004">
      <c r="B28" s="12"/>
      <c r="C28" s="12"/>
      <c r="D28" s="12"/>
      <c r="E28" s="12"/>
      <c r="F28" s="12"/>
      <c r="G28" s="12"/>
    </row>
  </sheetData>
  <mergeCells count="9">
    <mergeCell ref="C21:H21"/>
    <mergeCell ref="B22:H22"/>
    <mergeCell ref="B23:H23"/>
    <mergeCell ref="B6:G6"/>
    <mergeCell ref="A1:E1"/>
    <mergeCell ref="A2:E2"/>
    <mergeCell ref="A4:E4"/>
    <mergeCell ref="A5:E5"/>
    <mergeCell ref="A3:E3"/>
  </mergeCells>
  <pageMargins left="0.5" right="0.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"/>
  <sheetViews>
    <sheetView view="pageBreakPreview" topLeftCell="A22" zoomScale="120" zoomScaleNormal="130" zoomScaleSheetLayoutView="120" workbookViewId="0">
      <selection activeCell="A27" sqref="A27:XFD28"/>
    </sheetView>
  </sheetViews>
  <sheetFormatPr defaultRowHeight="23.25" x14ac:dyDescent="0.55000000000000004"/>
  <cols>
    <col min="1" max="1" width="8" style="3" customWidth="1"/>
    <col min="2" max="2" width="7.75" style="3" customWidth="1"/>
    <col min="3" max="3" width="9.125" style="3"/>
    <col min="4" max="4" width="29.125" style="3" customWidth="1"/>
    <col min="5" max="5" width="11.125" style="3" customWidth="1"/>
    <col min="6" max="6" width="11.25" style="4" customWidth="1"/>
    <col min="7" max="7" width="13.625" style="4" customWidth="1"/>
    <col min="8" max="8" width="17" style="4" customWidth="1"/>
    <col min="9" max="257" width="9.125" style="3"/>
    <col min="258" max="258" width="10.875" style="3" customWidth="1"/>
    <col min="259" max="259" width="9.125" style="3"/>
    <col min="260" max="260" width="15.375" style="3" customWidth="1"/>
    <col min="261" max="261" width="30.875" style="3" customWidth="1"/>
    <col min="262" max="262" width="6.875" style="3" customWidth="1"/>
    <col min="263" max="263" width="7" style="3" customWidth="1"/>
    <col min="264" max="264" width="13.75" style="3" customWidth="1"/>
    <col min="265" max="513" width="9.125" style="3"/>
    <col min="514" max="514" width="10.875" style="3" customWidth="1"/>
    <col min="515" max="515" width="9.125" style="3"/>
    <col min="516" max="516" width="15.375" style="3" customWidth="1"/>
    <col min="517" max="517" width="30.875" style="3" customWidth="1"/>
    <col min="518" max="518" width="6.875" style="3" customWidth="1"/>
    <col min="519" max="519" width="7" style="3" customWidth="1"/>
    <col min="520" max="520" width="13.75" style="3" customWidth="1"/>
    <col min="521" max="769" width="9.125" style="3"/>
    <col min="770" max="770" width="10.875" style="3" customWidth="1"/>
    <col min="771" max="771" width="9.125" style="3"/>
    <col min="772" max="772" width="15.375" style="3" customWidth="1"/>
    <col min="773" max="773" width="30.875" style="3" customWidth="1"/>
    <col min="774" max="774" width="6.875" style="3" customWidth="1"/>
    <col min="775" max="775" width="7" style="3" customWidth="1"/>
    <col min="776" max="776" width="13.75" style="3" customWidth="1"/>
    <col min="777" max="1025" width="9.125" style="3"/>
    <col min="1026" max="1026" width="10.875" style="3" customWidth="1"/>
    <col min="1027" max="1027" width="9.125" style="3"/>
    <col min="1028" max="1028" width="15.375" style="3" customWidth="1"/>
    <col min="1029" max="1029" width="30.875" style="3" customWidth="1"/>
    <col min="1030" max="1030" width="6.875" style="3" customWidth="1"/>
    <col min="1031" max="1031" width="7" style="3" customWidth="1"/>
    <col min="1032" max="1032" width="13.75" style="3" customWidth="1"/>
    <col min="1033" max="1281" width="9.125" style="3"/>
    <col min="1282" max="1282" width="10.875" style="3" customWidth="1"/>
    <col min="1283" max="1283" width="9.125" style="3"/>
    <col min="1284" max="1284" width="15.375" style="3" customWidth="1"/>
    <col min="1285" max="1285" width="30.875" style="3" customWidth="1"/>
    <col min="1286" max="1286" width="6.875" style="3" customWidth="1"/>
    <col min="1287" max="1287" width="7" style="3" customWidth="1"/>
    <col min="1288" max="1288" width="13.75" style="3" customWidth="1"/>
    <col min="1289" max="1537" width="9.125" style="3"/>
    <col min="1538" max="1538" width="10.875" style="3" customWidth="1"/>
    <col min="1539" max="1539" width="9.125" style="3"/>
    <col min="1540" max="1540" width="15.375" style="3" customWidth="1"/>
    <col min="1541" max="1541" width="30.875" style="3" customWidth="1"/>
    <col min="1542" max="1542" width="6.875" style="3" customWidth="1"/>
    <col min="1543" max="1543" width="7" style="3" customWidth="1"/>
    <col min="1544" max="1544" width="13.75" style="3" customWidth="1"/>
    <col min="1545" max="1793" width="9.125" style="3"/>
    <col min="1794" max="1794" width="10.875" style="3" customWidth="1"/>
    <col min="1795" max="1795" width="9.125" style="3"/>
    <col min="1796" max="1796" width="15.375" style="3" customWidth="1"/>
    <col min="1797" max="1797" width="30.875" style="3" customWidth="1"/>
    <col min="1798" max="1798" width="6.875" style="3" customWidth="1"/>
    <col min="1799" max="1799" width="7" style="3" customWidth="1"/>
    <col min="1800" max="1800" width="13.75" style="3" customWidth="1"/>
    <col min="1801" max="2049" width="9.125" style="3"/>
    <col min="2050" max="2050" width="10.875" style="3" customWidth="1"/>
    <col min="2051" max="2051" width="9.125" style="3"/>
    <col min="2052" max="2052" width="15.375" style="3" customWidth="1"/>
    <col min="2053" max="2053" width="30.875" style="3" customWidth="1"/>
    <col min="2054" max="2054" width="6.875" style="3" customWidth="1"/>
    <col min="2055" max="2055" width="7" style="3" customWidth="1"/>
    <col min="2056" max="2056" width="13.75" style="3" customWidth="1"/>
    <col min="2057" max="2305" width="9.125" style="3"/>
    <col min="2306" max="2306" width="10.875" style="3" customWidth="1"/>
    <col min="2307" max="2307" width="9.125" style="3"/>
    <col min="2308" max="2308" width="15.375" style="3" customWidth="1"/>
    <col min="2309" max="2309" width="30.875" style="3" customWidth="1"/>
    <col min="2310" max="2310" width="6.875" style="3" customWidth="1"/>
    <col min="2311" max="2311" width="7" style="3" customWidth="1"/>
    <col min="2312" max="2312" width="13.75" style="3" customWidth="1"/>
    <col min="2313" max="2561" width="9.125" style="3"/>
    <col min="2562" max="2562" width="10.875" style="3" customWidth="1"/>
    <col min="2563" max="2563" width="9.125" style="3"/>
    <col min="2564" max="2564" width="15.375" style="3" customWidth="1"/>
    <col min="2565" max="2565" width="30.875" style="3" customWidth="1"/>
    <col min="2566" max="2566" width="6.875" style="3" customWidth="1"/>
    <col min="2567" max="2567" width="7" style="3" customWidth="1"/>
    <col min="2568" max="2568" width="13.75" style="3" customWidth="1"/>
    <col min="2569" max="2817" width="9.125" style="3"/>
    <col min="2818" max="2818" width="10.875" style="3" customWidth="1"/>
    <col min="2819" max="2819" width="9.125" style="3"/>
    <col min="2820" max="2820" width="15.375" style="3" customWidth="1"/>
    <col min="2821" max="2821" width="30.875" style="3" customWidth="1"/>
    <col min="2822" max="2822" width="6.875" style="3" customWidth="1"/>
    <col min="2823" max="2823" width="7" style="3" customWidth="1"/>
    <col min="2824" max="2824" width="13.75" style="3" customWidth="1"/>
    <col min="2825" max="3073" width="9.125" style="3"/>
    <col min="3074" max="3074" width="10.875" style="3" customWidth="1"/>
    <col min="3075" max="3075" width="9.125" style="3"/>
    <col min="3076" max="3076" width="15.375" style="3" customWidth="1"/>
    <col min="3077" max="3077" width="30.875" style="3" customWidth="1"/>
    <col min="3078" max="3078" width="6.875" style="3" customWidth="1"/>
    <col min="3079" max="3079" width="7" style="3" customWidth="1"/>
    <col min="3080" max="3080" width="13.75" style="3" customWidth="1"/>
    <col min="3081" max="3329" width="9.125" style="3"/>
    <col min="3330" max="3330" width="10.875" style="3" customWidth="1"/>
    <col min="3331" max="3331" width="9.125" style="3"/>
    <col min="3332" max="3332" width="15.375" style="3" customWidth="1"/>
    <col min="3333" max="3333" width="30.875" style="3" customWidth="1"/>
    <col min="3334" max="3334" width="6.875" style="3" customWidth="1"/>
    <col min="3335" max="3335" width="7" style="3" customWidth="1"/>
    <col min="3336" max="3336" width="13.75" style="3" customWidth="1"/>
    <col min="3337" max="3585" width="9.125" style="3"/>
    <col min="3586" max="3586" width="10.875" style="3" customWidth="1"/>
    <col min="3587" max="3587" width="9.125" style="3"/>
    <col min="3588" max="3588" width="15.375" style="3" customWidth="1"/>
    <col min="3589" max="3589" width="30.875" style="3" customWidth="1"/>
    <col min="3590" max="3590" width="6.875" style="3" customWidth="1"/>
    <col min="3591" max="3591" width="7" style="3" customWidth="1"/>
    <col min="3592" max="3592" width="13.75" style="3" customWidth="1"/>
    <col min="3593" max="3841" width="9.125" style="3"/>
    <col min="3842" max="3842" width="10.875" style="3" customWidth="1"/>
    <col min="3843" max="3843" width="9.125" style="3"/>
    <col min="3844" max="3844" width="15.375" style="3" customWidth="1"/>
    <col min="3845" max="3845" width="30.875" style="3" customWidth="1"/>
    <col min="3846" max="3846" width="6.875" style="3" customWidth="1"/>
    <col min="3847" max="3847" width="7" style="3" customWidth="1"/>
    <col min="3848" max="3848" width="13.75" style="3" customWidth="1"/>
    <col min="3849" max="4097" width="9.125" style="3"/>
    <col min="4098" max="4098" width="10.875" style="3" customWidth="1"/>
    <col min="4099" max="4099" width="9.125" style="3"/>
    <col min="4100" max="4100" width="15.375" style="3" customWidth="1"/>
    <col min="4101" max="4101" width="30.875" style="3" customWidth="1"/>
    <col min="4102" max="4102" width="6.875" style="3" customWidth="1"/>
    <col min="4103" max="4103" width="7" style="3" customWidth="1"/>
    <col min="4104" max="4104" width="13.75" style="3" customWidth="1"/>
    <col min="4105" max="4353" width="9.125" style="3"/>
    <col min="4354" max="4354" width="10.875" style="3" customWidth="1"/>
    <col min="4355" max="4355" width="9.125" style="3"/>
    <col min="4356" max="4356" width="15.375" style="3" customWidth="1"/>
    <col min="4357" max="4357" width="30.875" style="3" customWidth="1"/>
    <col min="4358" max="4358" width="6.875" style="3" customWidth="1"/>
    <col min="4359" max="4359" width="7" style="3" customWidth="1"/>
    <col min="4360" max="4360" width="13.75" style="3" customWidth="1"/>
    <col min="4361" max="4609" width="9.125" style="3"/>
    <col min="4610" max="4610" width="10.875" style="3" customWidth="1"/>
    <col min="4611" max="4611" width="9.125" style="3"/>
    <col min="4612" max="4612" width="15.375" style="3" customWidth="1"/>
    <col min="4613" max="4613" width="30.875" style="3" customWidth="1"/>
    <col min="4614" max="4614" width="6.875" style="3" customWidth="1"/>
    <col min="4615" max="4615" width="7" style="3" customWidth="1"/>
    <col min="4616" max="4616" width="13.75" style="3" customWidth="1"/>
    <col min="4617" max="4865" width="9.125" style="3"/>
    <col min="4866" max="4866" width="10.875" style="3" customWidth="1"/>
    <col min="4867" max="4867" width="9.125" style="3"/>
    <col min="4868" max="4868" width="15.375" style="3" customWidth="1"/>
    <col min="4869" max="4869" width="30.875" style="3" customWidth="1"/>
    <col min="4870" max="4870" width="6.875" style="3" customWidth="1"/>
    <col min="4871" max="4871" width="7" style="3" customWidth="1"/>
    <col min="4872" max="4872" width="13.75" style="3" customWidth="1"/>
    <col min="4873" max="5121" width="9.125" style="3"/>
    <col min="5122" max="5122" width="10.875" style="3" customWidth="1"/>
    <col min="5123" max="5123" width="9.125" style="3"/>
    <col min="5124" max="5124" width="15.375" style="3" customWidth="1"/>
    <col min="5125" max="5125" width="30.875" style="3" customWidth="1"/>
    <col min="5126" max="5126" width="6.875" style="3" customWidth="1"/>
    <col min="5127" max="5127" width="7" style="3" customWidth="1"/>
    <col min="5128" max="5128" width="13.75" style="3" customWidth="1"/>
    <col min="5129" max="5377" width="9.125" style="3"/>
    <col min="5378" max="5378" width="10.875" style="3" customWidth="1"/>
    <col min="5379" max="5379" width="9.125" style="3"/>
    <col min="5380" max="5380" width="15.375" style="3" customWidth="1"/>
    <col min="5381" max="5381" width="30.875" style="3" customWidth="1"/>
    <col min="5382" max="5382" width="6.875" style="3" customWidth="1"/>
    <col min="5383" max="5383" width="7" style="3" customWidth="1"/>
    <col min="5384" max="5384" width="13.75" style="3" customWidth="1"/>
    <col min="5385" max="5633" width="9.125" style="3"/>
    <col min="5634" max="5634" width="10.875" style="3" customWidth="1"/>
    <col min="5635" max="5635" width="9.125" style="3"/>
    <col min="5636" max="5636" width="15.375" style="3" customWidth="1"/>
    <col min="5637" max="5637" width="30.875" style="3" customWidth="1"/>
    <col min="5638" max="5638" width="6.875" style="3" customWidth="1"/>
    <col min="5639" max="5639" width="7" style="3" customWidth="1"/>
    <col min="5640" max="5640" width="13.75" style="3" customWidth="1"/>
    <col min="5641" max="5889" width="9.125" style="3"/>
    <col min="5890" max="5890" width="10.875" style="3" customWidth="1"/>
    <col min="5891" max="5891" width="9.125" style="3"/>
    <col min="5892" max="5892" width="15.375" style="3" customWidth="1"/>
    <col min="5893" max="5893" width="30.875" style="3" customWidth="1"/>
    <col min="5894" max="5894" width="6.875" style="3" customWidth="1"/>
    <col min="5895" max="5895" width="7" style="3" customWidth="1"/>
    <col min="5896" max="5896" width="13.75" style="3" customWidth="1"/>
    <col min="5897" max="6145" width="9.125" style="3"/>
    <col min="6146" max="6146" width="10.875" style="3" customWidth="1"/>
    <col min="6147" max="6147" width="9.125" style="3"/>
    <col min="6148" max="6148" width="15.375" style="3" customWidth="1"/>
    <col min="6149" max="6149" width="30.875" style="3" customWidth="1"/>
    <col min="6150" max="6150" width="6.875" style="3" customWidth="1"/>
    <col min="6151" max="6151" width="7" style="3" customWidth="1"/>
    <col min="6152" max="6152" width="13.75" style="3" customWidth="1"/>
    <col min="6153" max="6401" width="9.125" style="3"/>
    <col min="6402" max="6402" width="10.875" style="3" customWidth="1"/>
    <col min="6403" max="6403" width="9.125" style="3"/>
    <col min="6404" max="6404" width="15.375" style="3" customWidth="1"/>
    <col min="6405" max="6405" width="30.875" style="3" customWidth="1"/>
    <col min="6406" max="6406" width="6.875" style="3" customWidth="1"/>
    <col min="6407" max="6407" width="7" style="3" customWidth="1"/>
    <col min="6408" max="6408" width="13.75" style="3" customWidth="1"/>
    <col min="6409" max="6657" width="9.125" style="3"/>
    <col min="6658" max="6658" width="10.875" style="3" customWidth="1"/>
    <col min="6659" max="6659" width="9.125" style="3"/>
    <col min="6660" max="6660" width="15.375" style="3" customWidth="1"/>
    <col min="6661" max="6661" width="30.875" style="3" customWidth="1"/>
    <col min="6662" max="6662" width="6.875" style="3" customWidth="1"/>
    <col min="6663" max="6663" width="7" style="3" customWidth="1"/>
    <col min="6664" max="6664" width="13.75" style="3" customWidth="1"/>
    <col min="6665" max="6913" width="9.125" style="3"/>
    <col min="6914" max="6914" width="10.875" style="3" customWidth="1"/>
    <col min="6915" max="6915" width="9.125" style="3"/>
    <col min="6916" max="6916" width="15.375" style="3" customWidth="1"/>
    <col min="6917" max="6917" width="30.875" style="3" customWidth="1"/>
    <col min="6918" max="6918" width="6.875" style="3" customWidth="1"/>
    <col min="6919" max="6919" width="7" style="3" customWidth="1"/>
    <col min="6920" max="6920" width="13.75" style="3" customWidth="1"/>
    <col min="6921" max="7169" width="9.125" style="3"/>
    <col min="7170" max="7170" width="10.875" style="3" customWidth="1"/>
    <col min="7171" max="7171" width="9.125" style="3"/>
    <col min="7172" max="7172" width="15.375" style="3" customWidth="1"/>
    <col min="7173" max="7173" width="30.875" style="3" customWidth="1"/>
    <col min="7174" max="7174" width="6.875" style="3" customWidth="1"/>
    <col min="7175" max="7175" width="7" style="3" customWidth="1"/>
    <col min="7176" max="7176" width="13.75" style="3" customWidth="1"/>
    <col min="7177" max="7425" width="9.125" style="3"/>
    <col min="7426" max="7426" width="10.875" style="3" customWidth="1"/>
    <col min="7427" max="7427" width="9.125" style="3"/>
    <col min="7428" max="7428" width="15.375" style="3" customWidth="1"/>
    <col min="7429" max="7429" width="30.875" style="3" customWidth="1"/>
    <col min="7430" max="7430" width="6.875" style="3" customWidth="1"/>
    <col min="7431" max="7431" width="7" style="3" customWidth="1"/>
    <col min="7432" max="7432" width="13.75" style="3" customWidth="1"/>
    <col min="7433" max="7681" width="9.125" style="3"/>
    <col min="7682" max="7682" width="10.875" style="3" customWidth="1"/>
    <col min="7683" max="7683" width="9.125" style="3"/>
    <col min="7684" max="7684" width="15.375" style="3" customWidth="1"/>
    <col min="7685" max="7685" width="30.875" style="3" customWidth="1"/>
    <col min="7686" max="7686" width="6.875" style="3" customWidth="1"/>
    <col min="7687" max="7687" width="7" style="3" customWidth="1"/>
    <col min="7688" max="7688" width="13.75" style="3" customWidth="1"/>
    <col min="7689" max="7937" width="9.125" style="3"/>
    <col min="7938" max="7938" width="10.875" style="3" customWidth="1"/>
    <col min="7939" max="7939" width="9.125" style="3"/>
    <col min="7940" max="7940" width="15.375" style="3" customWidth="1"/>
    <col min="7941" max="7941" width="30.875" style="3" customWidth="1"/>
    <col min="7942" max="7942" width="6.875" style="3" customWidth="1"/>
    <col min="7943" max="7943" width="7" style="3" customWidth="1"/>
    <col min="7944" max="7944" width="13.75" style="3" customWidth="1"/>
    <col min="7945" max="8193" width="9.125" style="3"/>
    <col min="8194" max="8194" width="10.875" style="3" customWidth="1"/>
    <col min="8195" max="8195" width="9.125" style="3"/>
    <col min="8196" max="8196" width="15.375" style="3" customWidth="1"/>
    <col min="8197" max="8197" width="30.875" style="3" customWidth="1"/>
    <col min="8198" max="8198" width="6.875" style="3" customWidth="1"/>
    <col min="8199" max="8199" width="7" style="3" customWidth="1"/>
    <col min="8200" max="8200" width="13.75" style="3" customWidth="1"/>
    <col min="8201" max="8449" width="9.125" style="3"/>
    <col min="8450" max="8450" width="10.875" style="3" customWidth="1"/>
    <col min="8451" max="8451" width="9.125" style="3"/>
    <col min="8452" max="8452" width="15.375" style="3" customWidth="1"/>
    <col min="8453" max="8453" width="30.875" style="3" customWidth="1"/>
    <col min="8454" max="8454" width="6.875" style="3" customWidth="1"/>
    <col min="8455" max="8455" width="7" style="3" customWidth="1"/>
    <col min="8456" max="8456" width="13.75" style="3" customWidth="1"/>
    <col min="8457" max="8705" width="9.125" style="3"/>
    <col min="8706" max="8706" width="10.875" style="3" customWidth="1"/>
    <col min="8707" max="8707" width="9.125" style="3"/>
    <col min="8708" max="8708" width="15.375" style="3" customWidth="1"/>
    <col min="8709" max="8709" width="30.875" style="3" customWidth="1"/>
    <col min="8710" max="8710" width="6.875" style="3" customWidth="1"/>
    <col min="8711" max="8711" width="7" style="3" customWidth="1"/>
    <col min="8712" max="8712" width="13.75" style="3" customWidth="1"/>
    <col min="8713" max="8961" width="9.125" style="3"/>
    <col min="8962" max="8962" width="10.875" style="3" customWidth="1"/>
    <col min="8963" max="8963" width="9.125" style="3"/>
    <col min="8964" max="8964" width="15.375" style="3" customWidth="1"/>
    <col min="8965" max="8965" width="30.875" style="3" customWidth="1"/>
    <col min="8966" max="8966" width="6.875" style="3" customWidth="1"/>
    <col min="8967" max="8967" width="7" style="3" customWidth="1"/>
    <col min="8968" max="8968" width="13.75" style="3" customWidth="1"/>
    <col min="8969" max="9217" width="9.125" style="3"/>
    <col min="9218" max="9218" width="10.875" style="3" customWidth="1"/>
    <col min="9219" max="9219" width="9.125" style="3"/>
    <col min="9220" max="9220" width="15.375" style="3" customWidth="1"/>
    <col min="9221" max="9221" width="30.875" style="3" customWidth="1"/>
    <col min="9222" max="9222" width="6.875" style="3" customWidth="1"/>
    <col min="9223" max="9223" width="7" style="3" customWidth="1"/>
    <col min="9224" max="9224" width="13.75" style="3" customWidth="1"/>
    <col min="9225" max="9473" width="9.125" style="3"/>
    <col min="9474" max="9474" width="10.875" style="3" customWidth="1"/>
    <col min="9475" max="9475" width="9.125" style="3"/>
    <col min="9476" max="9476" width="15.375" style="3" customWidth="1"/>
    <col min="9477" max="9477" width="30.875" style="3" customWidth="1"/>
    <col min="9478" max="9478" width="6.875" style="3" customWidth="1"/>
    <col min="9479" max="9479" width="7" style="3" customWidth="1"/>
    <col min="9480" max="9480" width="13.75" style="3" customWidth="1"/>
    <col min="9481" max="9729" width="9.125" style="3"/>
    <col min="9730" max="9730" width="10.875" style="3" customWidth="1"/>
    <col min="9731" max="9731" width="9.125" style="3"/>
    <col min="9732" max="9732" width="15.375" style="3" customWidth="1"/>
    <col min="9733" max="9733" width="30.875" style="3" customWidth="1"/>
    <col min="9734" max="9734" width="6.875" style="3" customWidth="1"/>
    <col min="9735" max="9735" width="7" style="3" customWidth="1"/>
    <col min="9736" max="9736" width="13.75" style="3" customWidth="1"/>
    <col min="9737" max="9985" width="9.125" style="3"/>
    <col min="9986" max="9986" width="10.875" style="3" customWidth="1"/>
    <col min="9987" max="9987" width="9.125" style="3"/>
    <col min="9988" max="9988" width="15.375" style="3" customWidth="1"/>
    <col min="9989" max="9989" width="30.875" style="3" customWidth="1"/>
    <col min="9990" max="9990" width="6.875" style="3" customWidth="1"/>
    <col min="9991" max="9991" width="7" style="3" customWidth="1"/>
    <col min="9992" max="9992" width="13.75" style="3" customWidth="1"/>
    <col min="9993" max="10241" width="9.125" style="3"/>
    <col min="10242" max="10242" width="10.875" style="3" customWidth="1"/>
    <col min="10243" max="10243" width="9.125" style="3"/>
    <col min="10244" max="10244" width="15.375" style="3" customWidth="1"/>
    <col min="10245" max="10245" width="30.875" style="3" customWidth="1"/>
    <col min="10246" max="10246" width="6.875" style="3" customWidth="1"/>
    <col min="10247" max="10247" width="7" style="3" customWidth="1"/>
    <col min="10248" max="10248" width="13.75" style="3" customWidth="1"/>
    <col min="10249" max="10497" width="9.125" style="3"/>
    <col min="10498" max="10498" width="10.875" style="3" customWidth="1"/>
    <col min="10499" max="10499" width="9.125" style="3"/>
    <col min="10500" max="10500" width="15.375" style="3" customWidth="1"/>
    <col min="10501" max="10501" width="30.875" style="3" customWidth="1"/>
    <col min="10502" max="10502" width="6.875" style="3" customWidth="1"/>
    <col min="10503" max="10503" width="7" style="3" customWidth="1"/>
    <col min="10504" max="10504" width="13.75" style="3" customWidth="1"/>
    <col min="10505" max="10753" width="9.125" style="3"/>
    <col min="10754" max="10754" width="10.875" style="3" customWidth="1"/>
    <col min="10755" max="10755" width="9.125" style="3"/>
    <col min="10756" max="10756" width="15.375" style="3" customWidth="1"/>
    <col min="10757" max="10757" width="30.875" style="3" customWidth="1"/>
    <col min="10758" max="10758" width="6.875" style="3" customWidth="1"/>
    <col min="10759" max="10759" width="7" style="3" customWidth="1"/>
    <col min="10760" max="10760" width="13.75" style="3" customWidth="1"/>
    <col min="10761" max="11009" width="9.125" style="3"/>
    <col min="11010" max="11010" width="10.875" style="3" customWidth="1"/>
    <col min="11011" max="11011" width="9.125" style="3"/>
    <col min="11012" max="11012" width="15.375" style="3" customWidth="1"/>
    <col min="11013" max="11013" width="30.875" style="3" customWidth="1"/>
    <col min="11014" max="11014" width="6.875" style="3" customWidth="1"/>
    <col min="11015" max="11015" width="7" style="3" customWidth="1"/>
    <col min="11016" max="11016" width="13.75" style="3" customWidth="1"/>
    <col min="11017" max="11265" width="9.125" style="3"/>
    <col min="11266" max="11266" width="10.875" style="3" customWidth="1"/>
    <col min="11267" max="11267" width="9.125" style="3"/>
    <col min="11268" max="11268" width="15.375" style="3" customWidth="1"/>
    <col min="11269" max="11269" width="30.875" style="3" customWidth="1"/>
    <col min="11270" max="11270" width="6.875" style="3" customWidth="1"/>
    <col min="11271" max="11271" width="7" style="3" customWidth="1"/>
    <col min="11272" max="11272" width="13.75" style="3" customWidth="1"/>
    <col min="11273" max="11521" width="9.125" style="3"/>
    <col min="11522" max="11522" width="10.875" style="3" customWidth="1"/>
    <col min="11523" max="11523" width="9.125" style="3"/>
    <col min="11524" max="11524" width="15.375" style="3" customWidth="1"/>
    <col min="11525" max="11525" width="30.875" style="3" customWidth="1"/>
    <col min="11526" max="11526" width="6.875" style="3" customWidth="1"/>
    <col min="11527" max="11527" width="7" style="3" customWidth="1"/>
    <col min="11528" max="11528" width="13.75" style="3" customWidth="1"/>
    <col min="11529" max="11777" width="9.125" style="3"/>
    <col min="11778" max="11778" width="10.875" style="3" customWidth="1"/>
    <col min="11779" max="11779" width="9.125" style="3"/>
    <col min="11780" max="11780" width="15.375" style="3" customWidth="1"/>
    <col min="11781" max="11781" width="30.875" style="3" customWidth="1"/>
    <col min="11782" max="11782" width="6.875" style="3" customWidth="1"/>
    <col min="11783" max="11783" width="7" style="3" customWidth="1"/>
    <col min="11784" max="11784" width="13.75" style="3" customWidth="1"/>
    <col min="11785" max="12033" width="9.125" style="3"/>
    <col min="12034" max="12034" width="10.875" style="3" customWidth="1"/>
    <col min="12035" max="12035" width="9.125" style="3"/>
    <col min="12036" max="12036" width="15.375" style="3" customWidth="1"/>
    <col min="12037" max="12037" width="30.875" style="3" customWidth="1"/>
    <col min="12038" max="12038" width="6.875" style="3" customWidth="1"/>
    <col min="12039" max="12039" width="7" style="3" customWidth="1"/>
    <col min="12040" max="12040" width="13.75" style="3" customWidth="1"/>
    <col min="12041" max="12289" width="9.125" style="3"/>
    <col min="12290" max="12290" width="10.875" style="3" customWidth="1"/>
    <col min="12291" max="12291" width="9.125" style="3"/>
    <col min="12292" max="12292" width="15.375" style="3" customWidth="1"/>
    <col min="12293" max="12293" width="30.875" style="3" customWidth="1"/>
    <col min="12294" max="12294" width="6.875" style="3" customWidth="1"/>
    <col min="12295" max="12295" width="7" style="3" customWidth="1"/>
    <col min="12296" max="12296" width="13.75" style="3" customWidth="1"/>
    <col min="12297" max="12545" width="9.125" style="3"/>
    <col min="12546" max="12546" width="10.875" style="3" customWidth="1"/>
    <col min="12547" max="12547" width="9.125" style="3"/>
    <col min="12548" max="12548" width="15.375" style="3" customWidth="1"/>
    <col min="12549" max="12549" width="30.875" style="3" customWidth="1"/>
    <col min="12550" max="12550" width="6.875" style="3" customWidth="1"/>
    <col min="12551" max="12551" width="7" style="3" customWidth="1"/>
    <col min="12552" max="12552" width="13.75" style="3" customWidth="1"/>
    <col min="12553" max="12801" width="9.125" style="3"/>
    <col min="12802" max="12802" width="10.875" style="3" customWidth="1"/>
    <col min="12803" max="12803" width="9.125" style="3"/>
    <col min="12804" max="12804" width="15.375" style="3" customWidth="1"/>
    <col min="12805" max="12805" width="30.875" style="3" customWidth="1"/>
    <col min="12806" max="12806" width="6.875" style="3" customWidth="1"/>
    <col min="12807" max="12807" width="7" style="3" customWidth="1"/>
    <col min="12808" max="12808" width="13.75" style="3" customWidth="1"/>
    <col min="12809" max="13057" width="9.125" style="3"/>
    <col min="13058" max="13058" width="10.875" style="3" customWidth="1"/>
    <col min="13059" max="13059" width="9.125" style="3"/>
    <col min="13060" max="13060" width="15.375" style="3" customWidth="1"/>
    <col min="13061" max="13061" width="30.875" style="3" customWidth="1"/>
    <col min="13062" max="13062" width="6.875" style="3" customWidth="1"/>
    <col min="13063" max="13063" width="7" style="3" customWidth="1"/>
    <col min="13064" max="13064" width="13.75" style="3" customWidth="1"/>
    <col min="13065" max="13313" width="9.125" style="3"/>
    <col min="13314" max="13314" width="10.875" style="3" customWidth="1"/>
    <col min="13315" max="13315" width="9.125" style="3"/>
    <col min="13316" max="13316" width="15.375" style="3" customWidth="1"/>
    <col min="13317" max="13317" width="30.875" style="3" customWidth="1"/>
    <col min="13318" max="13318" width="6.875" style="3" customWidth="1"/>
    <col min="13319" max="13319" width="7" style="3" customWidth="1"/>
    <col min="13320" max="13320" width="13.75" style="3" customWidth="1"/>
    <col min="13321" max="13569" width="9.125" style="3"/>
    <col min="13570" max="13570" width="10.875" style="3" customWidth="1"/>
    <col min="13571" max="13571" width="9.125" style="3"/>
    <col min="13572" max="13572" width="15.375" style="3" customWidth="1"/>
    <col min="13573" max="13573" width="30.875" style="3" customWidth="1"/>
    <col min="13574" max="13574" width="6.875" style="3" customWidth="1"/>
    <col min="13575" max="13575" width="7" style="3" customWidth="1"/>
    <col min="13576" max="13576" width="13.75" style="3" customWidth="1"/>
    <col min="13577" max="13825" width="9.125" style="3"/>
    <col min="13826" max="13826" width="10.875" style="3" customWidth="1"/>
    <col min="13827" max="13827" width="9.125" style="3"/>
    <col min="13828" max="13828" width="15.375" style="3" customWidth="1"/>
    <col min="13829" max="13829" width="30.875" style="3" customWidth="1"/>
    <col min="13830" max="13830" width="6.875" style="3" customWidth="1"/>
    <col min="13831" max="13831" width="7" style="3" customWidth="1"/>
    <col min="13832" max="13832" width="13.75" style="3" customWidth="1"/>
    <col min="13833" max="14081" width="9.125" style="3"/>
    <col min="14082" max="14082" width="10.875" style="3" customWidth="1"/>
    <col min="14083" max="14083" width="9.125" style="3"/>
    <col min="14084" max="14084" width="15.375" style="3" customWidth="1"/>
    <col min="14085" max="14085" width="30.875" style="3" customWidth="1"/>
    <col min="14086" max="14086" width="6.875" style="3" customWidth="1"/>
    <col min="14087" max="14087" width="7" style="3" customWidth="1"/>
    <col min="14088" max="14088" width="13.75" style="3" customWidth="1"/>
    <col min="14089" max="14337" width="9.125" style="3"/>
    <col min="14338" max="14338" width="10.875" style="3" customWidth="1"/>
    <col min="14339" max="14339" width="9.125" style="3"/>
    <col min="14340" max="14340" width="15.375" style="3" customWidth="1"/>
    <col min="14341" max="14341" width="30.875" style="3" customWidth="1"/>
    <col min="14342" max="14342" width="6.875" style="3" customWidth="1"/>
    <col min="14343" max="14343" width="7" style="3" customWidth="1"/>
    <col min="14344" max="14344" width="13.75" style="3" customWidth="1"/>
    <col min="14345" max="14593" width="9.125" style="3"/>
    <col min="14594" max="14594" width="10.875" style="3" customWidth="1"/>
    <col min="14595" max="14595" width="9.125" style="3"/>
    <col min="14596" max="14596" width="15.375" style="3" customWidth="1"/>
    <col min="14597" max="14597" width="30.875" style="3" customWidth="1"/>
    <col min="14598" max="14598" width="6.875" style="3" customWidth="1"/>
    <col min="14599" max="14599" width="7" style="3" customWidth="1"/>
    <col min="14600" max="14600" width="13.75" style="3" customWidth="1"/>
    <col min="14601" max="14849" width="9.125" style="3"/>
    <col min="14850" max="14850" width="10.875" style="3" customWidth="1"/>
    <col min="14851" max="14851" width="9.125" style="3"/>
    <col min="14852" max="14852" width="15.375" style="3" customWidth="1"/>
    <col min="14853" max="14853" width="30.875" style="3" customWidth="1"/>
    <col min="14854" max="14854" width="6.875" style="3" customWidth="1"/>
    <col min="14855" max="14855" width="7" style="3" customWidth="1"/>
    <col min="14856" max="14856" width="13.75" style="3" customWidth="1"/>
    <col min="14857" max="15105" width="9.125" style="3"/>
    <col min="15106" max="15106" width="10.875" style="3" customWidth="1"/>
    <col min="15107" max="15107" width="9.125" style="3"/>
    <col min="15108" max="15108" width="15.375" style="3" customWidth="1"/>
    <col min="15109" max="15109" width="30.875" style="3" customWidth="1"/>
    <col min="15110" max="15110" width="6.875" style="3" customWidth="1"/>
    <col min="15111" max="15111" width="7" style="3" customWidth="1"/>
    <col min="15112" max="15112" width="13.75" style="3" customWidth="1"/>
    <col min="15113" max="15361" width="9.125" style="3"/>
    <col min="15362" max="15362" width="10.875" style="3" customWidth="1"/>
    <col min="15363" max="15363" width="9.125" style="3"/>
    <col min="15364" max="15364" width="15.375" style="3" customWidth="1"/>
    <col min="15365" max="15365" width="30.875" style="3" customWidth="1"/>
    <col min="15366" max="15366" width="6.875" style="3" customWidth="1"/>
    <col min="15367" max="15367" width="7" style="3" customWidth="1"/>
    <col min="15368" max="15368" width="13.75" style="3" customWidth="1"/>
    <col min="15369" max="15617" width="9.125" style="3"/>
    <col min="15618" max="15618" width="10.875" style="3" customWidth="1"/>
    <col min="15619" max="15619" width="9.125" style="3"/>
    <col min="15620" max="15620" width="15.375" style="3" customWidth="1"/>
    <col min="15621" max="15621" width="30.875" style="3" customWidth="1"/>
    <col min="15622" max="15622" width="6.875" style="3" customWidth="1"/>
    <col min="15623" max="15623" width="7" style="3" customWidth="1"/>
    <col min="15624" max="15624" width="13.75" style="3" customWidth="1"/>
    <col min="15625" max="15873" width="9.125" style="3"/>
    <col min="15874" max="15874" width="10.875" style="3" customWidth="1"/>
    <col min="15875" max="15875" width="9.125" style="3"/>
    <col min="15876" max="15876" width="15.375" style="3" customWidth="1"/>
    <col min="15877" max="15877" width="30.875" style="3" customWidth="1"/>
    <col min="15878" max="15878" width="6.875" style="3" customWidth="1"/>
    <col min="15879" max="15879" width="7" style="3" customWidth="1"/>
    <col min="15880" max="15880" width="13.75" style="3" customWidth="1"/>
    <col min="15881" max="16129" width="9.125" style="3"/>
    <col min="16130" max="16130" width="10.875" style="3" customWidth="1"/>
    <col min="16131" max="16131" width="9.125" style="3"/>
    <col min="16132" max="16132" width="15.375" style="3" customWidth="1"/>
    <col min="16133" max="16133" width="30.875" style="3" customWidth="1"/>
    <col min="16134" max="16134" width="6.875" style="3" customWidth="1"/>
    <col min="16135" max="16135" width="7" style="3" customWidth="1"/>
    <col min="16136" max="16136" width="13.75" style="3" customWidth="1"/>
    <col min="16137" max="16384" width="9.125" style="3"/>
  </cols>
  <sheetData>
    <row r="1" spans="1:9" x14ac:dyDescent="0.55000000000000004">
      <c r="A1" s="137" t="s">
        <v>1</v>
      </c>
      <c r="B1" s="137"/>
      <c r="C1" s="137"/>
      <c r="D1" s="137"/>
      <c r="E1" s="137"/>
      <c r="F1" s="137"/>
      <c r="G1" s="137"/>
      <c r="H1" s="16"/>
    </row>
    <row r="2" spans="1:9" x14ac:dyDescent="0.55000000000000004">
      <c r="B2" s="24"/>
      <c r="C2" s="24"/>
      <c r="D2" s="24"/>
      <c r="E2" s="24"/>
      <c r="F2" s="24"/>
      <c r="G2" s="24"/>
      <c r="H2" s="24"/>
    </row>
    <row r="3" spans="1:9" s="26" customFormat="1" ht="27.75" x14ac:dyDescent="0.65">
      <c r="A3" s="119" t="s">
        <v>34</v>
      </c>
      <c r="B3" s="119"/>
      <c r="C3" s="119"/>
      <c r="D3" s="119"/>
      <c r="E3" s="119"/>
      <c r="F3" s="119"/>
      <c r="G3" s="119"/>
      <c r="H3" s="19"/>
      <c r="I3" s="19"/>
    </row>
    <row r="4" spans="1:9" s="26" customFormat="1" ht="27.75" x14ac:dyDescent="0.65">
      <c r="A4" s="119" t="s">
        <v>47</v>
      </c>
      <c r="B4" s="119"/>
      <c r="C4" s="119"/>
      <c r="D4" s="119"/>
      <c r="E4" s="119"/>
      <c r="F4" s="119"/>
      <c r="G4" s="119"/>
      <c r="H4" s="19"/>
      <c r="I4" s="19"/>
    </row>
    <row r="5" spans="1:9" s="26" customFormat="1" ht="27.75" x14ac:dyDescent="0.65">
      <c r="A5" s="119" t="s">
        <v>110</v>
      </c>
      <c r="B5" s="119"/>
      <c r="C5" s="119"/>
      <c r="D5" s="119"/>
      <c r="E5" s="119"/>
      <c r="F5" s="119"/>
      <c r="G5" s="119"/>
      <c r="H5" s="19"/>
      <c r="I5" s="19"/>
    </row>
    <row r="6" spans="1:9" s="26" customFormat="1" ht="27.75" x14ac:dyDescent="0.65">
      <c r="A6" s="130" t="s">
        <v>48</v>
      </c>
      <c r="B6" s="130"/>
      <c r="C6" s="130"/>
      <c r="D6" s="130"/>
      <c r="E6" s="130"/>
      <c r="F6" s="130"/>
      <c r="G6" s="130"/>
      <c r="H6" s="19"/>
      <c r="I6" s="19"/>
    </row>
    <row r="7" spans="1:9" x14ac:dyDescent="0.55000000000000004">
      <c r="B7" s="129"/>
      <c r="C7" s="129"/>
      <c r="D7" s="129"/>
      <c r="E7" s="129"/>
      <c r="F7" s="129"/>
      <c r="G7" s="129"/>
      <c r="H7" s="129"/>
    </row>
    <row r="8" spans="1:9" s="9" customFormat="1" ht="24" x14ac:dyDescent="0.55000000000000004">
      <c r="B8" s="10" t="s">
        <v>35</v>
      </c>
      <c r="F8" s="42"/>
      <c r="G8" s="42"/>
      <c r="H8" s="42"/>
    </row>
    <row r="9" spans="1:9" s="9" customFormat="1" ht="24.75" thickBot="1" x14ac:dyDescent="0.6">
      <c r="B9" s="43" t="s">
        <v>36</v>
      </c>
      <c r="F9" s="42"/>
      <c r="G9" s="42"/>
      <c r="H9" s="42"/>
    </row>
    <row r="10" spans="1:9" s="9" customFormat="1" ht="25.5" thickTop="1" thickBot="1" x14ac:dyDescent="0.6">
      <c r="B10" s="126" t="s">
        <v>0</v>
      </c>
      <c r="C10" s="127"/>
      <c r="D10" s="128"/>
      <c r="E10" s="44" t="s">
        <v>2</v>
      </c>
      <c r="F10" s="44" t="s">
        <v>3</v>
      </c>
      <c r="G10" s="42"/>
    </row>
    <row r="11" spans="1:9" s="9" customFormat="1" ht="24.75" thickTop="1" x14ac:dyDescent="0.55000000000000004">
      <c r="B11" s="131" t="s">
        <v>28</v>
      </c>
      <c r="C11" s="132"/>
      <c r="D11" s="133"/>
      <c r="E11" s="45">
        <v>38</v>
      </c>
      <c r="F11" s="46">
        <f>E11*100/E25</f>
        <v>35.185185185185183</v>
      </c>
      <c r="G11" s="42"/>
    </row>
    <row r="12" spans="1:9" s="9" customFormat="1" ht="24" x14ac:dyDescent="0.55000000000000004">
      <c r="B12" s="131" t="s">
        <v>109</v>
      </c>
      <c r="C12" s="132"/>
      <c r="D12" s="133"/>
      <c r="E12" s="45">
        <v>20</v>
      </c>
      <c r="F12" s="46">
        <f>E12*100/E25</f>
        <v>18.518518518518519</v>
      </c>
      <c r="G12" s="42"/>
    </row>
    <row r="13" spans="1:9" s="9" customFormat="1" ht="24" x14ac:dyDescent="0.55000000000000004">
      <c r="B13" s="131" t="s">
        <v>108</v>
      </c>
      <c r="C13" s="132"/>
      <c r="D13" s="133"/>
      <c r="E13" s="45">
        <v>11</v>
      </c>
      <c r="F13" s="46">
        <f>E13*100/E25</f>
        <v>10.185185185185185</v>
      </c>
      <c r="G13" s="42"/>
    </row>
    <row r="14" spans="1:9" s="9" customFormat="1" ht="24" x14ac:dyDescent="0.55000000000000004">
      <c r="B14" s="131" t="s">
        <v>106</v>
      </c>
      <c r="C14" s="132"/>
      <c r="D14" s="133"/>
      <c r="E14" s="45">
        <v>9</v>
      </c>
      <c r="F14" s="46">
        <f>E14*100/E25</f>
        <v>8.3333333333333339</v>
      </c>
      <c r="G14" s="42"/>
    </row>
    <row r="15" spans="1:9" s="9" customFormat="1" ht="24" x14ac:dyDescent="0.55000000000000004">
      <c r="B15" s="131" t="s">
        <v>107</v>
      </c>
      <c r="C15" s="132"/>
      <c r="D15" s="133"/>
      <c r="E15" s="45">
        <v>7</v>
      </c>
      <c r="F15" s="46">
        <f>E15*100/E25</f>
        <v>6.4814814814814818</v>
      </c>
      <c r="G15" s="42"/>
    </row>
    <row r="16" spans="1:9" s="9" customFormat="1" ht="24" x14ac:dyDescent="0.55000000000000004">
      <c r="B16" s="131" t="s">
        <v>42</v>
      </c>
      <c r="C16" s="132"/>
      <c r="D16" s="133"/>
      <c r="E16" s="45">
        <v>6</v>
      </c>
      <c r="F16" s="46">
        <f>E16*100/E25</f>
        <v>5.5555555555555554</v>
      </c>
      <c r="G16" s="42"/>
    </row>
    <row r="17" spans="2:8" s="9" customFormat="1" ht="24" x14ac:dyDescent="0.55000000000000004">
      <c r="B17" s="131" t="s">
        <v>29</v>
      </c>
      <c r="C17" s="132"/>
      <c r="D17" s="133"/>
      <c r="E17" s="45">
        <v>6</v>
      </c>
      <c r="F17" s="46">
        <f>E17*100/E25</f>
        <v>5.5555555555555554</v>
      </c>
      <c r="G17" s="42"/>
    </row>
    <row r="18" spans="2:8" s="9" customFormat="1" ht="24" x14ac:dyDescent="0.55000000000000004">
      <c r="B18" s="131" t="s">
        <v>40</v>
      </c>
      <c r="C18" s="132"/>
      <c r="D18" s="133"/>
      <c r="E18" s="45">
        <f>[1]DATA!D70</f>
        <v>3</v>
      </c>
      <c r="F18" s="46">
        <f>E18*100/E25</f>
        <v>2.7777777777777777</v>
      </c>
      <c r="G18" s="42"/>
    </row>
    <row r="19" spans="2:8" s="9" customFormat="1" ht="24" x14ac:dyDescent="0.55000000000000004">
      <c r="B19" s="131" t="s">
        <v>39</v>
      </c>
      <c r="C19" s="132"/>
      <c r="D19" s="133"/>
      <c r="E19" s="45">
        <v>2</v>
      </c>
      <c r="F19" s="46">
        <f>E19*100/E25</f>
        <v>1.8518518518518519</v>
      </c>
      <c r="G19" s="42"/>
    </row>
    <row r="20" spans="2:8" s="9" customFormat="1" ht="24" x14ac:dyDescent="0.55000000000000004">
      <c r="B20" s="134" t="s">
        <v>27</v>
      </c>
      <c r="C20" s="135"/>
      <c r="D20" s="136"/>
      <c r="E20" s="47">
        <v>2</v>
      </c>
      <c r="F20" s="46">
        <f>E20*100/E25</f>
        <v>1.8518518518518519</v>
      </c>
      <c r="G20" s="42"/>
    </row>
    <row r="21" spans="2:8" s="9" customFormat="1" ht="24" x14ac:dyDescent="0.55000000000000004">
      <c r="B21" s="131" t="s">
        <v>103</v>
      </c>
      <c r="C21" s="132"/>
      <c r="D21" s="133"/>
      <c r="E21" s="45">
        <v>1</v>
      </c>
      <c r="F21" s="46">
        <f>E21*100/E25</f>
        <v>0.92592592592592593</v>
      </c>
      <c r="G21" s="42"/>
    </row>
    <row r="22" spans="2:8" s="9" customFormat="1" ht="24" x14ac:dyDescent="0.55000000000000004">
      <c r="B22" s="131" t="s">
        <v>102</v>
      </c>
      <c r="C22" s="132"/>
      <c r="D22" s="133"/>
      <c r="E22" s="45">
        <v>1</v>
      </c>
      <c r="F22" s="46">
        <f>E22*100/E25</f>
        <v>0.92592592592592593</v>
      </c>
      <c r="G22" s="42"/>
    </row>
    <row r="23" spans="2:8" s="9" customFormat="1" ht="24" x14ac:dyDescent="0.55000000000000004">
      <c r="B23" s="131" t="s">
        <v>104</v>
      </c>
      <c r="C23" s="132"/>
      <c r="D23" s="133"/>
      <c r="E23" s="45">
        <v>1</v>
      </c>
      <c r="F23" s="46">
        <f>E23*100/E25</f>
        <v>0.92592592592592593</v>
      </c>
      <c r="G23" s="42"/>
    </row>
    <row r="24" spans="2:8" s="9" customFormat="1" ht="24" x14ac:dyDescent="0.55000000000000004">
      <c r="B24" s="131" t="s">
        <v>105</v>
      </c>
      <c r="C24" s="132"/>
      <c r="D24" s="133"/>
      <c r="E24" s="45">
        <v>1</v>
      </c>
      <c r="F24" s="46">
        <f>E24*100/E25</f>
        <v>0.92592592592592593</v>
      </c>
      <c r="G24" s="42"/>
    </row>
    <row r="25" spans="2:8" s="9" customFormat="1" ht="24.75" thickBot="1" x14ac:dyDescent="0.6">
      <c r="B25" s="123" t="s">
        <v>4</v>
      </c>
      <c r="C25" s="124"/>
      <c r="D25" s="125"/>
      <c r="E25" s="48">
        <f>SUM(E11:E24)</f>
        <v>108</v>
      </c>
      <c r="F25" s="91">
        <f>E25*100/E25</f>
        <v>100</v>
      </c>
      <c r="G25" s="42"/>
    </row>
    <row r="26" spans="2:8" s="9" customFormat="1" ht="24.75" thickTop="1" x14ac:dyDescent="0.55000000000000004">
      <c r="F26" s="42"/>
      <c r="G26" s="42"/>
    </row>
    <row r="27" spans="2:8" s="9" customFormat="1" ht="24" x14ac:dyDescent="0.55000000000000004">
      <c r="B27" s="20"/>
      <c r="C27" s="9" t="s">
        <v>122</v>
      </c>
      <c r="F27" s="42"/>
      <c r="G27" s="42"/>
      <c r="H27" s="42"/>
    </row>
    <row r="28" spans="2:8" s="9" customFormat="1" ht="24" x14ac:dyDescent="0.55000000000000004">
      <c r="B28" s="9" t="s">
        <v>123</v>
      </c>
      <c r="F28" s="42"/>
      <c r="G28" s="42"/>
      <c r="H28" s="42"/>
    </row>
    <row r="29" spans="2:8" s="9" customFormat="1" ht="24" x14ac:dyDescent="0.55000000000000004">
      <c r="F29" s="42"/>
      <c r="G29" s="42"/>
      <c r="H29" s="42"/>
    </row>
    <row r="32" spans="2:8" s="14" customFormat="1" x14ac:dyDescent="0.55000000000000004">
      <c r="B32" s="15"/>
      <c r="C32" s="15"/>
      <c r="D32" s="15"/>
      <c r="E32" s="15"/>
      <c r="F32" s="15"/>
      <c r="G32" s="15"/>
      <c r="H32" s="15"/>
    </row>
    <row r="33" s="14" customFormat="1" x14ac:dyDescent="0.55000000000000004"/>
    <row r="34" s="14" customFormat="1" x14ac:dyDescent="0.55000000000000004"/>
    <row r="35" s="14" customFormat="1" x14ac:dyDescent="0.55000000000000004"/>
    <row r="36" s="14" customFormat="1" x14ac:dyDescent="0.55000000000000004"/>
    <row r="37" s="14" customFormat="1" x14ac:dyDescent="0.55000000000000004"/>
    <row r="38" s="14" customFormat="1" x14ac:dyDescent="0.55000000000000004"/>
    <row r="39" s="14" customFormat="1" x14ac:dyDescent="0.55000000000000004"/>
    <row r="40" s="14" customFormat="1" x14ac:dyDescent="0.55000000000000004"/>
    <row r="41" s="14" customFormat="1" x14ac:dyDescent="0.55000000000000004"/>
    <row r="42" s="14" customFormat="1" x14ac:dyDescent="0.55000000000000004"/>
    <row r="43" s="14" customFormat="1" x14ac:dyDescent="0.55000000000000004"/>
    <row r="44" s="14" customFormat="1" x14ac:dyDescent="0.55000000000000004"/>
    <row r="45" s="14" customFormat="1" x14ac:dyDescent="0.55000000000000004"/>
    <row r="46" s="14" customFormat="1" x14ac:dyDescent="0.55000000000000004"/>
    <row r="47" s="14" customFormat="1" x14ac:dyDescent="0.55000000000000004"/>
    <row r="48" s="14" customFormat="1" x14ac:dyDescent="0.55000000000000004"/>
    <row r="49" spans="2:8" x14ac:dyDescent="0.55000000000000004">
      <c r="F49" s="3"/>
      <c r="G49" s="3"/>
      <c r="H49" s="3"/>
    </row>
    <row r="50" spans="2:8" x14ac:dyDescent="0.55000000000000004">
      <c r="F50" s="3"/>
      <c r="G50" s="3"/>
      <c r="H50" s="3"/>
    </row>
    <row r="51" spans="2:8" x14ac:dyDescent="0.55000000000000004">
      <c r="F51" s="3"/>
      <c r="G51" s="3"/>
      <c r="H51" s="3"/>
    </row>
    <row r="52" spans="2:8" x14ac:dyDescent="0.55000000000000004">
      <c r="F52" s="3"/>
      <c r="G52" s="3"/>
      <c r="H52" s="3"/>
    </row>
    <row r="53" spans="2:8" x14ac:dyDescent="0.55000000000000004">
      <c r="F53" s="3"/>
      <c r="G53" s="3"/>
      <c r="H53" s="3"/>
    </row>
    <row r="54" spans="2:8" x14ac:dyDescent="0.55000000000000004">
      <c r="F54" s="3"/>
      <c r="G54" s="3"/>
      <c r="H54" s="3"/>
    </row>
    <row r="55" spans="2:8" s="7" customFormat="1" x14ac:dyDescent="0.55000000000000004"/>
    <row r="56" spans="2:8" s="7" customFormat="1" x14ac:dyDescent="0.55000000000000004"/>
    <row r="57" spans="2:8" s="7" customFormat="1" x14ac:dyDescent="0.55000000000000004"/>
    <row r="58" spans="2:8" s="7" customFormat="1" x14ac:dyDescent="0.55000000000000004"/>
    <row r="59" spans="2:8" s="7" customFormat="1" x14ac:dyDescent="0.55000000000000004"/>
    <row r="60" spans="2:8" s="7" customFormat="1" x14ac:dyDescent="0.55000000000000004"/>
    <row r="61" spans="2:8" s="7" customFormat="1" x14ac:dyDescent="0.55000000000000004">
      <c r="B61" s="8"/>
      <c r="C61" s="8"/>
    </row>
    <row r="62" spans="2:8" x14ac:dyDescent="0.55000000000000004">
      <c r="B62" s="5"/>
      <c r="C62" s="5"/>
      <c r="D62" s="5"/>
      <c r="E62" s="5"/>
      <c r="F62" s="6"/>
      <c r="G62" s="6"/>
      <c r="H62" s="6"/>
    </row>
    <row r="63" spans="2:8" x14ac:dyDescent="0.55000000000000004">
      <c r="B63" s="5"/>
      <c r="C63" s="5"/>
      <c r="D63" s="5"/>
      <c r="E63" s="5"/>
      <c r="F63" s="6"/>
      <c r="G63" s="6"/>
      <c r="H63" s="6"/>
    </row>
    <row r="64" spans="2:8" x14ac:dyDescent="0.55000000000000004">
      <c r="B64" s="5"/>
      <c r="C64" s="5"/>
      <c r="D64" s="5"/>
      <c r="E64" s="5"/>
      <c r="F64" s="6"/>
      <c r="G64" s="6"/>
      <c r="H64" s="6"/>
    </row>
    <row r="65" spans="2:8" x14ac:dyDescent="0.55000000000000004">
      <c r="B65" s="5"/>
      <c r="C65" s="5"/>
      <c r="D65" s="5"/>
      <c r="E65" s="5"/>
      <c r="F65" s="6"/>
      <c r="G65" s="6"/>
      <c r="H65" s="6"/>
    </row>
    <row r="66" spans="2:8" x14ac:dyDescent="0.55000000000000004">
      <c r="B66" s="5"/>
      <c r="C66" s="5"/>
      <c r="D66" s="5"/>
      <c r="E66" s="5"/>
      <c r="F66" s="6"/>
      <c r="G66" s="6"/>
      <c r="H66" s="6"/>
    </row>
    <row r="67" spans="2:8" x14ac:dyDescent="0.55000000000000004">
      <c r="B67" s="5"/>
      <c r="C67" s="5"/>
      <c r="D67" s="5"/>
      <c r="E67" s="5"/>
      <c r="F67" s="6"/>
      <c r="G67" s="6"/>
      <c r="H67" s="6"/>
    </row>
    <row r="68" spans="2:8" x14ac:dyDescent="0.55000000000000004">
      <c r="B68" s="5"/>
      <c r="C68" s="5"/>
      <c r="D68" s="5"/>
      <c r="E68" s="5"/>
      <c r="F68" s="6"/>
      <c r="G68" s="6"/>
      <c r="H68" s="6"/>
    </row>
    <row r="69" spans="2:8" x14ac:dyDescent="0.55000000000000004">
      <c r="B69" s="5"/>
      <c r="C69" s="5"/>
      <c r="D69" s="5"/>
      <c r="E69" s="5"/>
      <c r="F69" s="6"/>
      <c r="G69" s="6"/>
      <c r="H69" s="6"/>
    </row>
    <row r="70" spans="2:8" x14ac:dyDescent="0.55000000000000004">
      <c r="B70" s="5"/>
      <c r="C70" s="5"/>
      <c r="D70" s="5"/>
      <c r="E70" s="5"/>
      <c r="F70" s="6"/>
      <c r="G70" s="6"/>
      <c r="H70" s="6"/>
    </row>
    <row r="71" spans="2:8" x14ac:dyDescent="0.55000000000000004">
      <c r="B71" s="5"/>
      <c r="C71" s="5"/>
      <c r="D71" s="5"/>
      <c r="E71" s="5"/>
      <c r="F71" s="6"/>
      <c r="G71" s="6"/>
      <c r="H71" s="6"/>
    </row>
    <row r="72" spans="2:8" x14ac:dyDescent="0.55000000000000004">
      <c r="B72" s="5"/>
      <c r="C72" s="5"/>
      <c r="D72" s="5"/>
      <c r="E72" s="5"/>
      <c r="F72" s="6"/>
      <c r="G72" s="6"/>
      <c r="H72" s="6"/>
    </row>
    <row r="73" spans="2:8" x14ac:dyDescent="0.55000000000000004">
      <c r="B73" s="5"/>
      <c r="C73" s="5"/>
      <c r="D73" s="5"/>
      <c r="E73" s="5"/>
      <c r="F73" s="6"/>
      <c r="G73" s="6"/>
      <c r="H73" s="6"/>
    </row>
  </sheetData>
  <mergeCells count="22">
    <mergeCell ref="B12:D12"/>
    <mergeCell ref="A5:G5"/>
    <mergeCell ref="B17:D17"/>
    <mergeCell ref="A3:G3"/>
    <mergeCell ref="A1:G1"/>
    <mergeCell ref="A4:G4"/>
    <mergeCell ref="B25:D25"/>
    <mergeCell ref="B10:D10"/>
    <mergeCell ref="B7:H7"/>
    <mergeCell ref="A6:G6"/>
    <mergeCell ref="B21:D21"/>
    <mergeCell ref="B18:D18"/>
    <mergeCell ref="B16:D16"/>
    <mergeCell ref="B11:D11"/>
    <mergeCell ref="B20:D20"/>
    <mergeCell ref="B22:D22"/>
    <mergeCell ref="B19:D19"/>
    <mergeCell ref="B23:D23"/>
    <mergeCell ref="B24:D24"/>
    <mergeCell ref="B14:D14"/>
    <mergeCell ref="B15:D15"/>
    <mergeCell ref="B13:D13"/>
  </mergeCells>
  <pageMargins left="0.45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tabSelected="1" view="pageBreakPreview" topLeftCell="A2" zoomScale="120" zoomScaleNormal="130" zoomScaleSheetLayoutView="120" workbookViewId="0">
      <selection activeCell="A16" sqref="A16:XFD17"/>
    </sheetView>
  </sheetViews>
  <sheetFormatPr defaultRowHeight="14.25" x14ac:dyDescent="0.2"/>
  <cols>
    <col min="1" max="1" width="8.125" customWidth="1"/>
    <col min="2" max="2" width="47.125" customWidth="1"/>
    <col min="3" max="3" width="8.875" customWidth="1"/>
    <col min="4" max="4" width="10.125" customWidth="1"/>
    <col min="5" max="5" width="11.75" customWidth="1"/>
    <col min="9" max="9" width="10.375" customWidth="1"/>
    <col min="258" max="258" width="49.875" customWidth="1"/>
    <col min="259" max="259" width="14.875" customWidth="1"/>
    <col min="260" max="260" width="16" customWidth="1"/>
    <col min="265" max="265" width="10.375" customWidth="1"/>
    <col min="514" max="514" width="49.875" customWidth="1"/>
    <col min="515" max="515" width="14.875" customWidth="1"/>
    <col min="516" max="516" width="16" customWidth="1"/>
    <col min="521" max="521" width="10.375" customWidth="1"/>
    <col min="770" max="770" width="49.875" customWidth="1"/>
    <col min="771" max="771" width="14.875" customWidth="1"/>
    <col min="772" max="772" width="16" customWidth="1"/>
    <col min="777" max="777" width="10.375" customWidth="1"/>
    <col min="1026" max="1026" width="49.875" customWidth="1"/>
    <col min="1027" max="1027" width="14.875" customWidth="1"/>
    <col min="1028" max="1028" width="16" customWidth="1"/>
    <col min="1033" max="1033" width="10.375" customWidth="1"/>
    <col min="1282" max="1282" width="49.875" customWidth="1"/>
    <col min="1283" max="1283" width="14.875" customWidth="1"/>
    <col min="1284" max="1284" width="16" customWidth="1"/>
    <col min="1289" max="1289" width="10.375" customWidth="1"/>
    <col min="1538" max="1538" width="49.875" customWidth="1"/>
    <col min="1539" max="1539" width="14.875" customWidth="1"/>
    <col min="1540" max="1540" width="16" customWidth="1"/>
    <col min="1545" max="1545" width="10.375" customWidth="1"/>
    <col min="1794" max="1794" width="49.875" customWidth="1"/>
    <col min="1795" max="1795" width="14.875" customWidth="1"/>
    <col min="1796" max="1796" width="16" customWidth="1"/>
    <col min="1801" max="1801" width="10.375" customWidth="1"/>
    <col min="2050" max="2050" width="49.875" customWidth="1"/>
    <col min="2051" max="2051" width="14.875" customWidth="1"/>
    <col min="2052" max="2052" width="16" customWidth="1"/>
    <col min="2057" max="2057" width="10.375" customWidth="1"/>
    <col min="2306" max="2306" width="49.875" customWidth="1"/>
    <col min="2307" max="2307" width="14.875" customWidth="1"/>
    <col min="2308" max="2308" width="16" customWidth="1"/>
    <col min="2313" max="2313" width="10.375" customWidth="1"/>
    <col min="2562" max="2562" width="49.875" customWidth="1"/>
    <col min="2563" max="2563" width="14.875" customWidth="1"/>
    <col min="2564" max="2564" width="16" customWidth="1"/>
    <col min="2569" max="2569" width="10.375" customWidth="1"/>
    <col min="2818" max="2818" width="49.875" customWidth="1"/>
    <col min="2819" max="2819" width="14.875" customWidth="1"/>
    <col min="2820" max="2820" width="16" customWidth="1"/>
    <col min="2825" max="2825" width="10.375" customWidth="1"/>
    <col min="3074" max="3074" width="49.875" customWidth="1"/>
    <col min="3075" max="3075" width="14.875" customWidth="1"/>
    <col min="3076" max="3076" width="16" customWidth="1"/>
    <col min="3081" max="3081" width="10.375" customWidth="1"/>
    <col min="3330" max="3330" width="49.875" customWidth="1"/>
    <col min="3331" max="3331" width="14.875" customWidth="1"/>
    <col min="3332" max="3332" width="16" customWidth="1"/>
    <col min="3337" max="3337" width="10.375" customWidth="1"/>
    <col min="3586" max="3586" width="49.875" customWidth="1"/>
    <col min="3587" max="3587" width="14.875" customWidth="1"/>
    <col min="3588" max="3588" width="16" customWidth="1"/>
    <col min="3593" max="3593" width="10.375" customWidth="1"/>
    <col min="3842" max="3842" width="49.875" customWidth="1"/>
    <col min="3843" max="3843" width="14.875" customWidth="1"/>
    <col min="3844" max="3844" width="16" customWidth="1"/>
    <col min="3849" max="3849" width="10.375" customWidth="1"/>
    <col min="4098" max="4098" width="49.875" customWidth="1"/>
    <col min="4099" max="4099" width="14.875" customWidth="1"/>
    <col min="4100" max="4100" width="16" customWidth="1"/>
    <col min="4105" max="4105" width="10.375" customWidth="1"/>
    <col min="4354" max="4354" width="49.875" customWidth="1"/>
    <col min="4355" max="4355" width="14.875" customWidth="1"/>
    <col min="4356" max="4356" width="16" customWidth="1"/>
    <col min="4361" max="4361" width="10.375" customWidth="1"/>
    <col min="4610" max="4610" width="49.875" customWidth="1"/>
    <col min="4611" max="4611" width="14.875" customWidth="1"/>
    <col min="4612" max="4612" width="16" customWidth="1"/>
    <col min="4617" max="4617" width="10.375" customWidth="1"/>
    <col min="4866" max="4866" width="49.875" customWidth="1"/>
    <col min="4867" max="4867" width="14.875" customWidth="1"/>
    <col min="4868" max="4868" width="16" customWidth="1"/>
    <col min="4873" max="4873" width="10.375" customWidth="1"/>
    <col min="5122" max="5122" width="49.875" customWidth="1"/>
    <col min="5123" max="5123" width="14.875" customWidth="1"/>
    <col min="5124" max="5124" width="16" customWidth="1"/>
    <col min="5129" max="5129" width="10.375" customWidth="1"/>
    <col min="5378" max="5378" width="49.875" customWidth="1"/>
    <col min="5379" max="5379" width="14.875" customWidth="1"/>
    <col min="5380" max="5380" width="16" customWidth="1"/>
    <col min="5385" max="5385" width="10.375" customWidth="1"/>
    <col min="5634" max="5634" width="49.875" customWidth="1"/>
    <col min="5635" max="5635" width="14.875" customWidth="1"/>
    <col min="5636" max="5636" width="16" customWidth="1"/>
    <col min="5641" max="5641" width="10.375" customWidth="1"/>
    <col min="5890" max="5890" width="49.875" customWidth="1"/>
    <col min="5891" max="5891" width="14.875" customWidth="1"/>
    <col min="5892" max="5892" width="16" customWidth="1"/>
    <col min="5897" max="5897" width="10.375" customWidth="1"/>
    <col min="6146" max="6146" width="49.875" customWidth="1"/>
    <col min="6147" max="6147" width="14.875" customWidth="1"/>
    <col min="6148" max="6148" width="16" customWidth="1"/>
    <col min="6153" max="6153" width="10.375" customWidth="1"/>
    <col min="6402" max="6402" width="49.875" customWidth="1"/>
    <col min="6403" max="6403" width="14.875" customWidth="1"/>
    <col min="6404" max="6404" width="16" customWidth="1"/>
    <col min="6409" max="6409" width="10.375" customWidth="1"/>
    <col min="6658" max="6658" width="49.875" customWidth="1"/>
    <col min="6659" max="6659" width="14.875" customWidth="1"/>
    <col min="6660" max="6660" width="16" customWidth="1"/>
    <col min="6665" max="6665" width="10.375" customWidth="1"/>
    <col min="6914" max="6914" width="49.875" customWidth="1"/>
    <col min="6915" max="6915" width="14.875" customWidth="1"/>
    <col min="6916" max="6916" width="16" customWidth="1"/>
    <col min="6921" max="6921" width="10.375" customWidth="1"/>
    <col min="7170" max="7170" width="49.875" customWidth="1"/>
    <col min="7171" max="7171" width="14.875" customWidth="1"/>
    <col min="7172" max="7172" width="16" customWidth="1"/>
    <col min="7177" max="7177" width="10.375" customWidth="1"/>
    <col min="7426" max="7426" width="49.875" customWidth="1"/>
    <col min="7427" max="7427" width="14.875" customWidth="1"/>
    <col min="7428" max="7428" width="16" customWidth="1"/>
    <col min="7433" max="7433" width="10.375" customWidth="1"/>
    <col min="7682" max="7682" width="49.875" customWidth="1"/>
    <col min="7683" max="7683" width="14.875" customWidth="1"/>
    <col min="7684" max="7684" width="16" customWidth="1"/>
    <col min="7689" max="7689" width="10.375" customWidth="1"/>
    <col min="7938" max="7938" width="49.875" customWidth="1"/>
    <col min="7939" max="7939" width="14.875" customWidth="1"/>
    <col min="7940" max="7940" width="16" customWidth="1"/>
    <col min="7945" max="7945" width="10.375" customWidth="1"/>
    <col min="8194" max="8194" width="49.875" customWidth="1"/>
    <col min="8195" max="8195" width="14.875" customWidth="1"/>
    <col min="8196" max="8196" width="16" customWidth="1"/>
    <col min="8201" max="8201" width="10.375" customWidth="1"/>
    <col min="8450" max="8450" width="49.875" customWidth="1"/>
    <col min="8451" max="8451" width="14.875" customWidth="1"/>
    <col min="8452" max="8452" width="16" customWidth="1"/>
    <col min="8457" max="8457" width="10.375" customWidth="1"/>
    <col min="8706" max="8706" width="49.875" customWidth="1"/>
    <col min="8707" max="8707" width="14.875" customWidth="1"/>
    <col min="8708" max="8708" width="16" customWidth="1"/>
    <col min="8713" max="8713" width="10.375" customWidth="1"/>
    <col min="8962" max="8962" width="49.875" customWidth="1"/>
    <col min="8963" max="8963" width="14.875" customWidth="1"/>
    <col min="8964" max="8964" width="16" customWidth="1"/>
    <col min="8969" max="8969" width="10.375" customWidth="1"/>
    <col min="9218" max="9218" width="49.875" customWidth="1"/>
    <col min="9219" max="9219" width="14.875" customWidth="1"/>
    <col min="9220" max="9220" width="16" customWidth="1"/>
    <col min="9225" max="9225" width="10.375" customWidth="1"/>
    <col min="9474" max="9474" width="49.875" customWidth="1"/>
    <col min="9475" max="9475" width="14.875" customWidth="1"/>
    <col min="9476" max="9476" width="16" customWidth="1"/>
    <col min="9481" max="9481" width="10.375" customWidth="1"/>
    <col min="9730" max="9730" width="49.875" customWidth="1"/>
    <col min="9731" max="9731" width="14.875" customWidth="1"/>
    <col min="9732" max="9732" width="16" customWidth="1"/>
    <col min="9737" max="9737" width="10.375" customWidth="1"/>
    <col min="9986" max="9986" width="49.875" customWidth="1"/>
    <col min="9987" max="9987" width="14.875" customWidth="1"/>
    <col min="9988" max="9988" width="16" customWidth="1"/>
    <col min="9993" max="9993" width="10.375" customWidth="1"/>
    <col min="10242" max="10242" width="49.875" customWidth="1"/>
    <col min="10243" max="10243" width="14.875" customWidth="1"/>
    <col min="10244" max="10244" width="16" customWidth="1"/>
    <col min="10249" max="10249" width="10.375" customWidth="1"/>
    <col min="10498" max="10498" width="49.875" customWidth="1"/>
    <col min="10499" max="10499" width="14.875" customWidth="1"/>
    <col min="10500" max="10500" width="16" customWidth="1"/>
    <col min="10505" max="10505" width="10.375" customWidth="1"/>
    <col min="10754" max="10754" width="49.875" customWidth="1"/>
    <col min="10755" max="10755" width="14.875" customWidth="1"/>
    <col min="10756" max="10756" width="16" customWidth="1"/>
    <col min="10761" max="10761" width="10.375" customWidth="1"/>
    <col min="11010" max="11010" width="49.875" customWidth="1"/>
    <col min="11011" max="11011" width="14.875" customWidth="1"/>
    <col min="11012" max="11012" width="16" customWidth="1"/>
    <col min="11017" max="11017" width="10.375" customWidth="1"/>
    <col min="11266" max="11266" width="49.875" customWidth="1"/>
    <col min="11267" max="11267" width="14.875" customWidth="1"/>
    <col min="11268" max="11268" width="16" customWidth="1"/>
    <col min="11273" max="11273" width="10.375" customWidth="1"/>
    <col min="11522" max="11522" width="49.875" customWidth="1"/>
    <col min="11523" max="11523" width="14.875" customWidth="1"/>
    <col min="11524" max="11524" width="16" customWidth="1"/>
    <col min="11529" max="11529" width="10.375" customWidth="1"/>
    <col min="11778" max="11778" width="49.875" customWidth="1"/>
    <col min="11779" max="11779" width="14.875" customWidth="1"/>
    <col min="11780" max="11780" width="16" customWidth="1"/>
    <col min="11785" max="11785" width="10.375" customWidth="1"/>
    <col min="12034" max="12034" width="49.875" customWidth="1"/>
    <col min="12035" max="12035" width="14.875" customWidth="1"/>
    <col min="12036" max="12036" width="16" customWidth="1"/>
    <col min="12041" max="12041" width="10.375" customWidth="1"/>
    <col min="12290" max="12290" width="49.875" customWidth="1"/>
    <col min="12291" max="12291" width="14.875" customWidth="1"/>
    <col min="12292" max="12292" width="16" customWidth="1"/>
    <col min="12297" max="12297" width="10.375" customWidth="1"/>
    <col min="12546" max="12546" width="49.875" customWidth="1"/>
    <col min="12547" max="12547" width="14.875" customWidth="1"/>
    <col min="12548" max="12548" width="16" customWidth="1"/>
    <col min="12553" max="12553" width="10.375" customWidth="1"/>
    <col min="12802" max="12802" width="49.875" customWidth="1"/>
    <col min="12803" max="12803" width="14.875" customWidth="1"/>
    <col min="12804" max="12804" width="16" customWidth="1"/>
    <col min="12809" max="12809" width="10.375" customWidth="1"/>
    <col min="13058" max="13058" width="49.875" customWidth="1"/>
    <col min="13059" max="13059" width="14.875" customWidth="1"/>
    <col min="13060" max="13060" width="16" customWidth="1"/>
    <col min="13065" max="13065" width="10.375" customWidth="1"/>
    <col min="13314" max="13314" width="49.875" customWidth="1"/>
    <col min="13315" max="13315" width="14.875" customWidth="1"/>
    <col min="13316" max="13316" width="16" customWidth="1"/>
    <col min="13321" max="13321" width="10.375" customWidth="1"/>
    <col min="13570" max="13570" width="49.875" customWidth="1"/>
    <col min="13571" max="13571" width="14.875" customWidth="1"/>
    <col min="13572" max="13572" width="16" customWidth="1"/>
    <col min="13577" max="13577" width="10.375" customWidth="1"/>
    <col min="13826" max="13826" width="49.875" customWidth="1"/>
    <col min="13827" max="13827" width="14.875" customWidth="1"/>
    <col min="13828" max="13828" width="16" customWidth="1"/>
    <col min="13833" max="13833" width="10.375" customWidth="1"/>
    <col min="14082" max="14082" width="49.875" customWidth="1"/>
    <col min="14083" max="14083" width="14.875" customWidth="1"/>
    <col min="14084" max="14084" width="16" customWidth="1"/>
    <col min="14089" max="14089" width="10.375" customWidth="1"/>
    <col min="14338" max="14338" width="49.875" customWidth="1"/>
    <col min="14339" max="14339" width="14.875" customWidth="1"/>
    <col min="14340" max="14340" width="16" customWidth="1"/>
    <col min="14345" max="14345" width="10.375" customWidth="1"/>
    <col min="14594" max="14594" width="49.875" customWidth="1"/>
    <col min="14595" max="14595" width="14.875" customWidth="1"/>
    <col min="14596" max="14596" width="16" customWidth="1"/>
    <col min="14601" max="14601" width="10.375" customWidth="1"/>
    <col min="14850" max="14850" width="49.875" customWidth="1"/>
    <col min="14851" max="14851" width="14.875" customWidth="1"/>
    <col min="14852" max="14852" width="16" customWidth="1"/>
    <col min="14857" max="14857" width="10.375" customWidth="1"/>
    <col min="15106" max="15106" width="49.875" customWidth="1"/>
    <col min="15107" max="15107" width="14.875" customWidth="1"/>
    <col min="15108" max="15108" width="16" customWidth="1"/>
    <col min="15113" max="15113" width="10.375" customWidth="1"/>
    <col min="15362" max="15362" width="49.875" customWidth="1"/>
    <col min="15363" max="15363" width="14.875" customWidth="1"/>
    <col min="15364" max="15364" width="16" customWidth="1"/>
    <col min="15369" max="15369" width="10.375" customWidth="1"/>
    <col min="15618" max="15618" width="49.875" customWidth="1"/>
    <col min="15619" max="15619" width="14.875" customWidth="1"/>
    <col min="15620" max="15620" width="16" customWidth="1"/>
    <col min="15625" max="15625" width="10.375" customWidth="1"/>
    <col min="15874" max="15874" width="49.875" customWidth="1"/>
    <col min="15875" max="15875" width="14.875" customWidth="1"/>
    <col min="15876" max="15876" width="16" customWidth="1"/>
    <col min="15881" max="15881" width="10.375" customWidth="1"/>
    <col min="16130" max="16130" width="49.875" customWidth="1"/>
    <col min="16131" max="16131" width="14.875" customWidth="1"/>
    <col min="16132" max="16132" width="16" customWidth="1"/>
    <col min="16137" max="16137" width="10.375" customWidth="1"/>
  </cols>
  <sheetData>
    <row r="1" spans="1:8" ht="23.25" x14ac:dyDescent="0.55000000000000004">
      <c r="B1" s="137" t="s">
        <v>31</v>
      </c>
      <c r="C1" s="137"/>
      <c r="D1" s="137"/>
      <c r="E1" s="16"/>
      <c r="F1" s="16"/>
      <c r="G1" s="16"/>
      <c r="H1" s="16"/>
    </row>
    <row r="2" spans="1:8" ht="23.25" x14ac:dyDescent="0.55000000000000004">
      <c r="B2" s="24"/>
      <c r="C2" s="24"/>
      <c r="D2" s="24"/>
      <c r="E2" s="16"/>
      <c r="F2" s="16"/>
      <c r="G2" s="16"/>
      <c r="H2" s="16"/>
    </row>
    <row r="3" spans="1:8" s="9" customFormat="1" ht="24" x14ac:dyDescent="0.55000000000000004">
      <c r="B3" s="10" t="s">
        <v>37</v>
      </c>
      <c r="F3" s="42"/>
      <c r="G3" s="42"/>
      <c r="H3" s="42"/>
    </row>
    <row r="4" spans="1:8" s="51" customFormat="1" ht="24" x14ac:dyDescent="0.55000000000000004">
      <c r="A4" s="9"/>
      <c r="B4" s="49" t="s">
        <v>38</v>
      </c>
      <c r="C4" s="50"/>
      <c r="D4" s="50"/>
      <c r="E4" s="50"/>
      <c r="F4" s="42"/>
      <c r="G4" s="42"/>
      <c r="H4" s="42"/>
    </row>
    <row r="5" spans="1:8" s="51" customFormat="1" ht="24" x14ac:dyDescent="0.55000000000000004">
      <c r="A5" s="9"/>
      <c r="B5" s="10"/>
      <c r="C5" s="9"/>
      <c r="D5" s="9"/>
      <c r="E5" s="9"/>
      <c r="F5" s="42"/>
      <c r="G5" s="42"/>
      <c r="H5" s="42"/>
    </row>
    <row r="6" spans="1:8" s="51" customFormat="1" ht="24" x14ac:dyDescent="0.55000000000000004">
      <c r="A6" s="9"/>
      <c r="B6" s="141" t="s">
        <v>5</v>
      </c>
      <c r="C6" s="138" t="s">
        <v>97</v>
      </c>
      <c r="D6" s="139"/>
      <c r="E6" s="140"/>
    </row>
    <row r="7" spans="1:8" s="51" customFormat="1" ht="48.75" thickBot="1" x14ac:dyDescent="0.6">
      <c r="A7" s="9"/>
      <c r="B7" s="142"/>
      <c r="C7" s="52"/>
      <c r="D7" s="53" t="s">
        <v>6</v>
      </c>
      <c r="E7" s="54" t="s">
        <v>16</v>
      </c>
      <c r="F7" s="55"/>
      <c r="G7" s="55"/>
      <c r="H7" s="55"/>
    </row>
    <row r="8" spans="1:8" s="51" customFormat="1" ht="24.75" thickTop="1" x14ac:dyDescent="0.55000000000000004">
      <c r="A8" s="9"/>
      <c r="B8" s="56" t="s">
        <v>11</v>
      </c>
      <c r="C8" s="57"/>
      <c r="D8" s="57"/>
      <c r="E8" s="58"/>
      <c r="F8" s="23"/>
      <c r="G8" s="23"/>
      <c r="H8" s="23"/>
    </row>
    <row r="9" spans="1:8" s="51" customFormat="1" ht="24" x14ac:dyDescent="0.55000000000000004">
      <c r="A9" s="9"/>
      <c r="B9" s="34" t="s">
        <v>45</v>
      </c>
      <c r="C9" s="59">
        <f>DATA!H110</f>
        <v>2.7870370370370372</v>
      </c>
      <c r="D9" s="59">
        <f>DATA!H111</f>
        <v>1.223224831856206</v>
      </c>
      <c r="E9" s="60" t="str">
        <f>IF(C9&gt;4.5,"มากที่สุด",IF(C9&gt;3.5,"มาก",IF(C9&gt;2.5,"ปานกลาง",IF(C9&gt;1.5,"น้อย",IF(C9&lt;=1.5,"น้อยที่สุด")))))</f>
        <v>ปานกลาง</v>
      </c>
      <c r="F9" s="55"/>
      <c r="G9" s="55"/>
      <c r="H9" s="55"/>
    </row>
    <row r="10" spans="1:8" s="51" customFormat="1" ht="24.75" thickBot="1" x14ac:dyDescent="0.6">
      <c r="A10" s="9"/>
      <c r="B10" s="61" t="s">
        <v>12</v>
      </c>
      <c r="C10" s="27">
        <f>AVERAGE(C9:C9)</f>
        <v>2.7870370370370372</v>
      </c>
      <c r="D10" s="62">
        <f>DATA!H111</f>
        <v>1.223224831856206</v>
      </c>
      <c r="E10" s="61" t="str">
        <f>IF(C10&gt;4.5,"มากที่สุด",IF(C10&gt;3.5,"มาก",IF(C10&gt;2.5,"ปานกลาง",IF(C10&gt;1.5,"น้อย",IF(C10&lt;=1.5,"น้อยที่สุด")))))</f>
        <v>ปานกลาง</v>
      </c>
      <c r="F10" s="55"/>
      <c r="G10" s="55"/>
      <c r="H10" s="55"/>
    </row>
    <row r="11" spans="1:8" s="51" customFormat="1" ht="24.75" thickTop="1" x14ac:dyDescent="0.55000000000000004">
      <c r="A11" s="9"/>
      <c r="B11" s="63" t="s">
        <v>13</v>
      </c>
      <c r="C11" s="64"/>
      <c r="D11" s="64"/>
      <c r="E11" s="65"/>
      <c r="F11" s="66"/>
      <c r="G11" s="66"/>
      <c r="H11" s="67"/>
    </row>
    <row r="12" spans="1:8" s="51" customFormat="1" ht="24" x14ac:dyDescent="0.55000000000000004">
      <c r="A12" s="9"/>
      <c r="B12" s="34" t="s">
        <v>23</v>
      </c>
      <c r="C12" s="59">
        <f>DATA!G110</f>
        <v>4.333333333333333</v>
      </c>
      <c r="D12" s="59">
        <f>DATA!G111</f>
        <v>0.64126044106199787</v>
      </c>
      <c r="E12" s="60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8" s="51" customFormat="1" ht="24" x14ac:dyDescent="0.55000000000000004">
      <c r="A13" s="9"/>
      <c r="B13" s="68" t="s">
        <v>12</v>
      </c>
      <c r="C13" s="27">
        <f>C12</f>
        <v>4.333333333333333</v>
      </c>
      <c r="D13" s="69">
        <f>D12</f>
        <v>0.64126044106199787</v>
      </c>
      <c r="E13" s="68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8" s="51" customFormat="1" ht="24" x14ac:dyDescent="0.55000000000000004">
      <c r="A14" s="9"/>
      <c r="B14" s="39"/>
      <c r="C14" s="39"/>
      <c r="D14" s="39"/>
      <c r="E14" s="39"/>
      <c r="F14" s="70"/>
      <c r="G14" s="70"/>
      <c r="H14" s="70"/>
    </row>
    <row r="15" spans="1:8" s="51" customFormat="1" ht="24" x14ac:dyDescent="0.55000000000000004">
      <c r="A15" s="11"/>
      <c r="B15" s="12" t="s">
        <v>32</v>
      </c>
      <c r="D15" s="12"/>
      <c r="E15" s="12"/>
      <c r="F15" s="12"/>
      <c r="G15" s="12"/>
      <c r="H15" s="12"/>
    </row>
    <row r="16" spans="1:8" s="51" customFormat="1" ht="24" x14ac:dyDescent="0.55000000000000004">
      <c r="A16" s="12" t="s">
        <v>111</v>
      </c>
      <c r="C16" s="12"/>
      <c r="D16" s="12"/>
      <c r="E16" s="12"/>
      <c r="F16" s="12"/>
      <c r="G16" s="12"/>
      <c r="H16" s="12"/>
    </row>
    <row r="17" spans="1:8" s="51" customFormat="1" ht="24" x14ac:dyDescent="0.55000000000000004">
      <c r="A17" s="12" t="s">
        <v>112</v>
      </c>
      <c r="C17" s="12"/>
      <c r="D17" s="12"/>
      <c r="E17" s="12"/>
      <c r="F17" s="12"/>
      <c r="G17" s="12"/>
      <c r="H17" s="12"/>
    </row>
    <row r="18" spans="1:8" ht="24" x14ac:dyDescent="0.55000000000000004">
      <c r="A18" s="11"/>
      <c r="B18" s="12"/>
      <c r="C18" s="12"/>
      <c r="D18" s="12"/>
      <c r="E18" s="12"/>
      <c r="F18" s="12"/>
      <c r="G18" s="12"/>
      <c r="H18" s="12"/>
    </row>
  </sheetData>
  <mergeCells count="3">
    <mergeCell ref="C6:E6"/>
    <mergeCell ref="B1:D1"/>
    <mergeCell ref="B6:B7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5"/>
  <sheetViews>
    <sheetView view="pageBreakPreview" topLeftCell="A10" zoomScale="130" zoomScaleNormal="130" zoomScaleSheetLayoutView="130" workbookViewId="0">
      <selection activeCell="A21" sqref="A21:XFD23"/>
    </sheetView>
  </sheetViews>
  <sheetFormatPr defaultRowHeight="14.25" x14ac:dyDescent="0.2"/>
  <cols>
    <col min="1" max="1" width="3.625" customWidth="1"/>
    <col min="3" max="3" width="4.375" customWidth="1"/>
    <col min="4" max="4" width="52.25" customWidth="1"/>
    <col min="5" max="5" width="3.125" hidden="1" customWidth="1"/>
    <col min="6" max="6" width="8.375" customWidth="1"/>
    <col min="7" max="7" width="7.25" customWidth="1"/>
    <col min="8" max="8" width="15.125" customWidth="1"/>
  </cols>
  <sheetData>
    <row r="1" spans="2:10" s="3" customFormat="1" ht="23.25" x14ac:dyDescent="0.55000000000000004">
      <c r="B1" s="137" t="s">
        <v>30</v>
      </c>
      <c r="C1" s="137"/>
      <c r="D1" s="137"/>
      <c r="E1" s="137"/>
      <c r="F1" s="137"/>
      <c r="G1" s="137"/>
      <c r="H1" s="137"/>
      <c r="I1" s="7"/>
    </row>
    <row r="2" spans="2:10" s="3" customFormat="1" ht="23.25" x14ac:dyDescent="0.55000000000000004">
      <c r="B2" s="40"/>
      <c r="C2" s="40"/>
      <c r="D2" s="40"/>
      <c r="E2" s="40"/>
      <c r="F2" s="40"/>
      <c r="G2" s="40"/>
      <c r="H2" s="40"/>
      <c r="I2" s="7"/>
    </row>
    <row r="3" spans="2:10" s="9" customFormat="1" ht="24" x14ac:dyDescent="0.55000000000000004">
      <c r="B3" s="10" t="s">
        <v>37</v>
      </c>
      <c r="F3" s="42"/>
      <c r="G3" s="42"/>
      <c r="H3" s="42"/>
    </row>
    <row r="4" spans="2:10" s="11" customFormat="1" ht="24" x14ac:dyDescent="0.55000000000000004">
      <c r="B4" s="93" t="s">
        <v>96</v>
      </c>
      <c r="C4" s="94"/>
      <c r="D4" s="94"/>
      <c r="E4" s="94"/>
      <c r="F4" s="95"/>
      <c r="G4" s="95"/>
      <c r="H4" s="95"/>
    </row>
    <row r="5" spans="2:10" s="11" customFormat="1" ht="20.25" customHeight="1" x14ac:dyDescent="0.55000000000000004">
      <c r="B5" s="156" t="s">
        <v>5</v>
      </c>
      <c r="C5" s="157"/>
      <c r="D5" s="157"/>
      <c r="E5" s="158"/>
      <c r="F5" s="159" t="s">
        <v>97</v>
      </c>
      <c r="G5" s="160"/>
      <c r="H5" s="161"/>
    </row>
    <row r="6" spans="2:10" s="11" customFormat="1" ht="30" customHeight="1" x14ac:dyDescent="0.55000000000000004">
      <c r="B6" s="156"/>
      <c r="C6" s="157"/>
      <c r="D6" s="157"/>
      <c r="E6" s="158"/>
      <c r="F6" s="71"/>
      <c r="G6" s="72" t="s">
        <v>6</v>
      </c>
      <c r="H6" s="92" t="s">
        <v>41</v>
      </c>
    </row>
    <row r="7" spans="2:10" s="11" customFormat="1" ht="24" x14ac:dyDescent="0.55000000000000004">
      <c r="B7" s="149" t="s">
        <v>7</v>
      </c>
      <c r="C7" s="150"/>
      <c r="D7" s="150"/>
      <c r="E7" s="151"/>
      <c r="F7" s="73"/>
      <c r="G7" s="74"/>
      <c r="H7" s="74"/>
    </row>
    <row r="8" spans="2:10" s="11" customFormat="1" ht="24" x14ac:dyDescent="0.55000000000000004">
      <c r="B8" s="149" t="s">
        <v>8</v>
      </c>
      <c r="C8" s="150"/>
      <c r="D8" s="150"/>
      <c r="E8" s="151"/>
      <c r="F8" s="73">
        <f>DATA!D110</f>
        <v>4.4907407407407405</v>
      </c>
      <c r="G8" s="73">
        <f>DATA!D111</f>
        <v>0.60365507218538994</v>
      </c>
      <c r="H8" s="74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10" s="11" customFormat="1" ht="24" x14ac:dyDescent="0.55000000000000004">
      <c r="B9" s="75" t="s">
        <v>94</v>
      </c>
      <c r="C9" s="75"/>
      <c r="D9" s="75"/>
      <c r="E9" s="75"/>
      <c r="F9" s="73">
        <f>DATA!E110</f>
        <v>3.8981481481481484</v>
      </c>
      <c r="G9" s="73">
        <f>DATA!E111</f>
        <v>0.91651325063780109</v>
      </c>
      <c r="H9" s="74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11" customFormat="1" ht="24" x14ac:dyDescent="0.55000000000000004">
      <c r="B10" s="75" t="s">
        <v>95</v>
      </c>
      <c r="C10" s="75"/>
      <c r="D10" s="75"/>
      <c r="E10" s="75"/>
      <c r="F10" s="73">
        <f>DATA!F110</f>
        <v>4.2592592592592595</v>
      </c>
      <c r="G10" s="73">
        <f>DATA!F111</f>
        <v>0.81309803722414864</v>
      </c>
      <c r="H10" s="74" t="str">
        <f t="shared" ref="H10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11" customFormat="1" ht="24" x14ac:dyDescent="0.55000000000000004">
      <c r="B11" s="162" t="s">
        <v>9</v>
      </c>
      <c r="C11" s="163"/>
      <c r="D11" s="163"/>
      <c r="E11" s="164"/>
      <c r="F11" s="76">
        <f>AVERAGE(F8:F10)</f>
        <v>4.2160493827160499</v>
      </c>
      <c r="G11" s="76">
        <f>DATA!F112</f>
        <v>0.82318670827882257</v>
      </c>
      <c r="H11" s="77" t="str">
        <f>IF(F11&gt;4.5,"มากที่สุด",IF(F11&gt;3.5,"มาก",IF(F11&gt;2.5,"ปานกลาง",IF(F11&gt;1.5,"น้อย",IF(F11&lt;=1.5,"น้อยที่สุด")))))</f>
        <v>มาก</v>
      </c>
      <c r="J11" s="78"/>
    </row>
    <row r="12" spans="2:10" s="11" customFormat="1" ht="24" x14ac:dyDescent="0.55000000000000004">
      <c r="B12" s="149" t="s">
        <v>98</v>
      </c>
      <c r="C12" s="150"/>
      <c r="D12" s="150"/>
      <c r="E12" s="151"/>
      <c r="F12" s="80"/>
      <c r="G12" s="80"/>
      <c r="H12" s="79"/>
    </row>
    <row r="13" spans="2:10" s="11" customFormat="1" ht="24" x14ac:dyDescent="0.55000000000000004">
      <c r="B13" s="152" t="s">
        <v>99</v>
      </c>
      <c r="C13" s="153"/>
      <c r="D13" s="153"/>
      <c r="E13" s="154"/>
      <c r="F13" s="59">
        <f>DATA!I110</f>
        <v>4.1018518518518521</v>
      </c>
      <c r="G13" s="59">
        <f>DATA!I111</f>
        <v>0.61049718997592495</v>
      </c>
      <c r="H13" s="60" t="str">
        <f t="shared" ref="H13:H16" si="1">IF(F13&gt;4.5,"มากที่สุด",IF(F13&gt;3.5,"มาก",IF(F13&gt;2.5,"ปานกลาง",IF(F13&gt;1.5,"น้อย",IF(F13&lt;=1.5,"น้อยที่สุด")))))</f>
        <v>มาก</v>
      </c>
    </row>
    <row r="14" spans="2:10" s="11" customFormat="1" ht="24" x14ac:dyDescent="0.55000000000000004">
      <c r="B14" s="152" t="s">
        <v>100</v>
      </c>
      <c r="C14" s="153"/>
      <c r="D14" s="153"/>
      <c r="E14" s="154"/>
      <c r="F14" s="59">
        <f>DATA!J110</f>
        <v>4.3518518518518521</v>
      </c>
      <c r="G14" s="59">
        <f>DATA!J111</f>
        <v>0.61621113651320281</v>
      </c>
      <c r="H14" s="60" t="str">
        <f t="shared" ref="H14" si="2">IF(F14&gt;4.5,"มากที่สุด",IF(F14&gt;3.5,"มาก",IF(F14&gt;2.5,"ปานกลาง",IF(F14&gt;1.5,"น้อย",IF(F14&lt;=1.5,"น้อยที่สุด")))))</f>
        <v>มาก</v>
      </c>
    </row>
    <row r="15" spans="2:10" s="11" customFormat="1" ht="24" x14ac:dyDescent="0.55000000000000004">
      <c r="B15" s="155" t="s">
        <v>101</v>
      </c>
      <c r="C15" s="155"/>
      <c r="D15" s="155"/>
      <c r="E15" s="155"/>
      <c r="F15" s="59">
        <f>DATA!K110</f>
        <v>4.5092592592592595</v>
      </c>
      <c r="G15" s="59">
        <f>DATA!K111</f>
        <v>0.66269585883370008</v>
      </c>
      <c r="H15" s="60" t="str">
        <f t="shared" si="1"/>
        <v>มากที่สุด</v>
      </c>
    </row>
    <row r="16" spans="2:10" s="11" customFormat="1" ht="24" x14ac:dyDescent="0.55000000000000004">
      <c r="B16" s="146" t="s">
        <v>17</v>
      </c>
      <c r="C16" s="147"/>
      <c r="D16" s="147"/>
      <c r="E16" s="148"/>
      <c r="F16" s="80">
        <f>DATA!K113</f>
        <v>4.3209876543209873</v>
      </c>
      <c r="G16" s="80">
        <f>DATA!K112</f>
        <v>0.65035661555894952</v>
      </c>
      <c r="H16" s="68" t="str">
        <f t="shared" si="1"/>
        <v>มาก</v>
      </c>
    </row>
    <row r="17" spans="2:8" s="11" customFormat="1" ht="24.75" thickBot="1" x14ac:dyDescent="0.6">
      <c r="B17" s="143" t="s">
        <v>10</v>
      </c>
      <c r="C17" s="144"/>
      <c r="D17" s="144"/>
      <c r="E17" s="145"/>
      <c r="F17" s="81">
        <f>DATA!L110</f>
        <v>4.2685185185185182</v>
      </c>
      <c r="G17" s="81">
        <f>DATA!L111</f>
        <v>0.88076449046660477</v>
      </c>
      <c r="H17" s="82" t="str">
        <f t="shared" ref="H17" si="3">IF(F17&gt;4.5,"มากที่สุด",IF(F17&gt;3.5,"มาก",IF(F17&gt;2.5,"ปานกลาง",IF(F17&gt;1.5,"น้อย",IF(F17&lt;=1.5,"น้อยที่สุด")))))</f>
        <v>มาก</v>
      </c>
    </row>
    <row r="18" spans="2:8" ht="21" customHeight="1" thickTop="1" x14ac:dyDescent="0.2"/>
    <row r="19" spans="2:8" s="9" customFormat="1" ht="24" x14ac:dyDescent="0.55000000000000004">
      <c r="B19" s="23"/>
      <c r="C19" s="166" t="s">
        <v>118</v>
      </c>
      <c r="D19" s="166"/>
      <c r="E19" s="166"/>
      <c r="F19" s="166"/>
      <c r="G19" s="166"/>
      <c r="H19" s="166"/>
    </row>
    <row r="20" spans="2:8" s="9" customFormat="1" ht="24" x14ac:dyDescent="0.55000000000000004">
      <c r="B20" s="120" t="s">
        <v>117</v>
      </c>
      <c r="C20" s="121"/>
      <c r="D20" s="121"/>
      <c r="E20" s="121"/>
      <c r="F20" s="121"/>
      <c r="G20" s="121"/>
      <c r="H20" s="121"/>
    </row>
    <row r="21" spans="2:8" s="9" customFormat="1" ht="24" x14ac:dyDescent="0.55000000000000004">
      <c r="B21" s="21"/>
      <c r="C21" s="120" t="s">
        <v>113</v>
      </c>
      <c r="D21" s="120"/>
      <c r="E21" s="120"/>
      <c r="F21" s="120"/>
      <c r="G21" s="120"/>
      <c r="H21" s="120"/>
    </row>
    <row r="22" spans="2:8" s="9" customFormat="1" ht="24" x14ac:dyDescent="0.55000000000000004">
      <c r="B22" s="120" t="s">
        <v>114</v>
      </c>
      <c r="C22" s="121"/>
      <c r="D22" s="121"/>
      <c r="E22" s="121"/>
      <c r="F22" s="121"/>
      <c r="G22" s="121"/>
      <c r="H22" s="121"/>
    </row>
    <row r="23" spans="2:8" s="9" customFormat="1" ht="24" x14ac:dyDescent="0.55000000000000004">
      <c r="B23" s="120" t="s">
        <v>116</v>
      </c>
      <c r="C23" s="121"/>
      <c r="D23" s="121"/>
      <c r="E23" s="121"/>
      <c r="F23" s="121"/>
      <c r="G23" s="121"/>
      <c r="H23" s="121"/>
    </row>
    <row r="24" spans="2:8" s="9" customFormat="1" ht="24" x14ac:dyDescent="0.55000000000000004">
      <c r="B24" s="122" t="s">
        <v>115</v>
      </c>
      <c r="C24" s="122"/>
      <c r="D24" s="122"/>
      <c r="E24" s="122"/>
      <c r="F24" s="122"/>
      <c r="G24" s="122"/>
      <c r="H24" s="122"/>
    </row>
    <row r="25" spans="2:8" s="11" customFormat="1" ht="24" x14ac:dyDescent="0.55000000000000004"/>
  </sheetData>
  <mergeCells count="18">
    <mergeCell ref="B11:E11"/>
    <mergeCell ref="B24:H24"/>
    <mergeCell ref="C19:H19"/>
    <mergeCell ref="B20:H20"/>
    <mergeCell ref="C21:H21"/>
    <mergeCell ref="B22:H22"/>
    <mergeCell ref="B23:H23"/>
    <mergeCell ref="B1:H1"/>
    <mergeCell ref="B5:E6"/>
    <mergeCell ref="F5:H5"/>
    <mergeCell ref="B7:E7"/>
    <mergeCell ref="B8:E8"/>
    <mergeCell ref="B17:E17"/>
    <mergeCell ref="B12:E12"/>
    <mergeCell ref="B13:E13"/>
    <mergeCell ref="B15:E15"/>
    <mergeCell ref="B16:E16"/>
    <mergeCell ref="B14:E14"/>
  </mergeCells>
  <pageMargins left="0.45" right="0" top="0.75" bottom="0.7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view="pageBreakPreview" zoomScale="130" zoomScaleNormal="130" zoomScaleSheetLayoutView="130" workbookViewId="0">
      <selection activeCell="E14" sqref="E14"/>
    </sheetView>
  </sheetViews>
  <sheetFormatPr defaultRowHeight="24" x14ac:dyDescent="0.55000000000000004"/>
  <cols>
    <col min="1" max="1" width="5.875" style="9" customWidth="1"/>
    <col min="2" max="2" width="5.625" style="9" customWidth="1"/>
    <col min="3" max="3" width="58.25" style="9" customWidth="1"/>
    <col min="4" max="4" width="8.625" style="9" customWidth="1"/>
    <col min="5" max="5" width="11.125" style="9" customWidth="1"/>
    <col min="6" max="256" width="9.125" style="9"/>
    <col min="257" max="257" width="5.875" style="9" customWidth="1"/>
    <col min="258" max="258" width="5.625" style="9" customWidth="1"/>
    <col min="259" max="259" width="69.25" style="9" customWidth="1"/>
    <col min="260" max="260" width="7.375" style="9" customWidth="1"/>
    <col min="261" max="512" width="9.125" style="9"/>
    <col min="513" max="513" width="5.875" style="9" customWidth="1"/>
    <col min="514" max="514" width="5.625" style="9" customWidth="1"/>
    <col min="515" max="515" width="69.25" style="9" customWidth="1"/>
    <col min="516" max="516" width="7.375" style="9" customWidth="1"/>
    <col min="517" max="768" width="9.125" style="9"/>
    <col min="769" max="769" width="5.875" style="9" customWidth="1"/>
    <col min="770" max="770" width="5.625" style="9" customWidth="1"/>
    <col min="771" max="771" width="69.25" style="9" customWidth="1"/>
    <col min="772" max="772" width="7.375" style="9" customWidth="1"/>
    <col min="773" max="1024" width="9.125" style="9"/>
    <col min="1025" max="1025" width="5.875" style="9" customWidth="1"/>
    <col min="1026" max="1026" width="5.625" style="9" customWidth="1"/>
    <col min="1027" max="1027" width="69.25" style="9" customWidth="1"/>
    <col min="1028" max="1028" width="7.375" style="9" customWidth="1"/>
    <col min="1029" max="1280" width="9.125" style="9"/>
    <col min="1281" max="1281" width="5.875" style="9" customWidth="1"/>
    <col min="1282" max="1282" width="5.625" style="9" customWidth="1"/>
    <col min="1283" max="1283" width="69.25" style="9" customWidth="1"/>
    <col min="1284" max="1284" width="7.375" style="9" customWidth="1"/>
    <col min="1285" max="1536" width="9.125" style="9"/>
    <col min="1537" max="1537" width="5.875" style="9" customWidth="1"/>
    <col min="1538" max="1538" width="5.625" style="9" customWidth="1"/>
    <col min="1539" max="1539" width="69.25" style="9" customWidth="1"/>
    <col min="1540" max="1540" width="7.375" style="9" customWidth="1"/>
    <col min="1541" max="1792" width="9.125" style="9"/>
    <col min="1793" max="1793" width="5.875" style="9" customWidth="1"/>
    <col min="1794" max="1794" width="5.625" style="9" customWidth="1"/>
    <col min="1795" max="1795" width="69.25" style="9" customWidth="1"/>
    <col min="1796" max="1796" width="7.375" style="9" customWidth="1"/>
    <col min="1797" max="2048" width="9.125" style="9"/>
    <col min="2049" max="2049" width="5.875" style="9" customWidth="1"/>
    <col min="2050" max="2050" width="5.625" style="9" customWidth="1"/>
    <col min="2051" max="2051" width="69.25" style="9" customWidth="1"/>
    <col min="2052" max="2052" width="7.375" style="9" customWidth="1"/>
    <col min="2053" max="2304" width="9.125" style="9"/>
    <col min="2305" max="2305" width="5.875" style="9" customWidth="1"/>
    <col min="2306" max="2306" width="5.625" style="9" customWidth="1"/>
    <col min="2307" max="2307" width="69.25" style="9" customWidth="1"/>
    <col min="2308" max="2308" width="7.375" style="9" customWidth="1"/>
    <col min="2309" max="2560" width="9.125" style="9"/>
    <col min="2561" max="2561" width="5.875" style="9" customWidth="1"/>
    <col min="2562" max="2562" width="5.625" style="9" customWidth="1"/>
    <col min="2563" max="2563" width="69.25" style="9" customWidth="1"/>
    <col min="2564" max="2564" width="7.375" style="9" customWidth="1"/>
    <col min="2565" max="2816" width="9.125" style="9"/>
    <col min="2817" max="2817" width="5.875" style="9" customWidth="1"/>
    <col min="2818" max="2818" width="5.625" style="9" customWidth="1"/>
    <col min="2819" max="2819" width="69.25" style="9" customWidth="1"/>
    <col min="2820" max="2820" width="7.375" style="9" customWidth="1"/>
    <col min="2821" max="3072" width="9.125" style="9"/>
    <col min="3073" max="3073" width="5.875" style="9" customWidth="1"/>
    <col min="3074" max="3074" width="5.625" style="9" customWidth="1"/>
    <col min="3075" max="3075" width="69.25" style="9" customWidth="1"/>
    <col min="3076" max="3076" width="7.375" style="9" customWidth="1"/>
    <col min="3077" max="3328" width="9.125" style="9"/>
    <col min="3329" max="3329" width="5.875" style="9" customWidth="1"/>
    <col min="3330" max="3330" width="5.625" style="9" customWidth="1"/>
    <col min="3331" max="3331" width="69.25" style="9" customWidth="1"/>
    <col min="3332" max="3332" width="7.375" style="9" customWidth="1"/>
    <col min="3333" max="3584" width="9.125" style="9"/>
    <col min="3585" max="3585" width="5.875" style="9" customWidth="1"/>
    <col min="3586" max="3586" width="5.625" style="9" customWidth="1"/>
    <col min="3587" max="3587" width="69.25" style="9" customWidth="1"/>
    <col min="3588" max="3588" width="7.375" style="9" customWidth="1"/>
    <col min="3589" max="3840" width="9.125" style="9"/>
    <col min="3841" max="3841" width="5.875" style="9" customWidth="1"/>
    <col min="3842" max="3842" width="5.625" style="9" customWidth="1"/>
    <col min="3843" max="3843" width="69.25" style="9" customWidth="1"/>
    <col min="3844" max="3844" width="7.375" style="9" customWidth="1"/>
    <col min="3845" max="4096" width="9.125" style="9"/>
    <col min="4097" max="4097" width="5.875" style="9" customWidth="1"/>
    <col min="4098" max="4098" width="5.625" style="9" customWidth="1"/>
    <col min="4099" max="4099" width="69.25" style="9" customWidth="1"/>
    <col min="4100" max="4100" width="7.375" style="9" customWidth="1"/>
    <col min="4101" max="4352" width="9.125" style="9"/>
    <col min="4353" max="4353" width="5.875" style="9" customWidth="1"/>
    <col min="4354" max="4354" width="5.625" style="9" customWidth="1"/>
    <col min="4355" max="4355" width="69.25" style="9" customWidth="1"/>
    <col min="4356" max="4356" width="7.375" style="9" customWidth="1"/>
    <col min="4357" max="4608" width="9.125" style="9"/>
    <col min="4609" max="4609" width="5.875" style="9" customWidth="1"/>
    <col min="4610" max="4610" width="5.625" style="9" customWidth="1"/>
    <col min="4611" max="4611" width="69.25" style="9" customWidth="1"/>
    <col min="4612" max="4612" width="7.375" style="9" customWidth="1"/>
    <col min="4613" max="4864" width="9.125" style="9"/>
    <col min="4865" max="4865" width="5.875" style="9" customWidth="1"/>
    <col min="4866" max="4866" width="5.625" style="9" customWidth="1"/>
    <col min="4867" max="4867" width="69.25" style="9" customWidth="1"/>
    <col min="4868" max="4868" width="7.375" style="9" customWidth="1"/>
    <col min="4869" max="5120" width="9.125" style="9"/>
    <col min="5121" max="5121" width="5.875" style="9" customWidth="1"/>
    <col min="5122" max="5122" width="5.625" style="9" customWidth="1"/>
    <col min="5123" max="5123" width="69.25" style="9" customWidth="1"/>
    <col min="5124" max="5124" width="7.375" style="9" customWidth="1"/>
    <col min="5125" max="5376" width="9.125" style="9"/>
    <col min="5377" max="5377" width="5.875" style="9" customWidth="1"/>
    <col min="5378" max="5378" width="5.625" style="9" customWidth="1"/>
    <col min="5379" max="5379" width="69.25" style="9" customWidth="1"/>
    <col min="5380" max="5380" width="7.375" style="9" customWidth="1"/>
    <col min="5381" max="5632" width="9.125" style="9"/>
    <col min="5633" max="5633" width="5.875" style="9" customWidth="1"/>
    <col min="5634" max="5634" width="5.625" style="9" customWidth="1"/>
    <col min="5635" max="5635" width="69.25" style="9" customWidth="1"/>
    <col min="5636" max="5636" width="7.375" style="9" customWidth="1"/>
    <col min="5637" max="5888" width="9.125" style="9"/>
    <col min="5889" max="5889" width="5.875" style="9" customWidth="1"/>
    <col min="5890" max="5890" width="5.625" style="9" customWidth="1"/>
    <col min="5891" max="5891" width="69.25" style="9" customWidth="1"/>
    <col min="5892" max="5892" width="7.375" style="9" customWidth="1"/>
    <col min="5893" max="6144" width="9.125" style="9"/>
    <col min="6145" max="6145" width="5.875" style="9" customWidth="1"/>
    <col min="6146" max="6146" width="5.625" style="9" customWidth="1"/>
    <col min="6147" max="6147" width="69.25" style="9" customWidth="1"/>
    <col min="6148" max="6148" width="7.375" style="9" customWidth="1"/>
    <col min="6149" max="6400" width="9.125" style="9"/>
    <col min="6401" max="6401" width="5.875" style="9" customWidth="1"/>
    <col min="6402" max="6402" width="5.625" style="9" customWidth="1"/>
    <col min="6403" max="6403" width="69.25" style="9" customWidth="1"/>
    <col min="6404" max="6404" width="7.375" style="9" customWidth="1"/>
    <col min="6405" max="6656" width="9.125" style="9"/>
    <col min="6657" max="6657" width="5.875" style="9" customWidth="1"/>
    <col min="6658" max="6658" width="5.625" style="9" customWidth="1"/>
    <col min="6659" max="6659" width="69.25" style="9" customWidth="1"/>
    <col min="6660" max="6660" width="7.375" style="9" customWidth="1"/>
    <col min="6661" max="6912" width="9.125" style="9"/>
    <col min="6913" max="6913" width="5.875" style="9" customWidth="1"/>
    <col min="6914" max="6914" width="5.625" style="9" customWidth="1"/>
    <col min="6915" max="6915" width="69.25" style="9" customWidth="1"/>
    <col min="6916" max="6916" width="7.375" style="9" customWidth="1"/>
    <col min="6917" max="7168" width="9.125" style="9"/>
    <col min="7169" max="7169" width="5.875" style="9" customWidth="1"/>
    <col min="7170" max="7170" width="5.625" style="9" customWidth="1"/>
    <col min="7171" max="7171" width="69.25" style="9" customWidth="1"/>
    <col min="7172" max="7172" width="7.375" style="9" customWidth="1"/>
    <col min="7173" max="7424" width="9.125" style="9"/>
    <col min="7425" max="7425" width="5.875" style="9" customWidth="1"/>
    <col min="7426" max="7426" width="5.625" style="9" customWidth="1"/>
    <col min="7427" max="7427" width="69.25" style="9" customWidth="1"/>
    <col min="7428" max="7428" width="7.375" style="9" customWidth="1"/>
    <col min="7429" max="7680" width="9.125" style="9"/>
    <col min="7681" max="7681" width="5.875" style="9" customWidth="1"/>
    <col min="7682" max="7682" width="5.625" style="9" customWidth="1"/>
    <col min="7683" max="7683" width="69.25" style="9" customWidth="1"/>
    <col min="7684" max="7684" width="7.375" style="9" customWidth="1"/>
    <col min="7685" max="7936" width="9.125" style="9"/>
    <col min="7937" max="7937" width="5.875" style="9" customWidth="1"/>
    <col min="7938" max="7938" width="5.625" style="9" customWidth="1"/>
    <col min="7939" max="7939" width="69.25" style="9" customWidth="1"/>
    <col min="7940" max="7940" width="7.375" style="9" customWidth="1"/>
    <col min="7941" max="8192" width="9.125" style="9"/>
    <col min="8193" max="8193" width="5.875" style="9" customWidth="1"/>
    <col min="8194" max="8194" width="5.625" style="9" customWidth="1"/>
    <col min="8195" max="8195" width="69.25" style="9" customWidth="1"/>
    <col min="8196" max="8196" width="7.375" style="9" customWidth="1"/>
    <col min="8197" max="8448" width="9.125" style="9"/>
    <col min="8449" max="8449" width="5.875" style="9" customWidth="1"/>
    <col min="8450" max="8450" width="5.625" style="9" customWidth="1"/>
    <col min="8451" max="8451" width="69.25" style="9" customWidth="1"/>
    <col min="8452" max="8452" width="7.375" style="9" customWidth="1"/>
    <col min="8453" max="8704" width="9.125" style="9"/>
    <col min="8705" max="8705" width="5.875" style="9" customWidth="1"/>
    <col min="8706" max="8706" width="5.625" style="9" customWidth="1"/>
    <col min="8707" max="8707" width="69.25" style="9" customWidth="1"/>
    <col min="8708" max="8708" width="7.375" style="9" customWidth="1"/>
    <col min="8709" max="8960" width="9.125" style="9"/>
    <col min="8961" max="8961" width="5.875" style="9" customWidth="1"/>
    <col min="8962" max="8962" width="5.625" style="9" customWidth="1"/>
    <col min="8963" max="8963" width="69.25" style="9" customWidth="1"/>
    <col min="8964" max="8964" width="7.375" style="9" customWidth="1"/>
    <col min="8965" max="9216" width="9.125" style="9"/>
    <col min="9217" max="9217" width="5.875" style="9" customWidth="1"/>
    <col min="9218" max="9218" width="5.625" style="9" customWidth="1"/>
    <col min="9219" max="9219" width="69.25" style="9" customWidth="1"/>
    <col min="9220" max="9220" width="7.375" style="9" customWidth="1"/>
    <col min="9221" max="9472" width="9.125" style="9"/>
    <col min="9473" max="9473" width="5.875" style="9" customWidth="1"/>
    <col min="9474" max="9474" width="5.625" style="9" customWidth="1"/>
    <col min="9475" max="9475" width="69.25" style="9" customWidth="1"/>
    <col min="9476" max="9476" width="7.375" style="9" customWidth="1"/>
    <col min="9477" max="9728" width="9.125" style="9"/>
    <col min="9729" max="9729" width="5.875" style="9" customWidth="1"/>
    <col min="9730" max="9730" width="5.625" style="9" customWidth="1"/>
    <col min="9731" max="9731" width="69.25" style="9" customWidth="1"/>
    <col min="9732" max="9732" width="7.375" style="9" customWidth="1"/>
    <col min="9733" max="9984" width="9.125" style="9"/>
    <col min="9985" max="9985" width="5.875" style="9" customWidth="1"/>
    <col min="9986" max="9986" width="5.625" style="9" customWidth="1"/>
    <col min="9987" max="9987" width="69.25" style="9" customWidth="1"/>
    <col min="9988" max="9988" width="7.375" style="9" customWidth="1"/>
    <col min="9989" max="10240" width="9.125" style="9"/>
    <col min="10241" max="10241" width="5.875" style="9" customWidth="1"/>
    <col min="10242" max="10242" width="5.625" style="9" customWidth="1"/>
    <col min="10243" max="10243" width="69.25" style="9" customWidth="1"/>
    <col min="10244" max="10244" width="7.375" style="9" customWidth="1"/>
    <col min="10245" max="10496" width="9.125" style="9"/>
    <col min="10497" max="10497" width="5.875" style="9" customWidth="1"/>
    <col min="10498" max="10498" width="5.625" style="9" customWidth="1"/>
    <col min="10499" max="10499" width="69.25" style="9" customWidth="1"/>
    <col min="10500" max="10500" width="7.375" style="9" customWidth="1"/>
    <col min="10501" max="10752" width="9.125" style="9"/>
    <col min="10753" max="10753" width="5.875" style="9" customWidth="1"/>
    <col min="10754" max="10754" width="5.625" style="9" customWidth="1"/>
    <col min="10755" max="10755" width="69.25" style="9" customWidth="1"/>
    <col min="10756" max="10756" width="7.375" style="9" customWidth="1"/>
    <col min="10757" max="11008" width="9.125" style="9"/>
    <col min="11009" max="11009" width="5.875" style="9" customWidth="1"/>
    <col min="11010" max="11010" width="5.625" style="9" customWidth="1"/>
    <col min="11011" max="11011" width="69.25" style="9" customWidth="1"/>
    <col min="11012" max="11012" width="7.375" style="9" customWidth="1"/>
    <col min="11013" max="11264" width="9.125" style="9"/>
    <col min="11265" max="11265" width="5.875" style="9" customWidth="1"/>
    <col min="11266" max="11266" width="5.625" style="9" customWidth="1"/>
    <col min="11267" max="11267" width="69.25" style="9" customWidth="1"/>
    <col min="11268" max="11268" width="7.375" style="9" customWidth="1"/>
    <col min="11269" max="11520" width="9.125" style="9"/>
    <col min="11521" max="11521" width="5.875" style="9" customWidth="1"/>
    <col min="11522" max="11522" width="5.625" style="9" customWidth="1"/>
    <col min="11523" max="11523" width="69.25" style="9" customWidth="1"/>
    <col min="11524" max="11524" width="7.375" style="9" customWidth="1"/>
    <col min="11525" max="11776" width="9.125" style="9"/>
    <col min="11777" max="11777" width="5.875" style="9" customWidth="1"/>
    <col min="11778" max="11778" width="5.625" style="9" customWidth="1"/>
    <col min="11779" max="11779" width="69.25" style="9" customWidth="1"/>
    <col min="11780" max="11780" width="7.375" style="9" customWidth="1"/>
    <col min="11781" max="12032" width="9.125" style="9"/>
    <col min="12033" max="12033" width="5.875" style="9" customWidth="1"/>
    <col min="12034" max="12034" width="5.625" style="9" customWidth="1"/>
    <col min="12035" max="12035" width="69.25" style="9" customWidth="1"/>
    <col min="12036" max="12036" width="7.375" style="9" customWidth="1"/>
    <col min="12037" max="12288" width="9.125" style="9"/>
    <col min="12289" max="12289" width="5.875" style="9" customWidth="1"/>
    <col min="12290" max="12290" width="5.625" style="9" customWidth="1"/>
    <col min="12291" max="12291" width="69.25" style="9" customWidth="1"/>
    <col min="12292" max="12292" width="7.375" style="9" customWidth="1"/>
    <col min="12293" max="12544" width="9.125" style="9"/>
    <col min="12545" max="12545" width="5.875" style="9" customWidth="1"/>
    <col min="12546" max="12546" width="5.625" style="9" customWidth="1"/>
    <col min="12547" max="12547" width="69.25" style="9" customWidth="1"/>
    <col min="12548" max="12548" width="7.375" style="9" customWidth="1"/>
    <col min="12549" max="12800" width="9.125" style="9"/>
    <col min="12801" max="12801" width="5.875" style="9" customWidth="1"/>
    <col min="12802" max="12802" width="5.625" style="9" customWidth="1"/>
    <col min="12803" max="12803" width="69.25" style="9" customWidth="1"/>
    <col min="12804" max="12804" width="7.375" style="9" customWidth="1"/>
    <col min="12805" max="13056" width="9.125" style="9"/>
    <col min="13057" max="13057" width="5.875" style="9" customWidth="1"/>
    <col min="13058" max="13058" width="5.625" style="9" customWidth="1"/>
    <col min="13059" max="13059" width="69.25" style="9" customWidth="1"/>
    <col min="13060" max="13060" width="7.375" style="9" customWidth="1"/>
    <col min="13061" max="13312" width="9.125" style="9"/>
    <col min="13313" max="13313" width="5.875" style="9" customWidth="1"/>
    <col min="13314" max="13314" width="5.625" style="9" customWidth="1"/>
    <col min="13315" max="13315" width="69.25" style="9" customWidth="1"/>
    <col min="13316" max="13316" width="7.375" style="9" customWidth="1"/>
    <col min="13317" max="13568" width="9.125" style="9"/>
    <col min="13569" max="13569" width="5.875" style="9" customWidth="1"/>
    <col min="13570" max="13570" width="5.625" style="9" customWidth="1"/>
    <col min="13571" max="13571" width="69.25" style="9" customWidth="1"/>
    <col min="13572" max="13572" width="7.375" style="9" customWidth="1"/>
    <col min="13573" max="13824" width="9.125" style="9"/>
    <col min="13825" max="13825" width="5.875" style="9" customWidth="1"/>
    <col min="13826" max="13826" width="5.625" style="9" customWidth="1"/>
    <col min="13827" max="13827" width="69.25" style="9" customWidth="1"/>
    <col min="13828" max="13828" width="7.375" style="9" customWidth="1"/>
    <col min="13829" max="14080" width="9.125" style="9"/>
    <col min="14081" max="14081" width="5.875" style="9" customWidth="1"/>
    <col min="14082" max="14082" width="5.625" style="9" customWidth="1"/>
    <col min="14083" max="14083" width="69.25" style="9" customWidth="1"/>
    <col min="14084" max="14084" width="7.375" style="9" customWidth="1"/>
    <col min="14085" max="14336" width="9.125" style="9"/>
    <col min="14337" max="14337" width="5.875" style="9" customWidth="1"/>
    <col min="14338" max="14338" width="5.625" style="9" customWidth="1"/>
    <col min="14339" max="14339" width="69.25" style="9" customWidth="1"/>
    <col min="14340" max="14340" width="7.375" style="9" customWidth="1"/>
    <col min="14341" max="14592" width="9.125" style="9"/>
    <col min="14593" max="14593" width="5.875" style="9" customWidth="1"/>
    <col min="14594" max="14594" width="5.625" style="9" customWidth="1"/>
    <col min="14595" max="14595" width="69.25" style="9" customWidth="1"/>
    <col min="14596" max="14596" width="7.375" style="9" customWidth="1"/>
    <col min="14597" max="14848" width="9.125" style="9"/>
    <col min="14849" max="14849" width="5.875" style="9" customWidth="1"/>
    <col min="14850" max="14850" width="5.625" style="9" customWidth="1"/>
    <col min="14851" max="14851" width="69.25" style="9" customWidth="1"/>
    <col min="14852" max="14852" width="7.375" style="9" customWidth="1"/>
    <col min="14853" max="15104" width="9.125" style="9"/>
    <col min="15105" max="15105" width="5.875" style="9" customWidth="1"/>
    <col min="15106" max="15106" width="5.625" style="9" customWidth="1"/>
    <col min="15107" max="15107" width="69.25" style="9" customWidth="1"/>
    <col min="15108" max="15108" width="7.375" style="9" customWidth="1"/>
    <col min="15109" max="15360" width="9.125" style="9"/>
    <col min="15361" max="15361" width="5.875" style="9" customWidth="1"/>
    <col min="15362" max="15362" width="5.625" style="9" customWidth="1"/>
    <col min="15363" max="15363" width="69.25" style="9" customWidth="1"/>
    <col min="15364" max="15364" width="7.375" style="9" customWidth="1"/>
    <col min="15365" max="15616" width="9.125" style="9"/>
    <col min="15617" max="15617" width="5.875" style="9" customWidth="1"/>
    <col min="15618" max="15618" width="5.625" style="9" customWidth="1"/>
    <col min="15619" max="15619" width="69.25" style="9" customWidth="1"/>
    <col min="15620" max="15620" width="7.375" style="9" customWidth="1"/>
    <col min="15621" max="15872" width="9.125" style="9"/>
    <col min="15873" max="15873" width="5.875" style="9" customWidth="1"/>
    <col min="15874" max="15874" width="5.625" style="9" customWidth="1"/>
    <col min="15875" max="15875" width="69.25" style="9" customWidth="1"/>
    <col min="15876" max="15876" width="7.375" style="9" customWidth="1"/>
    <col min="15877" max="16128" width="9.125" style="9"/>
    <col min="16129" max="16129" width="5.875" style="9" customWidth="1"/>
    <col min="16130" max="16130" width="5.625" style="9" customWidth="1"/>
    <col min="16131" max="16131" width="69.25" style="9" customWidth="1"/>
    <col min="16132" max="16132" width="7.375" style="9" customWidth="1"/>
    <col min="16133" max="16384" width="9.125" style="9"/>
  </cols>
  <sheetData>
    <row r="1" spans="1:5" ht="21" customHeight="1" x14ac:dyDescent="0.55000000000000004">
      <c r="A1" s="165" t="s">
        <v>44</v>
      </c>
      <c r="B1" s="165"/>
      <c r="C1" s="165"/>
      <c r="D1" s="165"/>
      <c r="E1" s="165"/>
    </row>
    <row r="3" spans="1:5" x14ac:dyDescent="0.55000000000000004">
      <c r="A3" s="10"/>
    </row>
    <row r="4" spans="1:5" s="97" customFormat="1" x14ac:dyDescent="0.55000000000000004">
      <c r="A4" s="10"/>
      <c r="B4" s="97" t="s">
        <v>43</v>
      </c>
    </row>
    <row r="5" spans="1:5" x14ac:dyDescent="0.55000000000000004">
      <c r="B5" s="18" t="s">
        <v>22</v>
      </c>
      <c r="C5" s="35" t="s">
        <v>5</v>
      </c>
      <c r="D5" s="18" t="s">
        <v>21</v>
      </c>
      <c r="E5" s="18" t="s">
        <v>24</v>
      </c>
    </row>
    <row r="6" spans="1:5" x14ac:dyDescent="0.55000000000000004">
      <c r="B6" s="13">
        <v>1</v>
      </c>
      <c r="C6" s="33" t="s">
        <v>119</v>
      </c>
      <c r="D6" s="13">
        <v>1</v>
      </c>
      <c r="E6" s="36">
        <f>D6*100/D13</f>
        <v>16.666666666666668</v>
      </c>
    </row>
    <row r="7" spans="1:5" x14ac:dyDescent="0.55000000000000004">
      <c r="B7" s="13">
        <v>2</v>
      </c>
      <c r="C7" s="33" t="s">
        <v>83</v>
      </c>
      <c r="D7" s="13">
        <v>1</v>
      </c>
      <c r="E7" s="36">
        <f>D7*100/D13</f>
        <v>16.666666666666668</v>
      </c>
    </row>
    <row r="8" spans="1:5" x14ac:dyDescent="0.55000000000000004">
      <c r="B8" s="13">
        <v>3</v>
      </c>
      <c r="C8" s="33" t="s">
        <v>85</v>
      </c>
      <c r="D8" s="13">
        <v>1</v>
      </c>
      <c r="E8" s="36">
        <f>D8*100/D13</f>
        <v>16.666666666666668</v>
      </c>
    </row>
    <row r="9" spans="1:5" x14ac:dyDescent="0.55000000000000004">
      <c r="B9" s="168">
        <v>4</v>
      </c>
      <c r="C9" s="167" t="s">
        <v>89</v>
      </c>
      <c r="D9" s="13">
        <v>1</v>
      </c>
      <c r="E9" s="36">
        <f>D9*100/D13</f>
        <v>16.666666666666668</v>
      </c>
    </row>
    <row r="10" spans="1:5" x14ac:dyDescent="0.55000000000000004">
      <c r="B10" s="168">
        <v>5</v>
      </c>
      <c r="C10" s="170" t="s">
        <v>120</v>
      </c>
      <c r="D10" s="172">
        <v>1</v>
      </c>
      <c r="E10" s="174">
        <f>D10*100/D13</f>
        <v>16.666666666666668</v>
      </c>
    </row>
    <row r="11" spans="1:5" x14ac:dyDescent="0.55000000000000004">
      <c r="B11" s="169"/>
      <c r="C11" s="171" t="s">
        <v>121</v>
      </c>
      <c r="D11" s="173"/>
      <c r="E11" s="175"/>
    </row>
    <row r="12" spans="1:5" x14ac:dyDescent="0.55000000000000004">
      <c r="B12" s="13">
        <v>6</v>
      </c>
      <c r="C12" s="33" t="s">
        <v>93</v>
      </c>
      <c r="D12" s="13">
        <v>1</v>
      </c>
      <c r="E12" s="36">
        <f>D12*100/D13</f>
        <v>16.666666666666668</v>
      </c>
    </row>
    <row r="13" spans="1:5" s="83" customFormat="1" x14ac:dyDescent="0.55000000000000004">
      <c r="B13" s="86"/>
      <c r="C13" s="90" t="s">
        <v>4</v>
      </c>
      <c r="D13" s="18">
        <f>SUM(D6:D12)</f>
        <v>6</v>
      </c>
      <c r="E13" s="27">
        <f>SUM(E6:E12)</f>
        <v>100.00000000000001</v>
      </c>
    </row>
    <row r="14" spans="1:5" s="83" customFormat="1" x14ac:dyDescent="0.55000000000000004">
      <c r="B14" s="87"/>
      <c r="C14" s="88"/>
      <c r="D14" s="88"/>
      <c r="E14" s="89"/>
    </row>
    <row r="15" spans="1:5" s="83" customFormat="1" x14ac:dyDescent="0.55000000000000004"/>
  </sheetData>
  <mergeCells count="3">
    <mergeCell ref="D10:D11"/>
    <mergeCell ref="E10:E11"/>
    <mergeCell ref="A1:E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DATA</vt:lpstr>
      <vt:lpstr>สรุป</vt:lpstr>
      <vt:lpstr>คณะ</vt:lpstr>
      <vt:lpstr>ก่อน-หลัง</vt:lpstr>
      <vt:lpstr>ตอนที่2</vt:lpstr>
      <vt:lpstr>ตอนที่3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2023-03-02T07:35:58Z</cp:lastPrinted>
  <dcterms:created xsi:type="dcterms:W3CDTF">2014-10-15T08:34:52Z</dcterms:created>
  <dcterms:modified xsi:type="dcterms:W3CDTF">2023-03-02T09:24:18Z</dcterms:modified>
</cp:coreProperties>
</file>