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5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4" sheetId="14" r:id="rId5"/>
    <sheet name="เสนอแนะ" sheetId="17" r:id="rId6"/>
  </sheets>
  <definedNames>
    <definedName name="_xlnm._FilterDatabase" localSheetId="0" hidden="1">DATA!$A$1:$BI$1</definedName>
  </definedNames>
  <calcPr calcId="162913"/>
</workbook>
</file>

<file path=xl/calcChain.xml><?xml version="1.0" encoding="utf-8"?>
<calcChain xmlns="http://schemas.openxmlformats.org/spreadsheetml/2006/main">
  <c r="F8" i="12" l="1"/>
  <c r="H8" i="12" s="1"/>
  <c r="G12" i="12" l="1"/>
  <c r="G11" i="12"/>
  <c r="F12" i="12"/>
  <c r="F11" i="12"/>
  <c r="G9" i="12"/>
  <c r="F9" i="12"/>
  <c r="H9" i="12" s="1"/>
  <c r="G8" i="12"/>
  <c r="G29" i="2" l="1"/>
  <c r="H26" i="2" s="1"/>
  <c r="D20" i="1"/>
  <c r="G16" i="2"/>
  <c r="K13" i="1"/>
  <c r="D13" i="1"/>
  <c r="D16" i="17"/>
  <c r="H28" i="2" l="1"/>
  <c r="H29" i="2"/>
  <c r="H27" i="2"/>
  <c r="H25" i="2"/>
  <c r="V16" i="1"/>
  <c r="X16" i="1"/>
  <c r="V15" i="1"/>
  <c r="AA16" i="1"/>
  <c r="AA15" i="1"/>
  <c r="X15" i="1"/>
  <c r="T16" i="1"/>
  <c r="T15" i="1"/>
  <c r="O16" i="1"/>
  <c r="O15" i="1"/>
  <c r="M16" i="1"/>
  <c r="M15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L13" i="1"/>
  <c r="AB13" i="1" s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K14" i="1"/>
  <c r="E14" i="1"/>
  <c r="F14" i="1"/>
  <c r="G14" i="1"/>
  <c r="H14" i="1"/>
  <c r="I14" i="1"/>
  <c r="J14" i="1"/>
  <c r="E13" i="1"/>
  <c r="F13" i="1"/>
  <c r="G13" i="1"/>
  <c r="H13" i="1"/>
  <c r="I13" i="1"/>
  <c r="J13" i="1"/>
  <c r="D14" i="1"/>
  <c r="AB14" i="1" l="1"/>
  <c r="G31" i="14"/>
  <c r="G30" i="14"/>
  <c r="G29" i="14"/>
  <c r="G28" i="14"/>
  <c r="F30" i="14"/>
  <c r="F29" i="14"/>
  <c r="F28" i="14"/>
  <c r="F31" i="14"/>
  <c r="G25" i="14"/>
  <c r="G24" i="14"/>
  <c r="F26" i="14"/>
  <c r="H26" i="14" s="1"/>
  <c r="F25" i="14"/>
  <c r="H25" i="14" s="1"/>
  <c r="F24" i="14"/>
  <c r="H24" i="14" s="1"/>
  <c r="H11" i="12" l="1"/>
  <c r="G51" i="2"/>
  <c r="D19" i="1"/>
  <c r="D18" i="1"/>
  <c r="D21" i="1" l="1"/>
  <c r="G32" i="14" l="1"/>
  <c r="F32" i="14"/>
  <c r="H32" i="14" s="1"/>
  <c r="D9" i="17" l="1"/>
  <c r="H14" i="2" l="1"/>
  <c r="H16" i="2"/>
  <c r="H15" i="2"/>
  <c r="H28" i="14" l="1"/>
  <c r="H30" i="14"/>
  <c r="H47" i="2" l="1"/>
  <c r="H49" i="2" l="1"/>
  <c r="H46" i="2"/>
  <c r="H44" i="2"/>
  <c r="H45" i="2"/>
  <c r="H51" i="2"/>
  <c r="H48" i="2"/>
  <c r="H50" i="2"/>
  <c r="H43" i="2"/>
  <c r="F8" i="14" l="1"/>
  <c r="H8" i="14" s="1"/>
  <c r="G11" i="14" l="1"/>
  <c r="F14" i="14"/>
  <c r="F17" i="14"/>
  <c r="F18" i="14"/>
  <c r="F19" i="14"/>
  <c r="F20" i="14"/>
  <c r="F21" i="14"/>
  <c r="F13" i="14"/>
  <c r="G9" i="14"/>
  <c r="G10" i="14"/>
  <c r="G13" i="14"/>
  <c r="G14" i="14"/>
  <c r="G17" i="14"/>
  <c r="G18" i="14"/>
  <c r="G19" i="14"/>
  <c r="G20" i="14"/>
  <c r="G21" i="14"/>
  <c r="G8" i="14"/>
  <c r="F9" i="14" l="1"/>
  <c r="F10" i="14"/>
  <c r="H29" i="14" l="1"/>
  <c r="H21" i="14"/>
  <c r="H20" i="14"/>
  <c r="H19" i="14"/>
  <c r="H18" i="14"/>
  <c r="H17" i="14"/>
  <c r="H14" i="14"/>
  <c r="H13" i="14"/>
  <c r="H10" i="14"/>
  <c r="H9" i="14"/>
  <c r="H12" i="12"/>
  <c r="F22" i="14" l="1"/>
  <c r="H22" i="14" s="1"/>
  <c r="F15" i="14"/>
  <c r="H15" i="14" s="1"/>
  <c r="H31" i="14" l="1"/>
  <c r="F11" i="14"/>
  <c r="H11" i="14" s="1"/>
  <c r="G22" i="14" l="1"/>
  <c r="G15" i="14" l="1"/>
  <c r="H13" i="2" l="1"/>
</calcChain>
</file>

<file path=xl/sharedStrings.xml><?xml version="1.0" encoding="utf-8"?>
<sst xmlns="http://schemas.openxmlformats.org/spreadsheetml/2006/main" count="201" uniqueCount="150">
  <si>
    <t>คณะ</t>
  </si>
  <si>
    <t>web</t>
  </si>
  <si>
    <t>เฟสบุ๊ก</t>
  </si>
  <si>
    <t>อาจารย์</t>
  </si>
  <si>
    <t>4.2.1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</si>
  <si>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</si>
  <si>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</si>
  <si>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</si>
  <si>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</si>
  <si>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</si>
  <si>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</si>
  <si>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</si>
  <si>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</si>
  <si>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</si>
  <si>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</si>
  <si>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</si>
  <si>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</si>
  <si>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</si>
  <si>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</si>
  <si>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</si>
  <si>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</si>
  <si>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</si>
  <si>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</si>
  <si>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</si>
  <si>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</si>
  <si>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</si>
  <si>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</si>
  <si>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</si>
  <si>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</si>
  <si>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</si>
  <si>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</si>
  <si>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</si>
  <si>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</si>
  <si>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</si>
  <si>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</si>
  <si>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</si>
  <si>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</si>
  <si>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</si>
  <si>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</si>
  <si>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</si>
  <si>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</si>
  <si>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</si>
  <si>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     เฉลี่ยรวมด้านเอกสารประกอบการอบรม</t>
  </si>
  <si>
    <t>(ตอบได้มากกว่า 1 ข้อ)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</si>
  <si>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</si>
  <si>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Website บัณฑิตวิทยาลัย</t>
  </si>
  <si>
    <t>E-mail</t>
  </si>
  <si>
    <t>ใบปลิว/โปสเตอร์ประชาสัมพันธ์โครงการ</t>
  </si>
  <si>
    <t xml:space="preserve">        ตอนที่ 3 ข้อเสนอแนะอื่นๆ</t>
  </si>
  <si>
    <t>สาขาวิชา</t>
  </si>
  <si>
    <t>ไม่ระบุ</t>
  </si>
  <si>
    <t>นิสิตระดับปริญญาเอก</t>
  </si>
  <si>
    <t>นิสิตระดับปริญญาโท</t>
  </si>
  <si>
    <t>ผลการประเมินโครงการบริการวิชาการเพื่อพัฒนาศักยภาพทรัพยากรบุคคลแบบบูรณาการศาสตร์</t>
  </si>
  <si>
    <t>ยุค Thailand 4.0 ประจำปีงบประมาณ 2562</t>
  </si>
  <si>
    <t xml:space="preserve">          จากการจัดโครงการบริการวิชาการเพื่อพัฒนาศักยภาพทรัพยากรบุคคลแบบบูรณาการศาสตร์</t>
  </si>
  <si>
    <t xml:space="preserve">      ผลการประเมินโครงการบริการวิชาการเพื่อพัฒนาศักยภาพทรัพยากรบุคคลแบบบูรณาการศาสตร์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</si>
  <si>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จำแนกตามสาขาวิชา</t>
    </r>
  </si>
  <si>
    <r>
      <t xml:space="preserve">ตาราง 3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</si>
  <si>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E - Mail</t>
  </si>
  <si>
    <t>หนังสือประชาสัมพันธ์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</si>
  <si>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</si>
  <si>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 xml:space="preserve">   1.3  ความเหมาะสมของระยะเวลาในการจัดโครงการ (08.00 - 17.00 น.)</t>
  </si>
  <si>
    <t>5.  ด้านเอกสารประกอบการอบรม</t>
  </si>
  <si>
    <t xml:space="preserve">   5.1 ความชัดเจน ความสมบูรณ์ของเอกสารประกอบการอบรม</t>
  </si>
  <si>
    <t xml:space="preserve">3.1 จากการดำเนินการจัดโครงการฯ ครั้งนี้ ท่านมีข้อเสนอแนะเพื่อการปรับปรุงการดำเนินโครงการฯ </t>
  </si>
  <si>
    <t xml:space="preserve">   3.3 ความชัดเจนของระบบเสียงภายในห้องอบรม</t>
  </si>
  <si>
    <t xml:space="preserve">   3.1 ความเหมาะสมของขนาดห้องอบรม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</si>
  <si>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</si>
  <si>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</si>
  <si>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ระดับ</t>
  </si>
  <si>
    <t>ความคิดเห็น</t>
  </si>
  <si>
    <t xml:space="preserve">   5.2 เนื้อหาสาระของเอกสารประกอบการอบรมตรงตามความต้องการของท่าน</t>
  </si>
  <si>
    <t xml:space="preserve">   5.3 ประโยชน์ที่ได้รับจากเอกสารประกอบการอบรม</t>
  </si>
  <si>
    <t xml:space="preserve">          ผู้ตอบแบบสอบถามทราบข้อมูลการดำเนินโครงการจากอาจารย์ที่ปรึกษามากที่สุด คิดเป็นร้อยละ 21.43</t>
  </si>
  <si>
    <t>รองลงมาได้แก่ Website บัณฑิตวิทยาลัย Facebook บัณฑิตวิทยาลัย คณะที่สังกัด และใบปลิว/โปสเตอร์</t>
  </si>
  <si>
    <t>ข้อเสนอแนะอื่นๆ</t>
  </si>
  <si>
    <t xml:space="preserve">             จากการดำเนินการจัดโครงการฯ ครั้งนี้ ท่านมีข้อเสนอแนะเพื่อการปรับปรุงการดำเนินโครงการฯ </t>
  </si>
  <si>
    <t>จากตาราง 5 พบว่าผู้ตอบแบบสอบถามมีความคิดเห็นเกี่ยวกับการจัดโครงการบริการวิชาการเพื่อพัฒนา</t>
  </si>
  <si>
    <t>4. ด้านคุณภาพการให้บริการ (โครงการอบรมฯ)</t>
  </si>
  <si>
    <t xml:space="preserve">            เฉลี่ยรวมด้านคุณภาพการให้บริการ</t>
  </si>
  <si>
    <t xml:space="preserve">           ประชาสัมพันธ์โครงการ คิดเป็นร้อยละ 14.29</t>
  </si>
  <si>
    <t xml:space="preserve">จากตาราง 1 แสดงจำนวนและร้อยละของผู้ตอบแบบสอบถาม จำแนกตามสถานภาพ พบว่า </t>
  </si>
  <si>
    <t xml:space="preserve">จากตาราง 2   แสดงจำนวนและร้อยละของผู้ตอบแบบสอบถาม จำแนกตามสาขาวิชา พบว่า </t>
  </si>
  <si>
    <t>จากตาราง 3 แสดงจำนวนและร้อยละของผู้ตอบแบบสอบถาม จำแนกตามการประชาสัมพันธ์</t>
  </si>
  <si>
    <t xml:space="preserve">โครงการฯ  พบว่า ผู้ตอบแบบสอบถามทราบข้อมูลการจัดโครงการจาก อาจารย์ที่ปรึกษามากที่สุด </t>
  </si>
  <si>
    <t xml:space="preserve">คิดเป็นร้อยละ 21.43 รองลงมาได้แก่ Website บัณฑิตวิทยาลัย Facebook บัณฑิตวิทยาลัย คณะที่สังกัด </t>
  </si>
  <si>
    <t>และใบปลิว/โปสเตอร์ประชาสัมพันธ์โครงการ คิดเป็นร้อยละ 14.29</t>
  </si>
  <si>
    <t>- 5 -</t>
  </si>
  <si>
    <t>- 6 -</t>
  </si>
  <si>
    <t>บัญชีมหาบัณฑิต</t>
  </si>
  <si>
    <t>เทคโนโลยีผู้ประกอบการและการจัดการนวัตกรรม</t>
  </si>
  <si>
    <t>การเขียนบทความวิจัย/วิชาการ เพื่อตีพิมพ์</t>
  </si>
  <si>
    <t>วิศวกรรมการจัดการ</t>
  </si>
  <si>
    <t>APP</t>
  </si>
  <si>
    <t>อยากให้เพิ่มหลักสูตรเชิงลึกในการสร้าง Business Model ,Block chain</t>
  </si>
  <si>
    <t>และการใช้ Cloud computing</t>
  </si>
  <si>
    <t>บุคลากรภายนอกมหาวิทยาลัย</t>
  </si>
  <si>
    <t>3.2 ข้อเสนอแนะอื่นๆ</t>
  </si>
  <si>
    <t>ค่าลงทะเบียนประมาณนี้เหมาะสม</t>
  </si>
  <si>
    <t>ควรทำการตลาด ประชาสัมพันธ์เพิ่มมากขึ้นในหลักสูตรที่อบรม</t>
  </si>
  <si>
    <t>ผู้ตอบแบบสอบถามส่วนใหญ่เป็นนิสิตระดับปริญญาโท คิดเป็นร้อยละ 54.55 รองลงมาคือ บุคลากรภายนอก</t>
  </si>
  <si>
    <t>มหาวิทยาลัย คิดเป็นร้อยละ 36.36</t>
  </si>
  <si>
    <t>ผู้ตอบแบบสอบถามสังกัดสาขาวิชาเทคโนโลยีผู้ประกอบการและการจัดการนวัตกรรม คิดเป็นร้อยละ 36.36</t>
  </si>
  <si>
    <t>สาชาวิชาเทคโนโลยีผู้ประกอบการและการจัดการนวัตกรรม</t>
  </si>
  <si>
    <t>สาขาวิชาบัญชีมหาบัณฑิต</t>
  </si>
  <si>
    <t>สาขาวิชาวิศวกรรมการจัดการ</t>
  </si>
  <si>
    <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11)</t>
    </r>
  </si>
  <si>
    <t>4.1.1 เทคโลยี Big Data Blockchain และ AI: โอกาสและความท้าทายสำหรับธุรกิจ</t>
  </si>
  <si>
    <t>4.2.1 เทคโลยี Big Data Blockchain และ AI: โอกาสและความท้าทายสำหรับธุรกิจ</t>
  </si>
  <si>
    <t>ที่จัดในโครงการฯ ภาพรวม อยู่ในระดับปานกลาง (ค่าเฉลี่ย 3.27)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</si>
  <si>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4.18) </t>
  </si>
  <si>
    <t xml:space="preserve">   4.4 การเข้ารับการอบรมในครั้งนี้เป็นประโยชน์ต่อท่านมากน้อยเพียงใด</t>
  </si>
  <si>
    <r>
      <t xml:space="preserve">   4.3 ความรู้ และความสามารถในการถ่ายทอดความรู้ของวิทยากร </t>
    </r>
    <r>
      <rPr>
        <sz val="14"/>
        <color theme="1"/>
        <rFont val="TH SarabunPSK"/>
        <family val="2"/>
      </rPr>
      <t>(ดร.อนิรุทธิ์ อัศวสกุลศร)</t>
    </r>
  </si>
  <si>
    <r>
      <t xml:space="preserve">ตาราง 5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11)</t>
    </r>
  </si>
  <si>
    <t xml:space="preserve">   1.2  ความเหมาะสมของวันจัดโครงการ (วันอาทิตย์)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</si>
  <si>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4.50) รองลงมาคือ </t>
  </si>
  <si>
    <t>ด้านสิ่งอำนวยความสะดวก (ค่าเฉลี่ย 4.44) และด้านเจ้าหน้าที่ให้บริการ (ค่าเฉลี่ย 4.41) เมื่อพิจารณา</t>
  </si>
  <si>
    <t>รายข้อแล้ว พบว่า ข้อที่มีค่าเฉลี่ยสูงที่สุดคือ ความรู้ และความสามารถในการถ่ายทอดความรู้ของวิทยากร</t>
  </si>
  <si>
    <t>(ดร.อนิรุทธิ์ อัศวสกุลศร) (ค่าเฉลี่ย 4.64) และข้อที่มีค่าเฉลี่ยต่ำที่สุดคือ ความเหมาะสมของขนาดห้องอบรม</t>
  </si>
  <si>
    <t xml:space="preserve">(ค่าเฉลี่ย 4.27) </t>
  </si>
  <si>
    <t xml:space="preserve">      ณ ห้อง TA 107 อาคารมหาธรรมราชาโซน A ชั้น 1 จัดโดย บัณฑิตวิทยาลัย มหาวิทยาลัยนเรศวร</t>
  </si>
  <si>
    <t xml:space="preserve">ศักยภาพทรัพยากรบุคคลแบบบูรณาการศาสตร์ยุค Thailand 4.0 ประจำปีงบประมาณ 2562 หลักสูตร เทคโนโลยี </t>
  </si>
  <si>
    <t>อาคารมหาธรรมราชา โซน A ชั้น 1 มหาวิทยาลัยนเรศวร ในภาพรวมพบว่า ผู้เข้าร่วมโครงการฯ มีความคิดเห็น</t>
  </si>
  <si>
    <t>อยู่ในระดับมาก (ค่าเฉลี่ย 4.42)</t>
  </si>
  <si>
    <t xml:space="preserve">ยุค Thailand 4.0 ประจำปีงบประมาณ 2562 หลักสูตร เทคโนโลยี Big Data Blockchain และ Al: </t>
  </si>
  <si>
    <t>ชั้น 1 บัณฑิตวิทยาลัย มหาวิทยาลัยนเรศวร โดยมีวัตถุประสงค์ เพื่อเพิ่มพูนพัฒนาทักษะและส่งเสริมศักยภาพ</t>
  </si>
  <si>
    <t xml:space="preserve">ทรัพยากรมนุษย์ด้วยโครงการบริการวิชาการ เป้าหมายผู้เข้าร่วมโครงการ จำนวน 15 คน มีผู้เข้าร่วมโครงการ </t>
  </si>
  <si>
    <t xml:space="preserve">จำนวน 11 คน มีผู้ตอบแบบสอบถาม จำนวนทั้งสิ้น 11 คน คิดเป็นร้อยละ 100.00 ของผู้เข้าร่วมโครงการ 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</si>
  <si>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4.18) เมื่อเทียบกับ</t>
  </si>
  <si>
    <t>ก่อนการเข้ารับการอบรม อยู่ในระดับปานกลาง (ค่าเฉลี่ย 3.27)</t>
  </si>
  <si>
    <t xml:space="preserve">          ความคิดเห็นเกี่ยวกับการจัดโครงการฯ ในภาพรวมอยู่ในระดับมาก (ค่าเฉลี่ย 4.42) เมื่อพิจารณารายด้าน</t>
  </si>
  <si>
    <t xml:space="preserve">          พบว่า ด้านคุณภาพการให้บริการ มีค่าเฉลี่ยสูงสุด (ค่าเฉลี่ย 4.50) รองลงมาคือ ด้านสิ่งอำนวยความสะดวก </t>
  </si>
  <si>
    <t xml:space="preserve">         (ค่าเฉลี่ย 4.44) และด้านเจ้าหน้าที่ให้บริการ (ค่าเฉลี่ย 4.41) เมื่อพิจารณารายข้อแล้ว พบว่า ข้อที่มีค่าเฉลี่ยสูงที่สุดคือ </t>
  </si>
  <si>
    <t xml:space="preserve">         ความรู้ และความสามารถในการถ่ายทอดความรู้ของวิทยากร (ดร.อนิรุทธิ์ อัศวสกุลศร) (ค่าเฉลี่ย 4.64) และข้อที่มี</t>
  </si>
  <si>
    <t xml:space="preserve">         ค่าเฉลี่ยต่ำที่สุดคือ ความเหมาะสมของขนาดห้องอบรม (ค่าเฉลี่ย 4.27) </t>
  </si>
  <si>
    <t>1.การเขียนบทความวิจัย/วิชาการ เพื่อตีพิมพ์</t>
  </si>
  <si>
    <t>2.อยากให้เพิ่มหลักสูตรเชิงลึกในการสร้าง Business Model ,Block chain และการใช้ Cloud computing</t>
  </si>
  <si>
    <t>1.จัดทำ ppt  และ Link  Youtube ให้กับผู้เข้าร่วมการอบรม</t>
  </si>
  <si>
    <t>2.ค่าลงทะเบียนประมาณนี้เหมาะสม</t>
  </si>
  <si>
    <t>3.ควรทำการตลาด ประชาสัมพันธ์เพิ่มมากขึ้นในหลักสูตรที่อบรม</t>
  </si>
  <si>
    <t>โดยผู้เข้าร่วมโครงการเป็นนิสิตระดับปริญญาโท คิดเป็นร้อยละ 54.55 รองลงมาคือ บุคลากรภายนอก</t>
  </si>
  <si>
    <t xml:space="preserve">มหาวิทยาลัยนเรศวร คิดเป็นร้อยละ 36.36 สังกัดสาขาวิชาเทคโนโลยีผู้ประกอบการและการจัดการนวัตกรรม      </t>
  </si>
  <si>
    <t>คิดเป็นร้อยละ 36.36 รองลงมาคือ สาขาวิชาบัญชีมหาบัณฑิต สาขาวิชาวิศวกรรมการจัดการ คิดเป็นร้อยละ 9.09</t>
  </si>
  <si>
    <t>จัดทำ PowerPoint และ Link Youtube ให้กับผู้เข้าร่วมการอบรม</t>
  </si>
  <si>
    <t>รองลงมาคือ สาขาวิชาบัญชีมหาบัณฑิต และสาขาวิชาวิศวกรรมการจัดการ คิดเป็นร้อยละ 9.09</t>
  </si>
  <si>
    <t>หลักสูตร "เทคโนโลยี Big Data Blockchain และ Al: โอกาสและความท้าทายสำหรับธุรกิจ"</t>
  </si>
  <si>
    <t>วันที่ 28 กรกฎาคม 2562</t>
  </si>
  <si>
    <t xml:space="preserve">โอกาสและความท้าทายสำหรับธุรกิจ วันที่ 28 กรกฎาคม 2562 ณ ห้อง TA 107 อาคารมหาธรรมราชาโซน A </t>
  </si>
  <si>
    <t xml:space="preserve">Big Data Blockchain และ Al: โอกาสและความท้าทายสำหรับธุรกิจ วันที่ 28 กรกฎาคม 2562 ณ ห้อง TA 107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</si>
</sst>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  <family val="2"/>
    </font>
    <font>
      <b/>
      <sz val="16"/>
      <color rgb="FF000000"/>
      <name val="TH SarabunPSK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2" fontId="1" fillId="0" borderId="1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0" borderId="1" xfId="0" applyFont="1" applyBorder="1"/>
    <xf numFmtId="0" fontId="1" fillId="0" borderId="2" xfId="0" applyFont="1" applyBorder="1"/>
    <xf numFmtId="0" fontId="11" fillId="0" borderId="3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2" fontId="1" fillId="0" borderId="15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5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6" fillId="0" borderId="0" xfId="0" applyFont="1"/>
    <xf numFmtId="49" fontId="2" fillId="0" borderId="0" xfId="0" applyNumberFormat="1" applyFont="1" applyAlignment="1"/>
    <xf numFmtId="0" fontId="8" fillId="7" borderId="0" xfId="0" applyFont="1" applyFill="1" applyAlignment="1">
      <alignment wrapText="1"/>
    </xf>
    <xf numFmtId="0" fontId="1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9" fillId="0" borderId="14" xfId="0" applyFont="1" applyBorder="1" applyAlignment="1">
      <alignment wrapText="1"/>
    </xf>
    <xf numFmtId="0" fontId="19" fillId="4" borderId="14" xfId="0" applyFont="1" applyFill="1" applyBorder="1" applyAlignment="1">
      <alignment wrapText="1"/>
    </xf>
    <xf numFmtId="0" fontId="19" fillId="7" borderId="14" xfId="0" applyFont="1" applyFill="1" applyBorder="1" applyAlignment="1">
      <alignment wrapText="1"/>
    </xf>
    <xf numFmtId="0" fontId="19" fillId="8" borderId="14" xfId="0" applyFont="1" applyFill="1" applyBorder="1" applyAlignment="1">
      <alignment wrapText="1"/>
    </xf>
    <xf numFmtId="0" fontId="19" fillId="0" borderId="0" xfId="0" applyFont="1" applyAlignment="1">
      <alignment wrapText="1"/>
    </xf>
    <xf numFmtId="2" fontId="17" fillId="5" borderId="14" xfId="0" applyNumberFormat="1" applyFont="1" applyFill="1" applyBorder="1" applyAlignment="1">
      <alignment wrapText="1"/>
    </xf>
    <xf numFmtId="2" fontId="20" fillId="5" borderId="14" xfId="0" applyNumberFormat="1" applyFont="1" applyFill="1" applyBorder="1" applyAlignment="1">
      <alignment wrapText="1"/>
    </xf>
    <xf numFmtId="0" fontId="6" fillId="0" borderId="14" xfId="0" applyFont="1" applyBorder="1" applyAlignment="1">
      <alignment horizontal="center" vertical="top"/>
    </xf>
    <xf numFmtId="0" fontId="1" fillId="0" borderId="11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wrapText="1"/>
    </xf>
    <xf numFmtId="0" fontId="19" fillId="11" borderId="14" xfId="0" applyFont="1" applyFill="1" applyBorder="1" applyAlignment="1">
      <alignment wrapText="1"/>
    </xf>
    <xf numFmtId="0" fontId="23" fillId="11" borderId="14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2" fillId="11" borderId="0" xfId="0" applyFont="1" applyFill="1" applyAlignment="1">
      <alignment horizontal="left" wrapText="1"/>
    </xf>
    <xf numFmtId="0" fontId="19" fillId="12" borderId="14" xfId="0" applyFont="1" applyFill="1" applyBorder="1" applyAlignment="1">
      <alignment wrapText="1"/>
    </xf>
    <xf numFmtId="0" fontId="19" fillId="9" borderId="14" xfId="0" applyFont="1" applyFill="1" applyBorder="1" applyAlignment="1">
      <alignment wrapText="1"/>
    </xf>
    <xf numFmtId="0" fontId="19" fillId="13" borderId="14" xfId="0" applyFont="1" applyFill="1" applyBorder="1" applyAlignment="1">
      <alignment wrapText="1"/>
    </xf>
    <xf numFmtId="49" fontId="1" fillId="0" borderId="0" xfId="0" applyNumberFormat="1" applyFont="1" applyAlignment="1"/>
    <xf numFmtId="0" fontId="25" fillId="0" borderId="0" xfId="0" applyFont="1"/>
    <xf numFmtId="0" fontId="19" fillId="10" borderId="14" xfId="0" applyFont="1" applyFill="1" applyBorder="1" applyAlignment="1">
      <alignment wrapText="1"/>
    </xf>
    <xf numFmtId="0" fontId="19" fillId="14" borderId="1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26" fillId="0" borderId="0" xfId="0" applyFont="1"/>
    <xf numFmtId="0" fontId="9" fillId="0" borderId="0" xfId="0" applyFont="1" applyAlignment="1"/>
    <xf numFmtId="0" fontId="27" fillId="0" borderId="0" xfId="0" applyFont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2" fontId="13" fillId="0" borderId="10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7" fillId="0" borderId="0" xfId="0" applyNumberFormat="1" applyFont="1"/>
    <xf numFmtId="2" fontId="13" fillId="0" borderId="14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2" fontId="28" fillId="0" borderId="24" xfId="0" applyNumberFormat="1" applyFont="1" applyBorder="1" applyAlignment="1">
      <alignment horizontal="center"/>
    </xf>
    <xf numFmtId="2" fontId="28" fillId="0" borderId="14" xfId="0" applyNumberFormat="1" applyFont="1" applyBorder="1" applyAlignment="1">
      <alignment horizontal="center"/>
    </xf>
    <xf numFmtId="0" fontId="7" fillId="0" borderId="30" xfId="0" applyFont="1" applyBorder="1"/>
    <xf numFmtId="0" fontId="7" fillId="0" borderId="0" xfId="0" applyFont="1" applyBorder="1"/>
    <xf numFmtId="0" fontId="7" fillId="0" borderId="16" xfId="0" applyFont="1" applyBorder="1"/>
    <xf numFmtId="2" fontId="13" fillId="0" borderId="1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0" fillId="5" borderId="14" xfId="0" applyFont="1" applyFill="1" applyBorder="1" applyAlignment="1">
      <alignment horizontal="right"/>
    </xf>
    <xf numFmtId="0" fontId="13" fillId="0" borderId="7" xfId="0" applyFont="1" applyBorder="1" applyAlignment="1">
      <alignment horizontal="center"/>
    </xf>
    <xf numFmtId="2" fontId="22" fillId="15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6" fillId="0" borderId="17" xfId="0" applyFont="1" applyFill="1" applyBorder="1" applyAlignment="1">
      <alignment horizontal="center"/>
    </xf>
    <xf numFmtId="0" fontId="3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/>
    <xf numFmtId="2" fontId="28" fillId="0" borderId="29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28" fillId="0" borderId="11" xfId="0" applyNumberFormat="1" applyFont="1" applyBorder="1" applyAlignment="1">
      <alignment horizontal="center" vertical="top"/>
    </xf>
    <xf numFmtId="0" fontId="19" fillId="16" borderId="14" xfId="0" applyFont="1" applyFill="1" applyBorder="1" applyAlignment="1">
      <alignment wrapText="1"/>
    </xf>
    <xf numFmtId="0" fontId="19" fillId="11" borderId="14" xfId="0" applyFont="1" applyFill="1" applyBorder="1" applyAlignment="1">
      <alignment vertical="top" wrapText="1"/>
    </xf>
    <xf numFmtId="0" fontId="19" fillId="8" borderId="14" xfId="0" applyFont="1" applyFill="1" applyBorder="1" applyAlignment="1">
      <alignment vertical="top" wrapText="1"/>
    </xf>
    <xf numFmtId="0" fontId="19" fillId="9" borderId="14" xfId="0" applyFont="1" applyFill="1" applyBorder="1" applyAlignment="1">
      <alignment vertical="top" wrapText="1"/>
    </xf>
    <xf numFmtId="0" fontId="19" fillId="13" borderId="14" xfId="0" applyFont="1" applyFill="1" applyBorder="1" applyAlignment="1">
      <alignment vertical="top" wrapText="1"/>
    </xf>
    <xf numFmtId="0" fontId="19" fillId="7" borderId="14" xfId="0" applyFont="1" applyFill="1" applyBorder="1" applyAlignment="1">
      <alignment vertical="top" wrapText="1"/>
    </xf>
    <xf numFmtId="0" fontId="19" fillId="14" borderId="14" xfId="0" applyFont="1" applyFill="1" applyBorder="1" applyAlignment="1">
      <alignment vertical="top" wrapText="1"/>
    </xf>
    <xf numFmtId="0" fontId="19" fillId="4" borderId="14" xfId="0" applyFont="1" applyFill="1" applyBorder="1" applyAlignment="1">
      <alignment vertical="top" wrapText="1"/>
    </xf>
    <xf numFmtId="0" fontId="19" fillId="10" borderId="14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14" xfId="0" applyFont="1" applyBorder="1" applyAlignment="1">
      <alignment vertical="top" wrapText="1"/>
    </xf>
    <xf numFmtId="0" fontId="18" fillId="11" borderId="14" xfId="0" applyFont="1" applyFill="1" applyBorder="1" applyAlignment="1">
      <alignment horizontal="center" vertical="top" wrapText="1"/>
    </xf>
    <xf numFmtId="0" fontId="18" fillId="12" borderId="14" xfId="0" applyFont="1" applyFill="1" applyBorder="1" applyAlignment="1">
      <alignment horizontal="center" vertical="top" wrapText="1"/>
    </xf>
    <xf numFmtId="0" fontId="18" fillId="8" borderId="14" xfId="0" applyFont="1" applyFill="1" applyBorder="1" applyAlignment="1">
      <alignment horizontal="center" vertical="top" wrapText="1"/>
    </xf>
    <xf numFmtId="0" fontId="18" fillId="9" borderId="14" xfId="0" applyFont="1" applyFill="1" applyBorder="1" applyAlignment="1">
      <alignment horizontal="center" vertical="top" wrapText="1"/>
    </xf>
    <xf numFmtId="0" fontId="18" fillId="13" borderId="14" xfId="0" applyFont="1" applyFill="1" applyBorder="1" applyAlignment="1">
      <alignment horizontal="center" vertical="top" wrapText="1"/>
    </xf>
    <xf numFmtId="0" fontId="18" fillId="7" borderId="14" xfId="0" applyFont="1" applyFill="1" applyBorder="1" applyAlignment="1">
      <alignment horizontal="center" vertical="top" wrapText="1"/>
    </xf>
    <xf numFmtId="0" fontId="18" fillId="14" borderId="14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8" fillId="10" borderId="14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16" borderId="14" xfId="0" applyFont="1" applyFill="1" applyBorder="1" applyAlignment="1">
      <alignment horizontal="center" vertical="top" wrapText="1"/>
    </xf>
    <xf numFmtId="0" fontId="19" fillId="16" borderId="14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9" fillId="0" borderId="0" xfId="0" applyFont="1"/>
    <xf numFmtId="0" fontId="6" fillId="0" borderId="15" xfId="0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/>
    </xf>
    <xf numFmtId="49" fontId="1" fillId="0" borderId="0" xfId="0" applyNumberFormat="1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28" xfId="0" applyFont="1" applyBorder="1"/>
    <xf numFmtId="0" fontId="13" fillId="0" borderId="0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top"/>
    </xf>
    <xf numFmtId="0" fontId="6" fillId="0" borderId="27" xfId="0" applyFont="1" applyBorder="1" applyAlignme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30" fillId="0" borderId="21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/>
    </xf>
    <xf numFmtId="0" fontId="1" fillId="0" borderId="31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33CCCC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22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34</xdr:row>
      <xdr:rowOff>0</xdr:rowOff>
    </xdr:from>
    <xdr:ext cx="1489869" cy="271356"/>
    <xdr:sp macro="" textlink="">
      <xdr:nvSpPr>
        <xdr:cNvPr id="13" name="TextBox 12"/>
        <xdr:cNvSpPr txBox="1"/>
      </xdr:nvSpPr>
      <xdr:spPr>
        <a:xfrm>
          <a:off x="450850" y="13388578"/>
          <a:ext cx="148986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/>
            <a:t> </a:t>
          </a:r>
          <a:endParaRPr lang="en-US" sz="1100" b="1"/>
        </a:p>
      </xdr:txBody>
    </xdr:sp>
    <xdr:clientData/>
  </xdr:oneCellAnchor>
  <xdr:oneCellAnchor>
    <xdr:from>
      <xdr:col>2</xdr:col>
      <xdr:colOff>559594</xdr:colOff>
      <xdr:row>22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21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22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22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22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34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</xdr:row>
          <xdr:rowOff>133350</xdr:rowOff>
        </xdr:from>
        <xdr:to>
          <xdr:col>5</xdr:col>
          <xdr:colOff>285750</xdr:colOff>
          <xdr:row>5</xdr:row>
          <xdr:rowOff>57150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104775</xdr:rowOff>
        </xdr:from>
        <xdr:to>
          <xdr:col>5</xdr:col>
          <xdr:colOff>295275</xdr:colOff>
          <xdr:row>4</xdr:row>
          <xdr:rowOff>238125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3"/>
  <sheetViews>
    <sheetView topLeftCell="D1" zoomScale="150" zoomScaleNormal="150" workbookViewId="0">
      <selection activeCell="I14" sqref="I14"/>
    </sheetView>
  </sheetViews>
  <sheetFormatPr defaultColWidth="15" defaultRowHeight="24"/>
  <cols>
    <col min="1" max="1" width="4.42578125" style="11" bestFit="1" customWidth="1"/>
    <col min="2" max="2" width="33.42578125" style="11" customWidth="1"/>
    <col min="3" max="3" width="36.7109375" style="11" customWidth="1"/>
    <col min="4" max="4" width="7.5703125" style="11" bestFit="1" customWidth="1"/>
    <col min="5" max="5" width="5.28515625" style="11" bestFit="1" customWidth="1"/>
    <col min="6" max="6" width="5" style="11" bestFit="1" customWidth="1"/>
    <col min="7" max="7" width="5.7109375" style="11" bestFit="1" customWidth="1"/>
    <col min="8" max="8" width="5" style="11" bestFit="1" customWidth="1"/>
    <col min="9" max="9" width="5.7109375" style="11" customWidth="1"/>
    <col min="10" max="10" width="9.28515625" style="11" customWidth="1"/>
    <col min="11" max="13" width="5" style="48" bestFit="1" customWidth="1"/>
    <col min="14" max="20" width="5" style="11" bestFit="1" customWidth="1"/>
    <col min="21" max="21" width="6.28515625" style="14" customWidth="1"/>
    <col min="22" max="22" width="6.28515625" style="52" bestFit="1" customWidth="1"/>
    <col min="23" max="24" width="5" style="49" bestFit="1" customWidth="1"/>
    <col min="25" max="27" width="7.140625" style="49" bestFit="1" customWidth="1"/>
    <col min="28" max="28" width="6.140625" style="11" bestFit="1" customWidth="1"/>
    <col min="29" max="29" width="5" style="11" bestFit="1" customWidth="1"/>
    <col min="30" max="16384" width="15" style="11"/>
  </cols>
  <sheetData>
    <row r="1" spans="1:61" s="156" customFormat="1" ht="25.5" customHeight="1">
      <c r="A1" s="147" t="s">
        <v>30</v>
      </c>
      <c r="B1" s="148" t="s">
        <v>6</v>
      </c>
      <c r="C1" s="148" t="s">
        <v>49</v>
      </c>
      <c r="D1" s="149" t="s">
        <v>1</v>
      </c>
      <c r="E1" s="149" t="s">
        <v>2</v>
      </c>
      <c r="F1" s="149" t="s">
        <v>0</v>
      </c>
      <c r="G1" s="149" t="s">
        <v>3</v>
      </c>
      <c r="H1" s="149" t="s">
        <v>35</v>
      </c>
      <c r="I1" s="149" t="s">
        <v>94</v>
      </c>
      <c r="J1" s="149" t="s">
        <v>46</v>
      </c>
      <c r="K1" s="157">
        <v>1.1000000000000001</v>
      </c>
      <c r="L1" s="157">
        <v>1.2</v>
      </c>
      <c r="M1" s="157">
        <v>1.3</v>
      </c>
      <c r="N1" s="150">
        <v>2.1</v>
      </c>
      <c r="O1" s="150">
        <v>2.2000000000000002</v>
      </c>
      <c r="P1" s="151">
        <v>3.1</v>
      </c>
      <c r="Q1" s="151">
        <v>3.2</v>
      </c>
      <c r="R1" s="151">
        <v>3.3</v>
      </c>
      <c r="S1" s="151">
        <v>3.4</v>
      </c>
      <c r="T1" s="151">
        <v>3.5</v>
      </c>
      <c r="U1" s="152" t="s">
        <v>4</v>
      </c>
      <c r="V1" s="152" t="s">
        <v>4</v>
      </c>
      <c r="W1" s="153">
        <v>4.3</v>
      </c>
      <c r="X1" s="154">
        <v>4.4000000000000004</v>
      </c>
      <c r="Y1" s="155">
        <v>5.0999999999999996</v>
      </c>
      <c r="Z1" s="155">
        <v>5.2</v>
      </c>
      <c r="AA1" s="155">
        <v>5.3</v>
      </c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</row>
    <row r="2" spans="1:61" s="70" customFormat="1" ht="21.75">
      <c r="A2" s="85">
        <v>1</v>
      </c>
      <c r="B2" s="89" t="s">
        <v>52</v>
      </c>
      <c r="C2" s="89" t="s">
        <v>90</v>
      </c>
      <c r="D2" s="73">
        <v>1</v>
      </c>
      <c r="E2" s="73">
        <v>0</v>
      </c>
      <c r="F2" s="73">
        <v>0</v>
      </c>
      <c r="G2" s="73">
        <v>1</v>
      </c>
      <c r="H2" s="73">
        <v>0</v>
      </c>
      <c r="I2" s="73">
        <v>0</v>
      </c>
      <c r="J2" s="73">
        <v>0</v>
      </c>
      <c r="K2" s="136">
        <v>4</v>
      </c>
      <c r="L2" s="136">
        <v>4</v>
      </c>
      <c r="M2" s="136">
        <v>4</v>
      </c>
      <c r="N2" s="90">
        <v>4</v>
      </c>
      <c r="O2" s="90">
        <v>4</v>
      </c>
      <c r="P2" s="91">
        <v>4</v>
      </c>
      <c r="Q2" s="91">
        <v>4</v>
      </c>
      <c r="R2" s="91">
        <v>4</v>
      </c>
      <c r="S2" s="91">
        <v>4</v>
      </c>
      <c r="T2" s="91">
        <v>4</v>
      </c>
      <c r="U2" s="72">
        <v>4</v>
      </c>
      <c r="V2" s="72">
        <v>4</v>
      </c>
      <c r="W2" s="95">
        <v>4</v>
      </c>
      <c r="X2" s="71">
        <v>4</v>
      </c>
      <c r="Y2" s="94">
        <v>4</v>
      </c>
      <c r="Z2" s="94">
        <v>4</v>
      </c>
      <c r="AA2" s="94">
        <v>4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</row>
    <row r="3" spans="1:61" s="70" customFormat="1" ht="21.75">
      <c r="A3" s="85">
        <v>2</v>
      </c>
      <c r="B3" s="89" t="s">
        <v>52</v>
      </c>
      <c r="C3" s="89" t="s">
        <v>91</v>
      </c>
      <c r="D3" s="73">
        <v>0</v>
      </c>
      <c r="E3" s="73">
        <v>1</v>
      </c>
      <c r="F3" s="73">
        <v>0</v>
      </c>
      <c r="G3" s="73">
        <v>0</v>
      </c>
      <c r="H3" s="73">
        <v>0</v>
      </c>
      <c r="I3" s="73">
        <v>0</v>
      </c>
      <c r="J3" s="73">
        <v>0</v>
      </c>
      <c r="K3" s="136">
        <v>4</v>
      </c>
      <c r="L3" s="136">
        <v>4</v>
      </c>
      <c r="M3" s="136">
        <v>4</v>
      </c>
      <c r="N3" s="90">
        <v>4</v>
      </c>
      <c r="O3" s="90">
        <v>4</v>
      </c>
      <c r="P3" s="91">
        <v>4</v>
      </c>
      <c r="Q3" s="91">
        <v>4</v>
      </c>
      <c r="R3" s="91">
        <v>4</v>
      </c>
      <c r="S3" s="91">
        <v>4</v>
      </c>
      <c r="T3" s="91">
        <v>5</v>
      </c>
      <c r="U3" s="72">
        <v>2</v>
      </c>
      <c r="V3" s="72">
        <v>4</v>
      </c>
      <c r="W3" s="95">
        <v>4</v>
      </c>
      <c r="X3" s="71">
        <v>4</v>
      </c>
      <c r="Y3" s="94">
        <v>4</v>
      </c>
      <c r="Z3" s="94">
        <v>4</v>
      </c>
      <c r="AA3" s="94">
        <v>4</v>
      </c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</row>
    <row r="4" spans="1:61" s="70" customFormat="1" ht="21.75">
      <c r="A4" s="85">
        <v>3</v>
      </c>
      <c r="B4" s="89" t="s">
        <v>52</v>
      </c>
      <c r="C4" s="89" t="s">
        <v>91</v>
      </c>
      <c r="D4" s="73">
        <v>1</v>
      </c>
      <c r="E4" s="73">
        <v>0</v>
      </c>
      <c r="F4" s="73">
        <v>1</v>
      </c>
      <c r="G4" s="73">
        <v>1</v>
      </c>
      <c r="H4" s="73">
        <v>0</v>
      </c>
      <c r="I4" s="73">
        <v>0</v>
      </c>
      <c r="J4" s="73">
        <v>0</v>
      </c>
      <c r="K4" s="136">
        <v>5</v>
      </c>
      <c r="L4" s="136">
        <v>5</v>
      </c>
      <c r="M4" s="136">
        <v>5</v>
      </c>
      <c r="N4" s="90">
        <v>5</v>
      </c>
      <c r="O4" s="90">
        <v>5</v>
      </c>
      <c r="P4" s="91">
        <v>5</v>
      </c>
      <c r="Q4" s="91">
        <v>5</v>
      </c>
      <c r="R4" s="91">
        <v>5</v>
      </c>
      <c r="S4" s="91">
        <v>5</v>
      </c>
      <c r="T4" s="91">
        <v>5</v>
      </c>
      <c r="U4" s="72">
        <v>5</v>
      </c>
      <c r="V4" s="72">
        <v>5</v>
      </c>
      <c r="W4" s="95">
        <v>5</v>
      </c>
      <c r="X4" s="71">
        <v>5</v>
      </c>
      <c r="Y4" s="94">
        <v>5</v>
      </c>
      <c r="Z4" s="94">
        <v>5</v>
      </c>
      <c r="AA4" s="94">
        <v>5</v>
      </c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</row>
    <row r="5" spans="1:61" s="70" customFormat="1" ht="21.75">
      <c r="A5" s="85">
        <v>4</v>
      </c>
      <c r="B5" s="89" t="s">
        <v>52</v>
      </c>
      <c r="C5" s="89" t="s">
        <v>50</v>
      </c>
      <c r="D5" s="73">
        <v>0</v>
      </c>
      <c r="E5" s="73">
        <v>0</v>
      </c>
      <c r="F5" s="73">
        <v>0</v>
      </c>
      <c r="G5" s="73">
        <v>0</v>
      </c>
      <c r="H5" s="73">
        <v>1</v>
      </c>
      <c r="I5" s="73">
        <v>0</v>
      </c>
      <c r="J5" s="73">
        <v>0</v>
      </c>
      <c r="K5" s="136">
        <v>4</v>
      </c>
      <c r="L5" s="136">
        <v>4</v>
      </c>
      <c r="M5" s="136">
        <v>4</v>
      </c>
      <c r="N5" s="90">
        <v>3</v>
      </c>
      <c r="O5" s="90">
        <v>4</v>
      </c>
      <c r="P5" s="91">
        <v>4</v>
      </c>
      <c r="Q5" s="91">
        <v>4</v>
      </c>
      <c r="R5" s="91">
        <v>4</v>
      </c>
      <c r="S5" s="91">
        <v>4</v>
      </c>
      <c r="T5" s="91">
        <v>4</v>
      </c>
      <c r="U5" s="72">
        <v>4</v>
      </c>
      <c r="V5" s="72">
        <v>4</v>
      </c>
      <c r="W5" s="95">
        <v>4</v>
      </c>
      <c r="X5" s="71">
        <v>4</v>
      </c>
      <c r="Y5" s="94">
        <v>4</v>
      </c>
      <c r="Z5" s="94">
        <v>4</v>
      </c>
      <c r="AA5" s="94">
        <v>4</v>
      </c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</row>
    <row r="6" spans="1:61" s="70" customFormat="1" ht="21.75">
      <c r="A6" s="85">
        <v>5</v>
      </c>
      <c r="B6" s="89" t="s">
        <v>52</v>
      </c>
      <c r="C6" s="89" t="s">
        <v>91</v>
      </c>
      <c r="D6" s="73">
        <v>1</v>
      </c>
      <c r="E6" s="73">
        <v>1</v>
      </c>
      <c r="F6" s="73">
        <v>1</v>
      </c>
      <c r="G6" s="73">
        <v>1</v>
      </c>
      <c r="H6" s="73">
        <v>0</v>
      </c>
      <c r="I6" s="73">
        <v>0</v>
      </c>
      <c r="J6" s="73">
        <v>0</v>
      </c>
      <c r="K6" s="136">
        <v>4</v>
      </c>
      <c r="L6" s="136">
        <v>4</v>
      </c>
      <c r="M6" s="136">
        <v>4</v>
      </c>
      <c r="N6" s="90">
        <v>4</v>
      </c>
      <c r="O6" s="90">
        <v>4</v>
      </c>
      <c r="P6" s="91">
        <v>5</v>
      </c>
      <c r="Q6" s="91">
        <v>5</v>
      </c>
      <c r="R6" s="91">
        <v>5</v>
      </c>
      <c r="S6" s="91">
        <v>5</v>
      </c>
      <c r="T6" s="91">
        <v>5</v>
      </c>
      <c r="U6" s="72">
        <v>3</v>
      </c>
      <c r="V6" s="72">
        <v>5</v>
      </c>
      <c r="W6" s="95">
        <v>5</v>
      </c>
      <c r="X6" s="71">
        <v>5</v>
      </c>
      <c r="Y6" s="94">
        <v>5</v>
      </c>
      <c r="Z6" s="94">
        <v>5</v>
      </c>
      <c r="AA6" s="94">
        <v>5</v>
      </c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</row>
    <row r="7" spans="1:61" s="70" customFormat="1" ht="21.75">
      <c r="A7" s="85">
        <v>6</v>
      </c>
      <c r="B7" s="89" t="s">
        <v>52</v>
      </c>
      <c r="C7" s="89" t="s">
        <v>91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136">
        <v>4</v>
      </c>
      <c r="L7" s="136">
        <v>4</v>
      </c>
      <c r="M7" s="136">
        <v>4</v>
      </c>
      <c r="N7" s="90">
        <v>4</v>
      </c>
      <c r="O7" s="90">
        <v>4</v>
      </c>
      <c r="P7" s="91">
        <v>4</v>
      </c>
      <c r="Q7" s="91">
        <v>4</v>
      </c>
      <c r="R7" s="91">
        <v>4</v>
      </c>
      <c r="S7" s="91">
        <v>4</v>
      </c>
      <c r="T7" s="91">
        <v>4</v>
      </c>
      <c r="U7" s="72">
        <v>3</v>
      </c>
      <c r="V7" s="72">
        <v>4</v>
      </c>
      <c r="W7" s="95">
        <v>4</v>
      </c>
      <c r="X7" s="71">
        <v>4</v>
      </c>
      <c r="Y7" s="94">
        <v>4</v>
      </c>
      <c r="Z7" s="94">
        <v>4</v>
      </c>
      <c r="AA7" s="94">
        <v>4</v>
      </c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</row>
    <row r="8" spans="1:61" s="70" customFormat="1" ht="21.75">
      <c r="A8" s="85">
        <v>7</v>
      </c>
      <c r="B8" s="89" t="s">
        <v>51</v>
      </c>
      <c r="C8" s="89" t="s">
        <v>93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1</v>
      </c>
      <c r="J8" s="73">
        <v>0</v>
      </c>
      <c r="K8" s="136">
        <v>5</v>
      </c>
      <c r="L8" s="136">
        <v>5</v>
      </c>
      <c r="M8" s="136">
        <v>5</v>
      </c>
      <c r="N8" s="90">
        <v>5</v>
      </c>
      <c r="O8" s="90">
        <v>5</v>
      </c>
      <c r="P8" s="91">
        <v>5</v>
      </c>
      <c r="Q8" s="91">
        <v>5</v>
      </c>
      <c r="R8" s="91">
        <v>5</v>
      </c>
      <c r="S8" s="91">
        <v>5</v>
      </c>
      <c r="T8" s="91">
        <v>5</v>
      </c>
      <c r="U8" s="72">
        <v>3</v>
      </c>
      <c r="V8" s="72">
        <v>5</v>
      </c>
      <c r="W8" s="95">
        <v>5</v>
      </c>
      <c r="X8" s="71">
        <v>5</v>
      </c>
      <c r="Y8" s="94">
        <v>5</v>
      </c>
      <c r="Z8" s="94">
        <v>5</v>
      </c>
      <c r="AA8" s="94">
        <v>5</v>
      </c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</row>
    <row r="9" spans="1:61" s="146" customFormat="1" ht="29.25" customHeight="1">
      <c r="A9" s="137">
        <v>8</v>
      </c>
      <c r="B9" s="89" t="s">
        <v>97</v>
      </c>
      <c r="C9" s="89" t="s">
        <v>50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58">
        <v>5</v>
      </c>
      <c r="L9" s="158">
        <v>5</v>
      </c>
      <c r="M9" s="158">
        <v>5</v>
      </c>
      <c r="N9" s="139">
        <v>5</v>
      </c>
      <c r="O9" s="139">
        <v>5</v>
      </c>
      <c r="P9" s="140">
        <v>2</v>
      </c>
      <c r="Q9" s="140">
        <v>4</v>
      </c>
      <c r="R9" s="140">
        <v>5</v>
      </c>
      <c r="S9" s="140">
        <v>3</v>
      </c>
      <c r="T9" s="140">
        <v>4</v>
      </c>
      <c r="U9" s="141">
        <v>2</v>
      </c>
      <c r="V9" s="141">
        <v>3</v>
      </c>
      <c r="W9" s="142">
        <v>5</v>
      </c>
      <c r="X9" s="143">
        <v>3</v>
      </c>
      <c r="Y9" s="144">
        <v>4</v>
      </c>
      <c r="Z9" s="144">
        <v>2</v>
      </c>
      <c r="AA9" s="144">
        <v>2</v>
      </c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</row>
    <row r="10" spans="1:61" s="146" customFormat="1" ht="29.25" customHeight="1">
      <c r="A10" s="137">
        <v>9</v>
      </c>
      <c r="B10" s="89" t="s">
        <v>97</v>
      </c>
      <c r="C10" s="89" t="s">
        <v>50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58">
        <v>5</v>
      </c>
      <c r="L10" s="158">
        <v>4</v>
      </c>
      <c r="M10" s="158">
        <v>4</v>
      </c>
      <c r="N10" s="139">
        <v>4</v>
      </c>
      <c r="O10" s="139">
        <v>4</v>
      </c>
      <c r="P10" s="140">
        <v>4</v>
      </c>
      <c r="Q10" s="140">
        <v>4</v>
      </c>
      <c r="R10" s="140">
        <v>4</v>
      </c>
      <c r="S10" s="140">
        <v>4</v>
      </c>
      <c r="T10" s="140">
        <v>4</v>
      </c>
      <c r="U10" s="141">
        <v>4</v>
      </c>
      <c r="V10" s="141">
        <v>3</v>
      </c>
      <c r="W10" s="142">
        <v>5</v>
      </c>
      <c r="X10" s="143">
        <v>4</v>
      </c>
      <c r="Y10" s="144">
        <v>5</v>
      </c>
      <c r="Z10" s="144">
        <v>5</v>
      </c>
      <c r="AA10" s="144">
        <v>5</v>
      </c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</row>
    <row r="11" spans="1:61" s="146" customFormat="1" ht="29.25" customHeight="1">
      <c r="A11" s="137">
        <v>10</v>
      </c>
      <c r="B11" s="89" t="s">
        <v>97</v>
      </c>
      <c r="C11" s="89" t="s">
        <v>50</v>
      </c>
      <c r="D11" s="138">
        <v>1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1</v>
      </c>
      <c r="K11" s="158">
        <v>5</v>
      </c>
      <c r="L11" s="158">
        <v>5</v>
      </c>
      <c r="M11" s="158">
        <v>4</v>
      </c>
      <c r="N11" s="139">
        <v>5</v>
      </c>
      <c r="O11" s="139">
        <v>5</v>
      </c>
      <c r="P11" s="140">
        <v>5</v>
      </c>
      <c r="Q11" s="140">
        <v>5</v>
      </c>
      <c r="R11" s="140">
        <v>5</v>
      </c>
      <c r="S11" s="140">
        <v>5</v>
      </c>
      <c r="T11" s="140">
        <v>5</v>
      </c>
      <c r="U11" s="141">
        <v>1</v>
      </c>
      <c r="V11" s="141">
        <v>4</v>
      </c>
      <c r="W11" s="142">
        <v>5</v>
      </c>
      <c r="X11" s="143">
        <v>5</v>
      </c>
      <c r="Y11" s="144">
        <v>5</v>
      </c>
      <c r="Z11" s="144">
        <v>5</v>
      </c>
      <c r="AA11" s="144">
        <v>5</v>
      </c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</row>
    <row r="12" spans="1:61" s="146" customFormat="1" ht="29.25" customHeight="1">
      <c r="A12" s="137">
        <v>11</v>
      </c>
      <c r="B12" s="89" t="s">
        <v>97</v>
      </c>
      <c r="C12" s="89" t="s">
        <v>50</v>
      </c>
      <c r="D12" s="138">
        <v>1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58">
        <v>3</v>
      </c>
      <c r="L12" s="158">
        <v>5</v>
      </c>
      <c r="M12" s="158">
        <v>5</v>
      </c>
      <c r="N12" s="139">
        <v>5</v>
      </c>
      <c r="O12" s="139">
        <v>5</v>
      </c>
      <c r="P12" s="140">
        <v>5</v>
      </c>
      <c r="Q12" s="140">
        <v>5</v>
      </c>
      <c r="R12" s="140">
        <v>5</v>
      </c>
      <c r="S12" s="140">
        <v>5</v>
      </c>
      <c r="T12" s="140">
        <v>5</v>
      </c>
      <c r="U12" s="141">
        <v>5</v>
      </c>
      <c r="V12" s="141">
        <v>5</v>
      </c>
      <c r="W12" s="142">
        <v>5</v>
      </c>
      <c r="X12" s="143">
        <v>5</v>
      </c>
      <c r="Y12" s="144">
        <v>4</v>
      </c>
      <c r="Z12" s="144">
        <v>5</v>
      </c>
      <c r="AA12" s="144">
        <v>5</v>
      </c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</row>
    <row r="13" spans="1:61" s="74" customFormat="1">
      <c r="D13" s="121">
        <f>COUNTIF(D2:D12,1)</f>
        <v>5</v>
      </c>
      <c r="E13" s="121">
        <f t="shared" ref="E13:J13" si="0">COUNTIF(E2:E12,1)</f>
        <v>2</v>
      </c>
      <c r="F13" s="121">
        <f t="shared" si="0"/>
        <v>2</v>
      </c>
      <c r="G13" s="121">
        <f t="shared" si="0"/>
        <v>3</v>
      </c>
      <c r="H13" s="121">
        <f t="shared" si="0"/>
        <v>1</v>
      </c>
      <c r="I13" s="121">
        <f t="shared" si="0"/>
        <v>1</v>
      </c>
      <c r="J13" s="121">
        <f t="shared" si="0"/>
        <v>1</v>
      </c>
      <c r="K13" s="75">
        <f>AVERAGE(K2:K12)</f>
        <v>4.3636363636363633</v>
      </c>
      <c r="L13" s="75">
        <f t="shared" ref="L13:AA13" si="1">AVERAGE(L2:L12)</f>
        <v>4.4545454545454541</v>
      </c>
      <c r="M13" s="75">
        <f t="shared" si="1"/>
        <v>4.3636363636363633</v>
      </c>
      <c r="N13" s="75">
        <f t="shared" si="1"/>
        <v>4.3636363636363633</v>
      </c>
      <c r="O13" s="75">
        <f t="shared" si="1"/>
        <v>4.4545454545454541</v>
      </c>
      <c r="P13" s="75">
        <f t="shared" si="1"/>
        <v>4.2727272727272725</v>
      </c>
      <c r="Q13" s="75">
        <f t="shared" si="1"/>
        <v>4.4545454545454541</v>
      </c>
      <c r="R13" s="75">
        <f t="shared" si="1"/>
        <v>4.5454545454545459</v>
      </c>
      <c r="S13" s="75">
        <f t="shared" si="1"/>
        <v>4.3636363636363633</v>
      </c>
      <c r="T13" s="75">
        <f t="shared" si="1"/>
        <v>4.5454545454545459</v>
      </c>
      <c r="U13" s="75">
        <f t="shared" si="1"/>
        <v>3.2727272727272729</v>
      </c>
      <c r="V13" s="75">
        <f t="shared" si="1"/>
        <v>4.1818181818181817</v>
      </c>
      <c r="W13" s="75">
        <f t="shared" si="1"/>
        <v>4.6363636363636367</v>
      </c>
      <c r="X13" s="75">
        <f t="shared" si="1"/>
        <v>4.3636363636363633</v>
      </c>
      <c r="Y13" s="75">
        <f t="shared" si="1"/>
        <v>4.4545454545454541</v>
      </c>
      <c r="Z13" s="75">
        <f t="shared" si="1"/>
        <v>4.3636363636363633</v>
      </c>
      <c r="AA13" s="75">
        <f t="shared" si="1"/>
        <v>4.3636363636363633</v>
      </c>
      <c r="AB13" s="123">
        <f>AVERAGE(K13:T13,W13:AA13)</f>
        <v>4.424242424242423</v>
      </c>
    </row>
    <row r="14" spans="1:61" s="74" customFormat="1">
      <c r="D14" s="75">
        <f>STDEV(D2:D12)</f>
        <v>0.5222329678670935</v>
      </c>
      <c r="E14" s="75">
        <f t="shared" ref="E14:J14" si="2">STDEV(E2:E12)</f>
        <v>0.40451991747794525</v>
      </c>
      <c r="F14" s="75">
        <f t="shared" si="2"/>
        <v>0.40451991747794525</v>
      </c>
      <c r="G14" s="75">
        <f t="shared" si="2"/>
        <v>0.46709936649691375</v>
      </c>
      <c r="H14" s="75">
        <f t="shared" si="2"/>
        <v>0.30151134457776363</v>
      </c>
      <c r="I14" s="75">
        <f t="shared" si="2"/>
        <v>0.30151134457776363</v>
      </c>
      <c r="J14" s="75">
        <f t="shared" si="2"/>
        <v>0.30151134457776363</v>
      </c>
      <c r="K14" s="75">
        <f>STDEV(K2:K12)</f>
        <v>0.67419986246324115</v>
      </c>
      <c r="L14" s="75">
        <f t="shared" ref="L14:AA14" si="3">STDEV(L2:L12)</f>
        <v>0.52223296786709272</v>
      </c>
      <c r="M14" s="75">
        <f t="shared" si="3"/>
        <v>0.50452497910951177</v>
      </c>
      <c r="N14" s="75">
        <f t="shared" si="3"/>
        <v>0.67419986246324115</v>
      </c>
      <c r="O14" s="75">
        <f t="shared" si="3"/>
        <v>0.52223296786709272</v>
      </c>
      <c r="P14" s="75">
        <f t="shared" si="3"/>
        <v>0.90453403373329111</v>
      </c>
      <c r="Q14" s="75">
        <f t="shared" si="3"/>
        <v>0.52223296786709272</v>
      </c>
      <c r="R14" s="75">
        <f t="shared" si="3"/>
        <v>0.52223296786709272</v>
      </c>
      <c r="S14" s="75">
        <f t="shared" si="3"/>
        <v>0.67419986246324115</v>
      </c>
      <c r="T14" s="75">
        <f t="shared" si="3"/>
        <v>0.52223296786709272</v>
      </c>
      <c r="U14" s="75">
        <f t="shared" si="3"/>
        <v>1.2720777563426768</v>
      </c>
      <c r="V14" s="75">
        <f t="shared" si="3"/>
        <v>0.75075719352954762</v>
      </c>
      <c r="W14" s="75">
        <f t="shared" si="3"/>
        <v>0.50452497910951177</v>
      </c>
      <c r="X14" s="75">
        <f t="shared" si="3"/>
        <v>0.67419986246324115</v>
      </c>
      <c r="Y14" s="75">
        <f t="shared" si="3"/>
        <v>0.52223296786709272</v>
      </c>
      <c r="Z14" s="75">
        <f t="shared" si="3"/>
        <v>0.92441627773717472</v>
      </c>
      <c r="AA14" s="75">
        <f t="shared" si="3"/>
        <v>0.92441627773717472</v>
      </c>
      <c r="AB14" s="123">
        <f>AVERAGE(K14:T14,W14:AA14)</f>
        <v>0.63950758696547905</v>
      </c>
    </row>
    <row r="15" spans="1:61" s="74" customFormat="1">
      <c r="M15" s="75">
        <f>STDEV(K2:M12)</f>
        <v>0.55561868328208786</v>
      </c>
      <c r="O15" s="75">
        <f>STDEVA(N2:O12)</f>
        <v>0.59032605269024696</v>
      </c>
      <c r="T15" s="75">
        <f>STDEVA(P2:T12)</f>
        <v>0.63138989432299142</v>
      </c>
      <c r="U15" s="11"/>
      <c r="V15" s="75">
        <f>STDEVA(U2:V12)</f>
        <v>1.1204513623586059</v>
      </c>
      <c r="W15" s="11"/>
      <c r="X15" s="75">
        <f>STDEVA(W2:X12)</f>
        <v>0.59761430466719678</v>
      </c>
      <c r="AA15" s="75">
        <f>STDEVA(Y2:AA12)</f>
        <v>0.78817010931151221</v>
      </c>
    </row>
    <row r="16" spans="1:61" s="74" customFormat="1">
      <c r="M16" s="76">
        <f>AVERAGE(K2:M12)</f>
        <v>4.3939393939393936</v>
      </c>
      <c r="O16" s="76">
        <f>AVERAGE(N2:O12)</f>
        <v>4.4090909090909092</v>
      </c>
      <c r="T16" s="76">
        <f>AVERAGE(P2:T12)</f>
        <v>4.4363636363636365</v>
      </c>
      <c r="U16" s="11"/>
      <c r="V16" s="76">
        <f>AVERAGE(U2:V12)</f>
        <v>3.7272727272727271</v>
      </c>
      <c r="W16" s="11"/>
      <c r="X16" s="76">
        <f>AVERAGE(W2:X12)</f>
        <v>4.5</v>
      </c>
      <c r="AA16" s="76">
        <f>AVERAGE(Y2:AA12)</f>
        <v>4.3939393939393936</v>
      </c>
    </row>
    <row r="17" spans="3:27">
      <c r="C17" s="88" t="s">
        <v>6</v>
      </c>
      <c r="D17" s="84"/>
      <c r="K17" s="11"/>
      <c r="L17" s="11"/>
      <c r="M17" s="11"/>
      <c r="U17" s="11"/>
      <c r="V17" s="11"/>
      <c r="W17" s="11"/>
      <c r="X17" s="11"/>
      <c r="Y17" s="11"/>
      <c r="Z17" s="11"/>
      <c r="AA17" s="11"/>
    </row>
    <row r="18" spans="3:27">
      <c r="C18" s="85" t="s">
        <v>51</v>
      </c>
      <c r="D18" s="86">
        <f>COUNTIF(B2:B9,"นิสิตระดับปริญญาเอก")</f>
        <v>1</v>
      </c>
      <c r="K18" s="11"/>
      <c r="L18" s="11"/>
      <c r="M18" s="11"/>
      <c r="U18" s="11"/>
      <c r="V18" s="11"/>
      <c r="W18" s="11"/>
      <c r="X18" s="11"/>
      <c r="Y18" s="11"/>
      <c r="Z18" s="11"/>
      <c r="AA18" s="11"/>
    </row>
    <row r="19" spans="3:27">
      <c r="C19" s="85" t="s">
        <v>52</v>
      </c>
      <c r="D19" s="86">
        <f>COUNTIF(B2:B9,"นิสิตระดับปริญญาโท")</f>
        <v>6</v>
      </c>
      <c r="K19" s="11"/>
      <c r="L19" s="11"/>
      <c r="M19" s="11"/>
      <c r="U19" s="11"/>
      <c r="V19" s="11"/>
      <c r="W19" s="11"/>
      <c r="X19" s="11"/>
      <c r="Y19" s="11"/>
      <c r="Z19" s="11"/>
      <c r="AA19" s="11"/>
    </row>
    <row r="20" spans="3:27">
      <c r="C20" s="85" t="s">
        <v>97</v>
      </c>
      <c r="D20" s="86">
        <f>COUNTIF(B4:B14,"บุคลากรภายนอกมหาวิทยาลัย")</f>
        <v>4</v>
      </c>
      <c r="K20" s="11"/>
      <c r="L20" s="11"/>
      <c r="M20" s="11"/>
      <c r="U20" s="11"/>
      <c r="V20" s="11"/>
      <c r="W20" s="11"/>
      <c r="X20" s="11"/>
      <c r="Y20" s="11"/>
      <c r="Z20" s="11"/>
      <c r="AA20" s="11"/>
    </row>
    <row r="21" spans="3:27">
      <c r="C21" s="87" t="s">
        <v>9</v>
      </c>
      <c r="D21" s="87">
        <f>SUM(D18:D20)</f>
        <v>11</v>
      </c>
      <c r="K21" s="11"/>
      <c r="L21" s="11"/>
      <c r="M21" s="11"/>
      <c r="U21" s="11"/>
      <c r="V21" s="11"/>
      <c r="W21" s="11"/>
      <c r="X21" s="11"/>
      <c r="Y21" s="11"/>
      <c r="Z21" s="11"/>
      <c r="AA21" s="11"/>
    </row>
    <row r="22" spans="3:27">
      <c r="K22" s="11"/>
      <c r="L22" s="11"/>
      <c r="M22" s="11"/>
      <c r="U22" s="11"/>
      <c r="V22" s="11"/>
      <c r="W22" s="11"/>
      <c r="X22" s="11"/>
      <c r="Y22" s="11"/>
      <c r="Z22" s="11"/>
      <c r="AA22" s="11"/>
    </row>
    <row r="23" spans="3:27">
      <c r="K23" s="11"/>
      <c r="L23" s="11"/>
      <c r="M23" s="11"/>
      <c r="U23" s="11"/>
      <c r="V23" s="11"/>
      <c r="W23" s="11"/>
      <c r="X23" s="11"/>
      <c r="Y23" s="11"/>
      <c r="Z23" s="11"/>
      <c r="AA23" s="11"/>
    </row>
    <row r="24" spans="3:27">
      <c r="K24" s="11"/>
      <c r="L24" s="11"/>
      <c r="M24" s="11"/>
      <c r="U24" s="11"/>
      <c r="V24" s="11"/>
      <c r="W24" s="11"/>
      <c r="X24" s="11"/>
      <c r="Y24" s="11"/>
      <c r="Z24" s="11"/>
      <c r="AA24" s="11"/>
    </row>
    <row r="25" spans="3:27" s="63" customFormat="1">
      <c r="C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3:27" s="63" customFormat="1">
      <c r="C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3:27" s="63" customFormat="1">
      <c r="C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3:27" s="63" customFormat="1">
      <c r="C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3:27" s="63" customFormat="1">
      <c r="C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3:27" s="63" customFormat="1">
      <c r="C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3:27" s="63" customFormat="1">
      <c r="C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3:27" s="63" customFormat="1">
      <c r="C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3:27" s="63" customFormat="1">
      <c r="C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3:27" s="63" customFormat="1">
      <c r="C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3:27" s="63" customFormat="1">
      <c r="C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3:27" s="63" customFormat="1">
      <c r="C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3:27" s="63" customFormat="1">
      <c r="C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3:27" s="63" customFormat="1">
      <c r="C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3:27" s="63" customFormat="1">
      <c r="C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3:27" s="63" customFormat="1">
      <c r="C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3:27" s="63" customFormat="1">
      <c r="C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3:27" s="63" customFormat="1">
      <c r="C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3:27" s="63" customFormat="1">
      <c r="C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3:27" s="63" customFormat="1">
      <c r="C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3:27" s="63" customFormat="1">
      <c r="C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3:27" s="63" customFormat="1">
      <c r="C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3:27" s="63" customFormat="1">
      <c r="C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3:27" s="63" customFormat="1">
      <c r="C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3:27" s="63" customFormat="1">
      <c r="C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3:27" s="63" customFormat="1">
      <c r="C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3:27" s="63" customFormat="1">
      <c r="C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3:27" s="63" customFormat="1">
      <c r="C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3:27" s="63" customFormat="1">
      <c r="C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3:27" s="63" customFormat="1">
      <c r="C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3:27" s="63" customFormat="1">
      <c r="C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3:27" s="63" customFormat="1">
      <c r="C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3:27" s="63" customFormat="1">
      <c r="C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3:27" s="63" customFormat="1">
      <c r="C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3:27" s="63" customFormat="1">
      <c r="C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3:27" s="63" customFormat="1">
      <c r="C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3:27" s="63" customFormat="1">
      <c r="C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3:27" s="63" customFormat="1">
      <c r="C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3:27">
      <c r="K63" s="11"/>
      <c r="L63" s="11"/>
      <c r="M63" s="11"/>
      <c r="U63" s="11"/>
      <c r="V63" s="11"/>
      <c r="W63" s="11"/>
      <c r="X63" s="11"/>
      <c r="Y63" s="11"/>
      <c r="Z63" s="11"/>
      <c r="AA63" s="11"/>
    </row>
    <row r="64" spans="3:27">
      <c r="K64" s="11"/>
      <c r="L64" s="11"/>
      <c r="M64" s="11"/>
      <c r="U64" s="11"/>
      <c r="V64" s="11"/>
      <c r="W64" s="11"/>
      <c r="X64" s="11"/>
      <c r="Y64" s="11"/>
      <c r="Z64" s="11"/>
      <c r="AA64" s="11"/>
    </row>
    <row r="65" spans="11:27">
      <c r="K65" s="11"/>
      <c r="L65" s="11"/>
      <c r="M65" s="11"/>
      <c r="U65" s="11"/>
      <c r="V65" s="11"/>
      <c r="W65" s="11"/>
      <c r="X65" s="11"/>
      <c r="Y65" s="11"/>
      <c r="Z65" s="11"/>
      <c r="AA65" s="11"/>
    </row>
    <row r="66" spans="11:27">
      <c r="K66" s="11"/>
      <c r="L66" s="11"/>
      <c r="M66" s="11"/>
      <c r="U66" s="11"/>
      <c r="V66" s="11"/>
      <c r="W66" s="11"/>
      <c r="X66" s="11"/>
      <c r="Y66" s="11"/>
      <c r="Z66" s="11"/>
      <c r="AA66" s="11"/>
    </row>
    <row r="67" spans="11:27">
      <c r="K67" s="11"/>
      <c r="L67" s="11"/>
      <c r="M67" s="11"/>
      <c r="U67" s="11"/>
      <c r="V67" s="11"/>
      <c r="W67" s="11"/>
      <c r="X67" s="11"/>
      <c r="Y67" s="11"/>
      <c r="Z67" s="11"/>
      <c r="AA67" s="11"/>
    </row>
    <row r="68" spans="11:27">
      <c r="K68" s="11"/>
      <c r="L68" s="11"/>
      <c r="M68" s="11"/>
      <c r="U68" s="11"/>
      <c r="V68" s="11"/>
      <c r="W68" s="11"/>
      <c r="X68" s="11"/>
      <c r="Y68" s="11"/>
      <c r="Z68" s="11"/>
      <c r="AA68" s="11"/>
    </row>
    <row r="69" spans="11:27">
      <c r="K69" s="11"/>
      <c r="L69" s="11"/>
      <c r="M69" s="11"/>
      <c r="U69" s="11"/>
      <c r="V69" s="11"/>
      <c r="W69" s="11"/>
      <c r="X69" s="11"/>
      <c r="Y69" s="11"/>
      <c r="Z69" s="11"/>
      <c r="AA69" s="11"/>
    </row>
    <row r="70" spans="11:27">
      <c r="K70" s="11"/>
      <c r="L70" s="11"/>
      <c r="M70" s="11"/>
      <c r="U70" s="11"/>
      <c r="V70" s="11"/>
      <c r="W70" s="11"/>
      <c r="X70" s="11"/>
      <c r="Y70" s="11"/>
      <c r="Z70" s="11"/>
      <c r="AA70" s="11"/>
    </row>
    <row r="71" spans="11:27">
      <c r="K71" s="11"/>
      <c r="L71" s="11"/>
      <c r="M71" s="11"/>
      <c r="U71" s="11"/>
      <c r="V71" s="11"/>
      <c r="W71" s="11"/>
      <c r="X71" s="11"/>
      <c r="Y71" s="11"/>
      <c r="Z71" s="11"/>
      <c r="AA71" s="11"/>
    </row>
    <row r="72" spans="11:27">
      <c r="K72" s="11"/>
      <c r="L72" s="11"/>
      <c r="M72" s="11"/>
      <c r="U72" s="11"/>
      <c r="V72" s="11"/>
      <c r="W72" s="11"/>
      <c r="X72" s="11"/>
      <c r="Y72" s="11"/>
      <c r="Z72" s="11"/>
      <c r="AA72" s="11"/>
    </row>
    <row r="73" spans="11:27">
      <c r="K73" s="11"/>
      <c r="L73" s="11"/>
      <c r="M73" s="11"/>
      <c r="U73" s="11"/>
      <c r="V73" s="11"/>
      <c r="W73" s="11"/>
      <c r="X73" s="11"/>
      <c r="Y73" s="11"/>
      <c r="Z73" s="11"/>
      <c r="AA73" s="11"/>
    </row>
    <row r="74" spans="11:27">
      <c r="K74" s="11"/>
      <c r="L74" s="11"/>
      <c r="M74" s="11"/>
      <c r="U74" s="11"/>
      <c r="V74" s="11"/>
      <c r="W74" s="11"/>
      <c r="X74" s="11"/>
      <c r="Y74" s="11"/>
      <c r="Z74" s="11"/>
      <c r="AA74" s="11"/>
    </row>
    <row r="75" spans="11:27">
      <c r="K75" s="11"/>
      <c r="L75" s="11"/>
      <c r="M75" s="11"/>
      <c r="U75" s="11"/>
      <c r="V75" s="11"/>
      <c r="W75" s="11"/>
      <c r="X75" s="11"/>
      <c r="Y75" s="11"/>
      <c r="Z75" s="11"/>
      <c r="AA75" s="11"/>
    </row>
    <row r="76" spans="11:27">
      <c r="K76" s="11"/>
      <c r="L76" s="11"/>
      <c r="M76" s="11"/>
      <c r="U76" s="11"/>
      <c r="V76" s="11"/>
      <c r="W76" s="11"/>
      <c r="X76" s="11"/>
      <c r="Y76" s="11"/>
      <c r="Z76" s="11"/>
      <c r="AA76" s="11"/>
    </row>
    <row r="77" spans="11:27">
      <c r="K77" s="11"/>
      <c r="L77" s="11"/>
      <c r="M77" s="11"/>
      <c r="U77" s="11"/>
      <c r="V77" s="11"/>
      <c r="W77" s="11"/>
      <c r="X77" s="11"/>
      <c r="Y77" s="11"/>
      <c r="Z77" s="11"/>
      <c r="AA77" s="11"/>
    </row>
    <row r="78" spans="11:27">
      <c r="K78" s="11"/>
      <c r="L78" s="11"/>
      <c r="M78" s="11"/>
      <c r="U78" s="11"/>
      <c r="V78" s="11"/>
      <c r="W78" s="11"/>
      <c r="X78" s="11"/>
      <c r="Y78" s="11"/>
      <c r="Z78" s="11"/>
      <c r="AA78" s="11"/>
    </row>
    <row r="79" spans="11:27">
      <c r="K79" s="11"/>
      <c r="L79" s="11"/>
      <c r="M79" s="11"/>
      <c r="U79" s="11"/>
      <c r="V79" s="11"/>
      <c r="W79" s="11"/>
      <c r="X79" s="11"/>
      <c r="Y79" s="11"/>
      <c r="Z79" s="11"/>
      <c r="AA79" s="11"/>
    </row>
    <row r="80" spans="11:27">
      <c r="K80" s="11"/>
      <c r="L80" s="11"/>
      <c r="M80" s="11"/>
      <c r="U80" s="11"/>
      <c r="V80" s="11"/>
      <c r="W80" s="11"/>
      <c r="X80" s="11"/>
      <c r="Y80" s="11"/>
      <c r="Z80" s="11"/>
      <c r="AA80" s="11"/>
    </row>
    <row r="81" spans="11:27">
      <c r="K81" s="11"/>
      <c r="L81" s="11"/>
      <c r="M81" s="11"/>
      <c r="U81" s="11"/>
      <c r="V81" s="11"/>
      <c r="W81" s="11"/>
      <c r="X81" s="11"/>
      <c r="Y81" s="11"/>
      <c r="Z81" s="11"/>
      <c r="AA81" s="11"/>
    </row>
    <row r="82" spans="11:27">
      <c r="K82" s="11"/>
      <c r="L82" s="11"/>
      <c r="M82" s="11"/>
      <c r="U82" s="11"/>
      <c r="V82" s="11"/>
      <c r="W82" s="11"/>
      <c r="X82" s="11"/>
      <c r="Y82" s="11"/>
      <c r="Z82" s="11"/>
      <c r="AA82" s="11"/>
    </row>
    <row r="83" spans="11:27">
      <c r="K83" s="11"/>
      <c r="L83" s="11"/>
      <c r="M83" s="11"/>
      <c r="U83" s="11"/>
      <c r="V83" s="11"/>
      <c r="W83" s="11"/>
      <c r="X83" s="11"/>
      <c r="Y83" s="11"/>
      <c r="Z83" s="11"/>
      <c r="AA83" s="11"/>
    </row>
    <row r="84" spans="11:27">
      <c r="K84" s="11"/>
      <c r="L84" s="11"/>
      <c r="M84" s="11"/>
      <c r="U84" s="11"/>
      <c r="V84" s="11"/>
      <c r="W84" s="11"/>
      <c r="X84" s="11"/>
      <c r="Y84" s="11"/>
      <c r="Z84" s="11"/>
      <c r="AA84" s="11"/>
    </row>
    <row r="85" spans="11:27">
      <c r="K85" s="11"/>
      <c r="L85" s="11"/>
      <c r="M85" s="11"/>
      <c r="U85" s="11"/>
      <c r="V85" s="11"/>
      <c r="W85" s="11"/>
      <c r="X85" s="11"/>
      <c r="Y85" s="11"/>
      <c r="Z85" s="11"/>
      <c r="AA85" s="11"/>
    </row>
    <row r="86" spans="11:27">
      <c r="K86" s="11"/>
      <c r="L86" s="11"/>
      <c r="M86" s="11"/>
      <c r="U86" s="11"/>
      <c r="V86" s="11"/>
      <c r="W86" s="11"/>
      <c r="X86" s="11"/>
      <c r="Y86" s="11"/>
      <c r="Z86" s="11"/>
      <c r="AA86" s="11"/>
    </row>
    <row r="87" spans="11:27">
      <c r="K87" s="11"/>
      <c r="L87" s="11"/>
      <c r="M87" s="11"/>
      <c r="U87" s="11"/>
      <c r="V87" s="11"/>
      <c r="W87" s="11"/>
      <c r="X87" s="11"/>
      <c r="Y87" s="11"/>
      <c r="Z87" s="11"/>
      <c r="AA87" s="11"/>
    </row>
    <row r="88" spans="11:27">
      <c r="K88" s="11"/>
      <c r="L88" s="11"/>
      <c r="M88" s="11"/>
      <c r="U88" s="11"/>
      <c r="V88" s="11"/>
      <c r="W88" s="11"/>
      <c r="X88" s="11"/>
      <c r="Y88" s="11"/>
      <c r="Z88" s="11"/>
      <c r="AA88" s="11"/>
    </row>
    <row r="89" spans="11:27">
      <c r="K89" s="11"/>
      <c r="L89" s="11"/>
      <c r="M89" s="11"/>
      <c r="U89" s="11"/>
      <c r="V89" s="11"/>
      <c r="W89" s="11"/>
      <c r="X89" s="11"/>
      <c r="Y89" s="11"/>
      <c r="Z89" s="11"/>
      <c r="AA89" s="11"/>
    </row>
    <row r="90" spans="11:27">
      <c r="K90" s="11"/>
      <c r="L90" s="11"/>
      <c r="M90" s="11"/>
      <c r="U90" s="11"/>
      <c r="V90" s="11"/>
      <c r="W90" s="11"/>
      <c r="X90" s="11"/>
      <c r="Y90" s="11"/>
      <c r="Z90" s="11"/>
      <c r="AA90" s="11"/>
    </row>
    <row r="91" spans="11:27">
      <c r="K91" s="11"/>
      <c r="L91" s="11"/>
      <c r="M91" s="11"/>
      <c r="U91" s="11"/>
      <c r="V91" s="11"/>
      <c r="W91" s="11"/>
      <c r="X91" s="11"/>
      <c r="Y91" s="11"/>
      <c r="Z91" s="11"/>
      <c r="AA91" s="11"/>
    </row>
    <row r="92" spans="11:27">
      <c r="K92" s="11"/>
      <c r="L92" s="11"/>
      <c r="M92" s="11"/>
      <c r="U92" s="11"/>
      <c r="V92" s="11"/>
      <c r="W92" s="11"/>
      <c r="X92" s="11"/>
      <c r="Y92" s="11"/>
      <c r="Z92" s="11"/>
      <c r="AA92" s="11"/>
    </row>
    <row r="93" spans="11:27">
      <c r="K93" s="11"/>
      <c r="L93" s="11"/>
      <c r="M93" s="11"/>
      <c r="U93" s="11"/>
      <c r="V93" s="11"/>
      <c r="W93" s="11"/>
      <c r="X93" s="11"/>
      <c r="Y93" s="11"/>
      <c r="Z93" s="11"/>
      <c r="AA93" s="11"/>
    </row>
    <row r="94" spans="11:27">
      <c r="K94" s="11"/>
      <c r="L94" s="11"/>
      <c r="M94" s="11"/>
      <c r="U94" s="11"/>
      <c r="V94" s="11"/>
      <c r="W94" s="11"/>
      <c r="X94" s="11"/>
      <c r="Y94" s="11"/>
      <c r="Z94" s="11"/>
      <c r="AA94" s="11"/>
    </row>
    <row r="95" spans="11:27">
      <c r="K95" s="11"/>
      <c r="L95" s="11"/>
      <c r="M95" s="11"/>
      <c r="U95" s="11"/>
      <c r="V95" s="11"/>
      <c r="W95" s="11"/>
      <c r="X95" s="11"/>
      <c r="Y95" s="11"/>
      <c r="Z95" s="11"/>
      <c r="AA95" s="11"/>
    </row>
    <row r="96" spans="11:27">
      <c r="K96" s="11"/>
      <c r="L96" s="11"/>
      <c r="M96" s="11"/>
      <c r="U96" s="11"/>
      <c r="V96" s="11"/>
      <c r="W96" s="11"/>
      <c r="X96" s="11"/>
      <c r="Y96" s="11"/>
      <c r="Z96" s="11"/>
      <c r="AA96" s="11"/>
    </row>
    <row r="97" spans="11:27">
      <c r="K97" s="11"/>
      <c r="L97" s="11"/>
      <c r="M97" s="11"/>
      <c r="U97" s="11"/>
      <c r="V97" s="11"/>
      <c r="W97" s="11"/>
      <c r="X97" s="11"/>
      <c r="Y97" s="11"/>
      <c r="Z97" s="11"/>
      <c r="AA97" s="11"/>
    </row>
    <row r="98" spans="11:27">
      <c r="K98" s="11"/>
      <c r="L98" s="11"/>
      <c r="M98" s="11"/>
      <c r="U98" s="11"/>
      <c r="V98" s="11"/>
      <c r="W98" s="11"/>
      <c r="X98" s="11"/>
      <c r="Y98" s="11"/>
      <c r="Z98" s="11"/>
      <c r="AA98" s="11"/>
    </row>
    <row r="99" spans="11:27">
      <c r="K99" s="11"/>
      <c r="L99" s="11"/>
      <c r="M99" s="11"/>
      <c r="U99" s="11"/>
      <c r="V99" s="11"/>
      <c r="W99" s="11"/>
      <c r="X99" s="11"/>
      <c r="Y99" s="11"/>
      <c r="Z99" s="11"/>
      <c r="AA99" s="11"/>
    </row>
    <row r="100" spans="11:27">
      <c r="K100" s="11"/>
      <c r="L100" s="11"/>
      <c r="M100" s="11"/>
      <c r="U100" s="11"/>
      <c r="V100" s="11"/>
      <c r="W100" s="11"/>
      <c r="X100" s="11"/>
      <c r="Y100" s="11"/>
      <c r="Z100" s="11"/>
      <c r="AA100" s="11"/>
    </row>
    <row r="101" spans="11:27">
      <c r="K101" s="11"/>
      <c r="L101" s="11"/>
      <c r="M101" s="11"/>
      <c r="U101" s="11"/>
      <c r="V101" s="11"/>
      <c r="W101" s="11"/>
      <c r="X101" s="11"/>
      <c r="Y101" s="11"/>
      <c r="Z101" s="11"/>
      <c r="AA101" s="11"/>
    </row>
    <row r="102" spans="11:27">
      <c r="K102" s="11"/>
      <c r="L102" s="11"/>
      <c r="M102" s="11"/>
      <c r="U102" s="11"/>
      <c r="V102" s="11"/>
      <c r="W102" s="11"/>
      <c r="X102" s="11"/>
      <c r="Y102" s="11"/>
      <c r="Z102" s="11"/>
      <c r="AA102" s="11"/>
    </row>
    <row r="103" spans="11:27">
      <c r="K103" s="11"/>
      <c r="L103" s="11"/>
      <c r="M103" s="11"/>
      <c r="U103" s="11"/>
      <c r="V103" s="11"/>
      <c r="W103" s="11"/>
      <c r="X103" s="11"/>
      <c r="Y103" s="11"/>
      <c r="Z103" s="11"/>
      <c r="AA103" s="11"/>
    </row>
    <row r="104" spans="11:27">
      <c r="K104" s="11"/>
      <c r="L104" s="11"/>
      <c r="M104" s="11"/>
      <c r="U104" s="11"/>
      <c r="V104" s="11"/>
      <c r="W104" s="11"/>
      <c r="X104" s="11"/>
      <c r="Y104" s="11"/>
      <c r="Z104" s="11"/>
      <c r="AA104" s="11"/>
    </row>
    <row r="105" spans="11:27">
      <c r="K105" s="11"/>
      <c r="L105" s="11"/>
      <c r="M105" s="11"/>
      <c r="U105" s="11"/>
      <c r="V105" s="11"/>
      <c r="W105" s="11"/>
      <c r="X105" s="11"/>
      <c r="Y105" s="11"/>
      <c r="Z105" s="11"/>
      <c r="AA105" s="11"/>
    </row>
    <row r="106" spans="11:27">
      <c r="K106" s="11"/>
      <c r="L106" s="11"/>
      <c r="M106" s="11"/>
      <c r="U106" s="11"/>
      <c r="V106" s="11"/>
      <c r="W106" s="11"/>
      <c r="X106" s="11"/>
      <c r="Y106" s="11"/>
      <c r="Z106" s="11"/>
      <c r="AA106" s="11"/>
    </row>
    <row r="107" spans="11:27">
      <c r="K107" s="11"/>
      <c r="L107" s="11"/>
      <c r="M107" s="11"/>
      <c r="U107" s="11"/>
      <c r="V107" s="11"/>
      <c r="W107" s="11"/>
      <c r="X107" s="11"/>
      <c r="Y107" s="11"/>
      <c r="Z107" s="11"/>
      <c r="AA107" s="11"/>
    </row>
    <row r="108" spans="11:27">
      <c r="K108" s="11"/>
      <c r="L108" s="11"/>
      <c r="M108" s="11"/>
      <c r="U108" s="11"/>
      <c r="V108" s="11"/>
      <c r="W108" s="11"/>
      <c r="X108" s="11"/>
      <c r="Y108" s="11"/>
      <c r="Z108" s="11"/>
      <c r="AA108" s="11"/>
    </row>
    <row r="109" spans="11:27">
      <c r="K109" s="11"/>
      <c r="L109" s="11"/>
      <c r="M109" s="11"/>
      <c r="U109" s="11"/>
      <c r="V109" s="11"/>
      <c r="W109" s="11"/>
      <c r="X109" s="11"/>
      <c r="Y109" s="11"/>
      <c r="Z109" s="11"/>
      <c r="AA109" s="11"/>
    </row>
    <row r="110" spans="11:27">
      <c r="K110" s="11"/>
      <c r="L110" s="11"/>
      <c r="M110" s="11"/>
      <c r="U110" s="11"/>
      <c r="V110" s="11"/>
      <c r="W110" s="11"/>
      <c r="X110" s="11"/>
      <c r="Y110" s="11"/>
      <c r="Z110" s="11"/>
      <c r="AA110" s="11"/>
    </row>
    <row r="111" spans="11:27">
      <c r="K111" s="11"/>
      <c r="L111" s="11"/>
      <c r="M111" s="11"/>
      <c r="U111" s="11"/>
      <c r="V111" s="11"/>
      <c r="W111" s="11"/>
      <c r="X111" s="11"/>
      <c r="Y111" s="11"/>
      <c r="Z111" s="11"/>
      <c r="AA111" s="11"/>
    </row>
    <row r="112" spans="11:27">
      <c r="K112" s="11"/>
      <c r="L112" s="11"/>
      <c r="M112" s="11"/>
      <c r="U112" s="11"/>
      <c r="V112" s="11"/>
      <c r="W112" s="11"/>
      <c r="X112" s="11"/>
      <c r="Y112" s="11"/>
      <c r="Z112" s="11"/>
      <c r="AA112" s="11"/>
    </row>
    <row r="113" spans="11:27">
      <c r="K113" s="11"/>
      <c r="L113" s="11"/>
      <c r="M113" s="11"/>
      <c r="U113" s="11"/>
      <c r="V113" s="11"/>
      <c r="W113" s="11"/>
      <c r="X113" s="11"/>
      <c r="Y113" s="11"/>
      <c r="Z113" s="11"/>
      <c r="AA113" s="11"/>
    </row>
    <row r="114" spans="11:27">
      <c r="K114" s="11"/>
      <c r="L114" s="11"/>
      <c r="M114" s="11"/>
      <c r="U114" s="11"/>
      <c r="V114" s="11"/>
      <c r="W114" s="11"/>
      <c r="X114" s="11"/>
      <c r="Y114" s="11"/>
      <c r="Z114" s="11"/>
      <c r="AA114" s="11"/>
    </row>
    <row r="115" spans="11:27">
      <c r="K115" s="11"/>
      <c r="L115" s="11"/>
      <c r="M115" s="11"/>
      <c r="U115" s="11"/>
      <c r="V115" s="11"/>
      <c r="W115" s="11"/>
      <c r="X115" s="11"/>
      <c r="Y115" s="11"/>
      <c r="Z115" s="11"/>
      <c r="AA115" s="11"/>
    </row>
    <row r="116" spans="11:27">
      <c r="K116" s="11"/>
      <c r="L116" s="11"/>
      <c r="M116" s="11"/>
      <c r="U116" s="11"/>
      <c r="V116" s="11"/>
      <c r="W116" s="11"/>
      <c r="X116" s="11"/>
      <c r="Y116" s="11"/>
      <c r="Z116" s="11"/>
      <c r="AA116" s="11"/>
    </row>
    <row r="117" spans="11:27">
      <c r="K117" s="11"/>
      <c r="L117" s="11"/>
      <c r="M117" s="11"/>
      <c r="U117" s="11"/>
      <c r="V117" s="11"/>
      <c r="W117" s="11"/>
      <c r="X117" s="11"/>
      <c r="Y117" s="11"/>
      <c r="Z117" s="11"/>
      <c r="AA117" s="11"/>
    </row>
    <row r="118" spans="11:27">
      <c r="K118" s="11"/>
      <c r="L118" s="11"/>
      <c r="M118" s="11"/>
      <c r="U118" s="11"/>
      <c r="V118" s="11"/>
      <c r="W118" s="11"/>
      <c r="X118" s="11"/>
      <c r="Y118" s="11"/>
      <c r="Z118" s="11"/>
      <c r="AA118" s="11"/>
    </row>
    <row r="119" spans="11:27">
      <c r="K119" s="11"/>
      <c r="L119" s="11"/>
      <c r="M119" s="11"/>
      <c r="U119" s="11"/>
      <c r="V119" s="11"/>
      <c r="W119" s="11"/>
      <c r="X119" s="11"/>
      <c r="Y119" s="11"/>
      <c r="Z119" s="11"/>
      <c r="AA119" s="11"/>
    </row>
    <row r="120" spans="11:27">
      <c r="K120" s="11"/>
      <c r="L120" s="11"/>
      <c r="M120" s="11"/>
      <c r="U120" s="11"/>
      <c r="V120" s="11"/>
      <c r="W120" s="11"/>
      <c r="X120" s="11"/>
      <c r="Y120" s="11"/>
      <c r="Z120" s="11"/>
      <c r="AA120" s="11"/>
    </row>
    <row r="121" spans="11:27">
      <c r="K121" s="11"/>
      <c r="L121" s="11"/>
      <c r="M121" s="11"/>
      <c r="U121" s="11"/>
      <c r="V121" s="11"/>
      <c r="W121" s="11"/>
      <c r="X121" s="11"/>
      <c r="Y121" s="11"/>
      <c r="Z121" s="11"/>
      <c r="AA121" s="11"/>
    </row>
    <row r="122" spans="11:27">
      <c r="K122" s="11"/>
      <c r="L122" s="11"/>
      <c r="M122" s="11"/>
      <c r="U122" s="11"/>
      <c r="V122" s="11"/>
      <c r="W122" s="11"/>
      <c r="X122" s="11"/>
      <c r="Y122" s="11"/>
      <c r="Z122" s="11"/>
      <c r="AA122" s="11"/>
    </row>
    <row r="123" spans="11:27">
      <c r="K123" s="11"/>
      <c r="L123" s="11"/>
      <c r="M123" s="11"/>
      <c r="U123" s="11"/>
      <c r="V123" s="11"/>
      <c r="W123" s="11"/>
      <c r="X123" s="11"/>
      <c r="Y123" s="11"/>
      <c r="Z123" s="11"/>
      <c r="AA123" s="11"/>
    </row>
    <row r="124" spans="11:27">
      <c r="K124" s="11"/>
      <c r="L124" s="11"/>
      <c r="M124" s="11"/>
      <c r="U124" s="11"/>
      <c r="V124" s="11"/>
      <c r="W124" s="11"/>
      <c r="X124" s="11"/>
      <c r="Y124" s="11"/>
      <c r="Z124" s="11"/>
      <c r="AA124" s="11"/>
    </row>
    <row r="125" spans="11:27">
      <c r="K125" s="11"/>
      <c r="L125" s="11"/>
      <c r="M125" s="11"/>
      <c r="U125" s="11"/>
      <c r="V125" s="11"/>
      <c r="W125" s="11"/>
      <c r="X125" s="11"/>
      <c r="Y125" s="11"/>
      <c r="Z125" s="11"/>
      <c r="AA125" s="11"/>
    </row>
    <row r="126" spans="11:27">
      <c r="K126" s="11"/>
      <c r="L126" s="11"/>
      <c r="M126" s="11"/>
      <c r="U126" s="11"/>
      <c r="V126" s="11"/>
      <c r="W126" s="11"/>
      <c r="X126" s="11"/>
      <c r="Y126" s="11"/>
      <c r="Z126" s="11"/>
      <c r="AA126" s="11"/>
    </row>
    <row r="127" spans="11:27">
      <c r="K127" s="11"/>
      <c r="L127" s="11"/>
      <c r="M127" s="11"/>
      <c r="U127" s="11"/>
      <c r="V127" s="11"/>
      <c r="W127" s="11"/>
      <c r="X127" s="11"/>
      <c r="Y127" s="11"/>
      <c r="Z127" s="11"/>
      <c r="AA127" s="11"/>
    </row>
    <row r="128" spans="11:27">
      <c r="K128" s="11"/>
      <c r="L128" s="11"/>
      <c r="M128" s="11"/>
      <c r="U128" s="11"/>
      <c r="V128" s="11"/>
      <c r="W128" s="11"/>
      <c r="X128" s="11"/>
      <c r="Y128" s="11"/>
      <c r="Z128" s="11"/>
      <c r="AA128" s="11"/>
    </row>
    <row r="129" spans="11:27">
      <c r="K129" s="11"/>
      <c r="L129" s="11"/>
      <c r="M129" s="11"/>
      <c r="U129" s="11"/>
      <c r="V129" s="11"/>
      <c r="W129" s="11"/>
      <c r="X129" s="11"/>
      <c r="Y129" s="11"/>
      <c r="Z129" s="11"/>
      <c r="AA129" s="11"/>
    </row>
    <row r="130" spans="11:27">
      <c r="K130" s="11"/>
      <c r="L130" s="11"/>
      <c r="M130" s="11"/>
      <c r="U130" s="11"/>
      <c r="V130" s="11"/>
      <c r="W130" s="11"/>
      <c r="X130" s="11"/>
      <c r="Y130" s="11"/>
      <c r="Z130" s="11"/>
      <c r="AA130" s="11"/>
    </row>
    <row r="131" spans="11:27">
      <c r="K131" s="11"/>
      <c r="L131" s="11"/>
      <c r="M131" s="11"/>
      <c r="U131" s="11"/>
      <c r="V131" s="11"/>
      <c r="W131" s="11"/>
      <c r="X131" s="11"/>
      <c r="Y131" s="11"/>
      <c r="Z131" s="11"/>
      <c r="AA131" s="11"/>
    </row>
    <row r="132" spans="11:27">
      <c r="K132" s="11"/>
      <c r="L132" s="11"/>
      <c r="M132" s="11"/>
      <c r="U132" s="11"/>
      <c r="V132" s="11"/>
      <c r="W132" s="11"/>
      <c r="X132" s="11"/>
      <c r="Y132" s="11"/>
      <c r="Z132" s="11"/>
      <c r="AA132" s="11"/>
    </row>
    <row r="133" spans="11:27">
      <c r="K133" s="11"/>
      <c r="L133" s="11"/>
      <c r="M133" s="11"/>
      <c r="U133" s="11"/>
      <c r="V133" s="11"/>
      <c r="W133" s="11"/>
      <c r="X133" s="11"/>
      <c r="Y133" s="11"/>
      <c r="Z133" s="11"/>
      <c r="AA133" s="11"/>
    </row>
    <row r="134" spans="11:27">
      <c r="K134" s="11"/>
      <c r="L134" s="11"/>
      <c r="M134" s="11"/>
      <c r="U134" s="11"/>
      <c r="V134" s="11"/>
      <c r="W134" s="11"/>
      <c r="X134" s="11"/>
      <c r="Y134" s="11"/>
      <c r="Z134" s="11"/>
      <c r="AA134" s="11"/>
    </row>
    <row r="135" spans="11:27">
      <c r="K135" s="11"/>
      <c r="L135" s="11"/>
      <c r="M135" s="11"/>
      <c r="U135" s="11"/>
      <c r="V135" s="11"/>
      <c r="W135" s="11"/>
      <c r="X135" s="11"/>
      <c r="Y135" s="11"/>
      <c r="Z135" s="11"/>
      <c r="AA135" s="11"/>
    </row>
    <row r="136" spans="11:27">
      <c r="K136" s="11"/>
      <c r="L136" s="11"/>
      <c r="M136" s="11"/>
      <c r="U136" s="11"/>
      <c r="V136" s="11"/>
      <c r="W136" s="11"/>
      <c r="X136" s="11"/>
      <c r="Y136" s="11"/>
      <c r="Z136" s="11"/>
      <c r="AA136" s="11"/>
    </row>
    <row r="137" spans="11:27">
      <c r="K137" s="11"/>
      <c r="L137" s="11"/>
      <c r="M137" s="11"/>
      <c r="U137" s="11"/>
      <c r="V137" s="11"/>
      <c r="W137" s="11"/>
      <c r="X137" s="11"/>
      <c r="Y137" s="11"/>
      <c r="Z137" s="11"/>
      <c r="AA137" s="11"/>
    </row>
    <row r="138" spans="11:27">
      <c r="K138" s="11"/>
      <c r="L138" s="11"/>
      <c r="M138" s="11"/>
      <c r="U138" s="11"/>
      <c r="V138" s="11"/>
      <c r="W138" s="11"/>
      <c r="X138" s="11"/>
      <c r="Y138" s="11"/>
      <c r="Z138" s="11"/>
      <c r="AA138" s="11"/>
    </row>
    <row r="139" spans="11:27">
      <c r="K139" s="11"/>
      <c r="L139" s="11"/>
      <c r="M139" s="11"/>
      <c r="U139" s="11"/>
      <c r="V139" s="11"/>
      <c r="W139" s="11"/>
      <c r="X139" s="11"/>
      <c r="Y139" s="11"/>
      <c r="Z139" s="11"/>
      <c r="AA139" s="11"/>
    </row>
    <row r="140" spans="11:27">
      <c r="K140" s="11"/>
      <c r="L140" s="11"/>
      <c r="M140" s="11"/>
      <c r="U140" s="11"/>
      <c r="V140" s="11"/>
      <c r="W140" s="11"/>
      <c r="X140" s="11"/>
      <c r="Y140" s="11"/>
      <c r="Z140" s="11"/>
      <c r="AA140" s="11"/>
    </row>
    <row r="141" spans="11:27">
      <c r="K141" s="11"/>
      <c r="L141" s="11"/>
      <c r="M141" s="11"/>
      <c r="U141" s="11"/>
      <c r="V141" s="11"/>
      <c r="W141" s="11"/>
      <c r="X141" s="11"/>
      <c r="Y141" s="11"/>
      <c r="Z141" s="11"/>
      <c r="AA141" s="11"/>
    </row>
    <row r="142" spans="11:27">
      <c r="K142" s="11"/>
      <c r="L142" s="11"/>
      <c r="M142" s="11"/>
      <c r="U142" s="11"/>
      <c r="V142" s="11"/>
      <c r="W142" s="11"/>
      <c r="X142" s="11"/>
      <c r="Y142" s="11"/>
      <c r="Z142" s="11"/>
      <c r="AA142" s="11"/>
    </row>
    <row r="143" spans="11:27">
      <c r="K143" s="11"/>
      <c r="L143" s="11"/>
      <c r="M143" s="11"/>
      <c r="U143" s="11"/>
      <c r="V143" s="11"/>
      <c r="W143" s="11"/>
      <c r="X143" s="11"/>
      <c r="Y143" s="11"/>
      <c r="Z143" s="11"/>
      <c r="AA143" s="11"/>
    </row>
    <row r="144" spans="11:27">
      <c r="K144" s="11"/>
      <c r="L144" s="11"/>
      <c r="M144" s="11"/>
      <c r="U144" s="11"/>
      <c r="V144" s="11"/>
      <c r="W144" s="11"/>
      <c r="X144" s="11"/>
      <c r="Y144" s="11"/>
      <c r="Z144" s="11"/>
      <c r="AA144" s="11"/>
    </row>
    <row r="145" spans="11:27">
      <c r="K145" s="11"/>
      <c r="L145" s="11"/>
      <c r="M145" s="11"/>
      <c r="U145" s="11"/>
      <c r="V145" s="11"/>
      <c r="W145" s="11"/>
      <c r="X145" s="11"/>
      <c r="Y145" s="11"/>
      <c r="Z145" s="11"/>
      <c r="AA145" s="11"/>
    </row>
    <row r="146" spans="11:27">
      <c r="K146" s="11"/>
      <c r="L146" s="11"/>
      <c r="M146" s="11"/>
      <c r="U146" s="11"/>
      <c r="V146" s="11"/>
      <c r="W146" s="11"/>
      <c r="X146" s="11"/>
      <c r="Y146" s="11"/>
      <c r="Z146" s="11"/>
      <c r="AA146" s="11"/>
    </row>
    <row r="147" spans="11:27">
      <c r="K147" s="11"/>
      <c r="L147" s="11"/>
      <c r="M147" s="11"/>
      <c r="U147" s="11"/>
      <c r="V147" s="11"/>
      <c r="W147" s="11"/>
      <c r="X147" s="11"/>
      <c r="Y147" s="11"/>
      <c r="Z147" s="11"/>
      <c r="AA147" s="11"/>
    </row>
    <row r="148" spans="11:27">
      <c r="K148" s="11"/>
      <c r="L148" s="11"/>
      <c r="M148" s="11"/>
      <c r="U148" s="11"/>
      <c r="V148" s="11"/>
      <c r="W148" s="11"/>
      <c r="X148" s="11"/>
      <c r="Y148" s="11"/>
      <c r="Z148" s="11"/>
      <c r="AA148" s="11"/>
    </row>
    <row r="149" spans="11:27">
      <c r="K149" s="11"/>
      <c r="L149" s="11"/>
      <c r="M149" s="11"/>
      <c r="U149" s="11"/>
      <c r="V149" s="11"/>
      <c r="W149" s="11"/>
      <c r="X149" s="11"/>
      <c r="Y149" s="11"/>
      <c r="Z149" s="11"/>
      <c r="AA149" s="11"/>
    </row>
    <row r="150" spans="11:27">
      <c r="K150" s="11"/>
      <c r="L150" s="11"/>
      <c r="M150" s="11"/>
      <c r="U150" s="11"/>
      <c r="V150" s="11"/>
      <c r="W150" s="11"/>
      <c r="X150" s="11"/>
      <c r="Y150" s="11"/>
      <c r="Z150" s="11"/>
      <c r="AA150" s="11"/>
    </row>
    <row r="151" spans="11:27">
      <c r="K151" s="11"/>
      <c r="L151" s="11"/>
      <c r="M151" s="11"/>
      <c r="U151" s="11"/>
      <c r="V151" s="11"/>
      <c r="W151" s="11"/>
      <c r="X151" s="11"/>
      <c r="Y151" s="11"/>
      <c r="Z151" s="11"/>
      <c r="AA151" s="11"/>
    </row>
    <row r="152" spans="11:27">
      <c r="K152" s="11"/>
      <c r="L152" s="11"/>
      <c r="M152" s="11"/>
      <c r="U152" s="11"/>
      <c r="V152" s="11"/>
      <c r="W152" s="11"/>
      <c r="X152" s="11"/>
      <c r="Y152" s="11"/>
      <c r="Z152" s="11"/>
      <c r="AA152" s="11"/>
    </row>
    <row r="153" spans="11:27">
      <c r="K153" s="11"/>
      <c r="L153" s="11"/>
      <c r="M153" s="11"/>
      <c r="U153" s="11"/>
      <c r="V153" s="11"/>
      <c r="W153" s="11"/>
      <c r="X153" s="11"/>
      <c r="Y153" s="11"/>
      <c r="Z153" s="11"/>
      <c r="AA153" s="11"/>
    </row>
    <row r="154" spans="11:27">
      <c r="K154" s="11"/>
      <c r="L154" s="11"/>
      <c r="M154" s="11"/>
      <c r="U154" s="11"/>
      <c r="V154" s="11"/>
      <c r="W154" s="11"/>
      <c r="X154" s="11"/>
      <c r="Y154" s="11"/>
      <c r="Z154" s="11"/>
      <c r="AA154" s="11"/>
    </row>
    <row r="155" spans="11:27">
      <c r="K155" s="11"/>
      <c r="L155" s="11"/>
      <c r="M155" s="11"/>
      <c r="U155" s="11"/>
      <c r="V155" s="11"/>
      <c r="W155" s="11"/>
      <c r="X155" s="11"/>
      <c r="Y155" s="11"/>
      <c r="Z155" s="11"/>
      <c r="AA155" s="11"/>
    </row>
    <row r="156" spans="11:27">
      <c r="K156" s="11"/>
      <c r="L156" s="11"/>
      <c r="M156" s="11"/>
      <c r="U156" s="11"/>
      <c r="V156" s="11"/>
      <c r="W156" s="11"/>
      <c r="X156" s="11"/>
      <c r="Y156" s="11"/>
      <c r="Z156" s="11"/>
      <c r="AA156" s="11"/>
    </row>
    <row r="157" spans="11:27">
      <c r="K157" s="11"/>
      <c r="L157" s="11"/>
      <c r="M157" s="11"/>
      <c r="U157" s="11"/>
      <c r="V157" s="11"/>
      <c r="W157" s="11"/>
      <c r="X157" s="11"/>
      <c r="Y157" s="11"/>
      <c r="Z157" s="11"/>
      <c r="AA157" s="11"/>
    </row>
    <row r="158" spans="11:27">
      <c r="N158" s="12"/>
      <c r="O158" s="12"/>
      <c r="P158" s="13"/>
      <c r="Q158" s="13"/>
      <c r="R158" s="13"/>
      <c r="S158" s="13"/>
      <c r="T158" s="13"/>
    </row>
    <row r="159" spans="11:27">
      <c r="N159" s="12"/>
      <c r="O159" s="12"/>
      <c r="P159" s="13"/>
      <c r="Q159" s="13"/>
      <c r="R159" s="13"/>
      <c r="S159" s="13"/>
      <c r="T159" s="13"/>
    </row>
    <row r="160" spans="11:27">
      <c r="N160" s="12"/>
      <c r="O160" s="12"/>
      <c r="P160" s="13"/>
      <c r="Q160" s="13"/>
      <c r="R160" s="13"/>
      <c r="S160" s="13"/>
      <c r="T160" s="13"/>
    </row>
    <row r="161" spans="14:20">
      <c r="N161" s="12"/>
      <c r="O161" s="12"/>
      <c r="P161" s="13"/>
      <c r="Q161" s="13"/>
      <c r="R161" s="13"/>
      <c r="S161" s="13"/>
      <c r="T161" s="13"/>
    </row>
    <row r="162" spans="14:20">
      <c r="N162" s="12"/>
      <c r="O162" s="12"/>
      <c r="P162" s="13"/>
      <c r="Q162" s="13"/>
      <c r="R162" s="13"/>
      <c r="S162" s="13"/>
      <c r="T162" s="13"/>
    </row>
    <row r="163" spans="14:20">
      <c r="N163" s="12"/>
      <c r="O163" s="12"/>
      <c r="P163" s="13"/>
      <c r="Q163" s="13"/>
      <c r="R163" s="13"/>
      <c r="S163" s="13"/>
      <c r="T163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4" zoomScale="160" zoomScaleNormal="160" workbookViewId="0">
      <selection activeCell="F13" sqref="F13"/>
    </sheetView>
  </sheetViews>
  <sheetFormatPr defaultRowHeight="15"/>
  <cols>
    <col min="1" max="1" width="9.140625" style="39" customWidth="1"/>
    <col min="2" max="2" width="9.140625" style="39"/>
    <col min="3" max="3" width="9.140625" style="39" customWidth="1"/>
    <col min="4" max="4" width="9.140625" style="39"/>
    <col min="5" max="5" width="9.140625" style="39" customWidth="1"/>
    <col min="6" max="6" width="49.7109375" style="39" customWidth="1"/>
    <col min="7" max="16384" width="9.140625" style="39"/>
  </cols>
  <sheetData>
    <row r="1" spans="1:7" s="38" customFormat="1" ht="27.75">
      <c r="A1" s="193" t="s">
        <v>32</v>
      </c>
      <c r="B1" s="193"/>
      <c r="C1" s="193"/>
      <c r="D1" s="193"/>
      <c r="E1" s="193"/>
      <c r="F1" s="193"/>
    </row>
    <row r="2" spans="1:7" s="38" customFormat="1" ht="27.75">
      <c r="A2" s="193" t="s">
        <v>53</v>
      </c>
      <c r="B2" s="193"/>
      <c r="C2" s="193"/>
      <c r="D2" s="193"/>
      <c r="E2" s="193"/>
      <c r="F2" s="193"/>
    </row>
    <row r="3" spans="1:7" s="38" customFormat="1" ht="27.75">
      <c r="A3" s="193" t="s">
        <v>54</v>
      </c>
      <c r="B3" s="193"/>
      <c r="C3" s="193"/>
      <c r="D3" s="193"/>
      <c r="E3" s="193"/>
      <c r="F3" s="193"/>
    </row>
    <row r="4" spans="1:7" s="38" customFormat="1" ht="27.75">
      <c r="A4" s="193" t="s">
        <v>146</v>
      </c>
      <c r="B4" s="193"/>
      <c r="C4" s="193"/>
      <c r="D4" s="193"/>
      <c r="E4" s="193"/>
      <c r="F4" s="193"/>
    </row>
    <row r="5" spans="1:7" s="38" customFormat="1" ht="27.75">
      <c r="A5" s="193" t="s">
        <v>147</v>
      </c>
      <c r="B5" s="193"/>
      <c r="C5" s="193"/>
      <c r="D5" s="193"/>
      <c r="E5" s="193"/>
      <c r="F5" s="193"/>
    </row>
    <row r="6" spans="1:7" s="38" customFormat="1" ht="27.75">
      <c r="A6" s="196" t="s">
        <v>121</v>
      </c>
      <c r="B6" s="196"/>
      <c r="C6" s="196"/>
      <c r="D6" s="196"/>
      <c r="E6" s="196"/>
      <c r="F6" s="196"/>
      <c r="G6" s="196"/>
    </row>
    <row r="7" spans="1:7" ht="24">
      <c r="A7" s="159"/>
      <c r="B7" s="159"/>
      <c r="C7" s="159"/>
      <c r="D7" s="159"/>
      <c r="E7" s="159"/>
      <c r="F7" s="159"/>
    </row>
    <row r="8" spans="1:7" s="41" customFormat="1" ht="24">
      <c r="A8" s="40" t="s">
        <v>55</v>
      </c>
      <c r="B8" s="40"/>
      <c r="C8" s="40"/>
      <c r="D8" s="40"/>
      <c r="E8" s="40"/>
      <c r="F8" s="40"/>
    </row>
    <row r="9" spans="1:7" s="41" customFormat="1" ht="24">
      <c r="A9" s="64" t="s">
        <v>125</v>
      </c>
      <c r="B9" s="64"/>
      <c r="C9" s="64"/>
      <c r="D9" s="64"/>
      <c r="E9" s="64"/>
      <c r="F9" s="64"/>
    </row>
    <row r="10" spans="1:7" s="41" customFormat="1" ht="24">
      <c r="A10" s="125" t="s">
        <v>148</v>
      </c>
      <c r="B10" s="125"/>
      <c r="C10" s="125"/>
      <c r="D10" s="125"/>
      <c r="E10" s="125"/>
      <c r="F10" s="125"/>
    </row>
    <row r="11" spans="1:7" s="41" customFormat="1" ht="24">
      <c r="A11" s="125" t="s">
        <v>126</v>
      </c>
      <c r="B11" s="125"/>
      <c r="C11" s="125"/>
      <c r="D11" s="125"/>
      <c r="E11" s="125"/>
      <c r="F11" s="125"/>
    </row>
    <row r="12" spans="1:7" s="41" customFormat="1" ht="24">
      <c r="A12" s="125" t="s">
        <v>127</v>
      </c>
      <c r="B12" s="125"/>
      <c r="C12" s="125"/>
      <c r="D12" s="125"/>
      <c r="E12" s="125"/>
      <c r="F12" s="125"/>
    </row>
    <row r="13" spans="1:7" s="41" customFormat="1" ht="24">
      <c r="A13" s="125" t="s">
        <v>128</v>
      </c>
      <c r="B13" s="125"/>
      <c r="C13" s="125"/>
      <c r="D13" s="125"/>
      <c r="E13" s="125"/>
      <c r="F13" s="125"/>
    </row>
    <row r="14" spans="1:7" s="41" customFormat="1" ht="24">
      <c r="A14" s="125" t="s">
        <v>141</v>
      </c>
      <c r="B14" s="125"/>
      <c r="C14" s="125"/>
      <c r="D14" s="125"/>
      <c r="E14" s="125"/>
      <c r="F14" s="125"/>
    </row>
    <row r="15" spans="1:7" s="41" customFormat="1" ht="24">
      <c r="A15" s="125" t="s">
        <v>142</v>
      </c>
      <c r="B15" s="125"/>
      <c r="C15" s="125"/>
      <c r="D15" s="125"/>
      <c r="E15" s="125"/>
      <c r="F15" s="125"/>
    </row>
    <row r="16" spans="1:7" s="41" customFormat="1" ht="24">
      <c r="A16" s="125" t="s">
        <v>143</v>
      </c>
      <c r="B16" s="125"/>
      <c r="C16" s="125"/>
      <c r="D16" s="125"/>
      <c r="E16" s="125"/>
      <c r="F16" s="125"/>
    </row>
    <row r="17" spans="1:8" s="7" customFormat="1" ht="24">
      <c r="A17" s="125" t="s">
        <v>74</v>
      </c>
      <c r="B17" s="125"/>
      <c r="C17" s="125"/>
      <c r="D17" s="125"/>
      <c r="E17" s="125"/>
      <c r="F17" s="125"/>
    </row>
    <row r="18" spans="1:8" s="7" customFormat="1" ht="24">
      <c r="A18" s="125" t="s">
        <v>75</v>
      </c>
      <c r="B18" s="125"/>
      <c r="C18" s="125"/>
      <c r="D18" s="125"/>
      <c r="E18" s="125"/>
      <c r="F18" s="125"/>
    </row>
    <row r="19" spans="1:8" s="7" customFormat="1" ht="24">
      <c r="A19" s="160" t="s">
        <v>81</v>
      </c>
      <c r="B19" s="160"/>
      <c r="C19" s="160"/>
      <c r="D19" s="160"/>
      <c r="E19" s="160"/>
      <c r="F19" s="160"/>
    </row>
    <row r="20" spans="1:8" s="7" customFormat="1" ht="24">
      <c r="A20" s="125" t="s">
        <v>44</v>
      </c>
      <c r="B20" s="125"/>
      <c r="C20" s="125"/>
      <c r="D20" s="125"/>
      <c r="E20" s="125"/>
      <c r="F20" s="125"/>
    </row>
    <row r="21" spans="1:8" s="7" customFormat="1" ht="24">
      <c r="A21" s="125" t="s">
        <v>129</v>
      </c>
      <c r="B21" s="125"/>
      <c r="C21" s="125"/>
      <c r="D21" s="125"/>
      <c r="E21" s="125"/>
      <c r="F21" s="125"/>
    </row>
    <row r="22" spans="1:8" s="7" customFormat="1" ht="24">
      <c r="A22" s="125" t="s">
        <v>130</v>
      </c>
      <c r="B22" s="125"/>
      <c r="C22" s="125"/>
      <c r="D22" s="125"/>
      <c r="E22" s="125"/>
      <c r="F22" s="125"/>
    </row>
    <row r="23" spans="1:8" s="125" customFormat="1" ht="24">
      <c r="A23" s="194" t="s">
        <v>131</v>
      </c>
      <c r="B23" s="194"/>
      <c r="C23" s="194"/>
      <c r="D23" s="194"/>
      <c r="E23" s="194"/>
      <c r="F23" s="194"/>
      <c r="G23" s="15"/>
    </row>
    <row r="24" spans="1:8" s="7" customFormat="1" ht="24">
      <c r="A24" s="195" t="s">
        <v>132</v>
      </c>
      <c r="B24" s="195"/>
      <c r="C24" s="195"/>
      <c r="D24" s="195"/>
      <c r="E24" s="195"/>
      <c r="F24" s="195"/>
      <c r="G24" s="161"/>
      <c r="H24" s="161"/>
    </row>
    <row r="25" spans="1:8" s="7" customFormat="1" ht="24">
      <c r="A25" s="120" t="s">
        <v>133</v>
      </c>
      <c r="B25" s="120"/>
      <c r="C25" s="120"/>
      <c r="D25" s="120"/>
      <c r="E25" s="120"/>
      <c r="F25" s="120"/>
      <c r="G25" s="185"/>
      <c r="H25" s="185"/>
    </row>
    <row r="26" spans="1:8" s="7" customFormat="1" ht="24">
      <c r="A26" s="195" t="s">
        <v>134</v>
      </c>
      <c r="B26" s="195"/>
      <c r="C26" s="195"/>
      <c r="D26" s="195"/>
      <c r="E26" s="195"/>
      <c r="F26" s="195"/>
      <c r="G26" s="195"/>
      <c r="H26" s="195"/>
    </row>
    <row r="27" spans="1:8" s="7" customFormat="1" ht="24">
      <c r="A27" s="195" t="s">
        <v>135</v>
      </c>
      <c r="B27" s="195"/>
      <c r="C27" s="195"/>
      <c r="D27" s="195"/>
      <c r="E27" s="195"/>
      <c r="F27" s="195"/>
      <c r="G27" s="186"/>
      <c r="H27" s="186"/>
    </row>
    <row r="28" spans="1:8" s="7" customFormat="1" ht="24"/>
    <row r="29" spans="1:8" s="7" customFormat="1" ht="24">
      <c r="A29" s="161"/>
      <c r="B29" s="161"/>
      <c r="C29" s="161"/>
      <c r="D29" s="161"/>
      <c r="E29" s="161"/>
      <c r="F29" s="161"/>
      <c r="G29" s="161"/>
      <c r="H29" s="161"/>
    </row>
    <row r="30" spans="1:8" s="7" customFormat="1" ht="24">
      <c r="A30" s="161"/>
      <c r="B30" s="161"/>
      <c r="C30" s="161"/>
      <c r="D30" s="161"/>
      <c r="E30" s="161"/>
      <c r="F30" s="161"/>
      <c r="G30" s="161"/>
      <c r="H30" s="161"/>
    </row>
    <row r="31" spans="1:8" s="7" customFormat="1" ht="24">
      <c r="A31" s="161"/>
      <c r="B31" s="161"/>
      <c r="C31" s="161"/>
      <c r="D31" s="161"/>
      <c r="E31" s="161"/>
      <c r="F31" s="161"/>
      <c r="G31" s="161"/>
      <c r="H31" s="161"/>
    </row>
    <row r="32" spans="1:8" s="7" customFormat="1" ht="24">
      <c r="A32" s="167"/>
      <c r="B32" s="167"/>
      <c r="C32" s="167"/>
      <c r="D32" s="167"/>
      <c r="E32" s="167"/>
      <c r="F32" s="167"/>
      <c r="G32" s="167"/>
      <c r="H32" s="167"/>
    </row>
    <row r="33" spans="1:8" s="7" customFormat="1" ht="24">
      <c r="A33" s="167"/>
      <c r="B33" s="167"/>
      <c r="C33" s="167"/>
      <c r="D33" s="167"/>
      <c r="E33" s="167"/>
      <c r="F33" s="167"/>
      <c r="G33" s="167"/>
      <c r="H33" s="167"/>
    </row>
    <row r="34" spans="1:8" s="50" customFormat="1" ht="24">
      <c r="A34" s="162"/>
      <c r="B34" s="162" t="s">
        <v>76</v>
      </c>
      <c r="C34" s="162"/>
      <c r="D34" s="162"/>
      <c r="E34" s="162"/>
      <c r="F34" s="162"/>
      <c r="G34" s="162"/>
      <c r="H34" s="162"/>
    </row>
    <row r="35" spans="1:8" ht="24">
      <c r="A35" s="191" t="s">
        <v>77</v>
      </c>
      <c r="B35" s="192"/>
      <c r="C35" s="192"/>
      <c r="D35" s="192"/>
      <c r="E35" s="192"/>
      <c r="F35" s="192"/>
    </row>
    <row r="36" spans="1:8" ht="24">
      <c r="A36" s="7"/>
      <c r="B36" s="7" t="s">
        <v>136</v>
      </c>
      <c r="C36" s="7"/>
      <c r="D36" s="7"/>
      <c r="E36" s="7"/>
      <c r="F36" s="7"/>
    </row>
    <row r="37" spans="1:8" ht="24">
      <c r="A37" s="7"/>
      <c r="B37" s="7" t="s">
        <v>137</v>
      </c>
      <c r="C37" s="7"/>
      <c r="D37" s="7"/>
      <c r="E37" s="7"/>
      <c r="F37" s="7"/>
    </row>
    <row r="38" spans="1:8" ht="24">
      <c r="A38" s="7"/>
      <c r="B38" s="165" t="s">
        <v>76</v>
      </c>
      <c r="C38" s="165"/>
      <c r="D38" s="165"/>
      <c r="E38" s="9"/>
      <c r="F38" s="9"/>
    </row>
    <row r="39" spans="1:8" ht="24">
      <c r="A39" s="7"/>
      <c r="B39" s="7" t="s">
        <v>138</v>
      </c>
      <c r="C39" s="7"/>
      <c r="D39" s="7"/>
      <c r="E39" s="7"/>
      <c r="F39" s="7"/>
    </row>
    <row r="40" spans="1:8" ht="24">
      <c r="A40" s="7"/>
      <c r="B40" s="7" t="s">
        <v>139</v>
      </c>
      <c r="C40" s="7"/>
      <c r="D40" s="7"/>
      <c r="E40" s="7"/>
      <c r="F40" s="7"/>
    </row>
    <row r="41" spans="1:8" ht="24">
      <c r="A41" s="7"/>
      <c r="B41" s="7" t="s">
        <v>140</v>
      </c>
      <c r="C41" s="7"/>
      <c r="D41" s="7"/>
      <c r="E41" s="7"/>
      <c r="F41" s="7"/>
    </row>
    <row r="42" spans="1:8" ht="24">
      <c r="A42" s="7"/>
      <c r="B42" s="7"/>
      <c r="C42" s="7"/>
      <c r="D42" s="7"/>
      <c r="E42" s="7"/>
      <c r="F42" s="7"/>
    </row>
    <row r="43" spans="1:8" ht="24">
      <c r="A43" s="7"/>
      <c r="B43" s="7"/>
      <c r="C43" s="7"/>
      <c r="D43" s="7"/>
      <c r="E43" s="7"/>
      <c r="F43" s="7"/>
    </row>
    <row r="44" spans="1:8" ht="24">
      <c r="A44" s="7"/>
      <c r="B44" s="7"/>
      <c r="C44" s="7"/>
      <c r="D44" s="7"/>
      <c r="E44" s="7"/>
      <c r="F44" s="7"/>
    </row>
    <row r="45" spans="1:8" ht="24">
      <c r="A45" s="7"/>
      <c r="B45" s="7"/>
      <c r="C45" s="7"/>
      <c r="D45" s="7"/>
      <c r="E45" s="7"/>
      <c r="F45" s="7"/>
    </row>
    <row r="46" spans="1:8" ht="24">
      <c r="A46" s="7"/>
      <c r="B46" s="7"/>
      <c r="C46" s="7"/>
      <c r="D46" s="7"/>
      <c r="E46" s="7"/>
      <c r="F46" s="7"/>
    </row>
  </sheetData>
  <mergeCells count="11">
    <mergeCell ref="A35:F35"/>
    <mergeCell ref="A1:F1"/>
    <mergeCell ref="A2:F2"/>
    <mergeCell ref="A5:F5"/>
    <mergeCell ref="A23:F23"/>
    <mergeCell ref="A3:F3"/>
    <mergeCell ref="A24:F24"/>
    <mergeCell ref="A4:F4"/>
    <mergeCell ref="A6:G6"/>
    <mergeCell ref="A26:H26"/>
    <mergeCell ref="A27:F27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zoomScale="140" zoomScaleNormal="140" workbookViewId="0">
      <selection activeCell="D12" sqref="D12:F12"/>
    </sheetView>
  </sheetViews>
  <sheetFormatPr defaultRowHeight="23.25"/>
  <cols>
    <col min="1" max="1" width="6.7109375" style="1" customWidth="1"/>
    <col min="2" max="2" width="4.85546875" style="1" customWidth="1"/>
    <col min="3" max="3" width="7.7109375" style="1" customWidth="1"/>
    <col min="4" max="4" width="9" style="1"/>
    <col min="5" max="5" width="15.42578125" style="1" customWidth="1"/>
    <col min="6" max="6" width="26.140625" style="1" customWidth="1"/>
    <col min="7" max="7" width="12.42578125" style="2" customWidth="1"/>
    <col min="8" max="8" width="14.42578125" style="2" customWidth="1"/>
    <col min="9" max="9" width="20" style="2" customWidth="1"/>
    <col min="10" max="258" width="9" style="1"/>
    <col min="259" max="259" width="10.85546875" style="1" customWidth="1"/>
    <col min="260" max="260" width="9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" style="1"/>
    <col min="515" max="515" width="10.85546875" style="1" customWidth="1"/>
    <col min="516" max="516" width="9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" style="1"/>
    <col min="771" max="771" width="10.85546875" style="1" customWidth="1"/>
    <col min="772" max="772" width="9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" style="1"/>
    <col min="1027" max="1027" width="10.85546875" style="1" customWidth="1"/>
    <col min="1028" max="1028" width="9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" style="1"/>
    <col min="1283" max="1283" width="10.85546875" style="1" customWidth="1"/>
    <col min="1284" max="1284" width="9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" style="1"/>
    <col min="1539" max="1539" width="10.85546875" style="1" customWidth="1"/>
    <col min="1540" max="1540" width="9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" style="1"/>
    <col min="1795" max="1795" width="10.85546875" style="1" customWidth="1"/>
    <col min="1796" max="1796" width="9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" style="1"/>
    <col min="2051" max="2051" width="10.85546875" style="1" customWidth="1"/>
    <col min="2052" max="2052" width="9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" style="1"/>
    <col min="2307" max="2307" width="10.85546875" style="1" customWidth="1"/>
    <col min="2308" max="2308" width="9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" style="1"/>
    <col min="2563" max="2563" width="10.85546875" style="1" customWidth="1"/>
    <col min="2564" max="2564" width="9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" style="1"/>
    <col min="2819" max="2819" width="10.85546875" style="1" customWidth="1"/>
    <col min="2820" max="2820" width="9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" style="1"/>
    <col min="3075" max="3075" width="10.85546875" style="1" customWidth="1"/>
    <col min="3076" max="3076" width="9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" style="1"/>
    <col min="3331" max="3331" width="10.85546875" style="1" customWidth="1"/>
    <col min="3332" max="3332" width="9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" style="1"/>
    <col min="3587" max="3587" width="10.85546875" style="1" customWidth="1"/>
    <col min="3588" max="3588" width="9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" style="1"/>
    <col min="3843" max="3843" width="10.85546875" style="1" customWidth="1"/>
    <col min="3844" max="3844" width="9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" style="1"/>
    <col min="4099" max="4099" width="10.85546875" style="1" customWidth="1"/>
    <col min="4100" max="4100" width="9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" style="1"/>
    <col min="4355" max="4355" width="10.85546875" style="1" customWidth="1"/>
    <col min="4356" max="4356" width="9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" style="1"/>
    <col min="4611" max="4611" width="10.85546875" style="1" customWidth="1"/>
    <col min="4612" max="4612" width="9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" style="1"/>
    <col min="4867" max="4867" width="10.85546875" style="1" customWidth="1"/>
    <col min="4868" max="4868" width="9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" style="1"/>
    <col min="5123" max="5123" width="10.85546875" style="1" customWidth="1"/>
    <col min="5124" max="5124" width="9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" style="1"/>
    <col min="5379" max="5379" width="10.85546875" style="1" customWidth="1"/>
    <col min="5380" max="5380" width="9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" style="1"/>
    <col min="5635" max="5635" width="10.85546875" style="1" customWidth="1"/>
    <col min="5636" max="5636" width="9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" style="1"/>
    <col min="5891" max="5891" width="10.85546875" style="1" customWidth="1"/>
    <col min="5892" max="5892" width="9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" style="1"/>
    <col min="6147" max="6147" width="10.85546875" style="1" customWidth="1"/>
    <col min="6148" max="6148" width="9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" style="1"/>
    <col min="6403" max="6403" width="10.85546875" style="1" customWidth="1"/>
    <col min="6404" max="6404" width="9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" style="1"/>
    <col min="6659" max="6659" width="10.85546875" style="1" customWidth="1"/>
    <col min="6660" max="6660" width="9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" style="1"/>
    <col min="6915" max="6915" width="10.85546875" style="1" customWidth="1"/>
    <col min="6916" max="6916" width="9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" style="1"/>
    <col min="7171" max="7171" width="10.85546875" style="1" customWidth="1"/>
    <col min="7172" max="7172" width="9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" style="1"/>
    <col min="7427" max="7427" width="10.85546875" style="1" customWidth="1"/>
    <col min="7428" max="7428" width="9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" style="1"/>
    <col min="7683" max="7683" width="10.85546875" style="1" customWidth="1"/>
    <col min="7684" max="7684" width="9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" style="1"/>
    <col min="7939" max="7939" width="10.85546875" style="1" customWidth="1"/>
    <col min="7940" max="7940" width="9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" style="1"/>
    <col min="8195" max="8195" width="10.85546875" style="1" customWidth="1"/>
    <col min="8196" max="8196" width="9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" style="1"/>
    <col min="8451" max="8451" width="10.85546875" style="1" customWidth="1"/>
    <col min="8452" max="8452" width="9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" style="1"/>
    <col min="8707" max="8707" width="10.85546875" style="1" customWidth="1"/>
    <col min="8708" max="8708" width="9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" style="1"/>
    <col min="8963" max="8963" width="10.85546875" style="1" customWidth="1"/>
    <col min="8964" max="8964" width="9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" style="1"/>
    <col min="9219" max="9219" width="10.85546875" style="1" customWidth="1"/>
    <col min="9220" max="9220" width="9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" style="1"/>
    <col min="9475" max="9475" width="10.85546875" style="1" customWidth="1"/>
    <col min="9476" max="9476" width="9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" style="1"/>
    <col min="9731" max="9731" width="10.85546875" style="1" customWidth="1"/>
    <col min="9732" max="9732" width="9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" style="1"/>
    <col min="9987" max="9987" width="10.85546875" style="1" customWidth="1"/>
    <col min="9988" max="9988" width="9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" style="1"/>
    <col min="10243" max="10243" width="10.85546875" style="1" customWidth="1"/>
    <col min="10244" max="10244" width="9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" style="1"/>
    <col min="10499" max="10499" width="10.85546875" style="1" customWidth="1"/>
    <col min="10500" max="10500" width="9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" style="1"/>
    <col min="10755" max="10755" width="10.85546875" style="1" customWidth="1"/>
    <col min="10756" max="10756" width="9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" style="1"/>
    <col min="11011" max="11011" width="10.85546875" style="1" customWidth="1"/>
    <col min="11012" max="11012" width="9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" style="1"/>
    <col min="11267" max="11267" width="10.85546875" style="1" customWidth="1"/>
    <col min="11268" max="11268" width="9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" style="1"/>
    <col min="11523" max="11523" width="10.85546875" style="1" customWidth="1"/>
    <col min="11524" max="11524" width="9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" style="1"/>
    <col min="11779" max="11779" width="10.85546875" style="1" customWidth="1"/>
    <col min="11780" max="11780" width="9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" style="1"/>
    <col min="12035" max="12035" width="10.85546875" style="1" customWidth="1"/>
    <col min="12036" max="12036" width="9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" style="1"/>
    <col min="12291" max="12291" width="10.85546875" style="1" customWidth="1"/>
    <col min="12292" max="12292" width="9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" style="1"/>
    <col min="12547" max="12547" width="10.85546875" style="1" customWidth="1"/>
    <col min="12548" max="12548" width="9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" style="1"/>
    <col min="12803" max="12803" width="10.85546875" style="1" customWidth="1"/>
    <col min="12804" max="12804" width="9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" style="1"/>
    <col min="13059" max="13059" width="10.85546875" style="1" customWidth="1"/>
    <col min="13060" max="13060" width="9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" style="1"/>
    <col min="13315" max="13315" width="10.85546875" style="1" customWidth="1"/>
    <col min="13316" max="13316" width="9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" style="1"/>
    <col min="13571" max="13571" width="10.85546875" style="1" customWidth="1"/>
    <col min="13572" max="13572" width="9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" style="1"/>
    <col min="13827" max="13827" width="10.85546875" style="1" customWidth="1"/>
    <col min="13828" max="13828" width="9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" style="1"/>
    <col min="14083" max="14083" width="10.85546875" style="1" customWidth="1"/>
    <col min="14084" max="14084" width="9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" style="1"/>
    <col min="14339" max="14339" width="10.85546875" style="1" customWidth="1"/>
    <col min="14340" max="14340" width="9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" style="1"/>
    <col min="14595" max="14595" width="10.85546875" style="1" customWidth="1"/>
    <col min="14596" max="14596" width="9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" style="1"/>
    <col min="14851" max="14851" width="10.85546875" style="1" customWidth="1"/>
    <col min="14852" max="14852" width="9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" style="1"/>
    <col min="15107" max="15107" width="10.85546875" style="1" customWidth="1"/>
    <col min="15108" max="15108" width="9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" style="1"/>
    <col min="15363" max="15363" width="10.85546875" style="1" customWidth="1"/>
    <col min="15364" max="15364" width="9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" style="1"/>
    <col min="15619" max="15619" width="10.85546875" style="1" customWidth="1"/>
    <col min="15620" max="15620" width="9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" style="1"/>
    <col min="15875" max="15875" width="10.85546875" style="1" customWidth="1"/>
    <col min="15876" max="15876" width="9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" style="1"/>
    <col min="16131" max="16131" width="10.85546875" style="1" customWidth="1"/>
    <col min="16132" max="16132" width="9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" style="1"/>
  </cols>
  <sheetData>
    <row r="1" spans="2:9">
      <c r="C1" s="204" t="s">
        <v>5</v>
      </c>
      <c r="D1" s="204"/>
      <c r="E1" s="204"/>
      <c r="F1" s="204"/>
      <c r="G1" s="204"/>
      <c r="H1" s="204"/>
      <c r="I1" s="51"/>
    </row>
    <row r="2" spans="2:9">
      <c r="C2" s="82"/>
      <c r="D2" s="82"/>
      <c r="E2" s="82"/>
      <c r="F2" s="82"/>
      <c r="G2" s="82"/>
      <c r="H2" s="82"/>
      <c r="I2" s="51"/>
    </row>
    <row r="3" spans="2:9" s="38" customFormat="1" ht="27.75">
      <c r="B3" s="193" t="s">
        <v>56</v>
      </c>
      <c r="C3" s="193"/>
      <c r="D3" s="193"/>
      <c r="E3" s="193"/>
      <c r="F3" s="193"/>
      <c r="G3" s="193"/>
      <c r="H3" s="193"/>
    </row>
    <row r="4" spans="2:9" s="38" customFormat="1" ht="27.75">
      <c r="B4" s="193" t="s">
        <v>54</v>
      </c>
      <c r="C4" s="193"/>
      <c r="D4" s="193"/>
      <c r="E4" s="193"/>
      <c r="F4" s="193"/>
      <c r="G4" s="193"/>
      <c r="H4" s="193"/>
      <c r="I4" s="127"/>
    </row>
    <row r="5" spans="2:9" s="38" customFormat="1" ht="27.75">
      <c r="B5" s="193" t="s">
        <v>146</v>
      </c>
      <c r="C5" s="193"/>
      <c r="D5" s="193"/>
      <c r="E5" s="193"/>
      <c r="F5" s="193"/>
      <c r="G5" s="193"/>
      <c r="H5" s="193"/>
      <c r="I5" s="127"/>
    </row>
    <row r="6" spans="2:9" s="38" customFormat="1" ht="27.75">
      <c r="B6" s="193" t="s">
        <v>147</v>
      </c>
      <c r="C6" s="193"/>
      <c r="D6" s="193"/>
      <c r="E6" s="193"/>
      <c r="F6" s="193"/>
      <c r="G6" s="193"/>
      <c r="H6" s="193"/>
      <c r="I6" s="127"/>
    </row>
    <row r="7" spans="2:9" s="38" customFormat="1" ht="27.75">
      <c r="B7" s="196" t="s">
        <v>121</v>
      </c>
      <c r="C7" s="196"/>
      <c r="D7" s="196"/>
      <c r="E7" s="196"/>
      <c r="F7" s="196"/>
      <c r="G7" s="196"/>
      <c r="H7" s="196"/>
      <c r="I7" s="127"/>
    </row>
    <row r="8" spans="2:9" s="39" customFormat="1" ht="27.75">
      <c r="B8" s="193"/>
      <c r="C8" s="193"/>
      <c r="D8" s="193"/>
      <c r="E8" s="193"/>
      <c r="F8" s="193"/>
      <c r="G8" s="193"/>
      <c r="H8" s="193"/>
      <c r="I8" s="127"/>
    </row>
    <row r="9" spans="2:9" s="7" customFormat="1" ht="24">
      <c r="C9" s="8" t="s">
        <v>38</v>
      </c>
      <c r="G9" s="17"/>
      <c r="H9" s="17"/>
      <c r="I9" s="17"/>
    </row>
    <row r="10" spans="2:9" s="7" customFormat="1" ht="24">
      <c r="C10" s="18" t="s">
        <v>39</v>
      </c>
      <c r="G10" s="17"/>
      <c r="H10" s="17"/>
      <c r="I10" s="17"/>
    </row>
    <row r="11" spans="2:9" ht="24" thickBot="1">
      <c r="C11" s="3"/>
      <c r="D11" s="55"/>
      <c r="E11" s="55"/>
      <c r="F11" s="55"/>
      <c r="G11" s="56"/>
      <c r="H11" s="56"/>
    </row>
    <row r="12" spans="2:9" s="7" customFormat="1" ht="25.5" thickTop="1" thickBot="1">
      <c r="C12" s="18"/>
      <c r="D12" s="200" t="s">
        <v>6</v>
      </c>
      <c r="E12" s="200"/>
      <c r="F12" s="200"/>
      <c r="G12" s="54" t="s">
        <v>7</v>
      </c>
      <c r="H12" s="54" t="s">
        <v>8</v>
      </c>
      <c r="I12" s="17"/>
    </row>
    <row r="13" spans="2:9" s="7" customFormat="1" ht="24.75" thickTop="1">
      <c r="C13" s="18"/>
      <c r="D13" s="197" t="s">
        <v>52</v>
      </c>
      <c r="E13" s="198"/>
      <c r="F13" s="199"/>
      <c r="G13" s="53">
        <v>6</v>
      </c>
      <c r="H13" s="46">
        <f>G13*100/G$16</f>
        <v>54.545454545454547</v>
      </c>
      <c r="I13" s="17"/>
    </row>
    <row r="14" spans="2:9" s="7" customFormat="1" ht="24">
      <c r="C14" s="18"/>
      <c r="D14" s="205" t="s">
        <v>97</v>
      </c>
      <c r="E14" s="206"/>
      <c r="F14" s="207"/>
      <c r="G14" s="53">
        <v>4</v>
      </c>
      <c r="H14" s="46">
        <f>G14*100/G$16</f>
        <v>36.363636363636367</v>
      </c>
      <c r="I14" s="17"/>
    </row>
    <row r="15" spans="2:9" s="7" customFormat="1" ht="24">
      <c r="C15" s="18"/>
      <c r="D15" s="197" t="s">
        <v>51</v>
      </c>
      <c r="E15" s="198"/>
      <c r="F15" s="199"/>
      <c r="G15" s="53">
        <v>1</v>
      </c>
      <c r="H15" s="46">
        <f>G15*100/G$16</f>
        <v>9.0909090909090917</v>
      </c>
      <c r="I15" s="60"/>
    </row>
    <row r="16" spans="2:9" s="7" customFormat="1" ht="24.75" thickBot="1">
      <c r="C16" s="18"/>
      <c r="D16" s="200" t="s">
        <v>9</v>
      </c>
      <c r="E16" s="200"/>
      <c r="F16" s="200"/>
      <c r="G16" s="57">
        <f>SUM(G13:G15)</f>
        <v>11</v>
      </c>
      <c r="H16" s="58">
        <f>G16*100/G$16</f>
        <v>100</v>
      </c>
    </row>
    <row r="17" spans="3:9" s="7" customFormat="1" ht="24.75" thickTop="1">
      <c r="C17" s="18"/>
      <c r="D17" s="20"/>
      <c r="E17" s="20"/>
      <c r="F17" s="20"/>
      <c r="G17" s="21"/>
      <c r="H17" s="22"/>
    </row>
    <row r="18" spans="3:9" s="7" customFormat="1" ht="24">
      <c r="C18" s="18"/>
      <c r="D18" s="7" t="s">
        <v>82</v>
      </c>
      <c r="G18" s="17"/>
      <c r="H18" s="17"/>
    </row>
    <row r="19" spans="3:9">
      <c r="C19" s="1" t="s">
        <v>101</v>
      </c>
      <c r="E19" s="4"/>
      <c r="F19" s="4"/>
      <c r="G19" s="5"/>
      <c r="I19" s="1"/>
    </row>
    <row r="20" spans="3:9" ht="24">
      <c r="C20" s="7" t="s">
        <v>102</v>
      </c>
      <c r="E20" s="4"/>
      <c r="F20" s="4"/>
      <c r="G20" s="5"/>
      <c r="I20" s="1"/>
    </row>
    <row r="21" spans="3:9" ht="24">
      <c r="C21" s="7"/>
      <c r="E21" s="4"/>
      <c r="F21" s="4"/>
      <c r="G21" s="5"/>
      <c r="I21" s="1"/>
    </row>
    <row r="22" spans="3:9" s="7" customFormat="1" ht="24">
      <c r="C22" s="18" t="s">
        <v>57</v>
      </c>
      <c r="G22" s="124"/>
      <c r="H22" s="124"/>
      <c r="I22" s="124"/>
    </row>
    <row r="23" spans="3:9" ht="24" thickBot="1">
      <c r="C23" s="3"/>
      <c r="D23" s="55"/>
      <c r="E23" s="55"/>
      <c r="F23" s="55"/>
      <c r="G23" s="56"/>
      <c r="H23" s="56"/>
    </row>
    <row r="24" spans="3:9" s="7" customFormat="1" ht="25.5" thickTop="1" thickBot="1">
      <c r="C24" s="18"/>
      <c r="D24" s="200" t="s">
        <v>49</v>
      </c>
      <c r="E24" s="200"/>
      <c r="F24" s="200"/>
      <c r="G24" s="126" t="s">
        <v>7</v>
      </c>
      <c r="H24" s="126" t="s">
        <v>8</v>
      </c>
      <c r="I24" s="124"/>
    </row>
    <row r="25" spans="3:9" s="7" customFormat="1" ht="24.75" thickTop="1">
      <c r="C25" s="18"/>
      <c r="D25" s="201" t="s">
        <v>104</v>
      </c>
      <c r="E25" s="202" t="s">
        <v>90</v>
      </c>
      <c r="F25" s="203" t="s">
        <v>90</v>
      </c>
      <c r="G25" s="53">
        <v>4</v>
      </c>
      <c r="H25" s="46">
        <f>G25*100/G$29</f>
        <v>36.363636363636367</v>
      </c>
      <c r="I25" s="124"/>
    </row>
    <row r="26" spans="3:9" s="7" customFormat="1" ht="24">
      <c r="C26" s="18"/>
      <c r="D26" s="180" t="s">
        <v>105</v>
      </c>
      <c r="E26" s="181"/>
      <c r="F26" s="182"/>
      <c r="G26" s="53">
        <v>1</v>
      </c>
      <c r="H26" s="46">
        <f t="shared" ref="H26:H29" si="0">G26*100/G$29</f>
        <v>9.0909090909090917</v>
      </c>
      <c r="I26" s="124"/>
    </row>
    <row r="27" spans="3:9" s="7" customFormat="1" ht="24">
      <c r="C27" s="18"/>
      <c r="D27" s="180" t="s">
        <v>106</v>
      </c>
      <c r="E27" s="181"/>
      <c r="F27" s="182"/>
      <c r="G27" s="53">
        <v>1</v>
      </c>
      <c r="H27" s="46">
        <f t="shared" si="0"/>
        <v>9.0909090909090917</v>
      </c>
      <c r="I27" s="124"/>
    </row>
    <row r="28" spans="3:9" s="7" customFormat="1" ht="24">
      <c r="C28" s="18"/>
      <c r="D28" s="197" t="s">
        <v>50</v>
      </c>
      <c r="E28" s="198"/>
      <c r="F28" s="199"/>
      <c r="G28" s="53">
        <v>5</v>
      </c>
      <c r="H28" s="46">
        <f t="shared" si="0"/>
        <v>45.454545454545453</v>
      </c>
      <c r="I28" s="124"/>
    </row>
    <row r="29" spans="3:9" s="7" customFormat="1" ht="24.75" thickBot="1">
      <c r="C29" s="18"/>
      <c r="D29" s="200" t="s">
        <v>9</v>
      </c>
      <c r="E29" s="200"/>
      <c r="F29" s="200"/>
      <c r="G29" s="57">
        <f>SUM(G25:G28)</f>
        <v>11</v>
      </c>
      <c r="H29" s="37">
        <f t="shared" si="0"/>
        <v>100</v>
      </c>
    </row>
    <row r="30" spans="3:9" s="7" customFormat="1" ht="24.75" thickTop="1">
      <c r="C30" s="18"/>
      <c r="D30" s="20"/>
      <c r="E30" s="20"/>
      <c r="F30" s="20"/>
      <c r="G30" s="21"/>
      <c r="H30" s="22"/>
    </row>
    <row r="31" spans="3:9" s="7" customFormat="1" ht="24">
      <c r="C31" s="18"/>
      <c r="D31" s="20"/>
      <c r="E31" s="20"/>
      <c r="F31" s="20"/>
      <c r="G31" s="21"/>
      <c r="H31" s="22"/>
    </row>
    <row r="32" spans="3:9" s="7" customFormat="1" ht="24">
      <c r="C32" s="18"/>
      <c r="D32" s="20"/>
      <c r="E32" s="20"/>
      <c r="F32" s="20"/>
      <c r="G32" s="21"/>
      <c r="H32" s="22"/>
    </row>
    <row r="33" spans="3:8" s="7" customFormat="1" ht="24">
      <c r="C33" s="204" t="s">
        <v>34</v>
      </c>
      <c r="D33" s="204"/>
      <c r="E33" s="204"/>
      <c r="F33" s="204"/>
      <c r="G33" s="204"/>
      <c r="H33" s="204"/>
    </row>
    <row r="34" spans="3:8" s="7" customFormat="1" ht="24">
      <c r="C34" s="18"/>
      <c r="D34" s="20"/>
      <c r="E34" s="20"/>
      <c r="F34" s="20"/>
      <c r="G34" s="21"/>
      <c r="H34" s="22"/>
    </row>
    <row r="35" spans="3:8" s="7" customFormat="1" ht="24">
      <c r="C35" s="18"/>
      <c r="D35" s="20"/>
      <c r="E35" s="20"/>
      <c r="F35" s="20"/>
      <c r="G35" s="21"/>
      <c r="H35" s="22"/>
    </row>
    <row r="36" spans="3:8" s="7" customFormat="1" ht="24">
      <c r="C36" s="18"/>
      <c r="D36" s="7" t="s">
        <v>83</v>
      </c>
      <c r="G36" s="124"/>
      <c r="H36" s="124"/>
    </row>
    <row r="37" spans="3:8" s="7" customFormat="1" ht="24">
      <c r="C37" s="7" t="s">
        <v>103</v>
      </c>
      <c r="G37" s="124"/>
      <c r="H37" s="124"/>
    </row>
    <row r="38" spans="3:8" s="7" customFormat="1" ht="24">
      <c r="C38" s="7" t="s">
        <v>145</v>
      </c>
      <c r="G38" s="124"/>
      <c r="H38" s="124"/>
    </row>
    <row r="39" spans="3:8" s="7" customFormat="1" ht="24">
      <c r="G39" s="124"/>
      <c r="H39" s="124"/>
    </row>
    <row r="40" spans="3:8" s="7" customFormat="1" ht="24">
      <c r="C40" s="18" t="s">
        <v>58</v>
      </c>
      <c r="G40" s="17"/>
      <c r="H40" s="17"/>
    </row>
    <row r="41" spans="3:8" s="7" customFormat="1" ht="24.75" thickBot="1">
      <c r="D41" s="7" t="s">
        <v>43</v>
      </c>
      <c r="G41" s="80"/>
      <c r="H41" s="80"/>
    </row>
    <row r="42" spans="3:8" s="7" customFormat="1" ht="24.75" thickTop="1">
      <c r="D42" s="212" t="s">
        <v>10</v>
      </c>
      <c r="E42" s="212"/>
      <c r="F42" s="212"/>
      <c r="G42" s="23" t="s">
        <v>7</v>
      </c>
      <c r="H42" s="23" t="s">
        <v>8</v>
      </c>
    </row>
    <row r="43" spans="3:8" s="7" customFormat="1" ht="24">
      <c r="D43" s="211" t="s">
        <v>13</v>
      </c>
      <c r="E43" s="211"/>
      <c r="F43" s="211"/>
      <c r="G43" s="24">
        <v>3</v>
      </c>
      <c r="H43" s="19">
        <f t="shared" ref="H43:H51" si="1">G43*100/G$51</f>
        <v>21.428571428571427</v>
      </c>
    </row>
    <row r="44" spans="3:8" s="7" customFormat="1" ht="24">
      <c r="D44" s="211" t="s">
        <v>45</v>
      </c>
      <c r="E44" s="211"/>
      <c r="F44" s="211"/>
      <c r="G44" s="24">
        <v>2</v>
      </c>
      <c r="H44" s="19">
        <f t="shared" si="1"/>
        <v>14.285714285714286</v>
      </c>
    </row>
    <row r="45" spans="3:8" s="7" customFormat="1" ht="24">
      <c r="D45" s="211" t="s">
        <v>11</v>
      </c>
      <c r="E45" s="211"/>
      <c r="F45" s="211"/>
      <c r="G45" s="24">
        <v>2</v>
      </c>
      <c r="H45" s="19">
        <f t="shared" si="1"/>
        <v>14.285714285714286</v>
      </c>
    </row>
    <row r="46" spans="3:8" s="7" customFormat="1" ht="24">
      <c r="D46" s="197" t="s">
        <v>12</v>
      </c>
      <c r="E46" s="198"/>
      <c r="F46" s="199"/>
      <c r="G46" s="24">
        <v>2</v>
      </c>
      <c r="H46" s="19">
        <f t="shared" si="1"/>
        <v>14.285714285714286</v>
      </c>
    </row>
    <row r="47" spans="3:8" s="7" customFormat="1" ht="24">
      <c r="D47" s="211" t="s">
        <v>47</v>
      </c>
      <c r="E47" s="211"/>
      <c r="F47" s="211"/>
      <c r="G47" s="24">
        <v>2</v>
      </c>
      <c r="H47" s="19">
        <f t="shared" si="1"/>
        <v>14.285714285714286</v>
      </c>
    </row>
    <row r="48" spans="3:8" s="7" customFormat="1" ht="24">
      <c r="D48" s="211" t="s">
        <v>14</v>
      </c>
      <c r="E48" s="211"/>
      <c r="F48" s="211"/>
      <c r="G48" s="24">
        <v>1</v>
      </c>
      <c r="H48" s="19">
        <f t="shared" si="1"/>
        <v>7.1428571428571432</v>
      </c>
    </row>
    <row r="49" spans="3:9" s="7" customFormat="1" ht="24">
      <c r="D49" s="197" t="s">
        <v>60</v>
      </c>
      <c r="E49" s="198"/>
      <c r="F49" s="199"/>
      <c r="G49" s="24">
        <v>1</v>
      </c>
      <c r="H49" s="19">
        <f t="shared" si="1"/>
        <v>7.1428571428571432</v>
      </c>
    </row>
    <row r="50" spans="3:9" s="7" customFormat="1" ht="24">
      <c r="D50" s="61" t="s">
        <v>59</v>
      </c>
      <c r="E50" s="62"/>
      <c r="F50" s="62"/>
      <c r="G50" s="24">
        <v>1</v>
      </c>
      <c r="H50" s="19">
        <f t="shared" si="1"/>
        <v>7.1428571428571432</v>
      </c>
    </row>
    <row r="51" spans="3:9" s="7" customFormat="1" ht="24.75" thickBot="1">
      <c r="D51" s="208" t="s">
        <v>9</v>
      </c>
      <c r="E51" s="209"/>
      <c r="F51" s="210"/>
      <c r="G51" s="25">
        <f>SUM(G43:G50)</f>
        <v>14</v>
      </c>
      <c r="H51" s="37">
        <f t="shared" si="1"/>
        <v>100</v>
      </c>
    </row>
    <row r="52" spans="3:9" s="7" customFormat="1" ht="24.75" thickTop="1">
      <c r="D52" s="20"/>
      <c r="E52" s="20"/>
      <c r="F52" s="20"/>
      <c r="G52" s="21"/>
      <c r="H52" s="22"/>
    </row>
    <row r="53" spans="3:9" s="7" customFormat="1" ht="24">
      <c r="C53" s="15"/>
      <c r="D53" s="7" t="s">
        <v>84</v>
      </c>
      <c r="G53" s="17"/>
      <c r="H53" s="17"/>
      <c r="I53" s="17"/>
    </row>
    <row r="54" spans="3:9" s="7" customFormat="1" ht="24">
      <c r="C54" s="7" t="s">
        <v>85</v>
      </c>
      <c r="G54" s="17"/>
      <c r="H54" s="17"/>
      <c r="I54" s="17"/>
    </row>
    <row r="55" spans="3:9" ht="24">
      <c r="C55" s="7" t="s">
        <v>86</v>
      </c>
    </row>
    <row r="56" spans="3:9" s="7" customFormat="1" ht="24">
      <c r="C56" s="7" t="s">
        <v>87</v>
      </c>
      <c r="G56" s="59"/>
      <c r="H56" s="59"/>
      <c r="I56" s="59"/>
    </row>
    <row r="57" spans="3:9" s="7" customFormat="1" ht="24">
      <c r="G57" s="124"/>
      <c r="H57" s="124"/>
      <c r="I57" s="124"/>
    </row>
  </sheetData>
  <mergeCells count="26">
    <mergeCell ref="D51:F51"/>
    <mergeCell ref="D16:F16"/>
    <mergeCell ref="D47:F47"/>
    <mergeCell ref="D48:F48"/>
    <mergeCell ref="D42:F42"/>
    <mergeCell ref="D43:F43"/>
    <mergeCell ref="D44:F44"/>
    <mergeCell ref="D45:F45"/>
    <mergeCell ref="D29:F29"/>
    <mergeCell ref="D46:F46"/>
    <mergeCell ref="D49:F49"/>
    <mergeCell ref="D28:F28"/>
    <mergeCell ref="D15:F15"/>
    <mergeCell ref="D24:F24"/>
    <mergeCell ref="D25:F25"/>
    <mergeCell ref="C33:H33"/>
    <mergeCell ref="C1:H1"/>
    <mergeCell ref="D13:F13"/>
    <mergeCell ref="D14:F14"/>
    <mergeCell ref="D12:F12"/>
    <mergeCell ref="B8:H8"/>
    <mergeCell ref="B3:H3"/>
    <mergeCell ref="B4:H4"/>
    <mergeCell ref="B5:H5"/>
    <mergeCell ref="B6:H6"/>
    <mergeCell ref="B7:H7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zoomScale="120" zoomScaleNormal="120" workbookViewId="0">
      <selection sqref="A1:H1"/>
    </sheetView>
  </sheetViews>
  <sheetFormatPr defaultRowHeight="23.25"/>
  <cols>
    <col min="1" max="1" width="1" style="1" customWidth="1"/>
    <col min="2" max="2" width="7.7109375" style="1" customWidth="1"/>
    <col min="3" max="3" width="9.140625" style="1"/>
    <col min="4" max="4" width="15.42578125" style="1" customWidth="1"/>
    <col min="5" max="5" width="31.7109375" style="1" customWidth="1"/>
    <col min="6" max="6" width="6.140625" style="2" customWidth="1"/>
    <col min="7" max="7" width="6.5703125" style="2" customWidth="1"/>
    <col min="8" max="8" width="13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0" customFormat="1" ht="24">
      <c r="A1" s="226" t="s">
        <v>33</v>
      </c>
      <c r="B1" s="226"/>
      <c r="C1" s="226"/>
      <c r="D1" s="226"/>
      <c r="E1" s="226"/>
      <c r="F1" s="226"/>
      <c r="G1" s="226"/>
      <c r="H1" s="226"/>
    </row>
    <row r="2" spans="1:10" ht="13.5" customHeight="1">
      <c r="B2" s="2"/>
      <c r="C2" s="2"/>
      <c r="D2" s="2"/>
      <c r="E2" s="2"/>
      <c r="I2" s="6"/>
    </row>
    <row r="3" spans="1:10" s="175" customFormat="1" ht="19.5" customHeight="1">
      <c r="B3" s="174" t="s">
        <v>40</v>
      </c>
      <c r="F3" s="176"/>
      <c r="G3" s="176"/>
      <c r="H3" s="176"/>
    </row>
    <row r="4" spans="1:10" s="175" customFormat="1" ht="22.5" customHeight="1" thickBot="1">
      <c r="B4" s="178" t="s">
        <v>107</v>
      </c>
      <c r="F4" s="179"/>
      <c r="G4" s="179"/>
      <c r="H4" s="179"/>
    </row>
    <row r="5" spans="1:10" s="163" customFormat="1" ht="15.75" customHeight="1" thickTop="1">
      <c r="B5" s="216" t="s">
        <v>15</v>
      </c>
      <c r="C5" s="217"/>
      <c r="D5" s="217"/>
      <c r="E5" s="218"/>
      <c r="F5" s="222"/>
      <c r="G5" s="224" t="s">
        <v>16</v>
      </c>
      <c r="H5" s="177" t="s">
        <v>70</v>
      </c>
    </row>
    <row r="6" spans="1:10" s="7" customFormat="1" ht="17.25" customHeight="1" thickBot="1">
      <c r="B6" s="219"/>
      <c r="C6" s="220"/>
      <c r="D6" s="220"/>
      <c r="E6" s="221"/>
      <c r="F6" s="223"/>
      <c r="G6" s="225"/>
      <c r="H6" s="168" t="s">
        <v>71</v>
      </c>
    </row>
    <row r="7" spans="1:10" s="7" customFormat="1" ht="24.75" thickTop="1">
      <c r="B7" s="26" t="s">
        <v>27</v>
      </c>
      <c r="C7" s="27"/>
      <c r="D7" s="27"/>
      <c r="E7" s="28"/>
      <c r="F7" s="47"/>
      <c r="G7" s="20"/>
      <c r="H7" s="47"/>
      <c r="I7" s="9"/>
    </row>
    <row r="8" spans="1:10" s="7" customFormat="1" ht="24">
      <c r="B8" s="227" t="s">
        <v>108</v>
      </c>
      <c r="C8" s="228"/>
      <c r="D8" s="228"/>
      <c r="E8" s="228"/>
      <c r="F8" s="29">
        <f>DATA!U13</f>
        <v>3.2727272727272729</v>
      </c>
      <c r="G8" s="29">
        <f>DATA!U14</f>
        <v>1.2720777563426768</v>
      </c>
      <c r="H8" s="30" t="str">
        <f>IF(F8&gt;4.5,"มากที่สุด",IF(F8&gt;3.5,"มาก",IF(F8&gt;2.5,"ปานกลาง",IF(F8&gt;1.5,"น้อย",IF(F8&lt;=1.5,"น้อยที่สุด")))))</f>
        <v>ปานกลาง</v>
      </c>
    </row>
    <row r="9" spans="1:10" s="7" customFormat="1" ht="21.75" customHeight="1" thickBot="1">
      <c r="B9" s="213" t="s">
        <v>28</v>
      </c>
      <c r="C9" s="214"/>
      <c r="D9" s="214"/>
      <c r="E9" s="215"/>
      <c r="F9" s="189">
        <f>SUM(F8)</f>
        <v>3.2727272727272729</v>
      </c>
      <c r="G9" s="189">
        <f>SUM(G8)</f>
        <v>1.2720777563426768</v>
      </c>
      <c r="H9" s="170" t="str">
        <f t="shared" ref="H9" si="0">IF(F9&gt;4.5,"มากที่สุด",IF(F9&gt;3.5,"มาก",IF(F9&gt;2.5,"ปานกลาง",IF(F9&gt;1.5,"น้อย",IF(F9&lt;=1.5,"น้อยที่สุด")))))</f>
        <v>ปานกลาง</v>
      </c>
    </row>
    <row r="10" spans="1:10" s="7" customFormat="1" ht="24.75" thickTop="1">
      <c r="B10" s="31" t="s">
        <v>29</v>
      </c>
      <c r="C10" s="32"/>
      <c r="D10" s="32"/>
      <c r="E10" s="33"/>
      <c r="F10" s="34"/>
      <c r="G10" s="34"/>
      <c r="H10" s="33"/>
    </row>
    <row r="11" spans="1:10" s="7" customFormat="1" ht="24">
      <c r="B11" s="227" t="s">
        <v>109</v>
      </c>
      <c r="C11" s="228"/>
      <c r="D11" s="228"/>
      <c r="E11" s="228"/>
      <c r="F11" s="29">
        <f>DATA!V13</f>
        <v>4.1818181818181817</v>
      </c>
      <c r="G11" s="29">
        <f>DATA!V14</f>
        <v>0.75075719352954762</v>
      </c>
      <c r="H11" s="30" t="str">
        <f>IF(F11&gt;4.5,"มากที่สุด",IF(F11&gt;3.5,"มาก",IF(F11&gt;2.5,"ปานกลาง",IF(F11&gt;1.5,"น้อย",IF(F11&lt;=1.5,"น้อยที่สุด")))))</f>
        <v>มาก</v>
      </c>
    </row>
    <row r="12" spans="1:10" s="7" customFormat="1" ht="22.5" customHeight="1" thickBot="1">
      <c r="B12" s="213" t="s">
        <v>28</v>
      </c>
      <c r="C12" s="214"/>
      <c r="D12" s="214"/>
      <c r="E12" s="215"/>
      <c r="F12" s="169">
        <f>SUM(F11)</f>
        <v>4.1818181818181817</v>
      </c>
      <c r="G12" s="171">
        <f>SUM(G11)</f>
        <v>0.75075719352954762</v>
      </c>
      <c r="H12" s="170" t="str">
        <f t="shared" ref="H12" si="1">IF(F12&gt;4.5,"มากที่สุด",IF(F12&gt;3.5,"มาก",IF(F12&gt;2.5,"ปานกลาง",IF(F12&gt;1.5,"น้อย",IF(F12&lt;=1.5,"น้อยที่สุด")))))</f>
        <v>มาก</v>
      </c>
      <c r="J12" s="35"/>
    </row>
    <row r="13" spans="1:10" s="7" customFormat="1" ht="24.75" thickTop="1">
      <c r="B13" s="9"/>
      <c r="C13" s="9"/>
      <c r="D13" s="9"/>
      <c r="E13" s="9"/>
      <c r="F13" s="36"/>
      <c r="G13" s="36"/>
      <c r="H13" s="36"/>
    </row>
    <row r="14" spans="1:10" s="7" customFormat="1" ht="24">
      <c r="B14" s="15"/>
      <c r="C14" s="15" t="s">
        <v>61</v>
      </c>
      <c r="D14" s="15"/>
      <c r="E14" s="15"/>
      <c r="F14" s="15"/>
      <c r="G14" s="15"/>
      <c r="H14" s="15"/>
      <c r="I14" s="15"/>
      <c r="J14" s="15"/>
    </row>
    <row r="15" spans="1:10" s="7" customFormat="1" ht="24">
      <c r="B15" s="15" t="s">
        <v>110</v>
      </c>
      <c r="C15" s="15"/>
      <c r="D15" s="15"/>
      <c r="E15" s="15"/>
      <c r="F15" s="15"/>
      <c r="G15" s="15"/>
      <c r="H15" s="15"/>
      <c r="I15" s="15"/>
      <c r="J15" s="15"/>
    </row>
    <row r="16" spans="1:10" s="7" customFormat="1" ht="24">
      <c r="B16" s="15" t="s">
        <v>111</v>
      </c>
      <c r="C16" s="15"/>
      <c r="D16" s="15"/>
      <c r="E16" s="15"/>
      <c r="F16" s="15"/>
      <c r="G16" s="15"/>
      <c r="H16" s="15"/>
      <c r="I16" s="15"/>
      <c r="J16" s="15"/>
    </row>
    <row r="17" spans="1:10" s="7" customFormat="1" ht="24">
      <c r="A17" s="45"/>
      <c r="B17" s="45"/>
      <c r="C17" s="45"/>
      <c r="D17" s="45"/>
      <c r="E17" s="45"/>
      <c r="F17" s="45"/>
      <c r="G17" s="15"/>
      <c r="H17" s="15"/>
    </row>
    <row r="18" spans="1:10" s="7" customFormat="1" ht="24">
      <c r="B18" s="15"/>
      <c r="C18" s="15"/>
      <c r="D18" s="15"/>
      <c r="E18" s="15"/>
      <c r="F18" s="15"/>
      <c r="G18" s="15"/>
      <c r="H18" s="15"/>
      <c r="I18" s="15"/>
      <c r="J18" s="15"/>
    </row>
    <row r="19" spans="1:10" s="7" customFormat="1" ht="24">
      <c r="B19" s="15"/>
      <c r="C19" s="15"/>
      <c r="D19" s="15"/>
      <c r="E19" s="15"/>
      <c r="F19" s="15"/>
      <c r="G19" s="15"/>
      <c r="H19" s="15"/>
      <c r="I19" s="15"/>
      <c r="J19" s="15"/>
    </row>
    <row r="20" spans="1:10" s="10" customFormat="1" ht="24">
      <c r="B20" s="42"/>
      <c r="C20" s="42"/>
      <c r="D20" s="42"/>
      <c r="E20" s="42"/>
      <c r="F20" s="43"/>
      <c r="G20" s="43"/>
      <c r="H20" s="44"/>
    </row>
  </sheetData>
  <mergeCells count="8">
    <mergeCell ref="B12:E12"/>
    <mergeCell ref="B5:E6"/>
    <mergeCell ref="F5:F6"/>
    <mergeCell ref="G5:G6"/>
    <mergeCell ref="A1:H1"/>
    <mergeCell ref="B8:E8"/>
    <mergeCell ref="B9:E9"/>
    <mergeCell ref="B11:E11"/>
  </mergeCells>
  <pageMargins left="0.7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142875</xdr:colOff>
                <xdr:row>4</xdr:row>
                <xdr:rowOff>133350</xdr:rowOff>
              </from>
              <to>
                <xdr:col>5</xdr:col>
                <xdr:colOff>285750</xdr:colOff>
                <xdr:row>5</xdr:row>
                <xdr:rowOff>57150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"/>
  <sheetViews>
    <sheetView zoomScale="120" zoomScaleNormal="120" workbookViewId="0">
      <selection activeCell="I45" sqref="I45"/>
    </sheetView>
  </sheetViews>
  <sheetFormatPr defaultRowHeight="27.75"/>
  <cols>
    <col min="1" max="1" width="9.7109375" style="16" customWidth="1"/>
    <col min="2" max="2" width="7.7109375" style="16" customWidth="1"/>
    <col min="3" max="3" width="9.140625" style="16"/>
    <col min="4" max="4" width="15.42578125" style="16" customWidth="1"/>
    <col min="5" max="5" width="36.7109375" style="16" customWidth="1"/>
    <col min="6" max="6" width="5.5703125" style="96" customWidth="1"/>
    <col min="7" max="7" width="5.7109375" style="96" customWidth="1"/>
    <col min="8" max="8" width="11.140625" style="96" customWidth="1"/>
    <col min="9" max="257" width="9.140625" style="16"/>
    <col min="258" max="258" width="10.85546875" style="16" customWidth="1"/>
    <col min="259" max="259" width="9.140625" style="16"/>
    <col min="260" max="260" width="15.42578125" style="16" customWidth="1"/>
    <col min="261" max="261" width="30.85546875" style="16" customWidth="1"/>
    <col min="262" max="262" width="6.85546875" style="16" customWidth="1"/>
    <col min="263" max="263" width="7" style="16" customWidth="1"/>
    <col min="264" max="264" width="13.7109375" style="16" customWidth="1"/>
    <col min="265" max="513" width="9.140625" style="16"/>
    <col min="514" max="514" width="10.85546875" style="16" customWidth="1"/>
    <col min="515" max="515" width="9.140625" style="16"/>
    <col min="516" max="516" width="15.42578125" style="16" customWidth="1"/>
    <col min="517" max="517" width="30.85546875" style="16" customWidth="1"/>
    <col min="518" max="518" width="6.85546875" style="16" customWidth="1"/>
    <col min="519" max="519" width="7" style="16" customWidth="1"/>
    <col min="520" max="520" width="13.7109375" style="16" customWidth="1"/>
    <col min="521" max="769" width="9.140625" style="16"/>
    <col min="770" max="770" width="10.85546875" style="16" customWidth="1"/>
    <col min="771" max="771" width="9.140625" style="16"/>
    <col min="772" max="772" width="15.42578125" style="16" customWidth="1"/>
    <col min="773" max="773" width="30.85546875" style="16" customWidth="1"/>
    <col min="774" max="774" width="6.85546875" style="16" customWidth="1"/>
    <col min="775" max="775" width="7" style="16" customWidth="1"/>
    <col min="776" max="776" width="13.7109375" style="16" customWidth="1"/>
    <col min="777" max="1025" width="9.140625" style="16"/>
    <col min="1026" max="1026" width="10.85546875" style="16" customWidth="1"/>
    <col min="1027" max="1027" width="9.140625" style="16"/>
    <col min="1028" max="1028" width="15.42578125" style="16" customWidth="1"/>
    <col min="1029" max="1029" width="30.85546875" style="16" customWidth="1"/>
    <col min="1030" max="1030" width="6.85546875" style="16" customWidth="1"/>
    <col min="1031" max="1031" width="7" style="16" customWidth="1"/>
    <col min="1032" max="1032" width="13.7109375" style="16" customWidth="1"/>
    <col min="1033" max="1281" width="9.140625" style="16"/>
    <col min="1282" max="1282" width="10.85546875" style="16" customWidth="1"/>
    <col min="1283" max="1283" width="9.140625" style="16"/>
    <col min="1284" max="1284" width="15.42578125" style="16" customWidth="1"/>
    <col min="1285" max="1285" width="30.85546875" style="16" customWidth="1"/>
    <col min="1286" max="1286" width="6.85546875" style="16" customWidth="1"/>
    <col min="1287" max="1287" width="7" style="16" customWidth="1"/>
    <col min="1288" max="1288" width="13.7109375" style="16" customWidth="1"/>
    <col min="1289" max="1537" width="9.140625" style="16"/>
    <col min="1538" max="1538" width="10.85546875" style="16" customWidth="1"/>
    <col min="1539" max="1539" width="9.140625" style="16"/>
    <col min="1540" max="1540" width="15.42578125" style="16" customWidth="1"/>
    <col min="1541" max="1541" width="30.85546875" style="16" customWidth="1"/>
    <col min="1542" max="1542" width="6.85546875" style="16" customWidth="1"/>
    <col min="1543" max="1543" width="7" style="16" customWidth="1"/>
    <col min="1544" max="1544" width="13.7109375" style="16" customWidth="1"/>
    <col min="1545" max="1793" width="9.140625" style="16"/>
    <col min="1794" max="1794" width="10.85546875" style="16" customWidth="1"/>
    <col min="1795" max="1795" width="9.140625" style="16"/>
    <col min="1796" max="1796" width="15.42578125" style="16" customWidth="1"/>
    <col min="1797" max="1797" width="30.85546875" style="16" customWidth="1"/>
    <col min="1798" max="1798" width="6.85546875" style="16" customWidth="1"/>
    <col min="1799" max="1799" width="7" style="16" customWidth="1"/>
    <col min="1800" max="1800" width="13.7109375" style="16" customWidth="1"/>
    <col min="1801" max="2049" width="9.140625" style="16"/>
    <col min="2050" max="2050" width="10.85546875" style="16" customWidth="1"/>
    <col min="2051" max="2051" width="9.140625" style="16"/>
    <col min="2052" max="2052" width="15.42578125" style="16" customWidth="1"/>
    <col min="2053" max="2053" width="30.85546875" style="16" customWidth="1"/>
    <col min="2054" max="2054" width="6.85546875" style="16" customWidth="1"/>
    <col min="2055" max="2055" width="7" style="16" customWidth="1"/>
    <col min="2056" max="2056" width="13.7109375" style="16" customWidth="1"/>
    <col min="2057" max="2305" width="9.140625" style="16"/>
    <col min="2306" max="2306" width="10.85546875" style="16" customWidth="1"/>
    <col min="2307" max="2307" width="9.140625" style="16"/>
    <col min="2308" max="2308" width="15.42578125" style="16" customWidth="1"/>
    <col min="2309" max="2309" width="30.85546875" style="16" customWidth="1"/>
    <col min="2310" max="2310" width="6.85546875" style="16" customWidth="1"/>
    <col min="2311" max="2311" width="7" style="16" customWidth="1"/>
    <col min="2312" max="2312" width="13.7109375" style="16" customWidth="1"/>
    <col min="2313" max="2561" width="9.140625" style="16"/>
    <col min="2562" max="2562" width="10.85546875" style="16" customWidth="1"/>
    <col min="2563" max="2563" width="9.140625" style="16"/>
    <col min="2564" max="2564" width="15.42578125" style="16" customWidth="1"/>
    <col min="2565" max="2565" width="30.85546875" style="16" customWidth="1"/>
    <col min="2566" max="2566" width="6.85546875" style="16" customWidth="1"/>
    <col min="2567" max="2567" width="7" style="16" customWidth="1"/>
    <col min="2568" max="2568" width="13.7109375" style="16" customWidth="1"/>
    <col min="2569" max="2817" width="9.140625" style="16"/>
    <col min="2818" max="2818" width="10.85546875" style="16" customWidth="1"/>
    <col min="2819" max="2819" width="9.140625" style="16"/>
    <col min="2820" max="2820" width="15.42578125" style="16" customWidth="1"/>
    <col min="2821" max="2821" width="30.85546875" style="16" customWidth="1"/>
    <col min="2822" max="2822" width="6.85546875" style="16" customWidth="1"/>
    <col min="2823" max="2823" width="7" style="16" customWidth="1"/>
    <col min="2824" max="2824" width="13.7109375" style="16" customWidth="1"/>
    <col min="2825" max="3073" width="9.140625" style="16"/>
    <col min="3074" max="3074" width="10.85546875" style="16" customWidth="1"/>
    <col min="3075" max="3075" width="9.140625" style="16"/>
    <col min="3076" max="3076" width="15.42578125" style="16" customWidth="1"/>
    <col min="3077" max="3077" width="30.85546875" style="16" customWidth="1"/>
    <col min="3078" max="3078" width="6.85546875" style="16" customWidth="1"/>
    <col min="3079" max="3079" width="7" style="16" customWidth="1"/>
    <col min="3080" max="3080" width="13.7109375" style="16" customWidth="1"/>
    <col min="3081" max="3329" width="9.140625" style="16"/>
    <col min="3330" max="3330" width="10.85546875" style="16" customWidth="1"/>
    <col min="3331" max="3331" width="9.140625" style="16"/>
    <col min="3332" max="3332" width="15.42578125" style="16" customWidth="1"/>
    <col min="3333" max="3333" width="30.85546875" style="16" customWidth="1"/>
    <col min="3334" max="3334" width="6.85546875" style="16" customWidth="1"/>
    <col min="3335" max="3335" width="7" style="16" customWidth="1"/>
    <col min="3336" max="3336" width="13.7109375" style="16" customWidth="1"/>
    <col min="3337" max="3585" width="9.140625" style="16"/>
    <col min="3586" max="3586" width="10.85546875" style="16" customWidth="1"/>
    <col min="3587" max="3587" width="9.140625" style="16"/>
    <col min="3588" max="3588" width="15.42578125" style="16" customWidth="1"/>
    <col min="3589" max="3589" width="30.85546875" style="16" customWidth="1"/>
    <col min="3590" max="3590" width="6.85546875" style="16" customWidth="1"/>
    <col min="3591" max="3591" width="7" style="16" customWidth="1"/>
    <col min="3592" max="3592" width="13.7109375" style="16" customWidth="1"/>
    <col min="3593" max="3841" width="9.140625" style="16"/>
    <col min="3842" max="3842" width="10.85546875" style="16" customWidth="1"/>
    <col min="3843" max="3843" width="9.140625" style="16"/>
    <col min="3844" max="3844" width="15.42578125" style="16" customWidth="1"/>
    <col min="3845" max="3845" width="30.85546875" style="16" customWidth="1"/>
    <col min="3846" max="3846" width="6.85546875" style="16" customWidth="1"/>
    <col min="3847" max="3847" width="7" style="16" customWidth="1"/>
    <col min="3848" max="3848" width="13.7109375" style="16" customWidth="1"/>
    <col min="3849" max="4097" width="9.140625" style="16"/>
    <col min="4098" max="4098" width="10.85546875" style="16" customWidth="1"/>
    <col min="4099" max="4099" width="9.140625" style="16"/>
    <col min="4100" max="4100" width="15.42578125" style="16" customWidth="1"/>
    <col min="4101" max="4101" width="30.85546875" style="16" customWidth="1"/>
    <col min="4102" max="4102" width="6.85546875" style="16" customWidth="1"/>
    <col min="4103" max="4103" width="7" style="16" customWidth="1"/>
    <col min="4104" max="4104" width="13.7109375" style="16" customWidth="1"/>
    <col min="4105" max="4353" width="9.140625" style="16"/>
    <col min="4354" max="4354" width="10.85546875" style="16" customWidth="1"/>
    <col min="4355" max="4355" width="9.140625" style="16"/>
    <col min="4356" max="4356" width="15.42578125" style="16" customWidth="1"/>
    <col min="4357" max="4357" width="30.85546875" style="16" customWidth="1"/>
    <col min="4358" max="4358" width="6.85546875" style="16" customWidth="1"/>
    <col min="4359" max="4359" width="7" style="16" customWidth="1"/>
    <col min="4360" max="4360" width="13.7109375" style="16" customWidth="1"/>
    <col min="4361" max="4609" width="9.140625" style="16"/>
    <col min="4610" max="4610" width="10.85546875" style="16" customWidth="1"/>
    <col min="4611" max="4611" width="9.140625" style="16"/>
    <col min="4612" max="4612" width="15.42578125" style="16" customWidth="1"/>
    <col min="4613" max="4613" width="30.85546875" style="16" customWidth="1"/>
    <col min="4614" max="4614" width="6.85546875" style="16" customWidth="1"/>
    <col min="4615" max="4615" width="7" style="16" customWidth="1"/>
    <col min="4616" max="4616" width="13.7109375" style="16" customWidth="1"/>
    <col min="4617" max="4865" width="9.140625" style="16"/>
    <col min="4866" max="4866" width="10.85546875" style="16" customWidth="1"/>
    <col min="4867" max="4867" width="9.140625" style="16"/>
    <col min="4868" max="4868" width="15.42578125" style="16" customWidth="1"/>
    <col min="4869" max="4869" width="30.85546875" style="16" customWidth="1"/>
    <col min="4870" max="4870" width="6.85546875" style="16" customWidth="1"/>
    <col min="4871" max="4871" width="7" style="16" customWidth="1"/>
    <col min="4872" max="4872" width="13.7109375" style="16" customWidth="1"/>
    <col min="4873" max="5121" width="9.140625" style="16"/>
    <col min="5122" max="5122" width="10.85546875" style="16" customWidth="1"/>
    <col min="5123" max="5123" width="9.140625" style="16"/>
    <col min="5124" max="5124" width="15.42578125" style="16" customWidth="1"/>
    <col min="5125" max="5125" width="30.85546875" style="16" customWidth="1"/>
    <col min="5126" max="5126" width="6.85546875" style="16" customWidth="1"/>
    <col min="5127" max="5127" width="7" style="16" customWidth="1"/>
    <col min="5128" max="5128" width="13.7109375" style="16" customWidth="1"/>
    <col min="5129" max="5377" width="9.140625" style="16"/>
    <col min="5378" max="5378" width="10.85546875" style="16" customWidth="1"/>
    <col min="5379" max="5379" width="9.140625" style="16"/>
    <col min="5380" max="5380" width="15.42578125" style="16" customWidth="1"/>
    <col min="5381" max="5381" width="30.85546875" style="16" customWidth="1"/>
    <col min="5382" max="5382" width="6.85546875" style="16" customWidth="1"/>
    <col min="5383" max="5383" width="7" style="16" customWidth="1"/>
    <col min="5384" max="5384" width="13.7109375" style="16" customWidth="1"/>
    <col min="5385" max="5633" width="9.140625" style="16"/>
    <col min="5634" max="5634" width="10.85546875" style="16" customWidth="1"/>
    <col min="5635" max="5635" width="9.140625" style="16"/>
    <col min="5636" max="5636" width="15.42578125" style="16" customWidth="1"/>
    <col min="5637" max="5637" width="30.85546875" style="16" customWidth="1"/>
    <col min="5638" max="5638" width="6.85546875" style="16" customWidth="1"/>
    <col min="5639" max="5639" width="7" style="16" customWidth="1"/>
    <col min="5640" max="5640" width="13.7109375" style="16" customWidth="1"/>
    <col min="5641" max="5889" width="9.140625" style="16"/>
    <col min="5890" max="5890" width="10.85546875" style="16" customWidth="1"/>
    <col min="5891" max="5891" width="9.140625" style="16"/>
    <col min="5892" max="5892" width="15.42578125" style="16" customWidth="1"/>
    <col min="5893" max="5893" width="30.85546875" style="16" customWidth="1"/>
    <col min="5894" max="5894" width="6.85546875" style="16" customWidth="1"/>
    <col min="5895" max="5895" width="7" style="16" customWidth="1"/>
    <col min="5896" max="5896" width="13.7109375" style="16" customWidth="1"/>
    <col min="5897" max="6145" width="9.140625" style="16"/>
    <col min="6146" max="6146" width="10.85546875" style="16" customWidth="1"/>
    <col min="6147" max="6147" width="9.140625" style="16"/>
    <col min="6148" max="6148" width="15.42578125" style="16" customWidth="1"/>
    <col min="6149" max="6149" width="30.85546875" style="16" customWidth="1"/>
    <col min="6150" max="6150" width="6.85546875" style="16" customWidth="1"/>
    <col min="6151" max="6151" width="7" style="16" customWidth="1"/>
    <col min="6152" max="6152" width="13.7109375" style="16" customWidth="1"/>
    <col min="6153" max="6401" width="9.140625" style="16"/>
    <col min="6402" max="6402" width="10.85546875" style="16" customWidth="1"/>
    <col min="6403" max="6403" width="9.140625" style="16"/>
    <col min="6404" max="6404" width="15.42578125" style="16" customWidth="1"/>
    <col min="6405" max="6405" width="30.85546875" style="16" customWidth="1"/>
    <col min="6406" max="6406" width="6.85546875" style="16" customWidth="1"/>
    <col min="6407" max="6407" width="7" style="16" customWidth="1"/>
    <col min="6408" max="6408" width="13.7109375" style="16" customWidth="1"/>
    <col min="6409" max="6657" width="9.140625" style="16"/>
    <col min="6658" max="6658" width="10.85546875" style="16" customWidth="1"/>
    <col min="6659" max="6659" width="9.140625" style="16"/>
    <col min="6660" max="6660" width="15.42578125" style="16" customWidth="1"/>
    <col min="6661" max="6661" width="30.85546875" style="16" customWidth="1"/>
    <col min="6662" max="6662" width="6.85546875" style="16" customWidth="1"/>
    <col min="6663" max="6663" width="7" style="16" customWidth="1"/>
    <col min="6664" max="6664" width="13.7109375" style="16" customWidth="1"/>
    <col min="6665" max="6913" width="9.140625" style="16"/>
    <col min="6914" max="6914" width="10.85546875" style="16" customWidth="1"/>
    <col min="6915" max="6915" width="9.140625" style="16"/>
    <col min="6916" max="6916" width="15.42578125" style="16" customWidth="1"/>
    <col min="6917" max="6917" width="30.85546875" style="16" customWidth="1"/>
    <col min="6918" max="6918" width="6.85546875" style="16" customWidth="1"/>
    <col min="6919" max="6919" width="7" style="16" customWidth="1"/>
    <col min="6920" max="6920" width="13.7109375" style="16" customWidth="1"/>
    <col min="6921" max="7169" width="9.140625" style="16"/>
    <col min="7170" max="7170" width="10.85546875" style="16" customWidth="1"/>
    <col min="7171" max="7171" width="9.140625" style="16"/>
    <col min="7172" max="7172" width="15.42578125" style="16" customWidth="1"/>
    <col min="7173" max="7173" width="30.85546875" style="16" customWidth="1"/>
    <col min="7174" max="7174" width="6.85546875" style="16" customWidth="1"/>
    <col min="7175" max="7175" width="7" style="16" customWidth="1"/>
    <col min="7176" max="7176" width="13.7109375" style="16" customWidth="1"/>
    <col min="7177" max="7425" width="9.140625" style="16"/>
    <col min="7426" max="7426" width="10.85546875" style="16" customWidth="1"/>
    <col min="7427" max="7427" width="9.140625" style="16"/>
    <col min="7428" max="7428" width="15.42578125" style="16" customWidth="1"/>
    <col min="7429" max="7429" width="30.85546875" style="16" customWidth="1"/>
    <col min="7430" max="7430" width="6.85546875" style="16" customWidth="1"/>
    <col min="7431" max="7431" width="7" style="16" customWidth="1"/>
    <col min="7432" max="7432" width="13.7109375" style="16" customWidth="1"/>
    <col min="7433" max="7681" width="9.140625" style="16"/>
    <col min="7682" max="7682" width="10.85546875" style="16" customWidth="1"/>
    <col min="7683" max="7683" width="9.140625" style="16"/>
    <col min="7684" max="7684" width="15.42578125" style="16" customWidth="1"/>
    <col min="7685" max="7685" width="30.85546875" style="16" customWidth="1"/>
    <col min="7686" max="7686" width="6.85546875" style="16" customWidth="1"/>
    <col min="7687" max="7687" width="7" style="16" customWidth="1"/>
    <col min="7688" max="7688" width="13.7109375" style="16" customWidth="1"/>
    <col min="7689" max="7937" width="9.140625" style="16"/>
    <col min="7938" max="7938" width="10.85546875" style="16" customWidth="1"/>
    <col min="7939" max="7939" width="9.140625" style="16"/>
    <col min="7940" max="7940" width="15.42578125" style="16" customWidth="1"/>
    <col min="7941" max="7941" width="30.85546875" style="16" customWidth="1"/>
    <col min="7942" max="7942" width="6.85546875" style="16" customWidth="1"/>
    <col min="7943" max="7943" width="7" style="16" customWidth="1"/>
    <col min="7944" max="7944" width="13.7109375" style="16" customWidth="1"/>
    <col min="7945" max="8193" width="9.140625" style="16"/>
    <col min="8194" max="8194" width="10.85546875" style="16" customWidth="1"/>
    <col min="8195" max="8195" width="9.140625" style="16"/>
    <col min="8196" max="8196" width="15.42578125" style="16" customWidth="1"/>
    <col min="8197" max="8197" width="30.85546875" style="16" customWidth="1"/>
    <col min="8198" max="8198" width="6.85546875" style="16" customWidth="1"/>
    <col min="8199" max="8199" width="7" style="16" customWidth="1"/>
    <col min="8200" max="8200" width="13.7109375" style="16" customWidth="1"/>
    <col min="8201" max="8449" width="9.140625" style="16"/>
    <col min="8450" max="8450" width="10.85546875" style="16" customWidth="1"/>
    <col min="8451" max="8451" width="9.140625" style="16"/>
    <col min="8452" max="8452" width="15.42578125" style="16" customWidth="1"/>
    <col min="8453" max="8453" width="30.85546875" style="16" customWidth="1"/>
    <col min="8454" max="8454" width="6.85546875" style="16" customWidth="1"/>
    <col min="8455" max="8455" width="7" style="16" customWidth="1"/>
    <col min="8456" max="8456" width="13.7109375" style="16" customWidth="1"/>
    <col min="8457" max="8705" width="9.140625" style="16"/>
    <col min="8706" max="8706" width="10.85546875" style="16" customWidth="1"/>
    <col min="8707" max="8707" width="9.140625" style="16"/>
    <col min="8708" max="8708" width="15.42578125" style="16" customWidth="1"/>
    <col min="8709" max="8709" width="30.85546875" style="16" customWidth="1"/>
    <col min="8710" max="8710" width="6.85546875" style="16" customWidth="1"/>
    <col min="8711" max="8711" width="7" style="16" customWidth="1"/>
    <col min="8712" max="8712" width="13.7109375" style="16" customWidth="1"/>
    <col min="8713" max="8961" width="9.140625" style="16"/>
    <col min="8962" max="8962" width="10.85546875" style="16" customWidth="1"/>
    <col min="8963" max="8963" width="9.140625" style="16"/>
    <col min="8964" max="8964" width="15.42578125" style="16" customWidth="1"/>
    <col min="8965" max="8965" width="30.85546875" style="16" customWidth="1"/>
    <col min="8966" max="8966" width="6.85546875" style="16" customWidth="1"/>
    <col min="8967" max="8967" width="7" style="16" customWidth="1"/>
    <col min="8968" max="8968" width="13.7109375" style="16" customWidth="1"/>
    <col min="8969" max="9217" width="9.140625" style="16"/>
    <col min="9218" max="9218" width="10.85546875" style="16" customWidth="1"/>
    <col min="9219" max="9219" width="9.140625" style="16"/>
    <col min="9220" max="9220" width="15.42578125" style="16" customWidth="1"/>
    <col min="9221" max="9221" width="30.85546875" style="16" customWidth="1"/>
    <col min="9222" max="9222" width="6.85546875" style="16" customWidth="1"/>
    <col min="9223" max="9223" width="7" style="16" customWidth="1"/>
    <col min="9224" max="9224" width="13.7109375" style="16" customWidth="1"/>
    <col min="9225" max="9473" width="9.140625" style="16"/>
    <col min="9474" max="9474" width="10.85546875" style="16" customWidth="1"/>
    <col min="9475" max="9475" width="9.140625" style="16"/>
    <col min="9476" max="9476" width="15.42578125" style="16" customWidth="1"/>
    <col min="9477" max="9477" width="30.85546875" style="16" customWidth="1"/>
    <col min="9478" max="9478" width="6.85546875" style="16" customWidth="1"/>
    <col min="9479" max="9479" width="7" style="16" customWidth="1"/>
    <col min="9480" max="9480" width="13.7109375" style="16" customWidth="1"/>
    <col min="9481" max="9729" width="9.140625" style="16"/>
    <col min="9730" max="9730" width="10.85546875" style="16" customWidth="1"/>
    <col min="9731" max="9731" width="9.140625" style="16"/>
    <col min="9732" max="9732" width="15.42578125" style="16" customWidth="1"/>
    <col min="9733" max="9733" width="30.85546875" style="16" customWidth="1"/>
    <col min="9734" max="9734" width="6.85546875" style="16" customWidth="1"/>
    <col min="9735" max="9735" width="7" style="16" customWidth="1"/>
    <col min="9736" max="9736" width="13.7109375" style="16" customWidth="1"/>
    <col min="9737" max="9985" width="9.140625" style="16"/>
    <col min="9986" max="9986" width="10.85546875" style="16" customWidth="1"/>
    <col min="9987" max="9987" width="9.140625" style="16"/>
    <col min="9988" max="9988" width="15.42578125" style="16" customWidth="1"/>
    <col min="9989" max="9989" width="30.85546875" style="16" customWidth="1"/>
    <col min="9990" max="9990" width="6.85546875" style="16" customWidth="1"/>
    <col min="9991" max="9991" width="7" style="16" customWidth="1"/>
    <col min="9992" max="9992" width="13.7109375" style="16" customWidth="1"/>
    <col min="9993" max="10241" width="9.140625" style="16"/>
    <col min="10242" max="10242" width="10.85546875" style="16" customWidth="1"/>
    <col min="10243" max="10243" width="9.140625" style="16"/>
    <col min="10244" max="10244" width="15.42578125" style="16" customWidth="1"/>
    <col min="10245" max="10245" width="30.85546875" style="16" customWidth="1"/>
    <col min="10246" max="10246" width="6.85546875" style="16" customWidth="1"/>
    <col min="10247" max="10247" width="7" style="16" customWidth="1"/>
    <col min="10248" max="10248" width="13.7109375" style="16" customWidth="1"/>
    <col min="10249" max="10497" width="9.140625" style="16"/>
    <col min="10498" max="10498" width="10.85546875" style="16" customWidth="1"/>
    <col min="10499" max="10499" width="9.140625" style="16"/>
    <col min="10500" max="10500" width="15.42578125" style="16" customWidth="1"/>
    <col min="10501" max="10501" width="30.85546875" style="16" customWidth="1"/>
    <col min="10502" max="10502" width="6.85546875" style="16" customWidth="1"/>
    <col min="10503" max="10503" width="7" style="16" customWidth="1"/>
    <col min="10504" max="10504" width="13.7109375" style="16" customWidth="1"/>
    <col min="10505" max="10753" width="9.140625" style="16"/>
    <col min="10754" max="10754" width="10.85546875" style="16" customWidth="1"/>
    <col min="10755" max="10755" width="9.140625" style="16"/>
    <col min="10756" max="10756" width="15.42578125" style="16" customWidth="1"/>
    <col min="10757" max="10757" width="30.85546875" style="16" customWidth="1"/>
    <col min="10758" max="10758" width="6.85546875" style="16" customWidth="1"/>
    <col min="10759" max="10759" width="7" style="16" customWidth="1"/>
    <col min="10760" max="10760" width="13.7109375" style="16" customWidth="1"/>
    <col min="10761" max="11009" width="9.140625" style="16"/>
    <col min="11010" max="11010" width="10.85546875" style="16" customWidth="1"/>
    <col min="11011" max="11011" width="9.140625" style="16"/>
    <col min="11012" max="11012" width="15.42578125" style="16" customWidth="1"/>
    <col min="11013" max="11013" width="30.85546875" style="16" customWidth="1"/>
    <col min="11014" max="11014" width="6.85546875" style="16" customWidth="1"/>
    <col min="11015" max="11015" width="7" style="16" customWidth="1"/>
    <col min="11016" max="11016" width="13.7109375" style="16" customWidth="1"/>
    <col min="11017" max="11265" width="9.140625" style="16"/>
    <col min="11266" max="11266" width="10.85546875" style="16" customWidth="1"/>
    <col min="11267" max="11267" width="9.140625" style="16"/>
    <col min="11268" max="11268" width="15.42578125" style="16" customWidth="1"/>
    <col min="11269" max="11269" width="30.85546875" style="16" customWidth="1"/>
    <col min="11270" max="11270" width="6.85546875" style="16" customWidth="1"/>
    <col min="11271" max="11271" width="7" style="16" customWidth="1"/>
    <col min="11272" max="11272" width="13.7109375" style="16" customWidth="1"/>
    <col min="11273" max="11521" width="9.140625" style="16"/>
    <col min="11522" max="11522" width="10.85546875" style="16" customWidth="1"/>
    <col min="11523" max="11523" width="9.140625" style="16"/>
    <col min="11524" max="11524" width="15.42578125" style="16" customWidth="1"/>
    <col min="11525" max="11525" width="30.85546875" style="16" customWidth="1"/>
    <col min="11526" max="11526" width="6.85546875" style="16" customWidth="1"/>
    <col min="11527" max="11527" width="7" style="16" customWidth="1"/>
    <col min="11528" max="11528" width="13.7109375" style="16" customWidth="1"/>
    <col min="11529" max="11777" width="9.140625" style="16"/>
    <col min="11778" max="11778" width="10.85546875" style="16" customWidth="1"/>
    <col min="11779" max="11779" width="9.140625" style="16"/>
    <col min="11780" max="11780" width="15.42578125" style="16" customWidth="1"/>
    <col min="11781" max="11781" width="30.85546875" style="16" customWidth="1"/>
    <col min="11782" max="11782" width="6.85546875" style="16" customWidth="1"/>
    <col min="11783" max="11783" width="7" style="16" customWidth="1"/>
    <col min="11784" max="11784" width="13.7109375" style="16" customWidth="1"/>
    <col min="11785" max="12033" width="9.140625" style="16"/>
    <col min="12034" max="12034" width="10.85546875" style="16" customWidth="1"/>
    <col min="12035" max="12035" width="9.140625" style="16"/>
    <col min="12036" max="12036" width="15.42578125" style="16" customWidth="1"/>
    <col min="12037" max="12037" width="30.85546875" style="16" customWidth="1"/>
    <col min="12038" max="12038" width="6.85546875" style="16" customWidth="1"/>
    <col min="12039" max="12039" width="7" style="16" customWidth="1"/>
    <col min="12040" max="12040" width="13.7109375" style="16" customWidth="1"/>
    <col min="12041" max="12289" width="9.140625" style="16"/>
    <col min="12290" max="12290" width="10.85546875" style="16" customWidth="1"/>
    <col min="12291" max="12291" width="9.140625" style="16"/>
    <col min="12292" max="12292" width="15.42578125" style="16" customWidth="1"/>
    <col min="12293" max="12293" width="30.85546875" style="16" customWidth="1"/>
    <col min="12294" max="12294" width="6.85546875" style="16" customWidth="1"/>
    <col min="12295" max="12295" width="7" style="16" customWidth="1"/>
    <col min="12296" max="12296" width="13.7109375" style="16" customWidth="1"/>
    <col min="12297" max="12545" width="9.140625" style="16"/>
    <col min="12546" max="12546" width="10.85546875" style="16" customWidth="1"/>
    <col min="12547" max="12547" width="9.140625" style="16"/>
    <col min="12548" max="12548" width="15.42578125" style="16" customWidth="1"/>
    <col min="12549" max="12549" width="30.85546875" style="16" customWidth="1"/>
    <col min="12550" max="12550" width="6.85546875" style="16" customWidth="1"/>
    <col min="12551" max="12551" width="7" style="16" customWidth="1"/>
    <col min="12552" max="12552" width="13.7109375" style="16" customWidth="1"/>
    <col min="12553" max="12801" width="9.140625" style="16"/>
    <col min="12802" max="12802" width="10.85546875" style="16" customWidth="1"/>
    <col min="12803" max="12803" width="9.140625" style="16"/>
    <col min="12804" max="12804" width="15.42578125" style="16" customWidth="1"/>
    <col min="12805" max="12805" width="30.85546875" style="16" customWidth="1"/>
    <col min="12806" max="12806" width="6.85546875" style="16" customWidth="1"/>
    <col min="12807" max="12807" width="7" style="16" customWidth="1"/>
    <col min="12808" max="12808" width="13.7109375" style="16" customWidth="1"/>
    <col min="12809" max="13057" width="9.140625" style="16"/>
    <col min="13058" max="13058" width="10.85546875" style="16" customWidth="1"/>
    <col min="13059" max="13059" width="9.140625" style="16"/>
    <col min="13060" max="13060" width="15.42578125" style="16" customWidth="1"/>
    <col min="13061" max="13061" width="30.85546875" style="16" customWidth="1"/>
    <col min="13062" max="13062" width="6.85546875" style="16" customWidth="1"/>
    <col min="13063" max="13063" width="7" style="16" customWidth="1"/>
    <col min="13064" max="13064" width="13.7109375" style="16" customWidth="1"/>
    <col min="13065" max="13313" width="9.140625" style="16"/>
    <col min="13314" max="13314" width="10.85546875" style="16" customWidth="1"/>
    <col min="13315" max="13315" width="9.140625" style="16"/>
    <col min="13316" max="13316" width="15.42578125" style="16" customWidth="1"/>
    <col min="13317" max="13317" width="30.85546875" style="16" customWidth="1"/>
    <col min="13318" max="13318" width="6.85546875" style="16" customWidth="1"/>
    <col min="13319" max="13319" width="7" style="16" customWidth="1"/>
    <col min="13320" max="13320" width="13.7109375" style="16" customWidth="1"/>
    <col min="13321" max="13569" width="9.140625" style="16"/>
    <col min="13570" max="13570" width="10.85546875" style="16" customWidth="1"/>
    <col min="13571" max="13571" width="9.140625" style="16"/>
    <col min="13572" max="13572" width="15.42578125" style="16" customWidth="1"/>
    <col min="13573" max="13573" width="30.85546875" style="16" customWidth="1"/>
    <col min="13574" max="13574" width="6.85546875" style="16" customWidth="1"/>
    <col min="13575" max="13575" width="7" style="16" customWidth="1"/>
    <col min="13576" max="13576" width="13.7109375" style="16" customWidth="1"/>
    <col min="13577" max="13825" width="9.140625" style="16"/>
    <col min="13826" max="13826" width="10.85546875" style="16" customWidth="1"/>
    <col min="13827" max="13827" width="9.140625" style="16"/>
    <col min="13828" max="13828" width="15.42578125" style="16" customWidth="1"/>
    <col min="13829" max="13829" width="30.85546875" style="16" customWidth="1"/>
    <col min="13830" max="13830" width="6.85546875" style="16" customWidth="1"/>
    <col min="13831" max="13831" width="7" style="16" customWidth="1"/>
    <col min="13832" max="13832" width="13.7109375" style="16" customWidth="1"/>
    <col min="13833" max="14081" width="9.140625" style="16"/>
    <col min="14082" max="14082" width="10.85546875" style="16" customWidth="1"/>
    <col min="14083" max="14083" width="9.140625" style="16"/>
    <col min="14084" max="14084" width="15.42578125" style="16" customWidth="1"/>
    <col min="14085" max="14085" width="30.85546875" style="16" customWidth="1"/>
    <col min="14086" max="14086" width="6.85546875" style="16" customWidth="1"/>
    <col min="14087" max="14087" width="7" style="16" customWidth="1"/>
    <col min="14088" max="14088" width="13.7109375" style="16" customWidth="1"/>
    <col min="14089" max="14337" width="9.140625" style="16"/>
    <col min="14338" max="14338" width="10.85546875" style="16" customWidth="1"/>
    <col min="14339" max="14339" width="9.140625" style="16"/>
    <col min="14340" max="14340" width="15.42578125" style="16" customWidth="1"/>
    <col min="14341" max="14341" width="30.85546875" style="16" customWidth="1"/>
    <col min="14342" max="14342" width="6.85546875" style="16" customWidth="1"/>
    <col min="14343" max="14343" width="7" style="16" customWidth="1"/>
    <col min="14344" max="14344" width="13.7109375" style="16" customWidth="1"/>
    <col min="14345" max="14593" width="9.140625" style="16"/>
    <col min="14594" max="14594" width="10.85546875" style="16" customWidth="1"/>
    <col min="14595" max="14595" width="9.140625" style="16"/>
    <col min="14596" max="14596" width="15.42578125" style="16" customWidth="1"/>
    <col min="14597" max="14597" width="30.85546875" style="16" customWidth="1"/>
    <col min="14598" max="14598" width="6.85546875" style="16" customWidth="1"/>
    <col min="14599" max="14599" width="7" style="16" customWidth="1"/>
    <col min="14600" max="14600" width="13.7109375" style="16" customWidth="1"/>
    <col min="14601" max="14849" width="9.140625" style="16"/>
    <col min="14850" max="14850" width="10.85546875" style="16" customWidth="1"/>
    <col min="14851" max="14851" width="9.140625" style="16"/>
    <col min="14852" max="14852" width="15.42578125" style="16" customWidth="1"/>
    <col min="14853" max="14853" width="30.85546875" style="16" customWidth="1"/>
    <col min="14854" max="14854" width="6.85546875" style="16" customWidth="1"/>
    <col min="14855" max="14855" width="7" style="16" customWidth="1"/>
    <col min="14856" max="14856" width="13.7109375" style="16" customWidth="1"/>
    <col min="14857" max="15105" width="9.140625" style="16"/>
    <col min="15106" max="15106" width="10.85546875" style="16" customWidth="1"/>
    <col min="15107" max="15107" width="9.140625" style="16"/>
    <col min="15108" max="15108" width="15.42578125" style="16" customWidth="1"/>
    <col min="15109" max="15109" width="30.85546875" style="16" customWidth="1"/>
    <col min="15110" max="15110" width="6.85546875" style="16" customWidth="1"/>
    <col min="15111" max="15111" width="7" style="16" customWidth="1"/>
    <col min="15112" max="15112" width="13.7109375" style="16" customWidth="1"/>
    <col min="15113" max="15361" width="9.140625" style="16"/>
    <col min="15362" max="15362" width="10.85546875" style="16" customWidth="1"/>
    <col min="15363" max="15363" width="9.140625" style="16"/>
    <col min="15364" max="15364" width="15.42578125" style="16" customWidth="1"/>
    <col min="15365" max="15365" width="30.85546875" style="16" customWidth="1"/>
    <col min="15366" max="15366" width="6.85546875" style="16" customWidth="1"/>
    <col min="15367" max="15367" width="7" style="16" customWidth="1"/>
    <col min="15368" max="15368" width="13.7109375" style="16" customWidth="1"/>
    <col min="15369" max="15617" width="9.140625" style="16"/>
    <col min="15618" max="15618" width="10.85546875" style="16" customWidth="1"/>
    <col min="15619" max="15619" width="9.140625" style="16"/>
    <col min="15620" max="15620" width="15.42578125" style="16" customWidth="1"/>
    <col min="15621" max="15621" width="30.85546875" style="16" customWidth="1"/>
    <col min="15622" max="15622" width="6.85546875" style="16" customWidth="1"/>
    <col min="15623" max="15623" width="7" style="16" customWidth="1"/>
    <col min="15624" max="15624" width="13.7109375" style="16" customWidth="1"/>
    <col min="15625" max="15873" width="9.140625" style="16"/>
    <col min="15874" max="15874" width="10.85546875" style="16" customWidth="1"/>
    <col min="15875" max="15875" width="9.140625" style="16"/>
    <col min="15876" max="15876" width="15.42578125" style="16" customWidth="1"/>
    <col min="15877" max="15877" width="30.85546875" style="16" customWidth="1"/>
    <col min="15878" max="15878" width="6.85546875" style="16" customWidth="1"/>
    <col min="15879" max="15879" width="7" style="16" customWidth="1"/>
    <col min="15880" max="15880" width="13.7109375" style="16" customWidth="1"/>
    <col min="15881" max="16129" width="9.140625" style="16"/>
    <col min="16130" max="16130" width="10.85546875" style="16" customWidth="1"/>
    <col min="16131" max="16131" width="9.140625" style="16"/>
    <col min="16132" max="16132" width="15.42578125" style="16" customWidth="1"/>
    <col min="16133" max="16133" width="30.85546875" style="16" customWidth="1"/>
    <col min="16134" max="16134" width="6.85546875" style="16" customWidth="1"/>
    <col min="16135" max="16135" width="7" style="16" customWidth="1"/>
    <col min="16136" max="16136" width="13.7109375" style="16" customWidth="1"/>
    <col min="16137" max="16384" width="9.140625" style="16"/>
  </cols>
  <sheetData>
    <row r="1" spans="1:10" s="10" customFormat="1" ht="24">
      <c r="A1" s="173"/>
      <c r="B1" s="226" t="s">
        <v>41</v>
      </c>
      <c r="C1" s="226"/>
      <c r="D1" s="226"/>
      <c r="E1" s="226"/>
      <c r="F1" s="226"/>
      <c r="G1" s="226"/>
      <c r="H1" s="226"/>
    </row>
    <row r="2" spans="1:10" s="10" customFormat="1" ht="12" customHeight="1">
      <c r="A2" s="83"/>
      <c r="B2" s="83"/>
      <c r="C2" s="83"/>
      <c r="D2" s="83"/>
      <c r="E2" s="83"/>
      <c r="F2" s="83"/>
      <c r="G2" s="83"/>
      <c r="H2" s="83"/>
    </row>
    <row r="3" spans="1:10" s="7" customFormat="1" ht="24">
      <c r="B3" s="174" t="s">
        <v>40</v>
      </c>
      <c r="F3" s="80"/>
      <c r="G3" s="80"/>
      <c r="H3" s="80"/>
    </row>
    <row r="4" spans="1:10" s="7" customFormat="1" ht="23.25" customHeight="1" thickBot="1">
      <c r="B4" s="18" t="s">
        <v>114</v>
      </c>
      <c r="F4" s="80"/>
      <c r="G4" s="80"/>
      <c r="H4" s="80"/>
    </row>
    <row r="5" spans="1:10" s="10" customFormat="1" ht="20.25" customHeight="1" thickTop="1">
      <c r="B5" s="229" t="s">
        <v>15</v>
      </c>
      <c r="C5" s="230"/>
      <c r="D5" s="230"/>
      <c r="E5" s="231"/>
      <c r="F5" s="235"/>
      <c r="G5" s="237" t="s">
        <v>16</v>
      </c>
      <c r="H5" s="250" t="s">
        <v>17</v>
      </c>
    </row>
    <row r="6" spans="1:10" s="10" customFormat="1" ht="6" customHeight="1" thickBot="1">
      <c r="B6" s="232"/>
      <c r="C6" s="233"/>
      <c r="D6" s="233"/>
      <c r="E6" s="234"/>
      <c r="F6" s="236"/>
      <c r="G6" s="238"/>
      <c r="H6" s="251"/>
    </row>
    <row r="7" spans="1:10" s="10" customFormat="1" ht="24.75" thickTop="1">
      <c r="B7" s="252" t="s">
        <v>18</v>
      </c>
      <c r="C7" s="253"/>
      <c r="D7" s="253"/>
      <c r="E7" s="254"/>
      <c r="F7" s="102"/>
      <c r="G7" s="103"/>
      <c r="H7" s="103"/>
    </row>
    <row r="8" spans="1:10" s="10" customFormat="1" ht="24">
      <c r="B8" s="247" t="s">
        <v>19</v>
      </c>
      <c r="C8" s="248"/>
      <c r="D8" s="248"/>
      <c r="E8" s="249"/>
      <c r="F8" s="104">
        <f>DATA!K13</f>
        <v>4.3636363636363633</v>
      </c>
      <c r="G8" s="104">
        <f>DATA!K14</f>
        <v>0.67419986246324115</v>
      </c>
      <c r="H8" s="105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1:10" s="10" customFormat="1" ht="24">
      <c r="B9" s="106" t="s">
        <v>115</v>
      </c>
      <c r="C9" s="106"/>
      <c r="D9" s="106"/>
      <c r="E9" s="106"/>
      <c r="F9" s="104">
        <f>DATA!L13</f>
        <v>4.4545454545454541</v>
      </c>
      <c r="G9" s="104">
        <f>DATA!L14</f>
        <v>0.52223296786709272</v>
      </c>
      <c r="H9" s="105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10" s="10" customFormat="1" ht="24">
      <c r="B10" s="106" t="s">
        <v>62</v>
      </c>
      <c r="C10" s="106"/>
      <c r="D10" s="106"/>
      <c r="E10" s="106"/>
      <c r="F10" s="104">
        <f>DATA!M13</f>
        <v>4.3636363636363633</v>
      </c>
      <c r="G10" s="104">
        <f>DATA!M14</f>
        <v>0.50452497910951177</v>
      </c>
      <c r="H10" s="105" t="str">
        <f t="shared" ref="H10:H22" si="0">IF(F10&gt;4.5,"มากที่สุด",IF(F10&gt;3.5,"มาก",IF(F10&gt;2.5,"ปานกลาง",IF(F10&gt;1.5,"น้อย",IF(F10&lt;=1.5,"น้อยที่สุด")))))</f>
        <v>มาก</v>
      </c>
    </row>
    <row r="11" spans="1:10" s="10" customFormat="1" ht="24">
      <c r="B11" s="240" t="s">
        <v>20</v>
      </c>
      <c r="C11" s="241"/>
      <c r="D11" s="241"/>
      <c r="E11" s="242"/>
      <c r="F11" s="107">
        <f>DATA!M16</f>
        <v>4.3939393939393936</v>
      </c>
      <c r="G11" s="107">
        <f>DATA!M15</f>
        <v>0.55561868328208786</v>
      </c>
      <c r="H11" s="108" t="str">
        <f>IF(F11&gt;4.5,"มากที่สุด",IF(F11&gt;3.5,"มาก",IF(F11&gt;2.5,"ปานกลาง",IF(F11&gt;1.5,"น้อย",IF(F11&lt;=1.5,"น้อยที่สุด")))))</f>
        <v>มาก</v>
      </c>
      <c r="J11" s="109"/>
    </row>
    <row r="12" spans="1:10" s="10" customFormat="1" ht="24">
      <c r="B12" s="247" t="s">
        <v>21</v>
      </c>
      <c r="C12" s="248"/>
      <c r="D12" s="248"/>
      <c r="E12" s="249"/>
      <c r="F12" s="105"/>
      <c r="G12" s="105"/>
      <c r="H12" s="105"/>
    </row>
    <row r="13" spans="1:10" s="10" customFormat="1" ht="24">
      <c r="B13" s="106" t="s">
        <v>22</v>
      </c>
      <c r="C13" s="106"/>
      <c r="D13" s="106"/>
      <c r="E13" s="106"/>
      <c r="F13" s="104">
        <f>DATA!N13</f>
        <v>4.3636363636363633</v>
      </c>
      <c r="G13" s="104">
        <f>DATA!N14</f>
        <v>0.67419986246324115</v>
      </c>
      <c r="H13" s="105" t="str">
        <f t="shared" si="0"/>
        <v>มาก</v>
      </c>
    </row>
    <row r="14" spans="1:10" s="10" customFormat="1" ht="24">
      <c r="B14" s="247" t="s">
        <v>23</v>
      </c>
      <c r="C14" s="248"/>
      <c r="D14" s="248"/>
      <c r="E14" s="249"/>
      <c r="F14" s="104">
        <f>DATA!O13</f>
        <v>4.4545454545454541</v>
      </c>
      <c r="G14" s="104">
        <f>DATA!O14</f>
        <v>0.52223296786709272</v>
      </c>
      <c r="H14" s="105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1:10" s="10" customFormat="1" ht="24">
      <c r="B15" s="240" t="s">
        <v>36</v>
      </c>
      <c r="C15" s="241"/>
      <c r="D15" s="241"/>
      <c r="E15" s="242"/>
      <c r="F15" s="110">
        <f>DATA!O16</f>
        <v>4.4090909090909092</v>
      </c>
      <c r="G15" s="110">
        <f>DATA!O15</f>
        <v>0.59032605269024696</v>
      </c>
      <c r="H15" s="111" t="str">
        <f t="shared" si="0"/>
        <v>มาก</v>
      </c>
    </row>
    <row r="16" spans="1:10" s="10" customFormat="1" ht="24">
      <c r="B16" s="247" t="s">
        <v>24</v>
      </c>
      <c r="C16" s="248"/>
      <c r="D16" s="248"/>
      <c r="E16" s="249"/>
      <c r="F16" s="104"/>
      <c r="G16" s="104"/>
      <c r="H16" s="105"/>
    </row>
    <row r="17" spans="2:8" s="10" customFormat="1" ht="24">
      <c r="B17" s="247" t="s">
        <v>67</v>
      </c>
      <c r="C17" s="248"/>
      <c r="D17" s="248"/>
      <c r="E17" s="249"/>
      <c r="F17" s="104">
        <f>DATA!P13</f>
        <v>4.2727272727272725</v>
      </c>
      <c r="G17" s="104">
        <f>DATA!P14</f>
        <v>0.90453403373329111</v>
      </c>
      <c r="H17" s="105" t="str">
        <f t="shared" si="0"/>
        <v>มาก</v>
      </c>
    </row>
    <row r="18" spans="2:8" s="10" customFormat="1" ht="24">
      <c r="B18" s="247" t="s">
        <v>25</v>
      </c>
      <c r="C18" s="248"/>
      <c r="D18" s="248"/>
      <c r="E18" s="249"/>
      <c r="F18" s="104">
        <f>DATA!Q13</f>
        <v>4.4545454545454541</v>
      </c>
      <c r="G18" s="104">
        <f>DATA!Q14</f>
        <v>0.52223296786709272</v>
      </c>
      <c r="H18" s="105" t="str">
        <f t="shared" si="0"/>
        <v>มาก</v>
      </c>
    </row>
    <row r="19" spans="2:8" s="10" customFormat="1" ht="24">
      <c r="B19" s="106" t="s">
        <v>66</v>
      </c>
      <c r="C19" s="106"/>
      <c r="D19" s="106"/>
      <c r="E19" s="106"/>
      <c r="F19" s="104">
        <f>DATA!R13</f>
        <v>4.5454545454545459</v>
      </c>
      <c r="G19" s="104">
        <f>DATA!R14</f>
        <v>0.52223296786709272</v>
      </c>
      <c r="H19" s="105" t="str">
        <f t="shared" si="0"/>
        <v>มากที่สุด</v>
      </c>
    </row>
    <row r="20" spans="2:8" s="10" customFormat="1" ht="24">
      <c r="B20" s="247" t="s">
        <v>68</v>
      </c>
      <c r="C20" s="248"/>
      <c r="D20" s="248"/>
      <c r="E20" s="249"/>
      <c r="F20" s="104">
        <f>DATA!S13</f>
        <v>4.3636363636363633</v>
      </c>
      <c r="G20" s="104">
        <f>DATA!S14</f>
        <v>0.67419986246324115</v>
      </c>
      <c r="H20" s="105" t="str">
        <f t="shared" si="0"/>
        <v>มาก</v>
      </c>
    </row>
    <row r="21" spans="2:8" s="10" customFormat="1" ht="24">
      <c r="B21" s="247" t="s">
        <v>69</v>
      </c>
      <c r="C21" s="248"/>
      <c r="D21" s="248"/>
      <c r="E21" s="249"/>
      <c r="F21" s="104">
        <f>DATA!T13</f>
        <v>4.5454545454545459</v>
      </c>
      <c r="G21" s="104">
        <f>DATA!T14</f>
        <v>0.52223296786709272</v>
      </c>
      <c r="H21" s="105" t="str">
        <f t="shared" si="0"/>
        <v>มากที่สุด</v>
      </c>
    </row>
    <row r="22" spans="2:8" s="10" customFormat="1" ht="24">
      <c r="B22" s="240" t="s">
        <v>37</v>
      </c>
      <c r="C22" s="241"/>
      <c r="D22" s="241"/>
      <c r="E22" s="242"/>
      <c r="F22" s="110">
        <f>DATA!T16</f>
        <v>4.4363636363636365</v>
      </c>
      <c r="G22" s="110">
        <f>DATA!T15</f>
        <v>0.63138989432299142</v>
      </c>
      <c r="H22" s="112" t="str">
        <f t="shared" si="0"/>
        <v>มาก</v>
      </c>
    </row>
    <row r="23" spans="2:8" s="10" customFormat="1" ht="24">
      <c r="B23" s="247" t="s">
        <v>79</v>
      </c>
      <c r="C23" s="248"/>
      <c r="D23" s="248"/>
      <c r="E23" s="249"/>
      <c r="F23" s="110"/>
      <c r="G23" s="110"/>
      <c r="H23" s="112"/>
    </row>
    <row r="24" spans="2:8" s="10" customFormat="1" ht="24" customHeight="1">
      <c r="B24" s="115" t="s">
        <v>113</v>
      </c>
      <c r="C24" s="116"/>
      <c r="D24" s="116"/>
      <c r="E24" s="117"/>
      <c r="F24" s="133">
        <f>DATA!W13</f>
        <v>4.6363636363636367</v>
      </c>
      <c r="G24" s="135">
        <f>DATA!W14</f>
        <v>0.50452497910951177</v>
      </c>
      <c r="H24" s="134" t="str">
        <f t="shared" ref="H24:H26" si="1"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10" customFormat="1" ht="24">
      <c r="B25" s="106" t="s">
        <v>112</v>
      </c>
      <c r="C25" s="106"/>
      <c r="D25" s="106"/>
      <c r="E25" s="106"/>
      <c r="F25" s="114">
        <f>DATA!X13</f>
        <v>4.3636363636363633</v>
      </c>
      <c r="G25" s="114">
        <f>DATA!X14</f>
        <v>0.67419986246324115</v>
      </c>
      <c r="H25" s="105" t="str">
        <f t="shared" si="1"/>
        <v>มาก</v>
      </c>
    </row>
    <row r="26" spans="2:8" s="10" customFormat="1" ht="24">
      <c r="B26" s="240" t="s">
        <v>80</v>
      </c>
      <c r="C26" s="241"/>
      <c r="D26" s="241"/>
      <c r="E26" s="242"/>
      <c r="F26" s="110">
        <f>DATA!X16</f>
        <v>4.5</v>
      </c>
      <c r="G26" s="110">
        <v>0.35</v>
      </c>
      <c r="H26" s="112" t="str">
        <f t="shared" si="1"/>
        <v>มาก</v>
      </c>
    </row>
    <row r="27" spans="2:8" s="10" customFormat="1" ht="24">
      <c r="B27" s="247" t="s">
        <v>63</v>
      </c>
      <c r="C27" s="248"/>
      <c r="D27" s="248"/>
      <c r="E27" s="249"/>
      <c r="F27" s="110"/>
      <c r="G27" s="110"/>
      <c r="H27" s="112"/>
    </row>
    <row r="28" spans="2:8" s="10" customFormat="1" ht="24">
      <c r="B28" s="106" t="s">
        <v>64</v>
      </c>
      <c r="C28" s="106"/>
      <c r="D28" s="106"/>
      <c r="E28" s="106"/>
      <c r="F28" s="113">
        <f>DATA!Y13</f>
        <v>4.4545454545454541</v>
      </c>
      <c r="G28" s="114">
        <f>DATA!Y14</f>
        <v>0.52223296786709272</v>
      </c>
      <c r="H28" s="105" t="str">
        <f>IF(F28&gt;4.5,"มากที่สุด",IF(F28&gt;3.5,"มาก",IF(F28&gt;2.5,"ปานกลาง",IF(F28&gt;1.5,"น้อย",IF(F28&lt;=1.5,"น้อยที่สุด")))))</f>
        <v>มาก</v>
      </c>
    </row>
    <row r="29" spans="2:8" s="10" customFormat="1" ht="24" customHeight="1">
      <c r="B29" s="106" t="s">
        <v>72</v>
      </c>
      <c r="C29" s="106"/>
      <c r="D29" s="106"/>
      <c r="E29" s="106"/>
      <c r="F29" s="133">
        <f>DATA!Z13</f>
        <v>4.3636363636363633</v>
      </c>
      <c r="G29" s="135">
        <f>DATA!Z14</f>
        <v>0.92441627773717472</v>
      </c>
      <c r="H29" s="134" t="str">
        <f t="shared" ref="H29:H31" si="2">IF(F29&gt;4.5,"มากที่สุด",IF(F29&gt;3.5,"มาก",IF(F29&gt;2.5,"ปานกลาง",IF(F29&gt;1.5,"น้อย",IF(F29&lt;=1.5,"น้อยที่สุด")))))</f>
        <v>มาก</v>
      </c>
    </row>
    <row r="30" spans="2:8" s="10" customFormat="1" ht="24">
      <c r="B30" s="106" t="s">
        <v>73</v>
      </c>
      <c r="C30" s="106"/>
      <c r="D30" s="106"/>
      <c r="E30" s="106"/>
      <c r="F30" s="114">
        <f>DATA!AA13</f>
        <v>4.3636363636363633</v>
      </c>
      <c r="G30" s="114">
        <f>DATA!AA14</f>
        <v>0.92441627773717472</v>
      </c>
      <c r="H30" s="105" t="str">
        <f t="shared" si="2"/>
        <v>มาก</v>
      </c>
    </row>
    <row r="31" spans="2:8" s="10" customFormat="1" ht="22.5" customHeight="1">
      <c r="B31" s="240" t="s">
        <v>42</v>
      </c>
      <c r="C31" s="241"/>
      <c r="D31" s="241"/>
      <c r="E31" s="242"/>
      <c r="F31" s="110">
        <f>DATA!AA16</f>
        <v>4.3939393939393936</v>
      </c>
      <c r="G31" s="110">
        <f>DATA!AA15</f>
        <v>0.78817010931151221</v>
      </c>
      <c r="H31" s="112" t="str">
        <f t="shared" si="2"/>
        <v>มาก</v>
      </c>
    </row>
    <row r="32" spans="2:8" s="10" customFormat="1" ht="22.5" customHeight="1" thickBot="1">
      <c r="B32" s="243" t="s">
        <v>26</v>
      </c>
      <c r="C32" s="244"/>
      <c r="D32" s="244"/>
      <c r="E32" s="245"/>
      <c r="F32" s="118">
        <f>DATA!AB13</f>
        <v>4.424242424242423</v>
      </c>
      <c r="G32" s="118">
        <f>DATA!AB14</f>
        <v>0.63950758696547905</v>
      </c>
      <c r="H32" s="122" t="str">
        <f>IF(F32&gt;4.5,"มากที่สุด",IF(F32&gt;3.5,"มาก",IF(F32&gt;2.5,"ปานกลาง",IF(F32&gt;1.5,"น้อย",IF(F32&lt;=1.5,"น้อยที่สุด")))))</f>
        <v>มาก</v>
      </c>
    </row>
    <row r="33" spans="2:12" s="10" customFormat="1" ht="22.5" customHeight="1" thickTop="1">
      <c r="B33" s="42"/>
      <c r="C33" s="42"/>
      <c r="D33" s="42"/>
      <c r="E33" s="42"/>
      <c r="F33" s="43"/>
      <c r="G33" s="43"/>
      <c r="H33" s="188"/>
    </row>
    <row r="34" spans="2:12" s="7" customFormat="1" ht="24">
      <c r="B34" s="226" t="s">
        <v>88</v>
      </c>
      <c r="C34" s="226"/>
      <c r="D34" s="226"/>
      <c r="E34" s="226"/>
      <c r="F34" s="226"/>
      <c r="G34" s="226"/>
      <c r="H34" s="226"/>
      <c r="I34" s="92"/>
    </row>
    <row r="35" spans="2:12" s="7" customFormat="1" ht="24">
      <c r="B35" s="92"/>
      <c r="C35" s="92"/>
      <c r="D35" s="92"/>
      <c r="E35" s="92"/>
      <c r="F35" s="92"/>
      <c r="G35" s="92"/>
      <c r="H35" s="92"/>
      <c r="I35" s="92"/>
    </row>
    <row r="36" spans="2:12" s="7" customFormat="1" ht="24">
      <c r="B36" s="20"/>
      <c r="C36" s="246" t="s">
        <v>78</v>
      </c>
      <c r="D36" s="246"/>
      <c r="E36" s="246"/>
      <c r="F36" s="246"/>
      <c r="G36" s="246"/>
      <c r="H36" s="246"/>
    </row>
    <row r="37" spans="2:12" s="7" customFormat="1" ht="24">
      <c r="B37" s="166" t="s">
        <v>122</v>
      </c>
      <c r="C37" s="166"/>
      <c r="D37" s="166"/>
      <c r="E37" s="166"/>
      <c r="F37" s="166"/>
      <c r="G37" s="166"/>
      <c r="H37" s="166"/>
      <c r="I37" s="166"/>
      <c r="J37" s="15"/>
      <c r="K37" s="15"/>
      <c r="L37" s="15"/>
    </row>
    <row r="38" spans="2:12" s="7" customFormat="1" ht="24">
      <c r="B38" s="246" t="s">
        <v>149</v>
      </c>
      <c r="C38" s="246"/>
      <c r="D38" s="246"/>
      <c r="E38" s="246"/>
      <c r="F38" s="246"/>
      <c r="G38" s="246"/>
      <c r="H38" s="246"/>
    </row>
    <row r="39" spans="2:12" s="7" customFormat="1" ht="24">
      <c r="B39" s="131" t="s">
        <v>123</v>
      </c>
      <c r="C39" s="131"/>
      <c r="D39" s="131"/>
      <c r="E39" s="131"/>
      <c r="F39" s="131"/>
      <c r="G39" s="131"/>
      <c r="H39" s="131"/>
    </row>
    <row r="40" spans="2:12" s="7" customFormat="1" ht="24">
      <c r="B40" s="81" t="s">
        <v>124</v>
      </c>
      <c r="C40" s="119"/>
      <c r="D40" s="119"/>
      <c r="E40" s="119"/>
      <c r="F40" s="119"/>
      <c r="G40" s="119"/>
      <c r="H40" s="119"/>
    </row>
    <row r="41" spans="2:12" s="7" customFormat="1" ht="24">
      <c r="B41" s="81"/>
      <c r="C41" s="81" t="s">
        <v>116</v>
      </c>
      <c r="D41" s="81"/>
      <c r="E41" s="81"/>
      <c r="F41" s="81"/>
      <c r="G41" s="81"/>
      <c r="H41" s="81"/>
    </row>
    <row r="42" spans="2:12" s="7" customFormat="1" ht="24">
      <c r="B42" s="120" t="s">
        <v>117</v>
      </c>
      <c r="C42" s="81"/>
      <c r="D42" s="81"/>
      <c r="E42" s="81"/>
      <c r="F42" s="81"/>
      <c r="G42" s="81"/>
      <c r="H42" s="81"/>
    </row>
    <row r="43" spans="2:12" s="7" customFormat="1" ht="24">
      <c r="B43" s="195" t="s">
        <v>118</v>
      </c>
      <c r="C43" s="239"/>
      <c r="D43" s="239"/>
      <c r="E43" s="239"/>
      <c r="F43" s="239"/>
      <c r="G43" s="239"/>
      <c r="H43" s="239"/>
    </row>
    <row r="44" spans="2:12" s="7" customFormat="1" ht="24">
      <c r="B44" s="128" t="s">
        <v>119</v>
      </c>
      <c r="C44" s="130"/>
      <c r="D44" s="130"/>
      <c r="E44" s="130"/>
      <c r="F44" s="130"/>
      <c r="G44" s="130"/>
      <c r="H44" s="130"/>
    </row>
    <row r="45" spans="2:12" s="7" customFormat="1" ht="24">
      <c r="B45" s="7" t="s">
        <v>120</v>
      </c>
    </row>
    <row r="46" spans="2:12" s="97" customFormat="1"/>
    <row r="47" spans="2:12" s="97" customFormat="1"/>
    <row r="48" spans="2:12" s="97" customFormat="1"/>
    <row r="49" spans="6:8" s="97" customFormat="1"/>
    <row r="50" spans="6:8" s="97" customFormat="1"/>
    <row r="51" spans="6:8" s="97" customFormat="1"/>
    <row r="52" spans="6:8" s="97" customFormat="1"/>
    <row r="53" spans="6:8" s="97" customFormat="1"/>
    <row r="54" spans="6:8" s="97" customFormat="1"/>
    <row r="55" spans="6:8" s="97" customFormat="1"/>
    <row r="56" spans="6:8" s="97" customFormat="1"/>
    <row r="57" spans="6:8">
      <c r="F57" s="16"/>
      <c r="G57" s="16"/>
      <c r="H57" s="16"/>
    </row>
    <row r="58" spans="6:8">
      <c r="F58" s="16"/>
      <c r="G58" s="16"/>
      <c r="H58" s="16"/>
    </row>
    <row r="59" spans="6:8">
      <c r="F59" s="16"/>
      <c r="G59" s="16"/>
      <c r="H59" s="16"/>
    </row>
    <row r="60" spans="6:8">
      <c r="F60" s="16"/>
      <c r="G60" s="16"/>
      <c r="H60" s="16"/>
    </row>
    <row r="61" spans="6:8">
      <c r="F61" s="16"/>
      <c r="G61" s="16"/>
      <c r="H61" s="16"/>
    </row>
    <row r="62" spans="6:8">
      <c r="F62" s="16"/>
      <c r="G62" s="16"/>
      <c r="H62" s="16"/>
    </row>
    <row r="63" spans="6:8" s="98" customFormat="1"/>
    <row r="64" spans="6:8" s="98" customFormat="1"/>
    <row r="65" spans="2:8" s="98" customFormat="1"/>
    <row r="66" spans="2:8" s="98" customFormat="1"/>
    <row r="67" spans="2:8" s="98" customFormat="1"/>
    <row r="68" spans="2:8" s="98" customFormat="1"/>
    <row r="69" spans="2:8" s="98" customFormat="1">
      <c r="B69" s="99"/>
      <c r="C69" s="99"/>
    </row>
    <row r="70" spans="2:8">
      <c r="B70" s="100"/>
      <c r="C70" s="100"/>
      <c r="D70" s="100"/>
      <c r="E70" s="100"/>
      <c r="F70" s="101"/>
      <c r="G70" s="101"/>
      <c r="H70" s="101"/>
    </row>
    <row r="71" spans="2:8">
      <c r="B71" s="100"/>
      <c r="C71" s="100"/>
      <c r="D71" s="100"/>
      <c r="E71" s="100"/>
      <c r="F71" s="101"/>
      <c r="G71" s="101"/>
      <c r="H71" s="101"/>
    </row>
    <row r="72" spans="2:8">
      <c r="B72" s="100"/>
      <c r="C72" s="100"/>
      <c r="D72" s="100"/>
      <c r="E72" s="100"/>
      <c r="F72" s="101"/>
      <c r="G72" s="101"/>
      <c r="H72" s="101"/>
    </row>
    <row r="73" spans="2:8">
      <c r="B73" s="100"/>
      <c r="C73" s="100"/>
      <c r="D73" s="100"/>
      <c r="E73" s="100"/>
      <c r="F73" s="101"/>
      <c r="G73" s="101"/>
      <c r="H73" s="101"/>
    </row>
    <row r="74" spans="2:8">
      <c r="B74" s="100"/>
      <c r="C74" s="100"/>
      <c r="D74" s="100"/>
      <c r="E74" s="100"/>
      <c r="F74" s="101"/>
      <c r="G74" s="101"/>
      <c r="H74" s="101"/>
    </row>
    <row r="75" spans="2:8">
      <c r="B75" s="100"/>
      <c r="C75" s="100"/>
      <c r="D75" s="100"/>
      <c r="E75" s="100"/>
      <c r="F75" s="101"/>
      <c r="G75" s="101"/>
      <c r="H75" s="101"/>
    </row>
    <row r="76" spans="2:8">
      <c r="B76" s="100"/>
      <c r="C76" s="100"/>
      <c r="D76" s="100"/>
      <c r="E76" s="100"/>
      <c r="F76" s="101"/>
      <c r="G76" s="101"/>
      <c r="H76" s="101"/>
    </row>
    <row r="77" spans="2:8">
      <c r="B77" s="100"/>
      <c r="C77" s="100"/>
      <c r="D77" s="100"/>
      <c r="E77" s="100"/>
      <c r="F77" s="101"/>
      <c r="G77" s="101"/>
      <c r="H77" s="101"/>
    </row>
    <row r="78" spans="2:8">
      <c r="B78" s="100"/>
      <c r="C78" s="100"/>
      <c r="D78" s="100"/>
      <c r="E78" s="100"/>
      <c r="F78" s="101"/>
      <c r="G78" s="101"/>
      <c r="H78" s="101"/>
    </row>
    <row r="79" spans="2:8">
      <c r="B79" s="100"/>
      <c r="C79" s="100"/>
      <c r="D79" s="100"/>
      <c r="E79" s="100"/>
      <c r="F79" s="101"/>
      <c r="G79" s="101"/>
      <c r="H79" s="101"/>
    </row>
    <row r="80" spans="2:8">
      <c r="B80" s="100"/>
      <c r="C80" s="100"/>
      <c r="D80" s="100"/>
      <c r="E80" s="100"/>
      <c r="F80" s="101"/>
      <c r="G80" s="101"/>
      <c r="H80" s="101"/>
    </row>
    <row r="81" spans="2:8">
      <c r="B81" s="100"/>
      <c r="C81" s="100"/>
      <c r="D81" s="100"/>
      <c r="E81" s="100"/>
      <c r="F81" s="101"/>
      <c r="G81" s="101"/>
      <c r="H81" s="101"/>
    </row>
  </sheetData>
  <mergeCells count="26">
    <mergeCell ref="B1:H1"/>
    <mergeCell ref="B23:E23"/>
    <mergeCell ref="B26:E26"/>
    <mergeCell ref="B38:H38"/>
    <mergeCell ref="B14:E14"/>
    <mergeCell ref="B20:E20"/>
    <mergeCell ref="B34:H34"/>
    <mergeCell ref="H5:H6"/>
    <mergeCell ref="B7:E7"/>
    <mergeCell ref="B8:E8"/>
    <mergeCell ref="B11:E11"/>
    <mergeCell ref="B12:E12"/>
    <mergeCell ref="B16:E16"/>
    <mergeCell ref="B17:E17"/>
    <mergeCell ref="B18:E18"/>
    <mergeCell ref="B15:E15"/>
    <mergeCell ref="B5:E6"/>
    <mergeCell ref="F5:F6"/>
    <mergeCell ref="G5:G6"/>
    <mergeCell ref="B43:H43"/>
    <mergeCell ref="B31:E31"/>
    <mergeCell ref="B32:E32"/>
    <mergeCell ref="C36:H36"/>
    <mergeCell ref="B21:E21"/>
    <mergeCell ref="B22:E22"/>
    <mergeCell ref="B27:E27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104775</xdr:rowOff>
              </from>
              <to>
                <xdr:col>5</xdr:col>
                <xdr:colOff>295275</xdr:colOff>
                <xdr:row>4</xdr:row>
                <xdr:rowOff>238125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20" zoomScaleNormal="120" workbookViewId="0">
      <selection activeCell="C13" sqref="C13"/>
    </sheetView>
  </sheetViews>
  <sheetFormatPr defaultRowHeight="24"/>
  <cols>
    <col min="1" max="1" width="6" style="7" customWidth="1"/>
    <col min="2" max="2" width="3.140625" style="7" customWidth="1"/>
    <col min="3" max="3" width="59" style="7" customWidth="1"/>
    <col min="4" max="4" width="7.85546875" style="7" customWidth="1"/>
    <col min="5" max="5" width="7.7109375" style="7" customWidth="1"/>
    <col min="6" max="6" width="11.28515625" style="7" customWidth="1"/>
    <col min="7" max="7" width="10.5703125" style="7" customWidth="1"/>
    <col min="8" max="10" width="9.140625" style="7" customWidth="1"/>
    <col min="11" max="256" width="9.140625" style="7"/>
    <col min="257" max="257" width="4.5703125" style="7" customWidth="1"/>
    <col min="258" max="258" width="3.140625" style="7" customWidth="1"/>
    <col min="259" max="259" width="59.42578125" style="7" customWidth="1"/>
    <col min="260" max="260" width="9.85546875" style="7" customWidth="1"/>
    <col min="261" max="261" width="8.85546875" style="7" customWidth="1"/>
    <col min="262" max="262" width="13.140625" style="7" customWidth="1"/>
    <col min="263" max="263" width="10.5703125" style="7" customWidth="1"/>
    <col min="264" max="266" width="9.140625" style="7" customWidth="1"/>
    <col min="267" max="512" width="9.140625" style="7"/>
    <col min="513" max="513" width="4.5703125" style="7" customWidth="1"/>
    <col min="514" max="514" width="3.140625" style="7" customWidth="1"/>
    <col min="515" max="515" width="59.42578125" style="7" customWidth="1"/>
    <col min="516" max="516" width="9.85546875" style="7" customWidth="1"/>
    <col min="517" max="517" width="8.85546875" style="7" customWidth="1"/>
    <col min="518" max="518" width="13.140625" style="7" customWidth="1"/>
    <col min="519" max="519" width="10.5703125" style="7" customWidth="1"/>
    <col min="520" max="522" width="9.140625" style="7" customWidth="1"/>
    <col min="523" max="768" width="9.140625" style="7"/>
    <col min="769" max="769" width="4.5703125" style="7" customWidth="1"/>
    <col min="770" max="770" width="3.140625" style="7" customWidth="1"/>
    <col min="771" max="771" width="59.42578125" style="7" customWidth="1"/>
    <col min="772" max="772" width="9.85546875" style="7" customWidth="1"/>
    <col min="773" max="773" width="8.85546875" style="7" customWidth="1"/>
    <col min="774" max="774" width="13.140625" style="7" customWidth="1"/>
    <col min="775" max="775" width="10.5703125" style="7" customWidth="1"/>
    <col min="776" max="778" width="9.140625" style="7" customWidth="1"/>
    <col min="779" max="1024" width="9.140625" style="7"/>
    <col min="1025" max="1025" width="4.5703125" style="7" customWidth="1"/>
    <col min="1026" max="1026" width="3.140625" style="7" customWidth="1"/>
    <col min="1027" max="1027" width="59.42578125" style="7" customWidth="1"/>
    <col min="1028" max="1028" width="9.85546875" style="7" customWidth="1"/>
    <col min="1029" max="1029" width="8.85546875" style="7" customWidth="1"/>
    <col min="1030" max="1030" width="13.140625" style="7" customWidth="1"/>
    <col min="1031" max="1031" width="10.5703125" style="7" customWidth="1"/>
    <col min="1032" max="1034" width="9.140625" style="7" customWidth="1"/>
    <col min="1035" max="1280" width="9.140625" style="7"/>
    <col min="1281" max="1281" width="4.5703125" style="7" customWidth="1"/>
    <col min="1282" max="1282" width="3.140625" style="7" customWidth="1"/>
    <col min="1283" max="1283" width="59.42578125" style="7" customWidth="1"/>
    <col min="1284" max="1284" width="9.85546875" style="7" customWidth="1"/>
    <col min="1285" max="1285" width="8.85546875" style="7" customWidth="1"/>
    <col min="1286" max="1286" width="13.140625" style="7" customWidth="1"/>
    <col min="1287" max="1287" width="10.5703125" style="7" customWidth="1"/>
    <col min="1288" max="1290" width="9.140625" style="7" customWidth="1"/>
    <col min="1291" max="1536" width="9.140625" style="7"/>
    <col min="1537" max="1537" width="4.5703125" style="7" customWidth="1"/>
    <col min="1538" max="1538" width="3.140625" style="7" customWidth="1"/>
    <col min="1539" max="1539" width="59.42578125" style="7" customWidth="1"/>
    <col min="1540" max="1540" width="9.85546875" style="7" customWidth="1"/>
    <col min="1541" max="1541" width="8.85546875" style="7" customWidth="1"/>
    <col min="1542" max="1542" width="13.140625" style="7" customWidth="1"/>
    <col min="1543" max="1543" width="10.5703125" style="7" customWidth="1"/>
    <col min="1544" max="1546" width="9.140625" style="7" customWidth="1"/>
    <col min="1547" max="1792" width="9.140625" style="7"/>
    <col min="1793" max="1793" width="4.5703125" style="7" customWidth="1"/>
    <col min="1794" max="1794" width="3.140625" style="7" customWidth="1"/>
    <col min="1795" max="1795" width="59.42578125" style="7" customWidth="1"/>
    <col min="1796" max="1796" width="9.85546875" style="7" customWidth="1"/>
    <col min="1797" max="1797" width="8.85546875" style="7" customWidth="1"/>
    <col min="1798" max="1798" width="13.140625" style="7" customWidth="1"/>
    <col min="1799" max="1799" width="10.5703125" style="7" customWidth="1"/>
    <col min="1800" max="1802" width="9.140625" style="7" customWidth="1"/>
    <col min="1803" max="2048" width="9.140625" style="7"/>
    <col min="2049" max="2049" width="4.5703125" style="7" customWidth="1"/>
    <col min="2050" max="2050" width="3.140625" style="7" customWidth="1"/>
    <col min="2051" max="2051" width="59.42578125" style="7" customWidth="1"/>
    <col min="2052" max="2052" width="9.85546875" style="7" customWidth="1"/>
    <col min="2053" max="2053" width="8.85546875" style="7" customWidth="1"/>
    <col min="2054" max="2054" width="13.140625" style="7" customWidth="1"/>
    <col min="2055" max="2055" width="10.5703125" style="7" customWidth="1"/>
    <col min="2056" max="2058" width="9.140625" style="7" customWidth="1"/>
    <col min="2059" max="2304" width="9.140625" style="7"/>
    <col min="2305" max="2305" width="4.5703125" style="7" customWidth="1"/>
    <col min="2306" max="2306" width="3.140625" style="7" customWidth="1"/>
    <col min="2307" max="2307" width="59.42578125" style="7" customWidth="1"/>
    <col min="2308" max="2308" width="9.85546875" style="7" customWidth="1"/>
    <col min="2309" max="2309" width="8.85546875" style="7" customWidth="1"/>
    <col min="2310" max="2310" width="13.140625" style="7" customWidth="1"/>
    <col min="2311" max="2311" width="10.5703125" style="7" customWidth="1"/>
    <col min="2312" max="2314" width="9.140625" style="7" customWidth="1"/>
    <col min="2315" max="2560" width="9.140625" style="7"/>
    <col min="2561" max="2561" width="4.5703125" style="7" customWidth="1"/>
    <col min="2562" max="2562" width="3.140625" style="7" customWidth="1"/>
    <col min="2563" max="2563" width="59.42578125" style="7" customWidth="1"/>
    <col min="2564" max="2564" width="9.85546875" style="7" customWidth="1"/>
    <col min="2565" max="2565" width="8.85546875" style="7" customWidth="1"/>
    <col min="2566" max="2566" width="13.140625" style="7" customWidth="1"/>
    <col min="2567" max="2567" width="10.5703125" style="7" customWidth="1"/>
    <col min="2568" max="2570" width="9.140625" style="7" customWidth="1"/>
    <col min="2571" max="2816" width="9.140625" style="7"/>
    <col min="2817" max="2817" width="4.5703125" style="7" customWidth="1"/>
    <col min="2818" max="2818" width="3.140625" style="7" customWidth="1"/>
    <col min="2819" max="2819" width="59.42578125" style="7" customWidth="1"/>
    <col min="2820" max="2820" width="9.85546875" style="7" customWidth="1"/>
    <col min="2821" max="2821" width="8.85546875" style="7" customWidth="1"/>
    <col min="2822" max="2822" width="13.140625" style="7" customWidth="1"/>
    <col min="2823" max="2823" width="10.5703125" style="7" customWidth="1"/>
    <col min="2824" max="2826" width="9.140625" style="7" customWidth="1"/>
    <col min="2827" max="3072" width="9.140625" style="7"/>
    <col min="3073" max="3073" width="4.5703125" style="7" customWidth="1"/>
    <col min="3074" max="3074" width="3.140625" style="7" customWidth="1"/>
    <col min="3075" max="3075" width="59.42578125" style="7" customWidth="1"/>
    <col min="3076" max="3076" width="9.85546875" style="7" customWidth="1"/>
    <col min="3077" max="3077" width="8.85546875" style="7" customWidth="1"/>
    <col min="3078" max="3078" width="13.140625" style="7" customWidth="1"/>
    <col min="3079" max="3079" width="10.5703125" style="7" customWidth="1"/>
    <col min="3080" max="3082" width="9.140625" style="7" customWidth="1"/>
    <col min="3083" max="3328" width="9.140625" style="7"/>
    <col min="3329" max="3329" width="4.5703125" style="7" customWidth="1"/>
    <col min="3330" max="3330" width="3.140625" style="7" customWidth="1"/>
    <col min="3331" max="3331" width="59.42578125" style="7" customWidth="1"/>
    <col min="3332" max="3332" width="9.85546875" style="7" customWidth="1"/>
    <col min="3333" max="3333" width="8.85546875" style="7" customWidth="1"/>
    <col min="3334" max="3334" width="13.140625" style="7" customWidth="1"/>
    <col min="3335" max="3335" width="10.5703125" style="7" customWidth="1"/>
    <col min="3336" max="3338" width="9.140625" style="7" customWidth="1"/>
    <col min="3339" max="3584" width="9.140625" style="7"/>
    <col min="3585" max="3585" width="4.5703125" style="7" customWidth="1"/>
    <col min="3586" max="3586" width="3.140625" style="7" customWidth="1"/>
    <col min="3587" max="3587" width="59.42578125" style="7" customWidth="1"/>
    <col min="3588" max="3588" width="9.85546875" style="7" customWidth="1"/>
    <col min="3589" max="3589" width="8.85546875" style="7" customWidth="1"/>
    <col min="3590" max="3590" width="13.140625" style="7" customWidth="1"/>
    <col min="3591" max="3591" width="10.5703125" style="7" customWidth="1"/>
    <col min="3592" max="3594" width="9.140625" style="7" customWidth="1"/>
    <col min="3595" max="3840" width="9.140625" style="7"/>
    <col min="3841" max="3841" width="4.5703125" style="7" customWidth="1"/>
    <col min="3842" max="3842" width="3.140625" style="7" customWidth="1"/>
    <col min="3843" max="3843" width="59.42578125" style="7" customWidth="1"/>
    <col min="3844" max="3844" width="9.85546875" style="7" customWidth="1"/>
    <col min="3845" max="3845" width="8.85546875" style="7" customWidth="1"/>
    <col min="3846" max="3846" width="13.140625" style="7" customWidth="1"/>
    <col min="3847" max="3847" width="10.5703125" style="7" customWidth="1"/>
    <col min="3848" max="3850" width="9.140625" style="7" customWidth="1"/>
    <col min="3851" max="4096" width="9.140625" style="7"/>
    <col min="4097" max="4097" width="4.5703125" style="7" customWidth="1"/>
    <col min="4098" max="4098" width="3.140625" style="7" customWidth="1"/>
    <col min="4099" max="4099" width="59.42578125" style="7" customWidth="1"/>
    <col min="4100" max="4100" width="9.85546875" style="7" customWidth="1"/>
    <col min="4101" max="4101" width="8.85546875" style="7" customWidth="1"/>
    <col min="4102" max="4102" width="13.140625" style="7" customWidth="1"/>
    <col min="4103" max="4103" width="10.5703125" style="7" customWidth="1"/>
    <col min="4104" max="4106" width="9.140625" style="7" customWidth="1"/>
    <col min="4107" max="4352" width="9.140625" style="7"/>
    <col min="4353" max="4353" width="4.5703125" style="7" customWidth="1"/>
    <col min="4354" max="4354" width="3.140625" style="7" customWidth="1"/>
    <col min="4355" max="4355" width="59.42578125" style="7" customWidth="1"/>
    <col min="4356" max="4356" width="9.85546875" style="7" customWidth="1"/>
    <col min="4357" max="4357" width="8.85546875" style="7" customWidth="1"/>
    <col min="4358" max="4358" width="13.140625" style="7" customWidth="1"/>
    <col min="4359" max="4359" width="10.5703125" style="7" customWidth="1"/>
    <col min="4360" max="4362" width="9.140625" style="7" customWidth="1"/>
    <col min="4363" max="4608" width="9.140625" style="7"/>
    <col min="4609" max="4609" width="4.5703125" style="7" customWidth="1"/>
    <col min="4610" max="4610" width="3.140625" style="7" customWidth="1"/>
    <col min="4611" max="4611" width="59.42578125" style="7" customWidth="1"/>
    <col min="4612" max="4612" width="9.85546875" style="7" customWidth="1"/>
    <col min="4613" max="4613" width="8.85546875" style="7" customWidth="1"/>
    <col min="4614" max="4614" width="13.140625" style="7" customWidth="1"/>
    <col min="4615" max="4615" width="10.5703125" style="7" customWidth="1"/>
    <col min="4616" max="4618" width="9.140625" style="7" customWidth="1"/>
    <col min="4619" max="4864" width="9.140625" style="7"/>
    <col min="4865" max="4865" width="4.5703125" style="7" customWidth="1"/>
    <col min="4866" max="4866" width="3.140625" style="7" customWidth="1"/>
    <col min="4867" max="4867" width="59.42578125" style="7" customWidth="1"/>
    <col min="4868" max="4868" width="9.85546875" style="7" customWidth="1"/>
    <col min="4869" max="4869" width="8.85546875" style="7" customWidth="1"/>
    <col min="4870" max="4870" width="13.140625" style="7" customWidth="1"/>
    <col min="4871" max="4871" width="10.5703125" style="7" customWidth="1"/>
    <col min="4872" max="4874" width="9.140625" style="7" customWidth="1"/>
    <col min="4875" max="5120" width="9.140625" style="7"/>
    <col min="5121" max="5121" width="4.5703125" style="7" customWidth="1"/>
    <col min="5122" max="5122" width="3.140625" style="7" customWidth="1"/>
    <col min="5123" max="5123" width="59.42578125" style="7" customWidth="1"/>
    <col min="5124" max="5124" width="9.85546875" style="7" customWidth="1"/>
    <col min="5125" max="5125" width="8.85546875" style="7" customWidth="1"/>
    <col min="5126" max="5126" width="13.140625" style="7" customWidth="1"/>
    <col min="5127" max="5127" width="10.5703125" style="7" customWidth="1"/>
    <col min="5128" max="5130" width="9.140625" style="7" customWidth="1"/>
    <col min="5131" max="5376" width="9.140625" style="7"/>
    <col min="5377" max="5377" width="4.5703125" style="7" customWidth="1"/>
    <col min="5378" max="5378" width="3.140625" style="7" customWidth="1"/>
    <col min="5379" max="5379" width="59.42578125" style="7" customWidth="1"/>
    <col min="5380" max="5380" width="9.85546875" style="7" customWidth="1"/>
    <col min="5381" max="5381" width="8.85546875" style="7" customWidth="1"/>
    <col min="5382" max="5382" width="13.140625" style="7" customWidth="1"/>
    <col min="5383" max="5383" width="10.5703125" style="7" customWidth="1"/>
    <col min="5384" max="5386" width="9.140625" style="7" customWidth="1"/>
    <col min="5387" max="5632" width="9.140625" style="7"/>
    <col min="5633" max="5633" width="4.5703125" style="7" customWidth="1"/>
    <col min="5634" max="5634" width="3.140625" style="7" customWidth="1"/>
    <col min="5635" max="5635" width="59.42578125" style="7" customWidth="1"/>
    <col min="5636" max="5636" width="9.85546875" style="7" customWidth="1"/>
    <col min="5637" max="5637" width="8.85546875" style="7" customWidth="1"/>
    <col min="5638" max="5638" width="13.140625" style="7" customWidth="1"/>
    <col min="5639" max="5639" width="10.5703125" style="7" customWidth="1"/>
    <col min="5640" max="5642" width="9.140625" style="7" customWidth="1"/>
    <col min="5643" max="5888" width="9.140625" style="7"/>
    <col min="5889" max="5889" width="4.5703125" style="7" customWidth="1"/>
    <col min="5890" max="5890" width="3.140625" style="7" customWidth="1"/>
    <col min="5891" max="5891" width="59.42578125" style="7" customWidth="1"/>
    <col min="5892" max="5892" width="9.85546875" style="7" customWidth="1"/>
    <col min="5893" max="5893" width="8.85546875" style="7" customWidth="1"/>
    <col min="5894" max="5894" width="13.140625" style="7" customWidth="1"/>
    <col min="5895" max="5895" width="10.5703125" style="7" customWidth="1"/>
    <col min="5896" max="5898" width="9.140625" style="7" customWidth="1"/>
    <col min="5899" max="6144" width="9.140625" style="7"/>
    <col min="6145" max="6145" width="4.5703125" style="7" customWidth="1"/>
    <col min="6146" max="6146" width="3.140625" style="7" customWidth="1"/>
    <col min="6147" max="6147" width="59.42578125" style="7" customWidth="1"/>
    <col min="6148" max="6148" width="9.85546875" style="7" customWidth="1"/>
    <col min="6149" max="6149" width="8.85546875" style="7" customWidth="1"/>
    <col min="6150" max="6150" width="13.140625" style="7" customWidth="1"/>
    <col min="6151" max="6151" width="10.5703125" style="7" customWidth="1"/>
    <col min="6152" max="6154" width="9.140625" style="7" customWidth="1"/>
    <col min="6155" max="6400" width="9.140625" style="7"/>
    <col min="6401" max="6401" width="4.5703125" style="7" customWidth="1"/>
    <col min="6402" max="6402" width="3.140625" style="7" customWidth="1"/>
    <col min="6403" max="6403" width="59.42578125" style="7" customWidth="1"/>
    <col min="6404" max="6404" width="9.85546875" style="7" customWidth="1"/>
    <col min="6405" max="6405" width="8.85546875" style="7" customWidth="1"/>
    <col min="6406" max="6406" width="13.140625" style="7" customWidth="1"/>
    <col min="6407" max="6407" width="10.5703125" style="7" customWidth="1"/>
    <col min="6408" max="6410" width="9.140625" style="7" customWidth="1"/>
    <col min="6411" max="6656" width="9.140625" style="7"/>
    <col min="6657" max="6657" width="4.5703125" style="7" customWidth="1"/>
    <col min="6658" max="6658" width="3.140625" style="7" customWidth="1"/>
    <col min="6659" max="6659" width="59.42578125" style="7" customWidth="1"/>
    <col min="6660" max="6660" width="9.85546875" style="7" customWidth="1"/>
    <col min="6661" max="6661" width="8.85546875" style="7" customWidth="1"/>
    <col min="6662" max="6662" width="13.140625" style="7" customWidth="1"/>
    <col min="6663" max="6663" width="10.5703125" style="7" customWidth="1"/>
    <col min="6664" max="6666" width="9.140625" style="7" customWidth="1"/>
    <col min="6667" max="6912" width="9.140625" style="7"/>
    <col min="6913" max="6913" width="4.5703125" style="7" customWidth="1"/>
    <col min="6914" max="6914" width="3.140625" style="7" customWidth="1"/>
    <col min="6915" max="6915" width="59.42578125" style="7" customWidth="1"/>
    <col min="6916" max="6916" width="9.85546875" style="7" customWidth="1"/>
    <col min="6917" max="6917" width="8.85546875" style="7" customWidth="1"/>
    <col min="6918" max="6918" width="13.140625" style="7" customWidth="1"/>
    <col min="6919" max="6919" width="10.5703125" style="7" customWidth="1"/>
    <col min="6920" max="6922" width="9.140625" style="7" customWidth="1"/>
    <col min="6923" max="7168" width="9.140625" style="7"/>
    <col min="7169" max="7169" width="4.5703125" style="7" customWidth="1"/>
    <col min="7170" max="7170" width="3.140625" style="7" customWidth="1"/>
    <col min="7171" max="7171" width="59.42578125" style="7" customWidth="1"/>
    <col min="7172" max="7172" width="9.85546875" style="7" customWidth="1"/>
    <col min="7173" max="7173" width="8.85546875" style="7" customWidth="1"/>
    <col min="7174" max="7174" width="13.140625" style="7" customWidth="1"/>
    <col min="7175" max="7175" width="10.5703125" style="7" customWidth="1"/>
    <col min="7176" max="7178" width="9.140625" style="7" customWidth="1"/>
    <col min="7179" max="7424" width="9.140625" style="7"/>
    <col min="7425" max="7425" width="4.5703125" style="7" customWidth="1"/>
    <col min="7426" max="7426" width="3.140625" style="7" customWidth="1"/>
    <col min="7427" max="7427" width="59.42578125" style="7" customWidth="1"/>
    <col min="7428" max="7428" width="9.85546875" style="7" customWidth="1"/>
    <col min="7429" max="7429" width="8.85546875" style="7" customWidth="1"/>
    <col min="7430" max="7430" width="13.140625" style="7" customWidth="1"/>
    <col min="7431" max="7431" width="10.5703125" style="7" customWidth="1"/>
    <col min="7432" max="7434" width="9.140625" style="7" customWidth="1"/>
    <col min="7435" max="7680" width="9.140625" style="7"/>
    <col min="7681" max="7681" width="4.5703125" style="7" customWidth="1"/>
    <col min="7682" max="7682" width="3.140625" style="7" customWidth="1"/>
    <col min="7683" max="7683" width="59.42578125" style="7" customWidth="1"/>
    <col min="7684" max="7684" width="9.85546875" style="7" customWidth="1"/>
    <col min="7685" max="7685" width="8.85546875" style="7" customWidth="1"/>
    <col min="7686" max="7686" width="13.140625" style="7" customWidth="1"/>
    <col min="7687" max="7687" width="10.5703125" style="7" customWidth="1"/>
    <col min="7688" max="7690" width="9.140625" style="7" customWidth="1"/>
    <col min="7691" max="7936" width="9.140625" style="7"/>
    <col min="7937" max="7937" width="4.5703125" style="7" customWidth="1"/>
    <col min="7938" max="7938" width="3.140625" style="7" customWidth="1"/>
    <col min="7939" max="7939" width="59.42578125" style="7" customWidth="1"/>
    <col min="7940" max="7940" width="9.85546875" style="7" customWidth="1"/>
    <col min="7941" max="7941" width="8.85546875" style="7" customWidth="1"/>
    <col min="7942" max="7942" width="13.140625" style="7" customWidth="1"/>
    <col min="7943" max="7943" width="10.5703125" style="7" customWidth="1"/>
    <col min="7944" max="7946" width="9.140625" style="7" customWidth="1"/>
    <col min="7947" max="8192" width="9.140625" style="7"/>
    <col min="8193" max="8193" width="4.5703125" style="7" customWidth="1"/>
    <col min="8194" max="8194" width="3.140625" style="7" customWidth="1"/>
    <col min="8195" max="8195" width="59.42578125" style="7" customWidth="1"/>
    <col min="8196" max="8196" width="9.85546875" style="7" customWidth="1"/>
    <col min="8197" max="8197" width="8.85546875" style="7" customWidth="1"/>
    <col min="8198" max="8198" width="13.140625" style="7" customWidth="1"/>
    <col min="8199" max="8199" width="10.5703125" style="7" customWidth="1"/>
    <col min="8200" max="8202" width="9.140625" style="7" customWidth="1"/>
    <col min="8203" max="8448" width="9.140625" style="7"/>
    <col min="8449" max="8449" width="4.5703125" style="7" customWidth="1"/>
    <col min="8450" max="8450" width="3.140625" style="7" customWidth="1"/>
    <col min="8451" max="8451" width="59.42578125" style="7" customWidth="1"/>
    <col min="8452" max="8452" width="9.85546875" style="7" customWidth="1"/>
    <col min="8453" max="8453" width="8.85546875" style="7" customWidth="1"/>
    <col min="8454" max="8454" width="13.140625" style="7" customWidth="1"/>
    <col min="8455" max="8455" width="10.5703125" style="7" customWidth="1"/>
    <col min="8456" max="8458" width="9.140625" style="7" customWidth="1"/>
    <col min="8459" max="8704" width="9.140625" style="7"/>
    <col min="8705" max="8705" width="4.5703125" style="7" customWidth="1"/>
    <col min="8706" max="8706" width="3.140625" style="7" customWidth="1"/>
    <col min="8707" max="8707" width="59.42578125" style="7" customWidth="1"/>
    <col min="8708" max="8708" width="9.85546875" style="7" customWidth="1"/>
    <col min="8709" max="8709" width="8.85546875" style="7" customWidth="1"/>
    <col min="8710" max="8710" width="13.140625" style="7" customWidth="1"/>
    <col min="8711" max="8711" width="10.5703125" style="7" customWidth="1"/>
    <col min="8712" max="8714" width="9.140625" style="7" customWidth="1"/>
    <col min="8715" max="8960" width="9.140625" style="7"/>
    <col min="8961" max="8961" width="4.5703125" style="7" customWidth="1"/>
    <col min="8962" max="8962" width="3.140625" style="7" customWidth="1"/>
    <col min="8963" max="8963" width="59.42578125" style="7" customWidth="1"/>
    <col min="8964" max="8964" width="9.85546875" style="7" customWidth="1"/>
    <col min="8965" max="8965" width="8.85546875" style="7" customWidth="1"/>
    <col min="8966" max="8966" width="13.140625" style="7" customWidth="1"/>
    <col min="8967" max="8967" width="10.5703125" style="7" customWidth="1"/>
    <col min="8968" max="8970" width="9.140625" style="7" customWidth="1"/>
    <col min="8971" max="9216" width="9.140625" style="7"/>
    <col min="9217" max="9217" width="4.5703125" style="7" customWidth="1"/>
    <col min="9218" max="9218" width="3.140625" style="7" customWidth="1"/>
    <col min="9219" max="9219" width="59.42578125" style="7" customWidth="1"/>
    <col min="9220" max="9220" width="9.85546875" style="7" customWidth="1"/>
    <col min="9221" max="9221" width="8.85546875" style="7" customWidth="1"/>
    <col min="9222" max="9222" width="13.140625" style="7" customWidth="1"/>
    <col min="9223" max="9223" width="10.5703125" style="7" customWidth="1"/>
    <col min="9224" max="9226" width="9.140625" style="7" customWidth="1"/>
    <col min="9227" max="9472" width="9.140625" style="7"/>
    <col min="9473" max="9473" width="4.5703125" style="7" customWidth="1"/>
    <col min="9474" max="9474" width="3.140625" style="7" customWidth="1"/>
    <col min="9475" max="9475" width="59.42578125" style="7" customWidth="1"/>
    <col min="9476" max="9476" width="9.85546875" style="7" customWidth="1"/>
    <col min="9477" max="9477" width="8.85546875" style="7" customWidth="1"/>
    <col min="9478" max="9478" width="13.140625" style="7" customWidth="1"/>
    <col min="9479" max="9479" width="10.5703125" style="7" customWidth="1"/>
    <col min="9480" max="9482" width="9.140625" style="7" customWidth="1"/>
    <col min="9483" max="9728" width="9.140625" style="7"/>
    <col min="9729" max="9729" width="4.5703125" style="7" customWidth="1"/>
    <col min="9730" max="9730" width="3.140625" style="7" customWidth="1"/>
    <col min="9731" max="9731" width="59.42578125" style="7" customWidth="1"/>
    <col min="9732" max="9732" width="9.85546875" style="7" customWidth="1"/>
    <col min="9733" max="9733" width="8.85546875" style="7" customWidth="1"/>
    <col min="9734" max="9734" width="13.140625" style="7" customWidth="1"/>
    <col min="9735" max="9735" width="10.5703125" style="7" customWidth="1"/>
    <col min="9736" max="9738" width="9.140625" style="7" customWidth="1"/>
    <col min="9739" max="9984" width="9.140625" style="7"/>
    <col min="9985" max="9985" width="4.5703125" style="7" customWidth="1"/>
    <col min="9986" max="9986" width="3.140625" style="7" customWidth="1"/>
    <col min="9987" max="9987" width="59.42578125" style="7" customWidth="1"/>
    <col min="9988" max="9988" width="9.85546875" style="7" customWidth="1"/>
    <col min="9989" max="9989" width="8.85546875" style="7" customWidth="1"/>
    <col min="9990" max="9990" width="13.140625" style="7" customWidth="1"/>
    <col min="9991" max="9991" width="10.5703125" style="7" customWidth="1"/>
    <col min="9992" max="9994" width="9.140625" style="7" customWidth="1"/>
    <col min="9995" max="10240" width="9.140625" style="7"/>
    <col min="10241" max="10241" width="4.5703125" style="7" customWidth="1"/>
    <col min="10242" max="10242" width="3.140625" style="7" customWidth="1"/>
    <col min="10243" max="10243" width="59.42578125" style="7" customWidth="1"/>
    <col min="10244" max="10244" width="9.85546875" style="7" customWidth="1"/>
    <col min="10245" max="10245" width="8.85546875" style="7" customWidth="1"/>
    <col min="10246" max="10246" width="13.140625" style="7" customWidth="1"/>
    <col min="10247" max="10247" width="10.5703125" style="7" customWidth="1"/>
    <col min="10248" max="10250" width="9.140625" style="7" customWidth="1"/>
    <col min="10251" max="10496" width="9.140625" style="7"/>
    <col min="10497" max="10497" width="4.5703125" style="7" customWidth="1"/>
    <col min="10498" max="10498" width="3.140625" style="7" customWidth="1"/>
    <col min="10499" max="10499" width="59.42578125" style="7" customWidth="1"/>
    <col min="10500" max="10500" width="9.85546875" style="7" customWidth="1"/>
    <col min="10501" max="10501" width="8.85546875" style="7" customWidth="1"/>
    <col min="10502" max="10502" width="13.140625" style="7" customWidth="1"/>
    <col min="10503" max="10503" width="10.5703125" style="7" customWidth="1"/>
    <col min="10504" max="10506" width="9.140625" style="7" customWidth="1"/>
    <col min="10507" max="10752" width="9.140625" style="7"/>
    <col min="10753" max="10753" width="4.5703125" style="7" customWidth="1"/>
    <col min="10754" max="10754" width="3.140625" style="7" customWidth="1"/>
    <col min="10755" max="10755" width="59.42578125" style="7" customWidth="1"/>
    <col min="10756" max="10756" width="9.85546875" style="7" customWidth="1"/>
    <col min="10757" max="10757" width="8.85546875" style="7" customWidth="1"/>
    <col min="10758" max="10758" width="13.140625" style="7" customWidth="1"/>
    <col min="10759" max="10759" width="10.5703125" style="7" customWidth="1"/>
    <col min="10760" max="10762" width="9.140625" style="7" customWidth="1"/>
    <col min="10763" max="11008" width="9.140625" style="7"/>
    <col min="11009" max="11009" width="4.5703125" style="7" customWidth="1"/>
    <col min="11010" max="11010" width="3.140625" style="7" customWidth="1"/>
    <col min="11011" max="11011" width="59.42578125" style="7" customWidth="1"/>
    <col min="11012" max="11012" width="9.85546875" style="7" customWidth="1"/>
    <col min="11013" max="11013" width="8.85546875" style="7" customWidth="1"/>
    <col min="11014" max="11014" width="13.140625" style="7" customWidth="1"/>
    <col min="11015" max="11015" width="10.5703125" style="7" customWidth="1"/>
    <col min="11016" max="11018" width="9.140625" style="7" customWidth="1"/>
    <col min="11019" max="11264" width="9.140625" style="7"/>
    <col min="11265" max="11265" width="4.5703125" style="7" customWidth="1"/>
    <col min="11266" max="11266" width="3.140625" style="7" customWidth="1"/>
    <col min="11267" max="11267" width="59.42578125" style="7" customWidth="1"/>
    <col min="11268" max="11268" width="9.85546875" style="7" customWidth="1"/>
    <col min="11269" max="11269" width="8.85546875" style="7" customWidth="1"/>
    <col min="11270" max="11270" width="13.140625" style="7" customWidth="1"/>
    <col min="11271" max="11271" width="10.5703125" style="7" customWidth="1"/>
    <col min="11272" max="11274" width="9.140625" style="7" customWidth="1"/>
    <col min="11275" max="11520" width="9.140625" style="7"/>
    <col min="11521" max="11521" width="4.5703125" style="7" customWidth="1"/>
    <col min="11522" max="11522" width="3.140625" style="7" customWidth="1"/>
    <col min="11523" max="11523" width="59.42578125" style="7" customWidth="1"/>
    <col min="11524" max="11524" width="9.85546875" style="7" customWidth="1"/>
    <col min="11525" max="11525" width="8.85546875" style="7" customWidth="1"/>
    <col min="11526" max="11526" width="13.140625" style="7" customWidth="1"/>
    <col min="11527" max="11527" width="10.5703125" style="7" customWidth="1"/>
    <col min="11528" max="11530" width="9.140625" style="7" customWidth="1"/>
    <col min="11531" max="11776" width="9.140625" style="7"/>
    <col min="11777" max="11777" width="4.5703125" style="7" customWidth="1"/>
    <col min="11778" max="11778" width="3.140625" style="7" customWidth="1"/>
    <col min="11779" max="11779" width="59.42578125" style="7" customWidth="1"/>
    <col min="11780" max="11780" width="9.85546875" style="7" customWidth="1"/>
    <col min="11781" max="11781" width="8.85546875" style="7" customWidth="1"/>
    <col min="11782" max="11782" width="13.140625" style="7" customWidth="1"/>
    <col min="11783" max="11783" width="10.5703125" style="7" customWidth="1"/>
    <col min="11784" max="11786" width="9.140625" style="7" customWidth="1"/>
    <col min="11787" max="12032" width="9.140625" style="7"/>
    <col min="12033" max="12033" width="4.5703125" style="7" customWidth="1"/>
    <col min="12034" max="12034" width="3.140625" style="7" customWidth="1"/>
    <col min="12035" max="12035" width="59.42578125" style="7" customWidth="1"/>
    <col min="12036" max="12036" width="9.85546875" style="7" customWidth="1"/>
    <col min="12037" max="12037" width="8.85546875" style="7" customWidth="1"/>
    <col min="12038" max="12038" width="13.140625" style="7" customWidth="1"/>
    <col min="12039" max="12039" width="10.5703125" style="7" customWidth="1"/>
    <col min="12040" max="12042" width="9.140625" style="7" customWidth="1"/>
    <col min="12043" max="12288" width="9.140625" style="7"/>
    <col min="12289" max="12289" width="4.5703125" style="7" customWidth="1"/>
    <col min="12290" max="12290" width="3.140625" style="7" customWidth="1"/>
    <col min="12291" max="12291" width="59.42578125" style="7" customWidth="1"/>
    <col min="12292" max="12292" width="9.85546875" style="7" customWidth="1"/>
    <col min="12293" max="12293" width="8.85546875" style="7" customWidth="1"/>
    <col min="12294" max="12294" width="13.140625" style="7" customWidth="1"/>
    <col min="12295" max="12295" width="10.5703125" style="7" customWidth="1"/>
    <col min="12296" max="12298" width="9.140625" style="7" customWidth="1"/>
    <col min="12299" max="12544" width="9.140625" style="7"/>
    <col min="12545" max="12545" width="4.5703125" style="7" customWidth="1"/>
    <col min="12546" max="12546" width="3.140625" style="7" customWidth="1"/>
    <col min="12547" max="12547" width="59.42578125" style="7" customWidth="1"/>
    <col min="12548" max="12548" width="9.85546875" style="7" customWidth="1"/>
    <col min="12549" max="12549" width="8.85546875" style="7" customWidth="1"/>
    <col min="12550" max="12550" width="13.140625" style="7" customWidth="1"/>
    <col min="12551" max="12551" width="10.5703125" style="7" customWidth="1"/>
    <col min="12552" max="12554" width="9.140625" style="7" customWidth="1"/>
    <col min="12555" max="12800" width="9.140625" style="7"/>
    <col min="12801" max="12801" width="4.5703125" style="7" customWidth="1"/>
    <col min="12802" max="12802" width="3.140625" style="7" customWidth="1"/>
    <col min="12803" max="12803" width="59.42578125" style="7" customWidth="1"/>
    <col min="12804" max="12804" width="9.85546875" style="7" customWidth="1"/>
    <col min="12805" max="12805" width="8.85546875" style="7" customWidth="1"/>
    <col min="12806" max="12806" width="13.140625" style="7" customWidth="1"/>
    <col min="12807" max="12807" width="10.5703125" style="7" customWidth="1"/>
    <col min="12808" max="12810" width="9.140625" style="7" customWidth="1"/>
    <col min="12811" max="13056" width="9.140625" style="7"/>
    <col min="13057" max="13057" width="4.5703125" style="7" customWidth="1"/>
    <col min="13058" max="13058" width="3.140625" style="7" customWidth="1"/>
    <col min="13059" max="13059" width="59.42578125" style="7" customWidth="1"/>
    <col min="13060" max="13060" width="9.85546875" style="7" customWidth="1"/>
    <col min="13061" max="13061" width="8.85546875" style="7" customWidth="1"/>
    <col min="13062" max="13062" width="13.140625" style="7" customWidth="1"/>
    <col min="13063" max="13063" width="10.5703125" style="7" customWidth="1"/>
    <col min="13064" max="13066" width="9.140625" style="7" customWidth="1"/>
    <col min="13067" max="13312" width="9.140625" style="7"/>
    <col min="13313" max="13313" width="4.5703125" style="7" customWidth="1"/>
    <col min="13314" max="13314" width="3.140625" style="7" customWidth="1"/>
    <col min="13315" max="13315" width="59.42578125" style="7" customWidth="1"/>
    <col min="13316" max="13316" width="9.85546875" style="7" customWidth="1"/>
    <col min="13317" max="13317" width="8.85546875" style="7" customWidth="1"/>
    <col min="13318" max="13318" width="13.140625" style="7" customWidth="1"/>
    <col min="13319" max="13319" width="10.5703125" style="7" customWidth="1"/>
    <col min="13320" max="13322" width="9.140625" style="7" customWidth="1"/>
    <col min="13323" max="13568" width="9.140625" style="7"/>
    <col min="13569" max="13569" width="4.5703125" style="7" customWidth="1"/>
    <col min="13570" max="13570" width="3.140625" style="7" customWidth="1"/>
    <col min="13571" max="13571" width="59.42578125" style="7" customWidth="1"/>
    <col min="13572" max="13572" width="9.85546875" style="7" customWidth="1"/>
    <col min="13573" max="13573" width="8.85546875" style="7" customWidth="1"/>
    <col min="13574" max="13574" width="13.140625" style="7" customWidth="1"/>
    <col min="13575" max="13575" width="10.5703125" style="7" customWidth="1"/>
    <col min="13576" max="13578" width="9.140625" style="7" customWidth="1"/>
    <col min="13579" max="13824" width="9.140625" style="7"/>
    <col min="13825" max="13825" width="4.5703125" style="7" customWidth="1"/>
    <col min="13826" max="13826" width="3.140625" style="7" customWidth="1"/>
    <col min="13827" max="13827" width="59.42578125" style="7" customWidth="1"/>
    <col min="13828" max="13828" width="9.85546875" style="7" customWidth="1"/>
    <col min="13829" max="13829" width="8.85546875" style="7" customWidth="1"/>
    <col min="13830" max="13830" width="13.140625" style="7" customWidth="1"/>
    <col min="13831" max="13831" width="10.5703125" style="7" customWidth="1"/>
    <col min="13832" max="13834" width="9.140625" style="7" customWidth="1"/>
    <col min="13835" max="14080" width="9.140625" style="7"/>
    <col min="14081" max="14081" width="4.5703125" style="7" customWidth="1"/>
    <col min="14082" max="14082" width="3.140625" style="7" customWidth="1"/>
    <col min="14083" max="14083" width="59.42578125" style="7" customWidth="1"/>
    <col min="14084" max="14084" width="9.85546875" style="7" customWidth="1"/>
    <col min="14085" max="14085" width="8.85546875" style="7" customWidth="1"/>
    <col min="14086" max="14086" width="13.140625" style="7" customWidth="1"/>
    <col min="14087" max="14087" width="10.5703125" style="7" customWidth="1"/>
    <col min="14088" max="14090" width="9.140625" style="7" customWidth="1"/>
    <col min="14091" max="14336" width="9.140625" style="7"/>
    <col min="14337" max="14337" width="4.5703125" style="7" customWidth="1"/>
    <col min="14338" max="14338" width="3.140625" style="7" customWidth="1"/>
    <col min="14339" max="14339" width="59.42578125" style="7" customWidth="1"/>
    <col min="14340" max="14340" width="9.85546875" style="7" customWidth="1"/>
    <col min="14341" max="14341" width="8.85546875" style="7" customWidth="1"/>
    <col min="14342" max="14342" width="13.140625" style="7" customWidth="1"/>
    <col min="14343" max="14343" width="10.5703125" style="7" customWidth="1"/>
    <col min="14344" max="14346" width="9.140625" style="7" customWidth="1"/>
    <col min="14347" max="14592" width="9.140625" style="7"/>
    <col min="14593" max="14593" width="4.5703125" style="7" customWidth="1"/>
    <col min="14594" max="14594" width="3.140625" style="7" customWidth="1"/>
    <col min="14595" max="14595" width="59.42578125" style="7" customWidth="1"/>
    <col min="14596" max="14596" width="9.85546875" style="7" customWidth="1"/>
    <col min="14597" max="14597" width="8.85546875" style="7" customWidth="1"/>
    <col min="14598" max="14598" width="13.140625" style="7" customWidth="1"/>
    <col min="14599" max="14599" width="10.5703125" style="7" customWidth="1"/>
    <col min="14600" max="14602" width="9.140625" style="7" customWidth="1"/>
    <col min="14603" max="14848" width="9.140625" style="7"/>
    <col min="14849" max="14849" width="4.5703125" style="7" customWidth="1"/>
    <col min="14850" max="14850" width="3.140625" style="7" customWidth="1"/>
    <col min="14851" max="14851" width="59.42578125" style="7" customWidth="1"/>
    <col min="14852" max="14852" width="9.85546875" style="7" customWidth="1"/>
    <col min="14853" max="14853" width="8.85546875" style="7" customWidth="1"/>
    <col min="14854" max="14854" width="13.140625" style="7" customWidth="1"/>
    <col min="14855" max="14855" width="10.5703125" style="7" customWidth="1"/>
    <col min="14856" max="14858" width="9.140625" style="7" customWidth="1"/>
    <col min="14859" max="15104" width="9.140625" style="7"/>
    <col min="15105" max="15105" width="4.5703125" style="7" customWidth="1"/>
    <col min="15106" max="15106" width="3.140625" style="7" customWidth="1"/>
    <col min="15107" max="15107" width="59.42578125" style="7" customWidth="1"/>
    <col min="15108" max="15108" width="9.85546875" style="7" customWidth="1"/>
    <col min="15109" max="15109" width="8.85546875" style="7" customWidth="1"/>
    <col min="15110" max="15110" width="13.140625" style="7" customWidth="1"/>
    <col min="15111" max="15111" width="10.5703125" style="7" customWidth="1"/>
    <col min="15112" max="15114" width="9.140625" style="7" customWidth="1"/>
    <col min="15115" max="15360" width="9.140625" style="7"/>
    <col min="15361" max="15361" width="4.5703125" style="7" customWidth="1"/>
    <col min="15362" max="15362" width="3.140625" style="7" customWidth="1"/>
    <col min="15363" max="15363" width="59.42578125" style="7" customWidth="1"/>
    <col min="15364" max="15364" width="9.85546875" style="7" customWidth="1"/>
    <col min="15365" max="15365" width="8.85546875" style="7" customWidth="1"/>
    <col min="15366" max="15366" width="13.140625" style="7" customWidth="1"/>
    <col min="15367" max="15367" width="10.5703125" style="7" customWidth="1"/>
    <col min="15368" max="15370" width="9.140625" style="7" customWidth="1"/>
    <col min="15371" max="15616" width="9.140625" style="7"/>
    <col min="15617" max="15617" width="4.5703125" style="7" customWidth="1"/>
    <col min="15618" max="15618" width="3.140625" style="7" customWidth="1"/>
    <col min="15619" max="15619" width="59.42578125" style="7" customWidth="1"/>
    <col min="15620" max="15620" width="9.85546875" style="7" customWidth="1"/>
    <col min="15621" max="15621" width="8.85546875" style="7" customWidth="1"/>
    <col min="15622" max="15622" width="13.140625" style="7" customWidth="1"/>
    <col min="15623" max="15623" width="10.5703125" style="7" customWidth="1"/>
    <col min="15624" max="15626" width="9.140625" style="7" customWidth="1"/>
    <col min="15627" max="15872" width="9.140625" style="7"/>
    <col min="15873" max="15873" width="4.5703125" style="7" customWidth="1"/>
    <col min="15874" max="15874" width="3.140625" style="7" customWidth="1"/>
    <col min="15875" max="15875" width="59.42578125" style="7" customWidth="1"/>
    <col min="15876" max="15876" width="9.85546875" style="7" customWidth="1"/>
    <col min="15877" max="15877" width="8.85546875" style="7" customWidth="1"/>
    <col min="15878" max="15878" width="13.140625" style="7" customWidth="1"/>
    <col min="15879" max="15879" width="10.5703125" style="7" customWidth="1"/>
    <col min="15880" max="15882" width="9.140625" style="7" customWidth="1"/>
    <col min="15883" max="16128" width="9.140625" style="7"/>
    <col min="16129" max="16129" width="4.5703125" style="7" customWidth="1"/>
    <col min="16130" max="16130" width="3.140625" style="7" customWidth="1"/>
    <col min="16131" max="16131" width="59.42578125" style="7" customWidth="1"/>
    <col min="16132" max="16132" width="9.85546875" style="7" customWidth="1"/>
    <col min="16133" max="16133" width="8.85546875" style="7" customWidth="1"/>
    <col min="16134" max="16134" width="13.140625" style="7" customWidth="1"/>
    <col min="16135" max="16135" width="10.5703125" style="7" customWidth="1"/>
    <col min="16136" max="16138" width="9.140625" style="7" customWidth="1"/>
    <col min="16139" max="16384" width="9.140625" style="7"/>
  </cols>
  <sheetData>
    <row r="1" spans="1:9">
      <c r="B1" s="226" t="s">
        <v>89</v>
      </c>
      <c r="C1" s="226"/>
      <c r="D1" s="226"/>
      <c r="E1" s="226"/>
      <c r="F1" s="173"/>
      <c r="G1" s="173"/>
      <c r="H1" s="173"/>
      <c r="I1" s="132"/>
    </row>
    <row r="2" spans="1:9">
      <c r="B2" s="93"/>
      <c r="C2" s="93"/>
    </row>
    <row r="3" spans="1:9">
      <c r="A3" s="50" t="s">
        <v>48</v>
      </c>
    </row>
    <row r="4" spans="1:9">
      <c r="B4" s="190" t="s">
        <v>65</v>
      </c>
      <c r="C4" s="190"/>
      <c r="D4" s="190"/>
    </row>
    <row r="5" spans="1:9">
      <c r="B5" s="129" t="s">
        <v>30</v>
      </c>
      <c r="C5" s="129" t="s">
        <v>15</v>
      </c>
      <c r="D5" s="164" t="s">
        <v>31</v>
      </c>
    </row>
    <row r="6" spans="1:9">
      <c r="B6" s="183">
        <v>1</v>
      </c>
      <c r="C6" s="69" t="s">
        <v>92</v>
      </c>
      <c r="D6" s="184">
        <v>1</v>
      </c>
    </row>
    <row r="7" spans="1:9">
      <c r="B7" s="258">
        <v>2</v>
      </c>
      <c r="C7" s="78" t="s">
        <v>95</v>
      </c>
      <c r="D7" s="260">
        <v>1</v>
      </c>
    </row>
    <row r="8" spans="1:9">
      <c r="B8" s="259"/>
      <c r="C8" s="79" t="s">
        <v>96</v>
      </c>
      <c r="D8" s="261"/>
    </row>
    <row r="9" spans="1:9">
      <c r="B9" s="255" t="s">
        <v>9</v>
      </c>
      <c r="C9" s="256"/>
      <c r="D9" s="77">
        <f>SUM(D6:D6)</f>
        <v>1</v>
      </c>
    </row>
    <row r="10" spans="1:9">
      <c r="B10" s="93"/>
      <c r="C10" s="93"/>
    </row>
    <row r="11" spans="1:9">
      <c r="B11" s="257" t="s">
        <v>98</v>
      </c>
      <c r="C11" s="257"/>
      <c r="D11" s="257"/>
    </row>
    <row r="12" spans="1:9">
      <c r="B12" s="65" t="s">
        <v>30</v>
      </c>
      <c r="C12" s="65" t="s">
        <v>15</v>
      </c>
      <c r="D12" s="66" t="s">
        <v>31</v>
      </c>
    </row>
    <row r="13" spans="1:9">
      <c r="B13" s="67">
        <v>1</v>
      </c>
      <c r="C13" s="69" t="s">
        <v>144</v>
      </c>
      <c r="D13" s="68">
        <v>1</v>
      </c>
    </row>
    <row r="14" spans="1:9">
      <c r="B14" s="172">
        <v>2</v>
      </c>
      <c r="C14" s="69" t="s">
        <v>99</v>
      </c>
      <c r="D14" s="30">
        <v>1</v>
      </c>
    </row>
    <row r="15" spans="1:9">
      <c r="B15" s="172">
        <v>3</v>
      </c>
      <c r="C15" s="187" t="s">
        <v>100</v>
      </c>
      <c r="D15" s="30">
        <v>1</v>
      </c>
    </row>
    <row r="16" spans="1:9">
      <c r="B16" s="255" t="s">
        <v>9</v>
      </c>
      <c r="C16" s="256"/>
      <c r="D16" s="77">
        <f>SUM(D13:D15)</f>
        <v>3</v>
      </c>
    </row>
    <row r="17" spans="2:3">
      <c r="B17" s="93"/>
      <c r="C17" s="93"/>
    </row>
    <row r="18" spans="2:3">
      <c r="B18" s="93"/>
      <c r="C18" s="93"/>
    </row>
    <row r="19" spans="2:3">
      <c r="B19" s="93"/>
      <c r="C19" s="93"/>
    </row>
    <row r="20" spans="2:3">
      <c r="B20" s="93"/>
      <c r="C20" s="93"/>
    </row>
    <row r="21" spans="2:3">
      <c r="B21" s="93"/>
      <c r="C21" s="93"/>
    </row>
    <row r="22" spans="2:3">
      <c r="B22" s="93"/>
      <c r="C22" s="93"/>
    </row>
    <row r="23" spans="2:3">
      <c r="B23" s="93"/>
      <c r="C23" s="93"/>
    </row>
    <row r="24" spans="2:3">
      <c r="B24" s="93"/>
      <c r="C24" s="93"/>
    </row>
    <row r="25" spans="2:3">
      <c r="B25" s="93"/>
      <c r="C25" s="93"/>
    </row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  <row r="34" spans="2:3">
      <c r="B34" s="93"/>
      <c r="C34" s="93"/>
    </row>
    <row r="35" spans="2:3">
      <c r="B35" s="93"/>
      <c r="C35" s="93"/>
    </row>
    <row r="36" spans="2:3">
      <c r="B36" s="93"/>
      <c r="C36" s="93"/>
    </row>
    <row r="37" spans="2:3">
      <c r="B37" s="93"/>
      <c r="C37" s="93"/>
    </row>
    <row r="38" spans="2:3">
      <c r="B38" s="93"/>
      <c r="C38" s="93"/>
    </row>
    <row r="39" spans="2:3">
      <c r="B39" s="93"/>
      <c r="C39" s="93"/>
    </row>
    <row r="40" spans="2:3">
      <c r="B40" s="93"/>
      <c r="C40" s="93"/>
    </row>
  </sheetData>
  <mergeCells count="6">
    <mergeCell ref="B1:E1"/>
    <mergeCell ref="B16:C16"/>
    <mergeCell ref="B11:D11"/>
    <mergeCell ref="B9:C9"/>
    <mergeCell ref="B7:B8"/>
    <mergeCell ref="D7:D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ก่อน-หลัง</vt:lpstr>
      <vt:lpstr>ตาราง 4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2019-08-07T02:56:04Z</cp:lastPrinted>
  <dcterms:created xsi:type="dcterms:W3CDTF">2014-10-15T08:34:52Z</dcterms:created>
  <dcterms:modified xsi:type="dcterms:W3CDTF">2019-08-19T02:22:15Z</dcterms:modified>
</cp:coreProperties>
</file>