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55" windowWidth="4995" windowHeight="5985" tabRatio="601" activeTab="0"/>
  </bookViews>
  <sheets>
    <sheet name="บทสรุป" sheetId="1" r:id="rId1"/>
    <sheet name="คอนที่1" sheetId="2" r:id="rId2"/>
    <sheet name="ข้อเสนอแนะ" sheetId="3" r:id="rId3"/>
  </sheets>
  <definedNames/>
  <calcPr fullCalcOnLoad="1"/>
</workbook>
</file>

<file path=xl/sharedStrings.xml><?xml version="1.0" encoding="utf-8"?>
<sst xmlns="http://schemas.openxmlformats.org/spreadsheetml/2006/main" count="133" uniqueCount="116">
  <si>
    <t>ที่</t>
  </si>
  <si>
    <t>SD</t>
  </si>
  <si>
    <t>รวม</t>
  </si>
  <si>
    <t>รายการ</t>
  </si>
  <si>
    <t>ความถี่</t>
  </si>
  <si>
    <t>ร้อยละ</t>
  </si>
  <si>
    <t>จำนวน</t>
  </si>
  <si>
    <t>ระดับความคิดเห็น</t>
  </si>
  <si>
    <t>สถานภาพ</t>
  </si>
  <si>
    <t>2. ด้านเจ้าหน้าที่ผู้ให้บริการ</t>
  </si>
  <si>
    <t>บทสรุปสำหรับผู้บริหาร</t>
  </si>
  <si>
    <t>1. ด้านกระบวนการขั้นตอนการให้บริการ</t>
  </si>
  <si>
    <t>เฉลี่ยรวมด้านกระบวนการและขั้นตอนการให้บริการ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</si>
  <si>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</si>
  <si>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</si>
  <si>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</si>
  <si>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</si>
  <si>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 xml:space="preserve">   1.1  ความสะดวกในการลงทะเบียน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</si>
  <si>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</si>
  <si>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</si>
  <si>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 xml:space="preserve">   3.2 ความชัดเจนของจอภาพนำเสนอ</t>
  </si>
  <si>
    <t>5. ด้านเอกสารประกอบโครงการฯ</t>
  </si>
  <si>
    <t>เฉลี่ยรวมด้านเอกสารประกอบโครงการฯ</t>
  </si>
  <si>
    <t xml:space="preserve">   </t>
  </si>
  <si>
    <t xml:space="preserve">    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</si>
  <si>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</si>
  <si>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3</t>
  </si>
  <si>
    <t xml:space="preserve">ณ ห้องสัมมนาเอกาทศรถ 209 อาคารเอกาทศรถ มหาวิทยาลัยนเรศวร </t>
  </si>
  <si>
    <t xml:space="preserve">             </t>
  </si>
  <si>
    <t>- ไม่ระบุ</t>
  </si>
  <si>
    <t>ผลการประเมินโครงการเสวนาประเด็นประกันคุณภาพตามตัวบ่งชี้ที่รับผิดชอบระดับมหาวิทยาลัย</t>
  </si>
  <si>
    <t>วันที่ 28 กุมภาพันธ์ 2557</t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</si>
  <si>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</si>
  <si>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ชาย</t>
  </si>
  <si>
    <t>หญิง</t>
  </si>
  <si>
    <t>จากตาราง 1 พบว่า ผู้ตอบแบบสอบถามเป็นเพศชาย ร้อยละ 8.82 และเพศหญิง ร้อยละ 91.18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</si>
  <si>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</si>
  <si>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รองคณบดีผู้ดูแลการประกันคุณภาพการศึกษา</t>
  </si>
  <si>
    <t>-  คณะมนุษยศาสตร์</t>
  </si>
  <si>
    <t>-  คณะสหเวชศาสตร์</t>
  </si>
  <si>
    <t>-  ไม่ระบุ</t>
  </si>
  <si>
    <t>เจ้าหน้าที่ผู้รับผิดชอบการประกันคุณภาพการศึกษา</t>
  </si>
  <si>
    <t>-  กองพัฒนาคุณภาพการศึกษา</t>
  </si>
  <si>
    <t>-  คณะสาธารณสุขศาสตร์</t>
  </si>
  <si>
    <t>-  คณะสถาปัตยกรรมศาสตร์</t>
  </si>
  <si>
    <t>หัวหน้าสำนักงาน/หัวหน้างานบัณฑิตวิทยาลัย</t>
  </si>
  <si>
    <t xml:space="preserve">อื่น ๆ </t>
  </si>
  <si>
    <t>- นักวิชาการศึกษา</t>
  </si>
  <si>
    <t>- เจ้าหน้าที่ผู้รับผิดชอบตัวบ่งชี้ที่ 3 คณะแพทยศาสตร์</t>
  </si>
  <si>
    <t>-  คณะศึกษาศาสตร์</t>
  </si>
  <si>
    <t>-  คณะวิทยาศาสตร์</t>
  </si>
  <si>
    <t>-  คณะวิทยาศาสตร์การแพทย์</t>
  </si>
  <si>
    <t>-  คณะบริหารธุรกิจ เศรษฐศาสตร์และการสื่อสาร</t>
  </si>
  <si>
    <t>-  คณะแพทยศาสตร์</t>
  </si>
  <si>
    <r>
      <t xml:space="preserve">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 (ต่อ)</t>
    </r>
  </si>
  <si>
    <r>
      <t>ตาราง 3</t>
    </r>
    <r>
      <rPr>
        <sz val="16"/>
        <rFont val="TH SarabunPSK"/>
        <family val="2"/>
      </rPr>
      <t xml:space="preserve">  แสดงค่าเฉลี่ย ค่าเบี่ยงเบนมาตรฐาน เกี่ยวกับกิจกรรมในโครงการฯ</t>
    </r>
  </si>
  <si>
    <t xml:space="preserve">   1.2  ความเหมาะสมของวันจัดโครงการ</t>
  </si>
  <si>
    <t xml:space="preserve">   1.3  ความเหมาะสมของระยะเวลาในการจัดโครงการ </t>
  </si>
  <si>
    <t>3. ด้านสิ่งอำนวยความสะดวก (สถานที่จัดโครงการ)</t>
  </si>
  <si>
    <t xml:space="preserve">   3.1 ความเหมาะสมของขนาดห้องจัดโครงการ</t>
  </si>
  <si>
    <t xml:space="preserve">   3.3 ความชัดเจนของระบบเสียง</t>
  </si>
  <si>
    <t xml:space="preserve">   3.4 ความสว่างภายในห้อง</t>
  </si>
  <si>
    <t xml:space="preserve">   3.5 ความสะอาดภายในห้อง</t>
  </si>
  <si>
    <t>4. ด้านคุณภาพการให้บริการ</t>
  </si>
  <si>
    <t xml:space="preserve">    4.1 ประโยชน์ที่ได้รับจากการเข้าร่วมโครงการภาพรวม</t>
  </si>
  <si>
    <t xml:space="preserve">   5.1 ความชัดเจน ความสมบูรณ์ของเอกสารประกอบโครงการ</t>
  </si>
  <si>
    <t xml:space="preserve">   5.2 ความสมบูรณ์ของเอกสารประกอบโครงการ</t>
  </si>
  <si>
    <t>N = 34</t>
  </si>
  <si>
    <t xml:space="preserve">   5.3 ประโยชน์ที่ได้รับจากเอกสารประกอบโครงการ</t>
  </si>
  <si>
    <t>ควรจัดโครงการเช่นนี้กับคณะวิชาบ่อย ๆ โดยมุ่งให้ผู้บริหารระดับคณะที่รับผิดชอบตัวบ่งชี้ให้เข้าใจเพื่อคุณภาพของข้อมูลที่ถูกต้อง เพราะเป็นคุณภาพของคณะวิชา</t>
  </si>
  <si>
    <t>ควรจัดโครงการลักษณะเช่นนี้อีก</t>
  </si>
  <si>
    <t>โครงการนี้มีประโยชน์มาก โดยเฉพาะช่วงบ่าย  แต่ผู้เข้าร่วมน้อยโดยเฉพาะคนที่รับผิดชอบตัวบ่งชี้</t>
  </si>
  <si>
    <t>เรื่อง "ตัวชี้วัดและจัดอันดับมหาวิทยาลัย" ควรเชิญคณาจารย์และนิสิตบัณฑิตศึกษารับฟังด้วย</t>
  </si>
  <si>
    <t>เหมาะกับผู้บริหาร/ผู้กำหนดนโยบาย  ควรรับฟังและทำความเข้าใจ</t>
  </si>
  <si>
    <t>ทิศทาง/แนวทางของมหาวิทยาลัยค่อนข้างชัดเจน แต่บางประการยังต้องหาข้อสรุปร่วมกัน แต่ควรเป็นข้อตกลงระดับนโยบายกำหนดมากกว่าฝ่ายปฏิบัติมากำหนด</t>
  </si>
  <si>
    <t>ควรมีผู้เข้าร่วมโครงการมากกว่านี้ รวมถึงผู้บริหารระดับมหาวิทยาลัยน่าจะเข้าร่วมรับฟังในช่วงตัวชี้วัดและการจัดอันดับมหาวิทยาลัยโลก</t>
  </si>
  <si>
    <t>แนวโน้มการประกันคุณภาพการศึกษาในอนาคตจะใช้ Format ขององค์กรใด และเริ่มให้บุคลากรทำความเข้าใจกับตัวบ่งชี้ต่าง ๆ และมหาวิทยาลัยเตรียมตัวให้พร้อมในการเก็บข้อมูลจากหน่วยงานต่าง ๆ และข้อมูลเหล่านี้ควรกลับมาให้คณะใช้ข้อมูลได้อีก</t>
  </si>
  <si>
    <t>ได้รับความรู้และเข้าใจเนื้อหารายละเอียดการเก็บข้อมูลเพิ่มมากขึ้น</t>
  </si>
  <si>
    <t>จอ Projector เล็กเกินไปเมื่อเทียบกับขนาดของห้อง และมองเห็นไม่ค่อยชัดเจน</t>
  </si>
  <si>
    <t>จากตาราง 2 พบว่า ผู้ตอบแบบสอบถามส่วนใหญ่เป็นเจ้าหน้าที่ผู้รับผิดชอบการประกันคุณภาพการศึกษา</t>
  </si>
  <si>
    <t>สูงที่สุด คิดเป็นร้อยละ 64.71  รองลงมาได้แก่  นักวิชาการศึกษา ร้อยละ 11.76  รองคณบดีผู้ดูแลการประกันคุณภาพ</t>
  </si>
  <si>
    <t>การศึกษา ร้อยละ 8.82  และหัวหน้าสำนักงานแลขานุการ/หัวหน้างานบัณฑิตวิทยาลัย ร้อยละ 5.88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</si>
  <si>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</si>
  <si>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ตาราง 3 (ต่อ)</t>
  </si>
  <si>
    <t xml:space="preserve">    4.2 ความรู้และความสามารถในการถ่ายทอดความรู้ของ</t>
  </si>
  <si>
    <t xml:space="preserve">         วิทยากรบรรยายพิเศษ เรื่อง "ตัวชี้วัดและการจัดอันดับ</t>
  </si>
  <si>
    <t xml:space="preserve">        มหาวิทยาลัยโลก" (ผศ.ดร.รัฐชาติ  มงคลนาวิน)</t>
  </si>
  <si>
    <t xml:space="preserve">    4.3 ความรู้และความสามารถในการถ่ายทอดความรู้ของ</t>
  </si>
  <si>
    <t xml:space="preserve">         วิทยากรบรรยายพิเศษ เรื่อง "การจัดเก็บข้อมูลให้มีประสิทธิภาพ</t>
  </si>
  <si>
    <t xml:space="preserve">        ภาพภายใต้ความร่วมมือระหว่างบัณฑิตวิทยาลัย และคณะ/</t>
  </si>
  <si>
    <t xml:space="preserve">        วิทยาลัย" (รศ.ดร.ภูมิศักดิ์  อินทนนท์)</t>
  </si>
  <si>
    <t xml:space="preserve">    4.4 ความรู้และความสามารถในการถ่ายทอดความรู้ของวิทยากร</t>
  </si>
  <si>
    <t xml:space="preserve">        กิจกรรมเสวนาฯ (รศ.ดร.เสมอ  ถาน้อย  และ </t>
  </si>
  <si>
    <t xml:space="preserve">        อ.จินตนา  พนมชัยชยวัฒน์)</t>
  </si>
  <si>
    <t xml:space="preserve"> จากตาราง 3 พบว่า ผู้ตอบแบบสอบถามมีความคิดเห็นในภาพรวมอยู่ในระดับมาก (ค่าเฉลี่ย 4.14)</t>
  </si>
  <si>
    <t>และหากพิจารณาเป็นรายด้าน  พบว่า  ผู้ตอบแบบสอบถามมีความพึงพอใจด้านเจ้าหน้าที่ผู้ให้บริการสูงที่สุด (ค่าเฉลี่ย 4.31)</t>
  </si>
  <si>
    <t>โดยมีความคิดเห็นว่าเจ้าหน้าที่บริการด้วยความเต็มใจ ยิ้มแย้มแจ่มใส (ค่าเฉลี่ย 4.35)  รองลงมาได้แก่  ด้านกระบวนการและ</t>
  </si>
  <si>
    <t>ขั้นตอนการให้บริการ (ค่าเฉลี่ย 4.23) โดยมีความคิดเห็นว่ามีความสะดวกในการลงทะเบียนสูงที่สุด (ค่าเฉลี่ย 4.32) และ</t>
  </si>
  <si>
    <t xml:space="preserve">ด้านเอกสารประกอบโครงการ (ค่าเฉลี่ย 4.18) โดยมีความคิดเห็นว่ามีความสมบูรณ์ของเอกสารประกอบโครงการสูงที่สุด </t>
  </si>
  <si>
    <t>(ค่าเฉลี่ย 4.21)</t>
  </si>
  <si>
    <t>ความรู้เรื่องตัวชี้วัดและการจัดอันดับมหาวิทยาลัยโลก เนื้อหาควรจะเป็นข้อมูลให้ผู้บริหารในการวางแผนยุทธศาสตร์ของมหาวิทยาลัยและคณะ (Teaching) เพื่อพัฒนามหาวิทยาลัยให้เข้าสู่การเป็นนานาชาติมากขึ้น</t>
  </si>
  <si>
    <r>
      <rPr>
        <b/>
        <u val="single"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</si>
  <si>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จากการจัดโครงการเสวนาประเด็นประกันคุณภาพตามตัวบ่งชี้ที่รับผิดชอบระดับมหาวิทยาลัย เมื่อวันที่ 28</t>
  </si>
  <si>
    <t>กุมภาพันธ์ 2557  ณ  ห้องสัมมนาเอกาทศรถ 209 อาคารเอกาทศรถ มหาวิทยาลัยนเรศวร มีผู้เข้าร่วมโครงการจำนวน 60 คน</t>
  </si>
  <si>
    <t>ผู้ตอบแบบสอบถามจำนวน 34 คน คิดเป็นร้อยละ 56.67</t>
  </si>
  <si>
    <t>ผู้ตอบแบบสอบถามเป็นเพศชาย ร้อยละ 8.82 และเพศหญิง ร้อยละ 91.18 โดยผู้ตอบแบบสอบถามส่วนใหญ่</t>
  </si>
  <si>
    <t>เป็นเจ้าหน้าที่ผู้รับผิดชอบการประกันคุณภาพการศึกษาสูงที่สุด คิดเป็นร้อยละ 64.71  รองลงมาได้แก่  นักวิชาการศึกษา</t>
  </si>
  <si>
    <t>ร้อยละ 11.76 รองคณบดีผู้ดูแลการประกันคุณภาพการศึกษาร้อยละ 8.82 และหัวหน้าสำนักงาน/หัวหน้างานบัณฑิตวิทยาลัย</t>
  </si>
  <si>
    <t>ร้อยละ 5.88</t>
  </si>
  <si>
    <t>ความพึงพอใจในการจัดโครงการ  พบว่า  ในภาพรวมผู้ตอบแบบสอบถามมีความคิดเห็นอยู่ในระดับมาก</t>
  </si>
  <si>
    <t>(ค่าเฉลี่ย = 4.14) เมื่อพิจารณารายด้าน พบว่า ผู้ตอบแบบสอบถามมีความพึงพอใจด้านเจ้าหน้าที่ผู้ให้บริการสูงที่สุด</t>
  </si>
  <si>
    <t>(ค่าเฉลี่ย = 4.31) รองลงมาได้แก่ ด้านกระบวนการและขั้นตอนการให้บริการ (ค่าเฉลี่ย = 4.23) และด้านเอกสารประกอบ</t>
  </si>
  <si>
    <t>โครงการ (ค่าเฉลี่ย = 4.18) โดยมีข้อเสนอแนะให้เชิญผู้บริหารระดับมหาวิทยาลัยเข้าร่วมรับฟังการบรรยายตัวชี้วัดและ</t>
  </si>
  <si>
    <t>การจัดอันดับมหาวิทยาลัยโลก เพื่อเป็นข้อมูลให้ผู้บริหารวางแผนยุทธศาสตร์ของมหาวิทยาลัยและคณะ เพื่อพัฒนาให้เข้าสู่</t>
  </si>
  <si>
    <t>ไม่ชัดเจน  ตอนบ่ายกิจกรรมเสวนามีประโยชน์มาก แต่มีผู้เข้าร่วมโดยเฉพาะคนที่รับผิดชอบตัวบ่งชี้เข้าร่วมโครงการน้อย</t>
  </si>
  <si>
    <t>การเป็นนานาชาติมากขึ้น   การจัดโครงการเป็นประโยชน์ และควรจัดโครงการลักษณะเช่นนี้อีก  จอ Projector มองเห็น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</si>
</sst>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0.0"/>
    <numFmt numFmtId="216" formatCode="0.00000"/>
    <numFmt numFmtId="217" formatCode="0.0000"/>
    <numFmt numFmtId="218" formatCode="0.000"/>
    <numFmt numFmtId="219" formatCode="0.0000000"/>
    <numFmt numFmtId="220" formatCode="0.000000"/>
    <numFmt numFmtId="221" formatCode="0.00000000"/>
    <numFmt numFmtId="222" formatCode="0.0000000000"/>
    <numFmt numFmtId="223" formatCode="0.0000000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&quot;฿&quot;#,##0.00"/>
    <numFmt numFmtId="229" formatCode="#,##0.0"/>
    <numFmt numFmtId="230" formatCode="&quot;฿&quot;#,##0.0"/>
  </numFmts>
  <fonts count="47">
    <font>
      <sz val="14"/>
      <name val="Cordia New"/>
      <family val="0"/>
    </font>
    <font>
      <sz val="8"/>
      <name val="Cordia New"/>
      <family val="2"/>
    </font>
    <font>
      <u val="single"/>
      <sz val="15.4"/>
      <color indexed="12"/>
      <name val="Cordia New"/>
      <family val="2"/>
    </font>
    <font>
      <u val="single"/>
      <sz val="15.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u val="single"/>
      <sz val="16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/>
    </xf>
    <xf numFmtId="2" fontId="10" fillId="0" borderId="3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 quotePrefix="1">
      <alignment horizontal="center" vertical="top"/>
    </xf>
    <xf numFmtId="0" fontId="4" fillId="0" borderId="34" xfId="0" applyFont="1" applyFill="1" applyBorder="1" applyAlignment="1" quotePrefix="1">
      <alignment horizontal="center" vertical="top"/>
    </xf>
    <xf numFmtId="0" fontId="4" fillId="0" borderId="34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left" vertical="top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44" xfId="0" applyFont="1" applyBorder="1" applyAlignment="1">
      <alignment horizontal="center" wrapText="1"/>
    </xf>
    <xf numFmtId="0" fontId="46" fillId="0" borderId="44" xfId="0" applyFont="1" applyBorder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 wrapText="1"/>
    </xf>
    <xf numFmtId="0" fontId="46" fillId="0" borderId="4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44" xfId="0" applyFont="1" applyFill="1" applyBorder="1" applyAlignment="1" quotePrefix="1">
      <alignment horizontal="left" vertical="top"/>
    </xf>
    <xf numFmtId="0" fontId="4" fillId="0" borderId="44" xfId="0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view="pageBreakPreview" zoomScaleNormal="120" zoomScaleSheetLayoutView="100" zoomScalePageLayoutView="0" workbookViewId="0" topLeftCell="A1">
      <selection activeCell="I7" sqref="I7"/>
    </sheetView>
  </sheetViews>
  <sheetFormatPr defaultColWidth="9.140625" defaultRowHeight="21.75"/>
  <cols>
    <col min="1" max="1" width="9.421875" style="1" customWidth="1"/>
    <col min="2" max="2" width="11.57421875" style="1" customWidth="1"/>
    <col min="3" max="3" width="11.7109375" style="1" customWidth="1"/>
    <col min="4" max="7" width="9.140625" style="1" customWidth="1"/>
    <col min="8" max="8" width="8.00390625" style="1" customWidth="1"/>
    <col min="9" max="9" width="7.8515625" style="1" customWidth="1"/>
    <col min="10" max="10" width="12.28125" style="1" customWidth="1"/>
    <col min="11" max="11" width="3.7109375" style="1" customWidth="1"/>
    <col min="12" max="16384" width="9.140625" style="1" customWidth="1"/>
  </cols>
  <sheetData>
    <row r="2" spans="1:11" ht="26.25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5" spans="1:2" ht="21">
      <c r="A5" s="1" t="s">
        <v>23</v>
      </c>
      <c r="B5" s="1" t="s">
        <v>102</v>
      </c>
    </row>
    <row r="6" ht="21">
      <c r="A6" s="1" t="s">
        <v>103</v>
      </c>
    </row>
    <row r="7" ht="21">
      <c r="A7" s="1" t="s">
        <v>104</v>
      </c>
    </row>
    <row r="8" ht="21">
      <c r="B8" s="1" t="s">
        <v>105</v>
      </c>
    </row>
    <row r="9" ht="21">
      <c r="A9" s="1" t="s">
        <v>106</v>
      </c>
    </row>
    <row r="10" ht="21">
      <c r="A10" s="1" t="s">
        <v>107</v>
      </c>
    </row>
    <row r="11" ht="21">
      <c r="A11" s="1" t="s">
        <v>108</v>
      </c>
    </row>
    <row r="12" ht="21">
      <c r="B12" s="1" t="s">
        <v>109</v>
      </c>
    </row>
    <row r="13" ht="21">
      <c r="A13" s="1" t="s">
        <v>110</v>
      </c>
    </row>
    <row r="14" ht="21">
      <c r="A14" s="1" t="s">
        <v>111</v>
      </c>
    </row>
    <row r="15" ht="21">
      <c r="A15" s="1" t="s">
        <v>112</v>
      </c>
    </row>
    <row r="16" ht="21">
      <c r="A16" s="1" t="s">
        <v>113</v>
      </c>
    </row>
    <row r="17" ht="21">
      <c r="A17" s="1" t="s">
        <v>115</v>
      </c>
    </row>
    <row r="18" spans="1:7" ht="21">
      <c r="A18" s="66" t="s">
        <v>114</v>
      </c>
      <c r="B18" s="66"/>
      <c r="C18" s="66"/>
      <c r="D18" s="66"/>
      <c r="E18" s="66"/>
      <c r="F18" s="66"/>
      <c r="G18" s="4"/>
    </row>
    <row r="19" spans="1:7" ht="21">
      <c r="A19" s="66"/>
      <c r="B19" s="66"/>
      <c r="C19" s="66"/>
      <c r="D19" s="66"/>
      <c r="E19" s="66"/>
      <c r="F19" s="66"/>
      <c r="G19" s="4"/>
    </row>
    <row r="20" spans="1:7" ht="21">
      <c r="A20" s="66"/>
      <c r="B20" s="66"/>
      <c r="C20" s="66"/>
      <c r="D20" s="66"/>
      <c r="E20" s="66"/>
      <c r="F20" s="66"/>
      <c r="G20" s="4"/>
    </row>
    <row r="21" spans="1:7" ht="21">
      <c r="A21" s="66"/>
      <c r="B21" s="66"/>
      <c r="C21" s="66"/>
      <c r="D21" s="66"/>
      <c r="E21" s="66"/>
      <c r="F21" s="66"/>
      <c r="G21" s="4"/>
    </row>
    <row r="22" spans="1:7" ht="21">
      <c r="A22" s="66"/>
      <c r="B22" s="66"/>
      <c r="C22" s="66"/>
      <c r="D22" s="66"/>
      <c r="E22" s="66"/>
      <c r="F22" s="66"/>
      <c r="G22" s="4"/>
    </row>
    <row r="23" spans="1:7" s="2" customFormat="1" ht="21">
      <c r="A23" s="66"/>
      <c r="B23" s="63"/>
      <c r="C23" s="63"/>
      <c r="D23" s="63"/>
      <c r="E23" s="63"/>
      <c r="F23" s="63"/>
      <c r="G23" s="4"/>
    </row>
    <row r="24" spans="1:11" s="2" customFormat="1" ht="21">
      <c r="A24" s="66"/>
      <c r="B24" s="66"/>
      <c r="C24" s="66"/>
      <c r="D24" s="66"/>
      <c r="E24" s="66"/>
      <c r="F24" s="66"/>
      <c r="G24" s="4"/>
      <c r="H24" s="1"/>
      <c r="I24" s="1"/>
      <c r="J24" s="1"/>
      <c r="K24" s="1"/>
    </row>
    <row r="25" spans="1:11" s="2" customFormat="1" ht="21">
      <c r="A25" s="66"/>
      <c r="B25" s="66"/>
      <c r="C25" s="66"/>
      <c r="D25" s="66"/>
      <c r="E25" s="66"/>
      <c r="F25" s="66"/>
      <c r="G25" s="4"/>
      <c r="H25" s="1"/>
      <c r="I25" s="1"/>
      <c r="J25" s="1"/>
      <c r="K25" s="1"/>
    </row>
    <row r="26" spans="1:11" s="2" customFormat="1" ht="21">
      <c r="A26" s="66"/>
      <c r="B26" s="66"/>
      <c r="C26" s="66"/>
      <c r="D26" s="66"/>
      <c r="E26" s="66"/>
      <c r="F26" s="66"/>
      <c r="G26" s="4"/>
      <c r="H26" s="1"/>
      <c r="I26" s="1"/>
      <c r="J26" s="1"/>
      <c r="K26" s="1"/>
    </row>
    <row r="27" spans="1:11" s="2" customFormat="1" ht="21">
      <c r="A27" s="66"/>
      <c r="B27" s="66"/>
      <c r="C27" s="66"/>
      <c r="D27" s="66"/>
      <c r="E27" s="66"/>
      <c r="F27" s="66"/>
      <c r="G27" s="4"/>
      <c r="H27" s="1"/>
      <c r="I27" s="1"/>
      <c r="J27" s="1"/>
      <c r="K27" s="1"/>
    </row>
    <row r="28" spans="1:11" s="2" customFormat="1" ht="21">
      <c r="A28" s="66"/>
      <c r="B28" s="66"/>
      <c r="C28" s="66"/>
      <c r="D28" s="66"/>
      <c r="E28" s="66"/>
      <c r="F28" s="66"/>
      <c r="G28" s="4"/>
      <c r="H28" s="1"/>
      <c r="I28" s="1"/>
      <c r="J28" s="1"/>
      <c r="K28" s="1"/>
    </row>
    <row r="29" spans="1:7" s="2" customFormat="1" ht="21">
      <c r="A29" s="66"/>
      <c r="B29" s="63"/>
      <c r="C29" s="63"/>
      <c r="D29" s="63"/>
      <c r="E29" s="63"/>
      <c r="F29" s="63"/>
      <c r="G29" s="4"/>
    </row>
    <row r="30" spans="1:7" s="2" customFormat="1" ht="21">
      <c r="A30" s="1"/>
      <c r="B30" s="3"/>
      <c r="C30" s="3"/>
      <c r="D30" s="3"/>
      <c r="E30" s="20"/>
      <c r="F30" s="20"/>
      <c r="G30" s="20"/>
    </row>
    <row r="31" spans="1:7" s="2" customFormat="1" ht="21">
      <c r="A31" s="3"/>
      <c r="B31" s="3"/>
      <c r="C31" s="3"/>
      <c r="D31" s="3"/>
      <c r="E31" s="20"/>
      <c r="F31" s="20"/>
      <c r="G31" s="20"/>
    </row>
    <row r="32" spans="1:7" s="2" customFormat="1" ht="21">
      <c r="A32" s="3"/>
      <c r="B32" s="3"/>
      <c r="C32" s="3"/>
      <c r="D32" s="3"/>
      <c r="E32" s="20"/>
      <c r="F32" s="20"/>
      <c r="G32" s="20"/>
    </row>
    <row r="33" spans="1:2" s="2" customFormat="1" ht="21">
      <c r="A33" s="3"/>
      <c r="B33" s="3"/>
    </row>
    <row r="34" spans="1:2" s="2" customFormat="1" ht="21">
      <c r="A34" s="3"/>
      <c r="B34" s="3"/>
    </row>
    <row r="35" s="2" customFormat="1" ht="21">
      <c r="A35" s="3"/>
    </row>
  </sheetData>
  <sheetProtection/>
  <mergeCells count="1">
    <mergeCell ref="A2:K2"/>
  </mergeCells>
  <printOptions/>
  <pageMargins left="0.7086614173228347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7"/>
  <sheetViews>
    <sheetView view="pageBreakPreview" zoomScaleNormal="110" zoomScaleSheetLayoutView="100" zoomScalePageLayoutView="0" workbookViewId="0" topLeftCell="A1">
      <selection activeCell="A106" sqref="A106"/>
    </sheetView>
  </sheetViews>
  <sheetFormatPr defaultColWidth="9.140625" defaultRowHeight="21.75"/>
  <cols>
    <col min="1" max="1" width="12.421875" style="1" customWidth="1"/>
    <col min="2" max="2" width="9.140625" style="1" customWidth="1"/>
    <col min="3" max="3" width="17.7109375" style="1" customWidth="1"/>
    <col min="4" max="4" width="18.00390625" style="1" customWidth="1"/>
    <col min="5" max="5" width="12.00390625" style="4" customWidth="1"/>
    <col min="6" max="6" width="15.421875" style="4" customWidth="1"/>
    <col min="7" max="7" width="19.421875" style="4" customWidth="1"/>
    <col min="8" max="8" width="3.421875" style="1" customWidth="1"/>
    <col min="9" max="16384" width="9.140625" style="1" customWidth="1"/>
  </cols>
  <sheetData>
    <row r="2" spans="1:8" ht="21">
      <c r="A2" s="77" t="s">
        <v>30</v>
      </c>
      <c r="B2" s="77"/>
      <c r="C2" s="77"/>
      <c r="D2" s="77"/>
      <c r="E2" s="77"/>
      <c r="F2" s="77"/>
      <c r="G2" s="77"/>
      <c r="H2" s="5"/>
    </row>
    <row r="3" spans="1:8" ht="21">
      <c r="A3" s="77" t="s">
        <v>31</v>
      </c>
      <c r="B3" s="77"/>
      <c r="C3" s="77"/>
      <c r="D3" s="77"/>
      <c r="E3" s="77"/>
      <c r="F3" s="77"/>
      <c r="G3" s="77"/>
      <c r="H3" s="5"/>
    </row>
    <row r="4" spans="1:8" ht="21">
      <c r="A4" s="77" t="s">
        <v>27</v>
      </c>
      <c r="B4" s="77"/>
      <c r="C4" s="77"/>
      <c r="D4" s="77"/>
      <c r="E4" s="77"/>
      <c r="F4" s="77"/>
      <c r="G4" s="77"/>
      <c r="H4" s="5"/>
    </row>
    <row r="5" spans="1:8" ht="21">
      <c r="A5" s="67"/>
      <c r="B5" s="67"/>
      <c r="C5" s="67"/>
      <c r="D5" s="67"/>
      <c r="E5" s="67"/>
      <c r="F5" s="67"/>
      <c r="G5" s="67"/>
      <c r="H5" s="5"/>
    </row>
    <row r="6" spans="1:7" ht="21">
      <c r="A6" s="77"/>
      <c r="B6" s="77"/>
      <c r="C6" s="77"/>
      <c r="D6" s="77"/>
      <c r="E6" s="77"/>
      <c r="F6" s="77"/>
      <c r="G6" s="77"/>
    </row>
    <row r="7" ht="21">
      <c r="A7" s="6" t="s">
        <v>25</v>
      </c>
    </row>
    <row r="9" ht="21">
      <c r="A9" s="7" t="s">
        <v>32</v>
      </c>
    </row>
    <row r="10" ht="12.75" customHeight="1" thickBot="1">
      <c r="A10" s="7"/>
    </row>
    <row r="11" spans="1:11" ht="22.5" thickBot="1" thickTop="1">
      <c r="A11" s="7"/>
      <c r="B11" s="74" t="s">
        <v>8</v>
      </c>
      <c r="C11" s="74"/>
      <c r="D11" s="9"/>
      <c r="E11" s="8" t="s">
        <v>6</v>
      </c>
      <c r="F11" s="8" t="s">
        <v>5</v>
      </c>
      <c r="K11" s="1" t="s">
        <v>28</v>
      </c>
    </row>
    <row r="12" spans="1:6" ht="21.75" thickTop="1">
      <c r="A12" s="7"/>
      <c r="B12" s="68" t="s">
        <v>33</v>
      </c>
      <c r="C12" s="10"/>
      <c r="D12" s="10"/>
      <c r="E12" s="11">
        <v>3</v>
      </c>
      <c r="F12" s="12">
        <f>E12*100/E14</f>
        <v>8.823529411764707</v>
      </c>
    </row>
    <row r="13" spans="1:6" ht="21">
      <c r="A13" s="7"/>
      <c r="B13" s="68" t="s">
        <v>34</v>
      </c>
      <c r="C13" s="10"/>
      <c r="D13" s="10"/>
      <c r="E13" s="11">
        <v>31</v>
      </c>
      <c r="F13" s="12">
        <f>E13*100/E14</f>
        <v>91.17647058823529</v>
      </c>
    </row>
    <row r="14" spans="1:6" ht="21">
      <c r="A14" s="7"/>
      <c r="B14" s="70" t="s">
        <v>2</v>
      </c>
      <c r="C14" s="71"/>
      <c r="D14" s="71"/>
      <c r="E14" s="71">
        <f>SUM(E12:E13)</f>
        <v>34</v>
      </c>
      <c r="F14" s="72">
        <f>F12+F13</f>
        <v>100</v>
      </c>
    </row>
    <row r="15" spans="1:6" ht="21">
      <c r="A15" s="7"/>
      <c r="B15" s="69"/>
      <c r="C15" s="10"/>
      <c r="D15" s="10"/>
      <c r="E15" s="10"/>
      <c r="F15" s="17"/>
    </row>
    <row r="16" spans="1:2" ht="21">
      <c r="A16" s="7"/>
      <c r="B16" s="1" t="s">
        <v>35</v>
      </c>
    </row>
    <row r="18" spans="1:9" s="4" customFormat="1" ht="21">
      <c r="A18" s="7" t="s">
        <v>36</v>
      </c>
      <c r="B18" s="1"/>
      <c r="C18" s="1"/>
      <c r="D18" s="1"/>
      <c r="H18" s="1"/>
      <c r="I18" s="1"/>
    </row>
    <row r="19" spans="1:9" s="4" customFormat="1" ht="14.25" customHeight="1" thickBot="1">
      <c r="A19" s="7"/>
      <c r="B19" s="1"/>
      <c r="C19" s="1"/>
      <c r="D19" s="1"/>
      <c r="H19" s="1"/>
      <c r="I19" s="1"/>
    </row>
    <row r="20" spans="1:11" ht="22.5" thickBot="1" thickTop="1">
      <c r="A20" s="7"/>
      <c r="B20" s="74" t="s">
        <v>8</v>
      </c>
      <c r="C20" s="74"/>
      <c r="D20" s="9"/>
      <c r="E20" s="8" t="s">
        <v>6</v>
      </c>
      <c r="F20" s="8" t="s">
        <v>5</v>
      </c>
      <c r="K20" s="1" t="s">
        <v>28</v>
      </c>
    </row>
    <row r="21" spans="1:6" ht="21.75" thickTop="1">
      <c r="A21" s="7"/>
      <c r="B21" s="90" t="s">
        <v>37</v>
      </c>
      <c r="C21" s="10"/>
      <c r="D21" s="10"/>
      <c r="E21" s="10">
        <v>3</v>
      </c>
      <c r="F21" s="17">
        <f>E21*100/34</f>
        <v>8.823529411764707</v>
      </c>
    </row>
    <row r="22" spans="1:6" ht="21">
      <c r="A22" s="7"/>
      <c r="B22" s="68" t="s">
        <v>38</v>
      </c>
      <c r="C22" s="10"/>
      <c r="D22" s="10"/>
      <c r="E22" s="11">
        <v>1</v>
      </c>
      <c r="F22" s="12">
        <f>E22*100/E48</f>
        <v>2.9411764705882355</v>
      </c>
    </row>
    <row r="23" spans="1:6" ht="21">
      <c r="A23" s="7"/>
      <c r="B23" s="68" t="s">
        <v>39</v>
      </c>
      <c r="C23" s="10"/>
      <c r="D23" s="10"/>
      <c r="E23" s="11">
        <v>1</v>
      </c>
      <c r="F23" s="12">
        <f>E23*100/E48</f>
        <v>2.9411764705882355</v>
      </c>
    </row>
    <row r="24" spans="1:6" ht="21">
      <c r="A24" s="7"/>
      <c r="B24" s="68" t="s">
        <v>40</v>
      </c>
      <c r="C24" s="10"/>
      <c r="D24" s="10"/>
      <c r="E24" s="11">
        <v>1</v>
      </c>
      <c r="F24" s="12">
        <f>E24*100/E48</f>
        <v>2.9411764705882355</v>
      </c>
    </row>
    <row r="25" spans="1:6" ht="21">
      <c r="A25" s="7"/>
      <c r="B25" s="90" t="s">
        <v>41</v>
      </c>
      <c r="C25" s="10"/>
      <c r="D25" s="10"/>
      <c r="E25" s="10">
        <v>22</v>
      </c>
      <c r="F25" s="17">
        <f>E25*100/34</f>
        <v>64.70588235294117</v>
      </c>
    </row>
    <row r="26" spans="1:6" ht="21">
      <c r="A26" s="7"/>
      <c r="B26" s="68" t="s">
        <v>42</v>
      </c>
      <c r="C26" s="10"/>
      <c r="D26" s="10"/>
      <c r="E26" s="11">
        <v>7</v>
      </c>
      <c r="F26" s="12">
        <f>E26*100/E48</f>
        <v>20.58823529411765</v>
      </c>
    </row>
    <row r="27" spans="1:6" ht="21">
      <c r="A27" s="7"/>
      <c r="B27" s="68" t="s">
        <v>43</v>
      </c>
      <c r="C27" s="10"/>
      <c r="D27" s="10"/>
      <c r="E27" s="11">
        <v>1</v>
      </c>
      <c r="F27" s="12">
        <f>E27*100/E48</f>
        <v>2.9411764705882355</v>
      </c>
    </row>
    <row r="28" spans="1:6" ht="21">
      <c r="A28" s="7"/>
      <c r="B28" s="68" t="s">
        <v>38</v>
      </c>
      <c r="C28" s="10"/>
      <c r="D28" s="10"/>
      <c r="E28" s="11">
        <v>2</v>
      </c>
      <c r="F28" s="12">
        <f>E28*100/E48</f>
        <v>5.882352941176471</v>
      </c>
    </row>
    <row r="29" spans="1:6" ht="21">
      <c r="A29" s="7"/>
      <c r="B29" s="68" t="s">
        <v>49</v>
      </c>
      <c r="C29" s="10"/>
      <c r="D29" s="10"/>
      <c r="E29" s="11">
        <v>1</v>
      </c>
      <c r="F29" s="12">
        <f>E29*100/E48</f>
        <v>2.9411764705882355</v>
      </c>
    </row>
    <row r="30" spans="1:6" ht="21">
      <c r="A30" s="7"/>
      <c r="B30" s="68" t="s">
        <v>50</v>
      </c>
      <c r="C30" s="10"/>
      <c r="D30" s="10"/>
      <c r="E30" s="11">
        <v>1</v>
      </c>
      <c r="F30" s="12">
        <f>E30*100/E48</f>
        <v>2.9411764705882355</v>
      </c>
    </row>
    <row r="31" spans="1:6" ht="21">
      <c r="A31" s="7"/>
      <c r="B31" s="68" t="s">
        <v>51</v>
      </c>
      <c r="C31" s="10"/>
      <c r="D31" s="10"/>
      <c r="E31" s="11">
        <v>1</v>
      </c>
      <c r="F31" s="12">
        <f>E31*100/E48</f>
        <v>2.9411764705882355</v>
      </c>
    </row>
    <row r="32" spans="1:6" ht="21">
      <c r="A32" s="7"/>
      <c r="B32" s="68" t="s">
        <v>39</v>
      </c>
      <c r="C32" s="10"/>
      <c r="D32" s="10"/>
      <c r="E32" s="11">
        <v>1</v>
      </c>
      <c r="F32" s="12">
        <f>E32*100/E48</f>
        <v>2.9411764705882355</v>
      </c>
    </row>
    <row r="33" spans="1:6" ht="21">
      <c r="A33" s="7"/>
      <c r="B33" s="68" t="s">
        <v>53</v>
      </c>
      <c r="C33" s="10"/>
      <c r="D33" s="10"/>
      <c r="E33" s="11">
        <v>1</v>
      </c>
      <c r="F33" s="12">
        <f>E33*100/E48</f>
        <v>2.9411764705882355</v>
      </c>
    </row>
    <row r="34" spans="1:6" ht="21">
      <c r="A34" s="7"/>
      <c r="B34" s="68" t="s">
        <v>52</v>
      </c>
      <c r="C34" s="10"/>
      <c r="D34" s="10"/>
      <c r="E34" s="11">
        <v>1</v>
      </c>
      <c r="F34" s="12">
        <f>E34*100/E48</f>
        <v>2.9411764705882355</v>
      </c>
    </row>
    <row r="35" spans="1:6" ht="21">
      <c r="A35" s="7"/>
      <c r="B35" s="68" t="s">
        <v>44</v>
      </c>
      <c r="C35" s="10"/>
      <c r="D35" s="10"/>
      <c r="E35" s="11">
        <v>2</v>
      </c>
      <c r="F35" s="12">
        <f>E35*100/E48</f>
        <v>5.882352941176471</v>
      </c>
    </row>
    <row r="36" spans="1:6" ht="21">
      <c r="A36" s="7"/>
      <c r="B36" s="68" t="s">
        <v>40</v>
      </c>
      <c r="C36" s="10"/>
      <c r="D36" s="10"/>
      <c r="E36" s="11">
        <v>4</v>
      </c>
      <c r="F36" s="12">
        <f>E36*100/E48</f>
        <v>11.764705882352942</v>
      </c>
    </row>
    <row r="37" spans="1:6" ht="21">
      <c r="A37" s="7"/>
      <c r="B37" s="100" t="s">
        <v>45</v>
      </c>
      <c r="C37" s="101"/>
      <c r="D37" s="101"/>
      <c r="E37" s="101">
        <v>2</v>
      </c>
      <c r="F37" s="102">
        <f>E37*100/E48</f>
        <v>5.882352941176471</v>
      </c>
    </row>
    <row r="38" spans="1:6" ht="21">
      <c r="A38" s="7"/>
      <c r="B38" s="90"/>
      <c r="C38" s="10"/>
      <c r="D38" s="10"/>
      <c r="E38" s="11"/>
      <c r="F38" s="12"/>
    </row>
    <row r="39" spans="1:7" ht="21">
      <c r="A39" s="76">
        <v>2</v>
      </c>
      <c r="B39" s="76"/>
      <c r="C39" s="76"/>
      <c r="D39" s="76"/>
      <c r="E39" s="76"/>
      <c r="F39" s="76"/>
      <c r="G39" s="76"/>
    </row>
    <row r="40" spans="1:6" ht="21">
      <c r="A40" s="7"/>
      <c r="B40" s="90"/>
      <c r="C40" s="10"/>
      <c r="D40" s="10"/>
      <c r="E40" s="11"/>
      <c r="F40" s="12"/>
    </row>
    <row r="41" spans="1:6" ht="21">
      <c r="A41" s="7" t="s">
        <v>54</v>
      </c>
      <c r="B41" s="90"/>
      <c r="C41" s="10"/>
      <c r="D41" s="10"/>
      <c r="E41" s="11"/>
      <c r="F41" s="12"/>
    </row>
    <row r="42" spans="1:6" ht="21.75" thickBot="1">
      <c r="A42" s="7"/>
      <c r="B42" s="90"/>
      <c r="C42" s="10"/>
      <c r="D42" s="10"/>
      <c r="E42" s="11"/>
      <c r="F42" s="12"/>
    </row>
    <row r="43" spans="1:11" ht="22.5" thickBot="1" thickTop="1">
      <c r="A43" s="7"/>
      <c r="B43" s="74" t="s">
        <v>8</v>
      </c>
      <c r="C43" s="74"/>
      <c r="D43" s="9"/>
      <c r="E43" s="8" t="s">
        <v>6</v>
      </c>
      <c r="F43" s="8" t="s">
        <v>5</v>
      </c>
      <c r="K43" s="1" t="s">
        <v>28</v>
      </c>
    </row>
    <row r="44" spans="1:6" ht="21.75" thickTop="1">
      <c r="A44" s="7"/>
      <c r="B44" s="90" t="s">
        <v>46</v>
      </c>
      <c r="C44" s="10"/>
      <c r="D44" s="10"/>
      <c r="E44" s="10">
        <v>7</v>
      </c>
      <c r="F44" s="17">
        <f>E44*100/E48</f>
        <v>20.58823529411765</v>
      </c>
    </row>
    <row r="45" spans="1:6" ht="21">
      <c r="A45" s="7"/>
      <c r="B45" s="68" t="s">
        <v>47</v>
      </c>
      <c r="C45" s="10"/>
      <c r="D45" s="10"/>
      <c r="E45" s="11">
        <v>4</v>
      </c>
      <c r="F45" s="12">
        <f>E45*100/E48</f>
        <v>11.764705882352942</v>
      </c>
    </row>
    <row r="46" spans="1:6" ht="21">
      <c r="A46" s="7"/>
      <c r="B46" s="68" t="s">
        <v>48</v>
      </c>
      <c r="C46" s="10"/>
      <c r="D46" s="10"/>
      <c r="E46" s="11">
        <v>1</v>
      </c>
      <c r="F46" s="12">
        <f>E46*100/E48</f>
        <v>2.9411764705882355</v>
      </c>
    </row>
    <row r="47" spans="1:6" ht="21.75" thickBot="1">
      <c r="A47" s="7"/>
      <c r="B47" s="68" t="s">
        <v>29</v>
      </c>
      <c r="C47" s="10"/>
      <c r="D47" s="10"/>
      <c r="E47" s="11">
        <v>2</v>
      </c>
      <c r="F47" s="12">
        <f>E47*100/E48</f>
        <v>5.882352941176471</v>
      </c>
    </row>
    <row r="48" spans="1:9" s="4" customFormat="1" ht="22.5" thickBot="1" thickTop="1">
      <c r="A48" s="7"/>
      <c r="B48" s="74" t="s">
        <v>2</v>
      </c>
      <c r="C48" s="74"/>
      <c r="D48" s="74"/>
      <c r="E48" s="14">
        <f>E21+E25+E37+E44</f>
        <v>34</v>
      </c>
      <c r="F48" s="15">
        <f>F21+F25+F37+F44</f>
        <v>100</v>
      </c>
      <c r="H48" s="1"/>
      <c r="I48" s="1"/>
    </row>
    <row r="49" spans="1:9" s="4" customFormat="1" ht="21.75" thickTop="1">
      <c r="A49" s="7"/>
      <c r="B49" s="10"/>
      <c r="C49" s="10"/>
      <c r="D49" s="10"/>
      <c r="E49" s="16"/>
      <c r="F49" s="17"/>
      <c r="H49" s="1"/>
      <c r="I49" s="1"/>
    </row>
    <row r="50" spans="1:9" s="4" customFormat="1" ht="21">
      <c r="A50" s="1"/>
      <c r="B50" s="13" t="s">
        <v>79</v>
      </c>
      <c r="C50" s="11"/>
      <c r="D50" s="11"/>
      <c r="E50" s="18"/>
      <c r="F50" s="12"/>
      <c r="H50" s="1"/>
      <c r="I50" s="1"/>
    </row>
    <row r="51" spans="1:9" s="4" customFormat="1" ht="21">
      <c r="A51" s="1" t="s">
        <v>80</v>
      </c>
      <c r="B51" s="11"/>
      <c r="C51" s="11"/>
      <c r="D51" s="11"/>
      <c r="E51" s="18"/>
      <c r="F51" s="12"/>
      <c r="H51" s="1"/>
      <c r="I51" s="1"/>
    </row>
    <row r="52" spans="1:9" s="4" customFormat="1" ht="21">
      <c r="A52" s="1" t="s">
        <v>81</v>
      </c>
      <c r="B52" s="11"/>
      <c r="C52" s="11"/>
      <c r="D52" s="11"/>
      <c r="E52" s="18"/>
      <c r="F52" s="12"/>
      <c r="H52" s="1"/>
      <c r="I52" s="1"/>
    </row>
    <row r="53" spans="1:9" s="4" customFormat="1" ht="21">
      <c r="A53" s="1"/>
      <c r="B53" s="11"/>
      <c r="C53" s="11"/>
      <c r="D53" s="11"/>
      <c r="E53" s="18"/>
      <c r="F53" s="12"/>
      <c r="H53" s="1"/>
      <c r="I53" s="1"/>
    </row>
    <row r="54" ht="21">
      <c r="A54" s="6" t="s">
        <v>82</v>
      </c>
    </row>
    <row r="55" ht="21">
      <c r="A55" s="6"/>
    </row>
    <row r="56" ht="21.75" thickBot="1">
      <c r="A56" s="7" t="s">
        <v>55</v>
      </c>
    </row>
    <row r="57" spans="1:7" ht="21.75" customHeight="1" thickTop="1">
      <c r="A57" s="78" t="s">
        <v>3</v>
      </c>
      <c r="B57" s="79"/>
      <c r="C57" s="79"/>
      <c r="D57" s="80"/>
      <c r="E57" s="84" t="s">
        <v>67</v>
      </c>
      <c r="F57" s="85"/>
      <c r="G57" s="86"/>
    </row>
    <row r="58" spans="1:7" ht="21" customHeight="1" thickBot="1">
      <c r="A58" s="81"/>
      <c r="B58" s="82"/>
      <c r="C58" s="82"/>
      <c r="D58" s="83"/>
      <c r="E58" s="21"/>
      <c r="F58" s="21" t="s">
        <v>1</v>
      </c>
      <c r="G58" s="21" t="s">
        <v>7</v>
      </c>
    </row>
    <row r="59" spans="1:7" ht="21.75" thickTop="1">
      <c r="A59" s="32" t="s">
        <v>11</v>
      </c>
      <c r="B59" s="29"/>
      <c r="C59" s="29"/>
      <c r="D59" s="29"/>
      <c r="E59" s="33"/>
      <c r="F59" s="34"/>
      <c r="G59" s="35"/>
    </row>
    <row r="60" spans="1:7" ht="21">
      <c r="A60" s="24" t="s">
        <v>17</v>
      </c>
      <c r="B60" s="25"/>
      <c r="C60" s="25"/>
      <c r="D60" s="25"/>
      <c r="E60" s="26">
        <v>4.32</v>
      </c>
      <c r="F60" s="26">
        <v>0.47</v>
      </c>
      <c r="G60" s="36" t="str">
        <f>IF(E60&gt;4.5,"มากที่สุด",IF(E60&gt;3.5,"มาก",IF(E60&gt;2.5,"ปานกลาง",IF(E60&gt;1.5,"น้อย",IF(E60&lt;=1.5,"น้อยที่สุด")))))</f>
        <v>มาก</v>
      </c>
    </row>
    <row r="61" spans="1:7" ht="21">
      <c r="A61" s="37" t="s">
        <v>56</v>
      </c>
      <c r="B61" s="38"/>
      <c r="C61" s="38"/>
      <c r="D61" s="38"/>
      <c r="E61" s="39">
        <v>4.26</v>
      </c>
      <c r="F61" s="39">
        <v>0.51</v>
      </c>
      <c r="G61" s="36" t="str">
        <f>IF(E61&gt;4.5,"มากที่สุด",IF(E61&gt;3.5,"มาก",IF(E61&gt;2.5,"ปานกลาง",IF(E61&gt;1.5,"น้อย",IF(E61&lt;=1.5,"น้อยที่สุด")))))</f>
        <v>มาก</v>
      </c>
    </row>
    <row r="62" spans="1:7" ht="21">
      <c r="A62" s="40" t="s">
        <v>57</v>
      </c>
      <c r="B62" s="41"/>
      <c r="C62" s="41"/>
      <c r="D62" s="41"/>
      <c r="E62" s="42">
        <v>4.12</v>
      </c>
      <c r="F62" s="42">
        <v>0.64</v>
      </c>
      <c r="G62" s="43" t="str">
        <f>IF(E62&gt;4.5,"มากที่สุด",IF(E62&gt;3.5,"มาก",IF(E62&gt;2.5,"ปานกลาง",IF(E62&gt;1.5,"น้อย",IF(E62&lt;=1.5,"น้อยที่สุด")))))</f>
        <v>มาก</v>
      </c>
    </row>
    <row r="63" spans="1:9" ht="23.25" customHeight="1">
      <c r="A63" s="103" t="s">
        <v>12</v>
      </c>
      <c r="B63" s="104"/>
      <c r="C63" s="104"/>
      <c r="D63" s="105"/>
      <c r="E63" s="45">
        <f>AVERAGE(E60:E62)</f>
        <v>4.233333333333333</v>
      </c>
      <c r="F63" s="45">
        <f>STDEV(F60:F62)</f>
        <v>0.08888194417315567</v>
      </c>
      <c r="G63" s="46" t="str">
        <f>IF(E63&gt;4.5,"มากที่สุด",IF(E63&gt;3.5,"มาก",IF(E63&gt;2.5,"ปานกลาง",IF(E63&gt;1.5,"น้อย",IF(E63&lt;=1.5,"น้อยที่สุด")))))</f>
        <v>มาก</v>
      </c>
      <c r="I63" s="31"/>
    </row>
    <row r="64" spans="1:7" ht="21">
      <c r="A64" s="47" t="s">
        <v>9</v>
      </c>
      <c r="B64" s="48"/>
      <c r="C64" s="48"/>
      <c r="D64" s="48"/>
      <c r="E64" s="49"/>
      <c r="F64" s="49"/>
      <c r="G64" s="49"/>
    </row>
    <row r="65" spans="1:7" ht="21">
      <c r="A65" s="24" t="s">
        <v>18</v>
      </c>
      <c r="B65" s="25"/>
      <c r="C65" s="25"/>
      <c r="D65" s="25"/>
      <c r="E65" s="26">
        <v>4.35</v>
      </c>
      <c r="F65" s="26">
        <v>0.54</v>
      </c>
      <c r="G65" s="27" t="str">
        <f>IF(E65&gt;4.5,"มากที่สุด",IF(E65&gt;3.5,"มาก",IF(E65&gt;2.5,"ปานกลาง",IF(E65&gt;1.5,"น้อย",IF(E65&lt;=1.5,"น้อยที่สุด")))))</f>
        <v>มาก</v>
      </c>
    </row>
    <row r="66" spans="1:7" ht="21">
      <c r="A66" s="24" t="s">
        <v>19</v>
      </c>
      <c r="B66" s="25"/>
      <c r="C66" s="25"/>
      <c r="D66" s="25"/>
      <c r="E66" s="26">
        <v>4.27</v>
      </c>
      <c r="F66" s="26">
        <v>0.51</v>
      </c>
      <c r="G66" s="50" t="str">
        <f>IF(E66&gt;4.5,"มากที่สุด",IF(E66&gt;3.5,"มาก",IF(E66&gt;2.5,"ปานกลาง",IF(E66&gt;1.5,"น้อย",IF(E66&lt;=1.5,"น้อยที่สุด")))))</f>
        <v>มาก</v>
      </c>
    </row>
    <row r="67" spans="1:7" ht="23.25" customHeight="1">
      <c r="A67" s="103" t="s">
        <v>13</v>
      </c>
      <c r="B67" s="104"/>
      <c r="C67" s="104"/>
      <c r="D67" s="105"/>
      <c r="E67" s="54">
        <f>AVERAGE(E65:E66)</f>
        <v>4.31</v>
      </c>
      <c r="F67" s="54">
        <f>STDEV(F65:F66)</f>
        <v>0.021213203435596444</v>
      </c>
      <c r="G67" s="55" t="str">
        <f>IF(E67&gt;4.5,"มากที่สุด",IF(E67&gt;3.5,"มาก",IF(E67&gt;2.5,"ปานกลาง",IF(E67&gt;1.5,"น้อย",IF(E67&lt;=1.5,"น้อยที่สุด")))))</f>
        <v>มาก</v>
      </c>
    </row>
    <row r="68" spans="1:7" ht="21">
      <c r="A68" s="22" t="s">
        <v>58</v>
      </c>
      <c r="B68" s="3"/>
      <c r="C68" s="3"/>
      <c r="D68" s="3"/>
      <c r="E68" s="23"/>
      <c r="F68" s="23"/>
      <c r="G68" s="30"/>
    </row>
    <row r="69" spans="1:7" ht="21">
      <c r="A69" s="24" t="s">
        <v>59</v>
      </c>
      <c r="B69" s="25"/>
      <c r="C69" s="25"/>
      <c r="D69" s="25"/>
      <c r="E69" s="26">
        <v>4.18</v>
      </c>
      <c r="F69" s="26">
        <v>0.58</v>
      </c>
      <c r="G69" s="27" t="str">
        <f>IF(E69&gt;4.5,"มากที่สุด",IF(E69&gt;3.5,"มาก",IF(E69&gt;2.5,"ปานกลาง",IF(E69&gt;1.5,"น้อย",IF(E69&lt;=1.5,"น้อยที่สุด")))))</f>
        <v>มาก</v>
      </c>
    </row>
    <row r="70" spans="1:7" ht="21">
      <c r="A70" s="24" t="s">
        <v>20</v>
      </c>
      <c r="B70" s="38"/>
      <c r="C70" s="38"/>
      <c r="D70" s="38"/>
      <c r="E70" s="39">
        <v>3.47</v>
      </c>
      <c r="F70" s="39">
        <v>1.05</v>
      </c>
      <c r="G70" s="27" t="str">
        <f>IF(E70&gt;4.5,"มากที่สุด",IF(E70&gt;3.5,"มาก",IF(E70&gt;2.5,"ปานกลาง",IF(E70&gt;1.5,"น้อย",IF(E70&lt;=1.5,"น้อยที่สุด")))))</f>
        <v>ปานกลาง</v>
      </c>
    </row>
    <row r="71" spans="1:7" ht="21">
      <c r="A71" s="24" t="s">
        <v>60</v>
      </c>
      <c r="B71" s="38"/>
      <c r="C71" s="38"/>
      <c r="D71" s="38"/>
      <c r="E71" s="39">
        <v>4.24</v>
      </c>
      <c r="F71" s="39">
        <v>0.43</v>
      </c>
      <c r="G71" s="27" t="str">
        <f>IF(E71&gt;4.5,"มากที่สุด",IF(E71&gt;3.5,"มาก",IF(E71&gt;2.5,"ปานกลาง",IF(E71&gt;1.5,"น้อย",IF(E71&lt;=1.5,"น้อยที่สุด")))))</f>
        <v>มาก</v>
      </c>
    </row>
    <row r="72" spans="1:7" ht="21">
      <c r="A72" s="24" t="s">
        <v>61</v>
      </c>
      <c r="B72" s="38"/>
      <c r="C72" s="38"/>
      <c r="D72" s="38"/>
      <c r="E72" s="39">
        <v>4.03</v>
      </c>
      <c r="F72" s="39">
        <v>0.58</v>
      </c>
      <c r="G72" s="27" t="str">
        <f>IF(E72&gt;4.5,"มากที่สุด",IF(E72&gt;3.5,"มาก",IF(E72&gt;2.5,"ปานกลาง",IF(E72&gt;1.5,"น้อย",IF(E72&lt;=1.5,"น้อยที่สุด")))))</f>
        <v>มาก</v>
      </c>
    </row>
    <row r="73" spans="1:7" ht="21">
      <c r="A73" s="40" t="s">
        <v>62</v>
      </c>
      <c r="B73" s="41"/>
      <c r="C73" s="41"/>
      <c r="D73" s="41"/>
      <c r="E73" s="42">
        <v>4.29</v>
      </c>
      <c r="F73" s="42">
        <v>0.58</v>
      </c>
      <c r="G73" s="50" t="str">
        <f>IF(E73&gt;4.5,"มากที่สุด",IF(E73&gt;3.5,"มาก",IF(E73&gt;2.5,"ปานกลาง",IF(E73&gt;1.5,"น้อย",IF(E73&lt;=1.5,"น้อยที่สุด")))))</f>
        <v>มาก</v>
      </c>
    </row>
    <row r="74" spans="1:7" ht="23.25" customHeight="1">
      <c r="A74" s="103" t="s">
        <v>14</v>
      </c>
      <c r="B74" s="104"/>
      <c r="C74" s="104"/>
      <c r="D74" s="105"/>
      <c r="E74" s="54">
        <f>AVERAGE(E69:E73)</f>
        <v>4.042</v>
      </c>
      <c r="F74" s="54">
        <f>STDEV(F69:F73)</f>
        <v>0.23607202290826404</v>
      </c>
      <c r="G74" s="60" t="str">
        <f>IF(E74&gt;4.5,"มากที่สุด",IF(E74&gt;3.5,"มาก",IF(E74&gt;2.5,"ปานกลาง",IF(E74&gt;1.5,"น้อย",IF(E74&lt;=1.5,"น้อยที่สุด")))))</f>
        <v>มาก</v>
      </c>
    </row>
    <row r="75" spans="1:7" ht="21">
      <c r="A75" s="75" t="s">
        <v>26</v>
      </c>
      <c r="B75" s="75"/>
      <c r="C75" s="75"/>
      <c r="D75" s="75"/>
      <c r="E75" s="75"/>
      <c r="F75" s="75"/>
      <c r="G75" s="75"/>
    </row>
    <row r="76" spans="1:7" ht="21">
      <c r="A76" s="19"/>
      <c r="B76" s="19"/>
      <c r="C76" s="19"/>
      <c r="D76" s="19"/>
      <c r="E76" s="19"/>
      <c r="F76" s="19"/>
      <c r="G76" s="19"/>
    </row>
    <row r="77" spans="1:7" ht="21.75" thickBot="1">
      <c r="A77" s="64" t="s">
        <v>83</v>
      </c>
      <c r="B77" s="19"/>
      <c r="C77" s="19"/>
      <c r="D77" s="19"/>
      <c r="E77" s="19"/>
      <c r="F77" s="19"/>
      <c r="G77" s="19"/>
    </row>
    <row r="78" spans="1:7" ht="21.75" thickTop="1">
      <c r="A78" s="78" t="s">
        <v>3</v>
      </c>
      <c r="B78" s="79"/>
      <c r="C78" s="79"/>
      <c r="D78" s="80"/>
      <c r="E78" s="84" t="s">
        <v>67</v>
      </c>
      <c r="F78" s="85"/>
      <c r="G78" s="86"/>
    </row>
    <row r="79" spans="1:7" ht="21.75" thickBot="1">
      <c r="A79" s="81"/>
      <c r="B79" s="82"/>
      <c r="C79" s="82"/>
      <c r="D79" s="83"/>
      <c r="E79" s="21"/>
      <c r="F79" s="21" t="s">
        <v>1</v>
      </c>
      <c r="G79" s="21" t="s">
        <v>7</v>
      </c>
    </row>
    <row r="80" spans="1:7" ht="21.75" thickTop="1">
      <c r="A80" s="22" t="s">
        <v>63</v>
      </c>
      <c r="B80" s="3"/>
      <c r="C80" s="3"/>
      <c r="D80" s="3"/>
      <c r="E80" s="28"/>
      <c r="F80" s="28"/>
      <c r="G80" s="28"/>
    </row>
    <row r="81" spans="1:7" ht="21">
      <c r="A81" s="22" t="s">
        <v>64</v>
      </c>
      <c r="B81" s="3"/>
      <c r="C81" s="3"/>
      <c r="D81" s="3"/>
      <c r="E81" s="23">
        <v>4.03</v>
      </c>
      <c r="F81" s="23">
        <v>0.72</v>
      </c>
      <c r="G81" s="28" t="str">
        <f>IF(E81&gt;4.5,"มากที่สุด",IF(E81&gt;3.5,"มาก",IF(E81&gt;2.5,"ปานกลาง",IF(E81&gt;1.5,"น้อย",IF(E81&lt;=1.5,"น้อยที่สุด")))))</f>
        <v>มาก</v>
      </c>
    </row>
    <row r="82" spans="1:7" ht="21">
      <c r="A82" s="37" t="s">
        <v>84</v>
      </c>
      <c r="B82" s="38"/>
      <c r="C82" s="38"/>
      <c r="D82" s="38"/>
      <c r="E82" s="39">
        <v>4.18</v>
      </c>
      <c r="F82" s="39">
        <v>0.63</v>
      </c>
      <c r="G82" s="58" t="str">
        <f>IF(E82&gt;4.5,"มากที่สุด",IF(E82&gt;3.5,"มาก",IF(E82&gt;2.5,"ปานกลาง",IF(E82&gt;1.5,"น้อย",IF(E82&lt;=1.5,"น้อยที่สุด")))))</f>
        <v>มาก</v>
      </c>
    </row>
    <row r="83" spans="1:7" ht="21">
      <c r="A83" s="37" t="s">
        <v>85</v>
      </c>
      <c r="B83" s="38"/>
      <c r="C83" s="38"/>
      <c r="D83" s="38"/>
      <c r="E83" s="39"/>
      <c r="F83" s="39"/>
      <c r="G83" s="58"/>
    </row>
    <row r="84" spans="1:7" ht="21">
      <c r="A84" s="37" t="s">
        <v>86</v>
      </c>
      <c r="B84" s="38"/>
      <c r="C84" s="38"/>
      <c r="D84" s="38"/>
      <c r="E84" s="39"/>
      <c r="F84" s="39"/>
      <c r="G84" s="58"/>
    </row>
    <row r="85" spans="1:7" ht="21">
      <c r="A85" s="37" t="s">
        <v>87</v>
      </c>
      <c r="B85" s="38"/>
      <c r="C85" s="38"/>
      <c r="D85" s="38"/>
      <c r="E85" s="39">
        <v>3.84</v>
      </c>
      <c r="F85" s="39">
        <v>0.77</v>
      </c>
      <c r="G85" s="58" t="str">
        <f>IF(E85&gt;4.5,"มากที่สุด",IF(E85&gt;3.5,"มาก",IF(E85&gt;2.5,"ปานกลาง",IF(E85&gt;1.5,"น้อย",IF(E85&lt;=1.5,"น้อยที่สุด")))))</f>
        <v>มาก</v>
      </c>
    </row>
    <row r="86" spans="1:7" ht="21">
      <c r="A86" s="37" t="s">
        <v>88</v>
      </c>
      <c r="B86" s="38"/>
      <c r="C86" s="38"/>
      <c r="D86" s="38"/>
      <c r="E86" s="39"/>
      <c r="F86" s="39"/>
      <c r="G86" s="58"/>
    </row>
    <row r="87" spans="1:7" ht="21">
      <c r="A87" s="37" t="s">
        <v>89</v>
      </c>
      <c r="B87" s="38"/>
      <c r="C87" s="38"/>
      <c r="D87" s="38"/>
      <c r="E87" s="39"/>
      <c r="F87" s="39"/>
      <c r="G87" s="58"/>
    </row>
    <row r="88" spans="1:7" ht="21">
      <c r="A88" s="37" t="s">
        <v>90</v>
      </c>
      <c r="B88" s="38"/>
      <c r="C88" s="38"/>
      <c r="D88" s="38"/>
      <c r="E88" s="39"/>
      <c r="F88" s="39"/>
      <c r="G88" s="58"/>
    </row>
    <row r="89" spans="1:7" ht="21">
      <c r="A89" s="37" t="s">
        <v>91</v>
      </c>
      <c r="B89" s="38"/>
      <c r="C89" s="38"/>
      <c r="D89" s="38"/>
      <c r="E89" s="39">
        <v>4.28</v>
      </c>
      <c r="F89" s="39">
        <v>0.52</v>
      </c>
      <c r="G89" s="58" t="str">
        <f>IF(E89&gt;4.5,"มากที่สุด",IF(E89&gt;3.5,"มาก",IF(E89&gt;2.5,"ปานกลาง",IF(E89&gt;1.5,"น้อย",IF(E89&lt;=1.5,"น้อยที่สุด")))))</f>
        <v>มาก</v>
      </c>
    </row>
    <row r="90" spans="1:7" ht="21">
      <c r="A90" s="37" t="s">
        <v>92</v>
      </c>
      <c r="B90" s="38"/>
      <c r="C90" s="38"/>
      <c r="D90" s="38"/>
      <c r="E90" s="39"/>
      <c r="F90" s="39"/>
      <c r="G90" s="58"/>
    </row>
    <row r="91" spans="1:7" ht="21">
      <c r="A91" s="37" t="s">
        <v>93</v>
      </c>
      <c r="B91" s="38"/>
      <c r="C91" s="38"/>
      <c r="D91" s="38"/>
      <c r="E91" s="39"/>
      <c r="F91" s="39"/>
      <c r="G91" s="58"/>
    </row>
    <row r="92" spans="1:7" ht="21">
      <c r="A92" s="51"/>
      <c r="B92" s="52"/>
      <c r="C92" s="53" t="s">
        <v>15</v>
      </c>
      <c r="D92" s="53"/>
      <c r="E92" s="54">
        <f>AVERAGE(E81:E91)</f>
        <v>4.0825000000000005</v>
      </c>
      <c r="F92" s="54">
        <f>STDEV(F81:F91)</f>
        <v>0.10984838035522689</v>
      </c>
      <c r="G92" s="60" t="str">
        <f>IF(E92&gt;4.5,"มากที่สุด",IF(E92&gt;3.5,"มาก",IF(E92&gt;2.5,"ปานกลาง",IF(E92&gt;1.5,"น้อย",IF(E92&lt;=1.5,"น้อยที่สุด")))))</f>
        <v>มาก</v>
      </c>
    </row>
    <row r="93" spans="1:7" ht="21">
      <c r="A93" s="22" t="s">
        <v>21</v>
      </c>
      <c r="B93" s="44"/>
      <c r="C93" s="44"/>
      <c r="D93" s="44"/>
      <c r="E93" s="56"/>
      <c r="F93" s="56"/>
      <c r="G93" s="49"/>
    </row>
    <row r="94" spans="1:7" ht="21">
      <c r="A94" s="37" t="s">
        <v>65</v>
      </c>
      <c r="B94" s="38"/>
      <c r="C94" s="38"/>
      <c r="D94" s="38"/>
      <c r="E94" s="57">
        <v>4.15</v>
      </c>
      <c r="F94" s="57">
        <v>0.61</v>
      </c>
      <c r="G94" s="58" t="str">
        <f>IF(E94&gt;4.5,"มากที่สุด",IF(E94&gt;3.5,"มาก",IF(E94&gt;2.5,"ปานกลาง",IF(E94&gt;1.5,"น้อย",IF(E94&lt;=1.5,"น้อยที่สุด")))))</f>
        <v>มาก</v>
      </c>
    </row>
    <row r="95" spans="1:7" ht="21">
      <c r="A95" s="37" t="s">
        <v>66</v>
      </c>
      <c r="B95" s="38"/>
      <c r="C95" s="38"/>
      <c r="D95" s="38"/>
      <c r="E95" s="57">
        <v>4.21</v>
      </c>
      <c r="F95" s="57">
        <v>0.54</v>
      </c>
      <c r="G95" s="58" t="str">
        <f>IF(E95&gt;4.5,"มากที่สุด",IF(E95&gt;3.5,"มาก",IF(E95&gt;2.5,"ปานกลาง",IF(E95&gt;1.5,"น้อย",IF(E95&lt;=1.5,"น้อยที่สุด")))))</f>
        <v>มาก</v>
      </c>
    </row>
    <row r="96" spans="1:7" ht="21">
      <c r="A96" s="40" t="s">
        <v>68</v>
      </c>
      <c r="B96" s="41"/>
      <c r="C96" s="41"/>
      <c r="D96" s="41"/>
      <c r="E96" s="59">
        <v>4.18</v>
      </c>
      <c r="F96" s="59">
        <v>0.58</v>
      </c>
      <c r="G96" s="50" t="str">
        <f>IF(E96&gt;4.5,"มากที่สุด",IF(E96&gt;3.5,"มาก",IF(E96&gt;2.5,"ปานกลาง",IF(E96&gt;1.5,"น้อย",IF(E96&lt;=1.5,"น้อยที่สุด")))))</f>
        <v>มาก</v>
      </c>
    </row>
    <row r="97" spans="1:7" ht="21">
      <c r="A97" s="51"/>
      <c r="B97" s="52"/>
      <c r="C97" s="53" t="s">
        <v>22</v>
      </c>
      <c r="D97" s="53"/>
      <c r="E97" s="54">
        <f>AVERAGE(E94:E96)</f>
        <v>4.18</v>
      </c>
      <c r="F97" s="54">
        <f>STDEV(F94:F96)</f>
        <v>0.03511884584284244</v>
      </c>
      <c r="G97" s="60" t="str">
        <f>IF(E97&gt;4.5,"มากที่สุด",IF(E97&gt;3.5,"มาก",IF(E97&gt;2.5,"ปานกลาง",IF(E97&gt;1.5,"น้อย",IF(E97&lt;=1.5,"น้อยที่สุด")))))</f>
        <v>มาก</v>
      </c>
    </row>
    <row r="98" spans="1:7" ht="21.75" thickBot="1">
      <c r="A98" s="87" t="s">
        <v>16</v>
      </c>
      <c r="B98" s="88"/>
      <c r="C98" s="88"/>
      <c r="D98" s="89"/>
      <c r="E98" s="61">
        <f>AVERAGE(คอนที่1!E60:E62,คอนที่1!E65:E66,คอนที่1!E69:E73,E81:E91,E94:E97,E94:E96)</f>
        <v>4.148571428571429</v>
      </c>
      <c r="F98" s="61">
        <f>STDEV(คอนที่1!F60:F62,คอนที่1!F65:F66,คอนที่1!F69:F73,F81:F91,F94:F96)</f>
        <v>0.1426070289497764</v>
      </c>
      <c r="G98" s="62" t="str">
        <f>IF(E98&gt;4.5,"มากที่สุด",IF(E98&gt;3.5,"มาก",IF(E98&gt;2.5,"ปานกลาง",IF(E98&gt;1.5,"น้อย",IF(E98&lt;=1.5,"น้อยที่สุด")))))</f>
        <v>มาก</v>
      </c>
    </row>
    <row r="99" spans="1:7" ht="21.75" thickTop="1">
      <c r="A99" s="19"/>
      <c r="B99" s="19"/>
      <c r="C99" s="19"/>
      <c r="D99" s="19"/>
      <c r="E99" s="19"/>
      <c r="F99" s="19"/>
      <c r="G99" s="19"/>
    </row>
    <row r="100" spans="1:7" ht="21">
      <c r="A100" s="1" t="s">
        <v>24</v>
      </c>
      <c r="B100" s="3" t="s">
        <v>94</v>
      </c>
      <c r="C100" s="3"/>
      <c r="D100" s="3"/>
      <c r="E100" s="20"/>
      <c r="F100" s="20"/>
      <c r="G100" s="20"/>
    </row>
    <row r="101" spans="1:7" ht="21">
      <c r="A101" s="1" t="s">
        <v>95</v>
      </c>
      <c r="B101" s="3"/>
      <c r="C101" s="3"/>
      <c r="D101" s="3"/>
      <c r="E101" s="20"/>
      <c r="F101" s="20"/>
      <c r="G101" s="20"/>
    </row>
    <row r="102" spans="1:7" ht="21">
      <c r="A102" s="1" t="s">
        <v>96</v>
      </c>
      <c r="B102" s="3"/>
      <c r="C102" s="3"/>
      <c r="D102" s="3"/>
      <c r="E102" s="20"/>
      <c r="F102" s="20"/>
      <c r="G102" s="20"/>
    </row>
    <row r="103" spans="1:7" ht="21">
      <c r="A103" s="1" t="s">
        <v>97</v>
      </c>
      <c r="B103" s="3"/>
      <c r="C103" s="3"/>
      <c r="D103" s="3"/>
      <c r="E103" s="20"/>
      <c r="F103" s="20"/>
      <c r="G103" s="20"/>
    </row>
    <row r="104" spans="1:7" ht="21">
      <c r="A104" s="1" t="s">
        <v>98</v>
      </c>
      <c r="B104" s="3"/>
      <c r="C104" s="3"/>
      <c r="D104" s="3"/>
      <c r="E104" s="20"/>
      <c r="F104" s="20"/>
      <c r="G104" s="20"/>
    </row>
    <row r="105" spans="1:7" ht="21">
      <c r="A105" s="3" t="s">
        <v>99</v>
      </c>
      <c r="B105" s="3"/>
      <c r="C105" s="3"/>
      <c r="D105" s="3"/>
      <c r="E105" s="20"/>
      <c r="F105" s="20"/>
      <c r="G105" s="20"/>
    </row>
    <row r="106" spans="1:7" ht="21">
      <c r="A106" s="3"/>
      <c r="B106" s="3"/>
      <c r="C106" s="3"/>
      <c r="D106" s="3"/>
      <c r="E106" s="20"/>
      <c r="F106" s="20"/>
      <c r="G106" s="20"/>
    </row>
    <row r="107" spans="1:7" ht="21">
      <c r="A107" s="3"/>
      <c r="B107" s="3"/>
      <c r="C107" s="3"/>
      <c r="D107" s="3"/>
      <c r="E107" s="20"/>
      <c r="F107" s="20"/>
      <c r="G107" s="20"/>
    </row>
  </sheetData>
  <sheetProtection/>
  <mergeCells count="18">
    <mergeCell ref="A2:G2"/>
    <mergeCell ref="A3:G3"/>
    <mergeCell ref="A4:G4"/>
    <mergeCell ref="A6:G6"/>
    <mergeCell ref="B43:C43"/>
    <mergeCell ref="A57:D58"/>
    <mergeCell ref="E57:G57"/>
    <mergeCell ref="A39:G39"/>
    <mergeCell ref="B11:C11"/>
    <mergeCell ref="B48:D48"/>
    <mergeCell ref="B20:C20"/>
    <mergeCell ref="A98:D98"/>
    <mergeCell ref="A75:G75"/>
    <mergeCell ref="A78:D79"/>
    <mergeCell ref="E78:G78"/>
    <mergeCell ref="A63:D63"/>
    <mergeCell ref="A67:D67"/>
    <mergeCell ref="A74:D74"/>
  </mergeCells>
  <printOptions/>
  <pageMargins left="0.5118110236220472" right="0.11811023622047245" top="0.7874015748031497" bottom="0.5905511811023623" header="0.5118110236220472" footer="0.5118110236220472"/>
  <pageSetup horizontalDpi="600" verticalDpi="600" orientation="portrait" paperSize="9" r:id="rId5"/>
  <legacyDrawing r:id="rId4"/>
  <oleObjects>
    <oleObject progId="Equation.3" shapeId="1115382" r:id="rId1"/>
    <oleObject progId="Equation.3" shapeId="1115383" r:id="rId2"/>
    <oleObject progId="Equation.3" shapeId="111816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21.75"/>
  <cols>
    <col min="1" max="1" width="9.140625" style="93" customWidth="1"/>
    <col min="2" max="2" width="54.28125" style="0" customWidth="1"/>
    <col min="3" max="3" width="13.7109375" style="93" customWidth="1"/>
  </cols>
  <sheetData>
    <row r="1" spans="1:4" ht="21.75">
      <c r="A1" s="106">
        <v>4</v>
      </c>
      <c r="B1" s="106"/>
      <c r="C1" s="106"/>
      <c r="D1" s="106"/>
    </row>
    <row r="3" spans="1:3" s="1" customFormat="1" ht="21">
      <c r="A3" s="99" t="s">
        <v>101</v>
      </c>
      <c r="B3" s="3"/>
      <c r="C3" s="20"/>
    </row>
    <row r="4" spans="1:3" s="1" customFormat="1" ht="21.75" thickBot="1">
      <c r="A4" s="20"/>
      <c r="B4" s="3"/>
      <c r="C4" s="20"/>
    </row>
    <row r="5" spans="1:3" s="1" customFormat="1" ht="22.5" thickBot="1" thickTop="1">
      <c r="A5" s="65" t="s">
        <v>0</v>
      </c>
      <c r="B5" s="65" t="s">
        <v>3</v>
      </c>
      <c r="C5" s="65" t="s">
        <v>4</v>
      </c>
    </row>
    <row r="6" spans="1:3" s="1" customFormat="1" ht="63.75" thickTop="1">
      <c r="A6" s="96">
        <v>1</v>
      </c>
      <c r="B6" s="91" t="s">
        <v>69</v>
      </c>
      <c r="C6" s="92">
        <v>1</v>
      </c>
    </row>
    <row r="7" spans="1:3" s="1" customFormat="1" ht="21">
      <c r="A7" s="92">
        <v>2</v>
      </c>
      <c r="B7" s="91" t="s">
        <v>70</v>
      </c>
      <c r="C7" s="92">
        <v>1</v>
      </c>
    </row>
    <row r="8" spans="1:3" ht="44.25">
      <c r="A8" s="96">
        <v>3</v>
      </c>
      <c r="B8" s="91" t="s">
        <v>71</v>
      </c>
      <c r="C8" s="92">
        <v>2</v>
      </c>
    </row>
    <row r="9" spans="1:3" ht="44.25">
      <c r="A9" s="96">
        <v>4</v>
      </c>
      <c r="B9" s="91" t="s">
        <v>72</v>
      </c>
      <c r="C9" s="92">
        <v>1</v>
      </c>
    </row>
    <row r="10" spans="1:3" ht="42">
      <c r="A10" s="96">
        <v>5</v>
      </c>
      <c r="B10" s="97" t="s">
        <v>73</v>
      </c>
      <c r="C10" s="96">
        <v>1</v>
      </c>
    </row>
    <row r="11" spans="1:3" ht="65.25">
      <c r="A11" s="96">
        <v>6</v>
      </c>
      <c r="B11" s="91" t="s">
        <v>74</v>
      </c>
      <c r="C11" s="92">
        <v>1</v>
      </c>
    </row>
    <row r="12" spans="1:3" ht="86.25">
      <c r="A12" s="96">
        <v>7</v>
      </c>
      <c r="B12" s="91" t="s">
        <v>100</v>
      </c>
      <c r="C12" s="92">
        <v>1</v>
      </c>
    </row>
    <row r="13" spans="1:3" ht="65.25">
      <c r="A13" s="96">
        <v>8</v>
      </c>
      <c r="B13" s="91" t="s">
        <v>75</v>
      </c>
      <c r="C13" s="92">
        <v>2</v>
      </c>
    </row>
    <row r="14" spans="1:3" ht="86.25">
      <c r="A14" s="96">
        <v>9</v>
      </c>
      <c r="B14" s="91" t="s">
        <v>76</v>
      </c>
      <c r="C14" s="92">
        <v>1</v>
      </c>
    </row>
    <row r="15" spans="1:3" ht="29.25" customHeight="1">
      <c r="A15" s="92">
        <v>10</v>
      </c>
      <c r="B15" s="91" t="s">
        <v>77</v>
      </c>
      <c r="C15" s="92">
        <v>1</v>
      </c>
    </row>
    <row r="16" spans="1:3" ht="44.25">
      <c r="A16" s="98">
        <v>11</v>
      </c>
      <c r="B16" s="95" t="s">
        <v>78</v>
      </c>
      <c r="C16" s="94">
        <v>1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Patinum</dc:creator>
  <cp:keywords/>
  <dc:description/>
  <cp:lastModifiedBy>Ornusa Bumrungthai</cp:lastModifiedBy>
  <cp:lastPrinted>2014-03-21T07:35:58Z</cp:lastPrinted>
  <dcterms:created xsi:type="dcterms:W3CDTF">2002-09-01T05:31:45Z</dcterms:created>
  <dcterms:modified xsi:type="dcterms:W3CDTF">2014-03-21T07:37:23Z</dcterms:modified>
  <cp:category/>
  <cp:version/>
  <cp:contentType/>
  <cp:contentStatus/>
</cp:coreProperties>
</file>