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DCA4404B-EB43-4995-9514-9CBE805F0253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การตอบแบบฟอร์ม 1" sheetId="1" r:id="rId1"/>
    <sheet name="DATA" sheetId="11" r:id="rId2"/>
    <sheet name="lntermediate" sheetId="14" r:id="rId3"/>
    <sheet name="สรุปรวม" sheetId="8" r:id="rId4"/>
    <sheet name="บทสรุปผู้บริหาร" sheetId="7" r:id="rId5"/>
  </sheets>
  <definedNames>
    <definedName name="_xlnm._FilterDatabase" localSheetId="2" hidden="1">lntermediate!$G$2:$G$51</definedName>
    <definedName name="_xlnm._FilterDatabase" localSheetId="0" hidden="1">'การตอบแบบฟอร์ม 1'!$I$1:$I$161</definedName>
  </definedNames>
  <calcPr calcId="191029"/>
</workbook>
</file>

<file path=xl/calcChain.xml><?xml version="1.0" encoding="utf-8"?>
<calcChain xmlns="http://schemas.openxmlformats.org/spreadsheetml/2006/main">
  <c r="C85" i="8" l="1"/>
  <c r="C81" i="8"/>
  <c r="C79" i="8"/>
  <c r="B86" i="8"/>
  <c r="C86" i="8" s="1"/>
  <c r="C70" i="8"/>
  <c r="B70" i="8"/>
  <c r="C67" i="8"/>
  <c r="B67" i="8"/>
  <c r="C45" i="8"/>
  <c r="C44" i="8"/>
  <c r="C43" i="8"/>
  <c r="C42" i="8"/>
  <c r="C41" i="8"/>
  <c r="C40" i="8"/>
  <c r="C39" i="8"/>
  <c r="C38" i="8"/>
  <c r="C37" i="8"/>
  <c r="C36" i="8"/>
  <c r="C35" i="8"/>
  <c r="B45" i="8"/>
  <c r="D45" i="8" s="1"/>
  <c r="B44" i="8"/>
  <c r="B43" i="8"/>
  <c r="B42" i="8"/>
  <c r="B41" i="8"/>
  <c r="B40" i="8"/>
  <c r="B39" i="8"/>
  <c r="B38" i="8"/>
  <c r="B37" i="8"/>
  <c r="B36" i="8"/>
  <c r="B35" i="8"/>
  <c r="E19" i="14"/>
  <c r="C46" i="8" l="1"/>
  <c r="B46" i="8"/>
  <c r="C22" i="8"/>
  <c r="C23" i="8"/>
  <c r="C21" i="8"/>
  <c r="C13" i="8"/>
  <c r="C12" i="8"/>
  <c r="B30" i="14"/>
  <c r="B29" i="14"/>
  <c r="B28" i="14"/>
  <c r="B25" i="14"/>
  <c r="B24" i="14"/>
  <c r="F19" i="14"/>
  <c r="G19" i="14"/>
  <c r="H19" i="14"/>
  <c r="H21" i="14" s="1"/>
  <c r="I19" i="14"/>
  <c r="I21" i="14" s="1"/>
  <c r="J19" i="14"/>
  <c r="K19" i="14"/>
  <c r="L19" i="14"/>
  <c r="M19" i="14"/>
  <c r="M21" i="14" s="1"/>
  <c r="N19" i="14"/>
  <c r="O19" i="14"/>
  <c r="P19" i="14"/>
  <c r="P21" i="14" s="1"/>
  <c r="Q19" i="14"/>
  <c r="Q21" i="14" s="1"/>
  <c r="F20" i="14"/>
  <c r="G20" i="14"/>
  <c r="H20" i="14"/>
  <c r="I20" i="14"/>
  <c r="J20" i="14"/>
  <c r="K20" i="14"/>
  <c r="L20" i="14"/>
  <c r="M20" i="14"/>
  <c r="N20" i="14"/>
  <c r="O20" i="14"/>
  <c r="P20" i="14"/>
  <c r="Q20" i="14"/>
  <c r="F21" i="14"/>
  <c r="L21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E22" i="14"/>
  <c r="E20" i="14"/>
  <c r="E21" i="14" s="1"/>
  <c r="O21" i="14" l="1"/>
  <c r="K21" i="14"/>
  <c r="N21" i="14"/>
  <c r="J21" i="14"/>
  <c r="G21" i="14"/>
  <c r="B82" i="8"/>
  <c r="C82" i="8" s="1"/>
  <c r="B14" i="8"/>
  <c r="C14" i="8" s="1"/>
  <c r="B26" i="14" l="1"/>
  <c r="B24" i="8" l="1"/>
  <c r="C24" i="8" s="1"/>
  <c r="B31" i="14" l="1"/>
  <c r="C71" i="8" l="1"/>
  <c r="B71" i="8"/>
  <c r="D71" i="8" s="1"/>
  <c r="C68" i="8"/>
  <c r="B68" i="8"/>
  <c r="D68" i="8" s="1"/>
  <c r="D44" i="8"/>
  <c r="D43" i="8"/>
  <c r="D42" i="8"/>
  <c r="D41" i="8"/>
  <c r="D40" i="8"/>
  <c r="D39" i="8"/>
  <c r="D38" i="8"/>
  <c r="D37" i="8"/>
  <c r="D36" i="8"/>
  <c r="D70" i="8" l="1"/>
  <c r="D67" i="8"/>
  <c r="D46" i="8"/>
</calcChain>
</file>

<file path=xl/sharedStrings.xml><?xml version="1.0" encoding="utf-8"?>
<sst xmlns="http://schemas.openxmlformats.org/spreadsheetml/2006/main" count="419" uniqueCount="153">
  <si>
    <t>ประทับเวลา</t>
  </si>
  <si>
    <t>1. สถานภาพ</t>
  </si>
  <si>
    <t>2. อายุ</t>
  </si>
  <si>
    <t/>
  </si>
  <si>
    <t>ชาย</t>
  </si>
  <si>
    <t>41-50 ปี</t>
  </si>
  <si>
    <t>31-40 ปี</t>
  </si>
  <si>
    <t>หญิง</t>
  </si>
  <si>
    <t>20-30 ปี</t>
  </si>
  <si>
    <t>EPE (Pre-Intermediate)</t>
  </si>
  <si>
    <t>-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</si>
  <si>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</si>
  <si>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</si>
  <si>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</si>
  <si>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</si>
  <si>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</si>
  <si>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</si>
  <si>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</si>
  <si>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</si>
  <si>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</si>
  <si>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</si>
  <si>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</si>
  <si>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</si>
  <si>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   ชาย</t>
  </si>
  <si>
    <t xml:space="preserve">   หญิง</t>
  </si>
  <si>
    <t>รวม</t>
  </si>
  <si>
    <t>ตาราง 2 แสดงจำนวนผู้เข้ารับการอบรมจำแนกตามอายุ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</si>
  <si>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</si>
  <si>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</si>
  <si>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</si>
  <si>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</si>
  <si>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รวมเฉลี่ย</t>
  </si>
  <si>
    <t>SD</t>
  </si>
  <si>
    <t>ระดับความ</t>
  </si>
  <si>
    <t>คิดเห็น</t>
  </si>
  <si>
    <t>ความรู้ก่อนการอบรม</t>
  </si>
  <si>
    <t>เฉลี่ยรวม</t>
  </si>
  <si>
    <t>ความรู้หลังการอบรม</t>
  </si>
  <si>
    <t>เพศ</t>
  </si>
  <si>
    <t>ที่อยู่อีเมล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</si>
  <si>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</si>
  <si>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มากที่สุด</t>
  </si>
  <si>
    <t xml:space="preserve">Intermediate </t>
  </si>
  <si>
    <t>Intermediate</t>
  </si>
  <si>
    <t>ไม่มี</t>
  </si>
  <si>
    <t>3. Degree</t>
  </si>
  <si>
    <t>4. Faculty</t>
  </si>
  <si>
    <t xml:space="preserve">6. Course </t>
  </si>
  <si>
    <t>Female</t>
  </si>
  <si>
    <t>Doctoral</t>
  </si>
  <si>
    <t>Faculty of Business Economics and Communications</t>
  </si>
  <si>
    <t>Very High</t>
  </si>
  <si>
    <t>Master’s</t>
  </si>
  <si>
    <t>Faculty of Education</t>
  </si>
  <si>
    <t>High</t>
  </si>
  <si>
    <t>moderate</t>
  </si>
  <si>
    <t>poykwank64@nu.ac.th</t>
  </si>
  <si>
    <r>
      <t xml:space="preserve">1. </t>
    </r>
    <r>
      <rPr>
        <b/>
        <sz val="10"/>
        <color theme="1"/>
        <rFont val="Arial"/>
      </rPr>
      <t>Gender</t>
    </r>
  </si>
  <si>
    <r>
      <t xml:space="preserve">2.  </t>
    </r>
    <r>
      <rPr>
        <b/>
        <sz val="10"/>
        <color theme="1"/>
        <rFont val="Arial"/>
      </rPr>
      <t>Age</t>
    </r>
  </si>
  <si>
    <r>
      <t xml:space="preserve">5.  </t>
    </r>
    <r>
      <rPr>
        <b/>
        <sz val="10"/>
        <color theme="1"/>
        <rFont val="Arial"/>
      </rPr>
      <t>Field of Study</t>
    </r>
  </si>
  <si>
    <r>
      <rPr>
        <b/>
        <sz val="10"/>
        <color theme="1"/>
        <rFont val="Arial"/>
      </rPr>
      <t xml:space="preserve">Registration system/staff/programs used </t>
    </r>
    <r>
      <rPr>
        <sz val="10"/>
        <color theme="1"/>
        <rFont val="Arial"/>
      </rPr>
      <t xml:space="preserve"> [The training registration system is convenient.]</t>
    </r>
  </si>
  <si>
    <r>
      <rPr>
        <b/>
        <sz val="10"/>
        <color theme="1"/>
        <rFont val="Arial"/>
      </rPr>
      <t xml:space="preserve">Registration system/staff/programs used </t>
    </r>
    <r>
      <rPr>
        <sz val="10"/>
        <color theme="1"/>
        <rFont val="Arial"/>
      </rPr>
      <t xml:space="preserve"> [The service staff’s answers to questions are prompt, accurate, clear, and service-oriented]</t>
    </r>
  </si>
  <si>
    <r>
      <rPr>
        <b/>
        <sz val="10"/>
        <color theme="1"/>
        <rFont val="Arial"/>
      </rPr>
      <t>2. Programs used for the course</t>
    </r>
    <r>
      <rPr>
        <sz val="10"/>
        <color theme="1"/>
        <rFont val="Arial"/>
      </rPr>
      <t xml:space="preserve"> [The registration system for the courses is convenient and easy to use]</t>
    </r>
  </si>
  <si>
    <r>
      <rPr>
        <b/>
        <sz val="10"/>
        <color theme="1"/>
        <rFont val="Arial"/>
      </rPr>
      <t>2. Programs used for the course</t>
    </r>
    <r>
      <rPr>
        <sz val="10"/>
        <color theme="1"/>
        <rFont val="Arial"/>
      </rPr>
      <t xml:space="preserve"> [The online training program/system is clear, easy to use, and works well.]</t>
    </r>
  </si>
  <si>
    <r>
      <rPr>
        <b/>
        <sz val="10"/>
        <color theme="1"/>
        <rFont val="Arial"/>
      </rPr>
      <t>2. Programs used for the course</t>
    </r>
    <r>
      <rPr>
        <sz val="10"/>
        <color theme="1"/>
        <rFont val="Arial"/>
      </rPr>
      <t xml:space="preserve"> [The program used is stable, and the menu is clear and provides everything that is needed]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</si>
  <si>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[Materials used in the lessons for the course are appropriate and within the knowledge level.]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</si>
  <si>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[Contents in the textbook used for the course are clear, comprehensive, easy to understand and meet the requirements of the course.]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</si>
  <si>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[The instructor provides clear instructions and explains the lessons well to students.]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</si>
  <si>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[The instructor uses appropriate training materials for the lessons and answers questions clearly.]</t>
    </r>
  </si>
  <si>
    <r>
      <rPr>
        <b/>
        <sz val="10"/>
        <color theme="1"/>
        <rFont val="Arial"/>
      </rPr>
      <t>3. Contents used in the course and the instructors</t>
    </r>
    <r>
      <rPr>
        <sz val="10"/>
        <color theme="1"/>
        <rFont val="Arial"/>
      </rPr>
      <t xml:space="preserve"> [The instructor starts and stops classes on time.]</t>
    </r>
  </si>
  <si>
    <r>
      <rPr>
        <b/>
        <sz val="10"/>
        <color theme="1"/>
        <rFont val="Arial"/>
      </rPr>
      <t>4. Knowledge level</t>
    </r>
    <r>
      <rPr>
        <sz val="10"/>
        <color theme="1"/>
        <rFont val="Arial"/>
      </rPr>
      <t xml:space="preserve"> [Your knowledge level before the training]</t>
    </r>
  </si>
  <si>
    <r>
      <rPr>
        <b/>
        <sz val="10"/>
        <color theme="1"/>
        <rFont val="Arial"/>
      </rPr>
      <t>4. Knowledge level</t>
    </r>
    <r>
      <rPr>
        <sz val="10"/>
        <color theme="1"/>
        <rFont val="Arial"/>
      </rPr>
      <t xml:space="preserve"> [Your knowledge level after the training]</t>
    </r>
  </si>
  <si>
    <r>
      <rPr>
        <b/>
        <sz val="10"/>
        <color theme="1"/>
        <rFont val="Arial"/>
      </rPr>
      <t>4. Knowledge level</t>
    </r>
    <r>
      <rPr>
        <sz val="10"/>
        <color theme="1"/>
        <rFont val="Arial"/>
      </rPr>
      <t xml:space="preserve"> [Knowledge acquired from the training is beneficial and applicable.]</t>
    </r>
  </si>
  <si>
    <t>Kanyaratpu64@nu.ac.th</t>
  </si>
  <si>
    <t>20-30 yrs. old</t>
  </si>
  <si>
    <t>Thai</t>
  </si>
  <si>
    <t>371494337@qq.com</t>
  </si>
  <si>
    <t>31-40 yrs. old</t>
  </si>
  <si>
    <t>Faculty of Architecture Arts and Design</t>
  </si>
  <si>
    <t xml:space="preserve">Art and design </t>
  </si>
  <si>
    <t xml:space="preserve">there is no suggestion, thank you </t>
  </si>
  <si>
    <t>Master of Edcation</t>
  </si>
  <si>
    <t>yiz65@nu.ac.th</t>
  </si>
  <si>
    <t xml:space="preserve">Art and Design </t>
  </si>
  <si>
    <t>ployngamr64@nu.ac.th</t>
  </si>
  <si>
    <t>เทคโนโลยีผู้ประกอบการและการจัดการนวัตกรรม</t>
  </si>
  <si>
    <t>ควรมีหนังสือให้ยืมสำหรับบางคนที่ไม่ถนัดเขียนหรืออ่านบทเรียนผ่าน ipad</t>
  </si>
  <si>
    <t>โปรแกรม e-book สำหรับการอบรม ใช้งานไม่สะดวก น่าจะต้องมีการสอนการใช้งานเครื่องมือในเบื้องต้นก่อนการเข้ารับการอบรม</t>
  </si>
  <si>
    <t>รอบนี้อาจารย์สอนเร็วเกินไปพูดเร็ว ทำให้นิสิตไม่กล้าถามค่ะ</t>
  </si>
  <si>
    <t xml:space="preserve">อยากให้แจกหนังสือควบคู่กับแจก E-book ด้วยค่ะ </t>
  </si>
  <si>
    <t>ขอบคุณ4ๆครับ</t>
  </si>
  <si>
    <t>วันที่ 27 พฤษภาคม 2566</t>
  </si>
  <si>
    <t>ในครั้งนี้ จำนวนทั้งสิ้น 17 คน จำแนกเป็นกลุ่ม Intermediate จำนวน 17 คน</t>
  </si>
  <si>
    <t xml:space="preserve">           จากตารางพบว่า กลุ่ม Intermediate เพศชาย คิดเป็นร้อยละ 52.94 เพศหญิง คิดเป็นร้อยละ 47.06</t>
  </si>
  <si>
    <t xml:space="preserve">          จากตารางพบว่า กลุ่ม Intermediate อายุระหว่าง 31 - 40 ปี  คิดเป็นร้อยละ 58.82 รองลงมาคือ </t>
  </si>
  <si>
    <t>อายุระหว่าง 20 - 30 ปี คิดเป็นร้อยละ 23.53</t>
  </si>
  <si>
    <t xml:space="preserve">ตาราง  3 แสดงผลการประเมินโครงการฯ กลุ่ม Intermediate </t>
  </si>
  <si>
    <t>EPE (Intermediate) N=17</t>
  </si>
  <si>
    <t>3. รายวิชา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</si>
  <si>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</si>
  <si>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</si>
  <si>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</si>
  <si>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ความเหมาสะมของระยะเวลาในการจัดการอบรม</t>
  </si>
  <si>
    <t>5.  ความเหมาะสมของช่วงเวลาที่ท่านเข้ารับการอบรม</t>
  </si>
  <si>
    <t>6.  ความเสถียรของโปรแกรมที่ใช้ในการอบรม</t>
  </si>
  <si>
    <t>7.  ความรู้  "ก่อน" การเข้ารับการอบรมของท่านอยู่ในระดับใด</t>
  </si>
  <si>
    <t>8.  ความรู้  "หลัง" การเข้ารับการอบรมของท่านอยู่ในระดับใด</t>
  </si>
  <si>
    <t>9. 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</si>
  <si>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</si>
  <si>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 หนังสือเรียนมีเนื้อหาสาระ ความชัดเจน และเข้าใจง่าย</t>
  </si>
  <si>
    <t>12. อาจารย์ถ่ายทอดความรู้ได้อย่างชัดเจน และเข้าใจง่าย</t>
  </si>
  <si>
    <t>13.  ท่านมีความพึงพอใจภาพรวมในการจัดอบรมฯ ครั้งนี้อยู่ในระดับใด</t>
  </si>
  <si>
    <t>14. การอบรมในครั้งนี้ท่านไม่พึงพอใจในเรื่องใด เพราะเหตุใด</t>
  </si>
  <si>
    <t>15. ท่านเห็นว่าบัณฑิตวิทยาลัยควรปรับปรุงในเรื่องดังกล่าวอย่างไร</t>
  </si>
  <si>
    <t>16. ข้อคิดเห็นและข้อเสนอแนะอื่นๆ</t>
  </si>
  <si>
    <t>13. ท่านมีความพึงพอใจภาพรวมในการจัดอบรมฯ ครั้งนี้อยู่ในระดับใด</t>
  </si>
  <si>
    <t xml:space="preserve">(ค่าเฉลี่ยเท่ากับ 4.59) </t>
  </si>
  <si>
    <t xml:space="preserve">ตาราง 4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</si>
  <si>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Intermediate  (N =17)</t>
  </si>
  <si>
    <t>อยู่ในระดับปานกลาง (ค่าเฉลี่ย 2.71)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</si>
  <si>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3.88) </t>
  </si>
  <si>
    <t>1.โปรแกรม e-book สำหรับการอบรม ใช้งานไม่สะดวก น่าจะต้องมีการสอนการใช้งาน</t>
  </si>
  <si>
    <t>เครื่องมือในเบื้องต้นก่อนการเข้ารับการอบรม</t>
  </si>
  <si>
    <t>การอบรมในครั้งนี้ท่านไม่พึงพอใจในเรื่องใด เพราะเหตุใด</t>
  </si>
  <si>
    <t>ข้อเสนอแนะ</t>
  </si>
  <si>
    <t>2.รอบนี้อาจารย์สอนเร็วเกินไปพูดเร็ว ทำให้นิสิตไม่กล้าถาม</t>
  </si>
  <si>
    <t>ข้อคิดเห็นและข้อเสนอแนะอื่นๆ</t>
  </si>
  <si>
    <t xml:space="preserve">1.อยากให้แจกหนังสือควบคู่กับแจก E-book </t>
  </si>
  <si>
    <t xml:space="preserve">      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</si>
  <si>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อายุระหว่าง 20 - 30 ปี</t>
  </si>
  <si>
    <t xml:space="preserve">   อายุระหว่าง 31 - 40 ปี</t>
  </si>
  <si>
    <t xml:space="preserve">   อายุระหว่าง 41 - 50 ปี</t>
  </si>
  <si>
    <t xml:space="preserve">บัณฑิตศึกษา ในกลุ่ม Intermediate  พบว่า ภาพรวมมีความพึงพอใจอยู่ในระดับมาก (ค่าเฉลี่ยเท่ากับ 4.31) เมื่อพิจารณารายข้อ  </t>
  </si>
  <si>
    <t>รองลงมาคือ ข้อ 1) เจ้าหน้าที่ให้บริการตอบคำถามออนไลน์ได้ถูกต้อง ชัดเจน และรวดเร็วอยู่ในระดับมากที่สุด</t>
  </si>
  <si>
    <t xml:space="preserve">ออนไลน์ในการอบรมมีความชัดเจน ใช้งานง่าย ตอบสนองความต้องการอยู่ในระดับมากที่สุด (ค่าเฉลี่ยเท่ากับ 4.65) </t>
  </si>
  <si>
    <t>ผลการประเมินโครงการภาษาอังกฤษเพื่อยกระดับความรู้นิสิตบัณฑิตศึกษา วันที่ 27 พฤษภาคม 2566</t>
  </si>
  <si>
    <t>จำนวนทั้งสิ้น 17 คน จำแนกเป็นกลุ่ม Intermediate จำนวน 17 คน</t>
  </si>
  <si>
    <t>กลุ่ม Intermediate  พบว่า  ก่อนเข้ารับการอบรมผู้เข้าร่วมโครงการมีความรู้ความเข้าใจเกี่ยวกับ</t>
  </si>
  <si>
    <t xml:space="preserve">กิจกรรมที่จัดก่อนการอบรมอยู่ในระดับปานกลาง (ค่าเฉลี่ย 2.71)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</si>
  <si>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3.88) </t>
  </si>
  <si>
    <t>กลุ่ม Intermediate พบว่า ภาพรวมมีความพึงพอใจอยู่ในระดับมาก (ค่าเฉลี่ยเท่ากับ 4.31) เมื่อพิจารณา</t>
  </si>
  <si>
    <t xml:space="preserve">             กลุ่ม Intermediate พบว่า จำนวนผู้เข้ารับการอบรมจำแนกตามเพศเป็นเพศชาย คิดเป็นร้อยละ 52.94 </t>
  </si>
  <si>
    <t>มีอายุระหว่าง 31 40 ปี คิดเป็นร้อยละ 58.82 รองลงมาคือ อายุระหว่าง 20 - 30 ปี คิดเป็นร้อยละ 23.53</t>
  </si>
  <si>
    <t>เพศหญิง คิดเป็นร้อยละ 47.06 แสดงจำนวนผู้เข้ารับการอบรมจำแนกตามอายุ พบว่า ผู้เข้ารับการอบรมส่วนใหญ่</t>
  </si>
  <si>
    <t xml:space="preserve">        รายข้อ พบว่า ข้อที่มีค่าเฉลี่ยสูงสุด คือ ข้อ 2) การสมัครเข้ารับการอบบรมมีความสะดวกและง่ายต่อการใช้งาน ข้อ 3) </t>
  </si>
  <si>
    <t xml:space="preserve">        การใช้งานโปรแกรมออนไลน์ในการอบรมมีความชัดเจน ใช้งานง่าย ตอบสนองความต้องการอยู่ในระดับมากที่สุด </t>
  </si>
  <si>
    <t xml:space="preserve">        อยู่ในระดับมากที่สุด (ค่าเฉลี่ยเท่ากับ 4.59) </t>
  </si>
  <si>
    <t xml:space="preserve">        (ค่าเฉลี่ยเท่ากับ 4.65) รองลงมาคือ ข้อ 1) เจ้าหน้าที่ให้บริการตอบคำถามออนไลน์ได้ถูกต้อง ชัดเจน และรวดเร็ว</t>
  </si>
  <si>
    <t>5. ความเหมาะสมของช่วงเวลาที่ท่านเข้ารับการอบรม</t>
  </si>
  <si>
    <t>6. ความเสถียรของโปรแกรมที่ใช้ในการอบรม</t>
  </si>
  <si>
    <t>9. ท่านสามารถนำความรู้ไปประยุกต์ใช้ให้เกิดประโยชน์เพียงใด</t>
  </si>
  <si>
    <t>11. หนังสือเรียนมีเนื้อหาสาระ ความชัดเจน และเข้าใจง่าย</t>
  </si>
  <si>
    <t>พบว่า ข้อที่มีค่าเฉลี่ยสูงสุด คือ ข้อ 2) การสมัครเข้ารับการอบบรมมีความสะดวกและง่ายต่อการใช้งาน ข้อ 3) การใช้งานโปรแกรม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</si>
</sst>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9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Alignment="1"/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1" fillId="0" borderId="0" xfId="0" applyFont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16" fillId="0" borderId="0" xfId="0" applyFont="1" applyFill="1" applyAlignment="1"/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18" fillId="0" borderId="0" xfId="0" applyFont="1" applyAlignment="1"/>
    <xf numFmtId="0" fontId="4" fillId="0" borderId="0" xfId="0" applyFont="1" applyAlignment="1">
      <alignment vertical="center"/>
    </xf>
    <xf numFmtId="0" fontId="4" fillId="5" borderId="0" xfId="0" applyFont="1" applyFill="1" applyAlignment="1"/>
    <xf numFmtId="0" fontId="23" fillId="0" borderId="0" xfId="0" applyFont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5" borderId="0" xfId="0" applyFont="1" applyFill="1" applyAlignment="1"/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0" xfId="0" applyFont="1" applyAlignment="1"/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5" fillId="0" borderId="0" xfId="0" applyFont="1"/>
    <xf numFmtId="0" fontId="0" fillId="0" borderId="0" xfId="0"/>
    <xf numFmtId="0" fontId="27" fillId="0" borderId="0" xfId="0" applyFont="1"/>
    <xf numFmtId="187" fontId="25" fillId="0" borderId="0" xfId="0" applyNumberFormat="1" applyFont="1" applyAlignment="1"/>
    <xf numFmtId="0" fontId="25" fillId="0" borderId="0" xfId="0" applyFont="1" applyAlignment="1"/>
    <xf numFmtId="0" fontId="24" fillId="0" borderId="0" xfId="0" applyFont="1"/>
    <xf numFmtId="0" fontId="2" fillId="0" borderId="7" xfId="0" applyFont="1" applyFill="1" applyBorder="1" applyAlignment="1"/>
    <xf numFmtId="2" fontId="2" fillId="0" borderId="2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vertical="top"/>
    </xf>
    <xf numFmtId="2" fontId="10" fillId="0" borderId="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/>
    <xf numFmtId="0" fontId="6" fillId="0" borderId="4" xfId="0" applyFont="1" applyBorder="1" applyAlignment="1">
      <alignment horizontal="center" vertical="center"/>
    </xf>
    <xf numFmtId="2" fontId="18" fillId="0" borderId="0" xfId="0" applyNumberFormat="1" applyFont="1" applyBorder="1" applyAlignment="1"/>
    <xf numFmtId="2" fontId="4" fillId="0" borderId="0" xfId="0" applyNumberFormat="1" applyFont="1" applyBorder="1" applyAlignment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63</xdr:row>
          <xdr:rowOff>219075</xdr:rowOff>
        </xdr:from>
        <xdr:to>
          <xdr:col>1</xdr:col>
          <xdr:colOff>257175</xdr:colOff>
          <xdr:row>64</xdr:row>
          <xdr:rowOff>85725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63</xdr:row>
          <xdr:rowOff>219075</xdr:rowOff>
        </xdr:from>
        <xdr:to>
          <xdr:col>1</xdr:col>
          <xdr:colOff>257175</xdr:colOff>
          <xdr:row>64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"/>
  <sheetViews>
    <sheetView tabSelected="1" zoomScale="93" zoomScaleNormal="93" workbookViewId="0">
      <pane ySplit="1" topLeftCell="A2" activePane="bottomLeft" state="frozen"/>
      <selection pane="bottomLeft" activeCell="H5" sqref="H5"/>
    </sheetView>
  </sheetViews>
  <sheetFormatPr defaultColWidth="12.5703125" defaultRowHeight="15.75" customHeight="1" x14ac:dyDescent="0.2"/>
  <cols>
    <col min="1" max="28" width="18.85546875" customWidth="1"/>
  </cols>
  <sheetData>
    <row r="1" spans="1:22" ht="12.75" x14ac:dyDescent="0.2">
      <c r="A1" s="100" t="s">
        <v>0</v>
      </c>
      <c r="B1" s="100" t="s">
        <v>39</v>
      </c>
      <c r="C1" s="100" t="s">
        <v>57</v>
      </c>
      <c r="D1" s="100" t="s">
        <v>58</v>
      </c>
      <c r="E1" s="102" t="s">
        <v>45</v>
      </c>
      <c r="F1" s="102" t="s">
        <v>46</v>
      </c>
      <c r="G1" s="100" t="s">
        <v>59</v>
      </c>
      <c r="H1" s="102" t="s">
        <v>47</v>
      </c>
      <c r="I1" s="100" t="s">
        <v>60</v>
      </c>
      <c r="J1" s="100" t="s">
        <v>61</v>
      </c>
      <c r="K1" s="100" t="s">
        <v>62</v>
      </c>
      <c r="L1" s="100" t="s">
        <v>63</v>
      </c>
      <c r="M1" s="100" t="s">
        <v>64</v>
      </c>
      <c r="N1" s="100" t="s">
        <v>65</v>
      </c>
      <c r="O1" s="100" t="s">
        <v>66</v>
      </c>
      <c r="P1" s="100" t="s">
        <v>67</v>
      </c>
      <c r="Q1" s="100" t="s">
        <v>68</v>
      </c>
      <c r="R1" s="100" t="s">
        <v>69</v>
      </c>
      <c r="S1" s="100" t="s">
        <v>70</v>
      </c>
      <c r="T1" s="100" t="s">
        <v>71</v>
      </c>
      <c r="U1" s="100" t="s">
        <v>72</v>
      </c>
      <c r="V1" s="100" t="s">
        <v>3</v>
      </c>
    </row>
    <row r="2" spans="1:22" ht="12.75" x14ac:dyDescent="0.2">
      <c r="A2" s="103">
        <v>45066.453239803246</v>
      </c>
      <c r="B2" s="104" t="s">
        <v>73</v>
      </c>
      <c r="C2" s="104" t="s">
        <v>48</v>
      </c>
      <c r="D2" s="104" t="s">
        <v>74</v>
      </c>
      <c r="E2" s="104" t="s">
        <v>52</v>
      </c>
      <c r="F2" s="104" t="s">
        <v>53</v>
      </c>
      <c r="G2" s="104" t="s">
        <v>75</v>
      </c>
      <c r="H2" s="104" t="s">
        <v>9</v>
      </c>
      <c r="I2" s="104" t="s">
        <v>51</v>
      </c>
      <c r="J2" s="104" t="s">
        <v>51</v>
      </c>
      <c r="K2" s="104" t="s">
        <v>51</v>
      </c>
      <c r="L2" s="104" t="s">
        <v>51</v>
      </c>
      <c r="M2" s="104" t="s">
        <v>51</v>
      </c>
      <c r="N2" s="104" t="s">
        <v>51</v>
      </c>
      <c r="O2" s="104" t="s">
        <v>51</v>
      </c>
      <c r="P2" s="104" t="s">
        <v>51</v>
      </c>
      <c r="Q2" s="104" t="s">
        <v>51</v>
      </c>
      <c r="R2" s="104" t="s">
        <v>51</v>
      </c>
      <c r="S2" s="104" t="s">
        <v>51</v>
      </c>
      <c r="T2" s="104" t="s">
        <v>51</v>
      </c>
      <c r="U2" s="104" t="s">
        <v>51</v>
      </c>
    </row>
    <row r="3" spans="1:22" ht="12.75" x14ac:dyDescent="0.2">
      <c r="A3" s="103">
        <v>45066.467312824076</v>
      </c>
      <c r="B3" s="104" t="s">
        <v>76</v>
      </c>
      <c r="C3" s="104" t="s">
        <v>48</v>
      </c>
      <c r="D3" s="104" t="s">
        <v>77</v>
      </c>
      <c r="E3" s="104" t="s">
        <v>49</v>
      </c>
      <c r="F3" s="104" t="s">
        <v>78</v>
      </c>
      <c r="G3" s="104" t="s">
        <v>79</v>
      </c>
      <c r="H3" s="104" t="s">
        <v>9</v>
      </c>
      <c r="I3" s="104" t="s">
        <v>51</v>
      </c>
      <c r="J3" s="104" t="s">
        <v>51</v>
      </c>
      <c r="K3" s="104" t="s">
        <v>51</v>
      </c>
      <c r="L3" s="104" t="s">
        <v>51</v>
      </c>
      <c r="M3" s="104" t="s">
        <v>51</v>
      </c>
      <c r="N3" s="104" t="s">
        <v>51</v>
      </c>
      <c r="O3" s="104" t="s">
        <v>51</v>
      </c>
      <c r="P3" s="104" t="s">
        <v>51</v>
      </c>
      <c r="Q3" s="104" t="s">
        <v>51</v>
      </c>
      <c r="R3" s="104" t="s">
        <v>51</v>
      </c>
      <c r="S3" s="104" t="s">
        <v>54</v>
      </c>
      <c r="T3" s="104" t="s">
        <v>51</v>
      </c>
      <c r="U3" s="104" t="s">
        <v>51</v>
      </c>
      <c r="V3" s="104" t="s">
        <v>80</v>
      </c>
    </row>
    <row r="4" spans="1:22" ht="12.75" x14ac:dyDescent="0.2">
      <c r="A4" s="103">
        <v>45066.468715763884</v>
      </c>
      <c r="B4" s="104" t="s">
        <v>56</v>
      </c>
      <c r="C4" s="104" t="s">
        <v>48</v>
      </c>
      <c r="D4" s="104" t="s">
        <v>77</v>
      </c>
      <c r="E4" s="104" t="s">
        <v>52</v>
      </c>
      <c r="F4" s="104" t="s">
        <v>53</v>
      </c>
      <c r="G4" s="104" t="s">
        <v>81</v>
      </c>
      <c r="H4" s="104" t="s">
        <v>9</v>
      </c>
      <c r="I4" s="104" t="s">
        <v>51</v>
      </c>
      <c r="J4" s="104" t="s">
        <v>51</v>
      </c>
      <c r="K4" s="104" t="s">
        <v>51</v>
      </c>
      <c r="L4" s="104" t="s">
        <v>51</v>
      </c>
      <c r="M4" s="104" t="s">
        <v>51</v>
      </c>
      <c r="N4" s="104" t="s">
        <v>51</v>
      </c>
      <c r="O4" s="104" t="s">
        <v>51</v>
      </c>
      <c r="P4" s="104" t="s">
        <v>51</v>
      </c>
      <c r="Q4" s="104" t="s">
        <v>51</v>
      </c>
      <c r="R4" s="104" t="s">
        <v>51</v>
      </c>
      <c r="S4" s="104" t="s">
        <v>51</v>
      </c>
      <c r="T4" s="104" t="s">
        <v>51</v>
      </c>
      <c r="U4" s="104" t="s">
        <v>51</v>
      </c>
      <c r="V4" s="104" t="s">
        <v>10</v>
      </c>
    </row>
    <row r="5" spans="1:22" ht="12.75" x14ac:dyDescent="0.2">
      <c r="A5" s="103">
        <v>45066.474426516201</v>
      </c>
      <c r="B5" s="104" t="s">
        <v>82</v>
      </c>
      <c r="C5" s="104" t="s">
        <v>48</v>
      </c>
      <c r="D5" s="104" t="s">
        <v>77</v>
      </c>
      <c r="E5" s="104" t="s">
        <v>49</v>
      </c>
      <c r="F5" s="104" t="s">
        <v>78</v>
      </c>
      <c r="G5" s="104" t="s">
        <v>83</v>
      </c>
      <c r="H5" s="104" t="s">
        <v>9</v>
      </c>
      <c r="I5" s="104" t="s">
        <v>51</v>
      </c>
      <c r="J5" s="104" t="s">
        <v>51</v>
      </c>
      <c r="K5" s="104" t="s">
        <v>51</v>
      </c>
      <c r="L5" s="104" t="s">
        <v>51</v>
      </c>
      <c r="M5" s="104" t="s">
        <v>51</v>
      </c>
      <c r="N5" s="104" t="s">
        <v>51</v>
      </c>
      <c r="O5" s="104" t="s">
        <v>51</v>
      </c>
      <c r="P5" s="104" t="s">
        <v>51</v>
      </c>
      <c r="Q5" s="104" t="s">
        <v>51</v>
      </c>
      <c r="R5" s="104" t="s">
        <v>51</v>
      </c>
      <c r="S5" s="104" t="s">
        <v>51</v>
      </c>
      <c r="T5" s="104" t="s">
        <v>51</v>
      </c>
      <c r="U5" s="104" t="s">
        <v>51</v>
      </c>
    </row>
    <row r="6" spans="1:22" ht="12.75" x14ac:dyDescent="0.2">
      <c r="A6" s="103">
        <v>45066.479920891201</v>
      </c>
      <c r="B6" s="104" t="s">
        <v>84</v>
      </c>
      <c r="C6" s="104" t="s">
        <v>48</v>
      </c>
      <c r="D6" s="104" t="s">
        <v>74</v>
      </c>
      <c r="E6" s="104" t="s">
        <v>52</v>
      </c>
      <c r="F6" s="104" t="s">
        <v>50</v>
      </c>
      <c r="G6" s="104" t="s">
        <v>85</v>
      </c>
      <c r="H6" s="104" t="s">
        <v>9</v>
      </c>
      <c r="I6" s="104" t="s">
        <v>55</v>
      </c>
      <c r="J6" s="104" t="s">
        <v>55</v>
      </c>
      <c r="K6" s="104" t="s">
        <v>55</v>
      </c>
      <c r="L6" s="104" t="s">
        <v>55</v>
      </c>
      <c r="M6" s="104" t="s">
        <v>55</v>
      </c>
      <c r="N6" s="104" t="s">
        <v>54</v>
      </c>
      <c r="O6" s="104" t="s">
        <v>54</v>
      </c>
      <c r="P6" s="104" t="s">
        <v>54</v>
      </c>
      <c r="Q6" s="104" t="s">
        <v>54</v>
      </c>
      <c r="R6" s="104" t="s">
        <v>54</v>
      </c>
      <c r="S6" s="104" t="s">
        <v>55</v>
      </c>
      <c r="T6" s="104" t="s">
        <v>54</v>
      </c>
      <c r="U6" s="104" t="s">
        <v>55</v>
      </c>
      <c r="V6" s="104" t="s">
        <v>86</v>
      </c>
    </row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</sheetData>
  <autoFilter ref="I1:I161" xr:uid="{CADC735E-FAB5-4685-865D-11839172C801}"/>
  <hyperlinks>
    <hyperlink ref="C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183-7D3F-4323-AB47-E38B9BCFFF3A}">
  <dimension ref="A1:T18"/>
  <sheetViews>
    <sheetView zoomScale="80" zoomScaleNormal="80" workbookViewId="0">
      <selection sqref="A1:XFD1"/>
    </sheetView>
  </sheetViews>
  <sheetFormatPr defaultColWidth="12.7109375" defaultRowHeight="12.75" x14ac:dyDescent="0.2"/>
  <cols>
    <col min="1" max="27" width="18.85546875" style="101" customWidth="1"/>
    <col min="28" max="16384" width="12.7109375" style="101"/>
  </cols>
  <sheetData>
    <row r="1" spans="1:20" customFormat="1" x14ac:dyDescent="0.2">
      <c r="A1" s="105" t="s">
        <v>0</v>
      </c>
      <c r="B1" s="105" t="s">
        <v>1</v>
      </c>
      <c r="C1" s="105" t="s">
        <v>2</v>
      </c>
      <c r="D1" s="105" t="s">
        <v>98</v>
      </c>
      <c r="E1" s="105" t="s">
        <v>99</v>
      </c>
      <c r="F1" s="105" t="s">
        <v>100</v>
      </c>
      <c r="G1" s="105" t="s">
        <v>101</v>
      </c>
      <c r="H1" s="105" t="s">
        <v>102</v>
      </c>
      <c r="I1" s="105" t="s">
        <v>103</v>
      </c>
      <c r="J1" s="105" t="s">
        <v>104</v>
      </c>
      <c r="K1" s="105" t="s">
        <v>105</v>
      </c>
      <c r="L1" s="105" t="s">
        <v>106</v>
      </c>
      <c r="M1" s="105" t="s">
        <v>107</v>
      </c>
      <c r="N1" s="105" t="s">
        <v>108</v>
      </c>
      <c r="O1" s="105" t="s">
        <v>109</v>
      </c>
      <c r="P1" s="105" t="s">
        <v>110</v>
      </c>
      <c r="Q1" s="105" t="s">
        <v>111</v>
      </c>
      <c r="R1" s="105" t="s">
        <v>112</v>
      </c>
      <c r="S1" s="105" t="s">
        <v>113</v>
      </c>
      <c r="T1" s="105" t="s">
        <v>114</v>
      </c>
    </row>
    <row r="2" spans="1:20" customFormat="1" x14ac:dyDescent="0.2">
      <c r="A2" s="103">
        <v>45073.43425244213</v>
      </c>
      <c r="B2" s="104" t="s">
        <v>4</v>
      </c>
      <c r="C2" s="104" t="s">
        <v>6</v>
      </c>
      <c r="D2" s="104" t="s">
        <v>43</v>
      </c>
      <c r="E2" s="104">
        <v>5</v>
      </c>
      <c r="F2" s="104">
        <v>5</v>
      </c>
      <c r="G2" s="104">
        <v>5</v>
      </c>
      <c r="H2" s="104">
        <v>4</v>
      </c>
      <c r="I2" s="104">
        <v>5</v>
      </c>
      <c r="J2" s="104">
        <v>5</v>
      </c>
      <c r="K2" s="104">
        <v>3</v>
      </c>
      <c r="L2" s="104">
        <v>4</v>
      </c>
      <c r="M2" s="104">
        <v>5</v>
      </c>
      <c r="N2" s="104">
        <v>4</v>
      </c>
      <c r="O2" s="104">
        <v>4</v>
      </c>
      <c r="P2" s="104">
        <v>4</v>
      </c>
      <c r="Q2" s="104">
        <v>4</v>
      </c>
    </row>
    <row r="3" spans="1:20" customFormat="1" x14ac:dyDescent="0.2">
      <c r="A3" s="103">
        <v>45073.438585775468</v>
      </c>
      <c r="B3" s="104" t="s">
        <v>4</v>
      </c>
      <c r="C3" s="104" t="s">
        <v>6</v>
      </c>
      <c r="D3" s="104" t="s">
        <v>43</v>
      </c>
      <c r="E3" s="104">
        <v>4</v>
      </c>
      <c r="F3" s="104">
        <v>4</v>
      </c>
      <c r="G3" s="104">
        <v>4</v>
      </c>
      <c r="H3" s="104">
        <v>3</v>
      </c>
      <c r="I3" s="104">
        <v>3</v>
      </c>
      <c r="J3" s="104">
        <v>4</v>
      </c>
      <c r="K3" s="104">
        <v>3</v>
      </c>
      <c r="L3" s="104">
        <v>4</v>
      </c>
      <c r="M3" s="104">
        <v>4</v>
      </c>
      <c r="N3" s="104">
        <v>4</v>
      </c>
      <c r="O3" s="104">
        <v>2</v>
      </c>
      <c r="P3" s="104">
        <v>4</v>
      </c>
      <c r="Q3" s="104">
        <v>4</v>
      </c>
      <c r="R3" s="104" t="s">
        <v>87</v>
      </c>
    </row>
    <row r="4" spans="1:20" customFormat="1" x14ac:dyDescent="0.2">
      <c r="A4" s="103">
        <v>45073.440402997687</v>
      </c>
      <c r="B4" s="104" t="s">
        <v>7</v>
      </c>
      <c r="C4" s="104" t="s">
        <v>6</v>
      </c>
      <c r="D4" s="104" t="s">
        <v>43</v>
      </c>
      <c r="E4" s="104">
        <v>5</v>
      </c>
      <c r="F4" s="104">
        <v>5</v>
      </c>
      <c r="G4" s="104">
        <v>5</v>
      </c>
      <c r="H4" s="104">
        <v>5</v>
      </c>
      <c r="I4" s="104">
        <v>5</v>
      </c>
      <c r="J4" s="104">
        <v>5</v>
      </c>
      <c r="K4" s="104">
        <v>2</v>
      </c>
      <c r="L4" s="104">
        <v>4</v>
      </c>
      <c r="M4" s="104">
        <v>4</v>
      </c>
      <c r="N4" s="104">
        <v>5</v>
      </c>
      <c r="O4" s="104">
        <v>5</v>
      </c>
      <c r="P4" s="104">
        <v>4</v>
      </c>
      <c r="Q4" s="104">
        <v>4</v>
      </c>
      <c r="R4" s="104" t="s">
        <v>10</v>
      </c>
      <c r="S4" s="104" t="s">
        <v>10</v>
      </c>
      <c r="T4" s="104" t="s">
        <v>10</v>
      </c>
    </row>
    <row r="5" spans="1:20" customFormat="1" x14ac:dyDescent="0.2">
      <c r="A5" s="103">
        <v>45073.440877719906</v>
      </c>
      <c r="B5" s="104" t="s">
        <v>7</v>
      </c>
      <c r="C5" s="104" t="s">
        <v>8</v>
      </c>
      <c r="D5" s="104" t="s">
        <v>43</v>
      </c>
      <c r="E5" s="104">
        <v>4</v>
      </c>
      <c r="F5" s="104">
        <v>5</v>
      </c>
      <c r="G5" s="104">
        <v>5</v>
      </c>
      <c r="H5" s="104">
        <v>5</v>
      </c>
      <c r="I5" s="104">
        <v>4</v>
      </c>
      <c r="J5" s="104">
        <v>5</v>
      </c>
      <c r="K5" s="104">
        <v>2</v>
      </c>
      <c r="L5" s="104">
        <v>3</v>
      </c>
      <c r="M5" s="104">
        <v>3</v>
      </c>
      <c r="N5" s="104">
        <v>4</v>
      </c>
      <c r="O5" s="104">
        <v>4</v>
      </c>
      <c r="P5" s="104">
        <v>4</v>
      </c>
      <c r="Q5" s="104">
        <v>5</v>
      </c>
    </row>
    <row r="6" spans="1:20" customFormat="1" x14ac:dyDescent="0.2">
      <c r="A6" s="103">
        <v>45073.441197881941</v>
      </c>
      <c r="B6" s="104" t="s">
        <v>7</v>
      </c>
      <c r="C6" s="104" t="s">
        <v>6</v>
      </c>
      <c r="D6" s="104" t="s">
        <v>43</v>
      </c>
      <c r="E6" s="104">
        <v>4</v>
      </c>
      <c r="F6" s="104">
        <v>4</v>
      </c>
      <c r="G6" s="104">
        <v>4</v>
      </c>
      <c r="H6" s="104">
        <v>4</v>
      </c>
      <c r="I6" s="104">
        <v>4</v>
      </c>
      <c r="J6" s="104">
        <v>4</v>
      </c>
      <c r="K6" s="104">
        <v>4</v>
      </c>
      <c r="L6" s="104">
        <v>4</v>
      </c>
      <c r="M6" s="104">
        <v>4</v>
      </c>
      <c r="N6" s="104">
        <v>4</v>
      </c>
      <c r="O6" s="104">
        <v>4</v>
      </c>
      <c r="P6" s="104">
        <v>4</v>
      </c>
      <c r="Q6" s="104">
        <v>4</v>
      </c>
      <c r="R6" s="104" t="s">
        <v>10</v>
      </c>
      <c r="S6" s="104" t="s">
        <v>10</v>
      </c>
      <c r="T6" s="104" t="s">
        <v>10</v>
      </c>
    </row>
    <row r="7" spans="1:20" customFormat="1" x14ac:dyDescent="0.2">
      <c r="A7" s="103">
        <v>45073.441795810184</v>
      </c>
      <c r="B7" s="104" t="s">
        <v>4</v>
      </c>
      <c r="C7" s="104" t="s">
        <v>8</v>
      </c>
      <c r="D7" s="104" t="s">
        <v>43</v>
      </c>
      <c r="E7" s="104">
        <v>4</v>
      </c>
      <c r="F7" s="104">
        <v>3</v>
      </c>
      <c r="G7" s="104">
        <v>3</v>
      </c>
      <c r="H7" s="104">
        <v>4</v>
      </c>
      <c r="I7" s="104">
        <v>3</v>
      </c>
      <c r="J7" s="104">
        <v>4</v>
      </c>
      <c r="K7" s="104">
        <v>4</v>
      </c>
      <c r="L7" s="104">
        <v>4</v>
      </c>
      <c r="M7" s="104">
        <v>4</v>
      </c>
      <c r="N7" s="104">
        <v>5</v>
      </c>
      <c r="O7" s="104">
        <v>4</v>
      </c>
      <c r="P7" s="104">
        <v>3</v>
      </c>
      <c r="Q7" s="104">
        <v>4</v>
      </c>
      <c r="R7" s="104" t="s">
        <v>10</v>
      </c>
      <c r="S7" s="104" t="s">
        <v>10</v>
      </c>
      <c r="T7" s="104" t="s">
        <v>10</v>
      </c>
    </row>
    <row r="8" spans="1:20" customFormat="1" x14ac:dyDescent="0.2">
      <c r="A8" s="103">
        <v>45073.442732210649</v>
      </c>
      <c r="B8" s="104" t="s">
        <v>4</v>
      </c>
      <c r="C8" s="104" t="s">
        <v>6</v>
      </c>
      <c r="D8" s="104" t="s">
        <v>43</v>
      </c>
      <c r="E8" s="104">
        <v>4</v>
      </c>
      <c r="F8" s="104">
        <v>5</v>
      </c>
      <c r="G8" s="104">
        <v>5</v>
      </c>
      <c r="H8" s="104">
        <v>4</v>
      </c>
      <c r="I8" s="104">
        <v>4</v>
      </c>
      <c r="J8" s="104">
        <v>5</v>
      </c>
      <c r="K8" s="104">
        <v>3</v>
      </c>
      <c r="L8" s="104">
        <v>5</v>
      </c>
      <c r="M8" s="104">
        <v>5</v>
      </c>
      <c r="N8" s="104">
        <v>5</v>
      </c>
      <c r="O8" s="104">
        <v>5</v>
      </c>
      <c r="P8" s="104">
        <v>4</v>
      </c>
      <c r="Q8" s="104">
        <v>5</v>
      </c>
    </row>
    <row r="9" spans="1:20" customFormat="1" x14ac:dyDescent="0.2">
      <c r="A9" s="103">
        <v>45073.443127662038</v>
      </c>
      <c r="B9" s="104" t="s">
        <v>7</v>
      </c>
      <c r="C9" s="104" t="s">
        <v>6</v>
      </c>
      <c r="D9" s="104" t="s">
        <v>43</v>
      </c>
      <c r="E9" s="104">
        <v>5</v>
      </c>
      <c r="F9" s="104">
        <v>5</v>
      </c>
      <c r="G9" s="104">
        <v>5</v>
      </c>
      <c r="H9" s="104">
        <v>3</v>
      </c>
      <c r="I9" s="104">
        <v>3</v>
      </c>
      <c r="J9" s="104">
        <v>3</v>
      </c>
      <c r="K9" s="104">
        <v>2</v>
      </c>
      <c r="L9" s="104">
        <v>3</v>
      </c>
      <c r="M9" s="104">
        <v>3</v>
      </c>
      <c r="N9" s="104">
        <v>4</v>
      </c>
      <c r="O9" s="104">
        <v>4</v>
      </c>
      <c r="P9" s="104">
        <v>5</v>
      </c>
      <c r="Q9" s="104">
        <v>5</v>
      </c>
    </row>
    <row r="10" spans="1:20" customFormat="1" x14ac:dyDescent="0.2">
      <c r="A10" s="103">
        <v>45073.443188749996</v>
      </c>
      <c r="B10" s="104" t="s">
        <v>4</v>
      </c>
      <c r="C10" s="104" t="s">
        <v>5</v>
      </c>
      <c r="D10" s="104" t="s">
        <v>43</v>
      </c>
      <c r="E10" s="104">
        <v>5</v>
      </c>
      <c r="F10" s="104">
        <v>5</v>
      </c>
      <c r="G10" s="104">
        <v>5</v>
      </c>
      <c r="H10" s="104">
        <v>5</v>
      </c>
      <c r="I10" s="104">
        <v>5</v>
      </c>
      <c r="J10" s="104">
        <v>5</v>
      </c>
      <c r="K10" s="104">
        <v>5</v>
      </c>
      <c r="L10" s="104">
        <v>5</v>
      </c>
      <c r="M10" s="104">
        <v>5</v>
      </c>
      <c r="N10" s="104">
        <v>5</v>
      </c>
      <c r="O10" s="104">
        <v>5</v>
      </c>
      <c r="P10" s="104">
        <v>5</v>
      </c>
      <c r="Q10" s="104">
        <v>5</v>
      </c>
    </row>
    <row r="11" spans="1:20" customFormat="1" x14ac:dyDescent="0.2">
      <c r="A11" s="103">
        <v>45073.443768611112</v>
      </c>
      <c r="B11" s="104" t="s">
        <v>4</v>
      </c>
      <c r="C11" s="104" t="s">
        <v>6</v>
      </c>
      <c r="D11" s="104" t="s">
        <v>43</v>
      </c>
      <c r="E11" s="104">
        <v>4</v>
      </c>
      <c r="F11" s="104">
        <v>4</v>
      </c>
      <c r="G11" s="104">
        <v>4</v>
      </c>
      <c r="H11" s="104">
        <v>4</v>
      </c>
      <c r="I11" s="104">
        <v>4</v>
      </c>
      <c r="J11" s="104">
        <v>4</v>
      </c>
      <c r="K11" s="104">
        <v>2</v>
      </c>
      <c r="L11" s="104">
        <v>4</v>
      </c>
      <c r="M11" s="104">
        <v>4</v>
      </c>
      <c r="N11" s="104">
        <v>4</v>
      </c>
      <c r="O11" s="104">
        <v>4</v>
      </c>
      <c r="P11" s="104">
        <v>4</v>
      </c>
      <c r="Q11" s="104">
        <v>4</v>
      </c>
    </row>
    <row r="12" spans="1:20" customFormat="1" x14ac:dyDescent="0.2">
      <c r="A12" s="103">
        <v>45073.443989942127</v>
      </c>
      <c r="B12" s="104" t="s">
        <v>7</v>
      </c>
      <c r="C12" s="104" t="s">
        <v>6</v>
      </c>
      <c r="D12" s="104" t="s">
        <v>43</v>
      </c>
      <c r="E12" s="104">
        <v>5</v>
      </c>
      <c r="F12" s="104">
        <v>4</v>
      </c>
      <c r="G12" s="104">
        <v>5</v>
      </c>
      <c r="H12" s="104">
        <v>3</v>
      </c>
      <c r="I12" s="104">
        <v>3</v>
      </c>
      <c r="J12" s="104">
        <v>5</v>
      </c>
      <c r="K12" s="104">
        <v>2</v>
      </c>
      <c r="L12" s="104">
        <v>3</v>
      </c>
      <c r="M12" s="104">
        <v>5</v>
      </c>
      <c r="N12" s="104">
        <v>5</v>
      </c>
      <c r="O12" s="104">
        <v>4</v>
      </c>
      <c r="P12" s="104">
        <v>4</v>
      </c>
      <c r="Q12" s="104">
        <v>4</v>
      </c>
      <c r="R12" s="104" t="s">
        <v>10</v>
      </c>
      <c r="S12" s="104" t="s">
        <v>10</v>
      </c>
      <c r="T12" s="104" t="s">
        <v>10</v>
      </c>
    </row>
    <row r="13" spans="1:20" customFormat="1" x14ac:dyDescent="0.2">
      <c r="A13" s="103">
        <v>45073.444076087966</v>
      </c>
      <c r="B13" s="104" t="s">
        <v>4</v>
      </c>
      <c r="C13" s="104" t="s">
        <v>5</v>
      </c>
      <c r="D13" s="104" t="s">
        <v>43</v>
      </c>
      <c r="E13" s="104">
        <v>5</v>
      </c>
      <c r="F13" s="104">
        <v>5</v>
      </c>
      <c r="G13" s="104">
        <v>5</v>
      </c>
      <c r="H13" s="104">
        <v>5</v>
      </c>
      <c r="I13" s="104">
        <v>5</v>
      </c>
      <c r="J13" s="104">
        <v>4</v>
      </c>
      <c r="K13" s="104">
        <v>3</v>
      </c>
      <c r="L13" s="104">
        <v>4</v>
      </c>
      <c r="M13" s="104">
        <v>4</v>
      </c>
      <c r="N13" s="104">
        <v>5</v>
      </c>
      <c r="O13" s="104">
        <v>5</v>
      </c>
      <c r="P13" s="104">
        <v>5</v>
      </c>
      <c r="Q13" s="104">
        <v>5</v>
      </c>
      <c r="R13" s="104" t="s">
        <v>44</v>
      </c>
      <c r="S13" s="104" t="s">
        <v>44</v>
      </c>
      <c r="T13" s="104" t="s">
        <v>90</v>
      </c>
    </row>
    <row r="14" spans="1:20" customFormat="1" x14ac:dyDescent="0.2">
      <c r="A14" s="103">
        <v>45073.444263969912</v>
      </c>
      <c r="B14" s="104" t="s">
        <v>7</v>
      </c>
      <c r="C14" s="104" t="s">
        <v>6</v>
      </c>
      <c r="D14" s="104" t="s">
        <v>43</v>
      </c>
      <c r="E14" s="104">
        <v>4</v>
      </c>
      <c r="F14" s="104">
        <v>5</v>
      </c>
      <c r="G14" s="104">
        <v>4</v>
      </c>
      <c r="H14" s="104">
        <v>4</v>
      </c>
      <c r="I14" s="104">
        <v>4</v>
      </c>
      <c r="J14" s="104">
        <v>4</v>
      </c>
      <c r="K14" s="104">
        <v>4</v>
      </c>
      <c r="L14" s="104">
        <v>4</v>
      </c>
      <c r="M14" s="104">
        <v>4</v>
      </c>
      <c r="N14" s="104">
        <v>4</v>
      </c>
      <c r="O14" s="104">
        <v>4</v>
      </c>
      <c r="P14" s="104">
        <v>4</v>
      </c>
      <c r="Q14" s="104">
        <v>4</v>
      </c>
    </row>
    <row r="15" spans="1:20" customFormat="1" x14ac:dyDescent="0.2">
      <c r="A15" s="103">
        <v>45073.444507442131</v>
      </c>
      <c r="B15" s="104" t="s">
        <v>7</v>
      </c>
      <c r="C15" s="104" t="s">
        <v>8</v>
      </c>
      <c r="D15" s="104" t="s">
        <v>43</v>
      </c>
      <c r="E15" s="104">
        <v>5</v>
      </c>
      <c r="F15" s="104">
        <v>5</v>
      </c>
      <c r="G15" s="104">
        <v>5</v>
      </c>
      <c r="H15" s="104">
        <v>3</v>
      </c>
      <c r="I15" s="104">
        <v>3</v>
      </c>
      <c r="J15" s="104">
        <v>3</v>
      </c>
      <c r="K15" s="104">
        <v>1</v>
      </c>
      <c r="L15" s="104">
        <v>3</v>
      </c>
      <c r="M15" s="104">
        <v>5</v>
      </c>
      <c r="N15" s="104">
        <v>5</v>
      </c>
      <c r="O15" s="104">
        <v>4</v>
      </c>
      <c r="P15" s="104">
        <v>3</v>
      </c>
      <c r="Q15" s="104">
        <v>4</v>
      </c>
      <c r="R15" s="104" t="s">
        <v>88</v>
      </c>
      <c r="S15" s="104" t="s">
        <v>10</v>
      </c>
      <c r="T15" s="104" t="s">
        <v>10</v>
      </c>
    </row>
    <row r="16" spans="1:20" customFormat="1" x14ac:dyDescent="0.2">
      <c r="A16" s="103">
        <v>45073.447176701389</v>
      </c>
      <c r="B16" s="104" t="s">
        <v>4</v>
      </c>
      <c r="C16" s="104" t="s">
        <v>8</v>
      </c>
      <c r="D16" s="104" t="s">
        <v>43</v>
      </c>
      <c r="E16" s="104">
        <v>5</v>
      </c>
      <c r="F16" s="104">
        <v>5</v>
      </c>
      <c r="G16" s="104">
        <v>5</v>
      </c>
      <c r="H16" s="104">
        <v>5</v>
      </c>
      <c r="I16" s="104">
        <v>5</v>
      </c>
      <c r="J16" s="104">
        <v>5</v>
      </c>
      <c r="K16" s="104">
        <v>2</v>
      </c>
      <c r="L16" s="104">
        <v>4</v>
      </c>
      <c r="M16" s="104">
        <v>4</v>
      </c>
      <c r="N16" s="104">
        <v>4</v>
      </c>
      <c r="O16" s="104">
        <v>4</v>
      </c>
      <c r="P16" s="104">
        <v>5</v>
      </c>
      <c r="Q16" s="104">
        <v>5</v>
      </c>
      <c r="R16" s="104" t="s">
        <v>10</v>
      </c>
      <c r="S16" s="104" t="s">
        <v>10</v>
      </c>
      <c r="T16" s="104" t="s">
        <v>10</v>
      </c>
    </row>
    <row r="17" spans="1:20" customFormat="1" x14ac:dyDescent="0.2">
      <c r="A17" s="103">
        <v>45073.447543969909</v>
      </c>
      <c r="B17" s="104" t="s">
        <v>4</v>
      </c>
      <c r="C17" s="104" t="s">
        <v>5</v>
      </c>
      <c r="D17" s="104" t="s">
        <v>43</v>
      </c>
      <c r="E17" s="104">
        <v>5</v>
      </c>
      <c r="F17" s="104">
        <v>5</v>
      </c>
      <c r="G17" s="104">
        <v>5</v>
      </c>
      <c r="H17" s="104">
        <v>4</v>
      </c>
      <c r="I17" s="104">
        <v>4</v>
      </c>
      <c r="J17" s="104">
        <v>4</v>
      </c>
      <c r="K17" s="104">
        <v>2</v>
      </c>
      <c r="L17" s="104">
        <v>4</v>
      </c>
      <c r="M17" s="104">
        <v>4</v>
      </c>
      <c r="N17" s="104">
        <v>4</v>
      </c>
      <c r="O17" s="104">
        <v>3</v>
      </c>
      <c r="P17" s="104">
        <v>4</v>
      </c>
      <c r="Q17" s="104">
        <v>5</v>
      </c>
    </row>
    <row r="18" spans="1:20" customFormat="1" x14ac:dyDescent="0.2">
      <c r="A18" s="103">
        <v>45073.450181793982</v>
      </c>
      <c r="B18" s="104" t="s">
        <v>7</v>
      </c>
      <c r="C18" s="104" t="s">
        <v>6</v>
      </c>
      <c r="D18" s="104" t="s">
        <v>43</v>
      </c>
      <c r="E18" s="104">
        <v>5</v>
      </c>
      <c r="F18" s="104">
        <v>5</v>
      </c>
      <c r="G18" s="104">
        <v>5</v>
      </c>
      <c r="H18" s="104">
        <v>4</v>
      </c>
      <c r="I18" s="104">
        <v>4</v>
      </c>
      <c r="J18" s="104">
        <v>5</v>
      </c>
      <c r="K18" s="104">
        <v>2</v>
      </c>
      <c r="L18" s="104">
        <v>4</v>
      </c>
      <c r="M18" s="104">
        <v>5</v>
      </c>
      <c r="N18" s="104">
        <v>4</v>
      </c>
      <c r="O18" s="104">
        <v>4</v>
      </c>
      <c r="P18" s="104">
        <v>4</v>
      </c>
      <c r="Q18" s="104">
        <v>4</v>
      </c>
      <c r="R18" s="104" t="s">
        <v>10</v>
      </c>
      <c r="S18" s="104" t="s">
        <v>10</v>
      </c>
      <c r="T18" s="104" t="s">
        <v>89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0EEB-04A0-4AA4-9602-2D3AEC2A3A81}">
  <sheetPr>
    <tabColor rgb="FFFFFF00"/>
  </sheetPr>
  <dimension ref="A1:T51"/>
  <sheetViews>
    <sheetView topLeftCell="C1" zoomScale="70" zoomScaleNormal="70" workbookViewId="0">
      <selection activeCell="L1" sqref="L1"/>
    </sheetView>
  </sheetViews>
  <sheetFormatPr defaultColWidth="12.7109375" defaultRowHeight="12.75" x14ac:dyDescent="0.2"/>
  <cols>
    <col min="1" max="3" width="18.85546875" customWidth="1"/>
    <col min="4" max="4" width="44.85546875" bestFit="1" customWidth="1"/>
    <col min="5" max="5" width="15.7109375" bestFit="1" customWidth="1"/>
    <col min="6" max="6" width="22.42578125" customWidth="1"/>
    <col min="7" max="7" width="21" customWidth="1"/>
    <col min="8" max="27" width="18.85546875" customWidth="1"/>
  </cols>
  <sheetData>
    <row r="1" spans="1:20" x14ac:dyDescent="0.2">
      <c r="A1" s="105" t="s">
        <v>0</v>
      </c>
      <c r="B1" s="105" t="s">
        <v>1</v>
      </c>
      <c r="C1" s="105" t="s">
        <v>2</v>
      </c>
      <c r="D1" s="105" t="s">
        <v>98</v>
      </c>
      <c r="E1" s="105" t="s">
        <v>99</v>
      </c>
      <c r="F1" s="105" t="s">
        <v>100</v>
      </c>
      <c r="G1" s="105" t="s">
        <v>101</v>
      </c>
      <c r="H1" s="105" t="s">
        <v>102</v>
      </c>
      <c r="I1" s="105" t="s">
        <v>103</v>
      </c>
      <c r="J1" s="105" t="s">
        <v>104</v>
      </c>
      <c r="K1" s="105" t="s">
        <v>105</v>
      </c>
      <c r="L1" s="105" t="s">
        <v>106</v>
      </c>
      <c r="M1" s="105" t="s">
        <v>107</v>
      </c>
      <c r="N1" s="105" t="s">
        <v>108</v>
      </c>
      <c r="O1" s="105" t="s">
        <v>109</v>
      </c>
      <c r="P1" s="105" t="s">
        <v>110</v>
      </c>
      <c r="Q1" s="105" t="s">
        <v>111</v>
      </c>
      <c r="R1" s="105" t="s">
        <v>112</v>
      </c>
      <c r="S1" s="105" t="s">
        <v>113</v>
      </c>
      <c r="T1" s="105" t="s">
        <v>114</v>
      </c>
    </row>
    <row r="2" spans="1:20" x14ac:dyDescent="0.2">
      <c r="A2" s="103">
        <v>45073.43425244213</v>
      </c>
      <c r="B2" s="104" t="s">
        <v>4</v>
      </c>
      <c r="C2" s="104" t="s">
        <v>6</v>
      </c>
      <c r="D2" s="104" t="s">
        <v>43</v>
      </c>
      <c r="E2" s="104">
        <v>5</v>
      </c>
      <c r="F2" s="104">
        <v>5</v>
      </c>
      <c r="G2" s="104">
        <v>5</v>
      </c>
      <c r="H2" s="104">
        <v>4</v>
      </c>
      <c r="I2" s="104">
        <v>5</v>
      </c>
      <c r="J2" s="104">
        <v>5</v>
      </c>
      <c r="K2" s="104">
        <v>3</v>
      </c>
      <c r="L2" s="104">
        <v>4</v>
      </c>
      <c r="M2" s="104">
        <v>5</v>
      </c>
      <c r="N2" s="104">
        <v>4</v>
      </c>
      <c r="O2" s="104">
        <v>4</v>
      </c>
      <c r="P2" s="104">
        <v>4</v>
      </c>
      <c r="Q2" s="104">
        <v>4</v>
      </c>
    </row>
    <row r="3" spans="1:20" x14ac:dyDescent="0.2">
      <c r="A3" s="103">
        <v>45073.438585775468</v>
      </c>
      <c r="B3" s="104" t="s">
        <v>4</v>
      </c>
      <c r="C3" s="104" t="s">
        <v>6</v>
      </c>
      <c r="D3" s="104" t="s">
        <v>43</v>
      </c>
      <c r="E3" s="104">
        <v>4</v>
      </c>
      <c r="F3" s="104">
        <v>4</v>
      </c>
      <c r="G3" s="104">
        <v>4</v>
      </c>
      <c r="H3" s="104">
        <v>3</v>
      </c>
      <c r="I3" s="104">
        <v>3</v>
      </c>
      <c r="J3" s="104">
        <v>4</v>
      </c>
      <c r="K3" s="104">
        <v>3</v>
      </c>
      <c r="L3" s="104">
        <v>4</v>
      </c>
      <c r="M3" s="104">
        <v>4</v>
      </c>
      <c r="N3" s="104">
        <v>4</v>
      </c>
      <c r="O3" s="104">
        <v>2</v>
      </c>
      <c r="P3" s="104">
        <v>4</v>
      </c>
      <c r="Q3" s="104">
        <v>4</v>
      </c>
      <c r="R3" s="97" t="s">
        <v>87</v>
      </c>
    </row>
    <row r="4" spans="1:20" x14ac:dyDescent="0.2">
      <c r="A4" s="103">
        <v>45073.440402997687</v>
      </c>
      <c r="B4" s="104" t="s">
        <v>7</v>
      </c>
      <c r="C4" s="104" t="s">
        <v>6</v>
      </c>
      <c r="D4" s="104" t="s">
        <v>43</v>
      </c>
      <c r="E4" s="104">
        <v>5</v>
      </c>
      <c r="F4" s="104">
        <v>5</v>
      </c>
      <c r="G4" s="104">
        <v>5</v>
      </c>
      <c r="H4" s="104">
        <v>5</v>
      </c>
      <c r="I4" s="104">
        <v>5</v>
      </c>
      <c r="J4" s="104">
        <v>5</v>
      </c>
      <c r="K4" s="104">
        <v>2</v>
      </c>
      <c r="L4" s="104">
        <v>4</v>
      </c>
      <c r="M4" s="104">
        <v>4</v>
      </c>
      <c r="N4" s="104">
        <v>5</v>
      </c>
      <c r="O4" s="104">
        <v>5</v>
      </c>
      <c r="P4" s="104">
        <v>4</v>
      </c>
      <c r="Q4" s="104">
        <v>4</v>
      </c>
      <c r="R4" s="104" t="s">
        <v>10</v>
      </c>
      <c r="S4" s="104" t="s">
        <v>10</v>
      </c>
      <c r="T4" s="104" t="s">
        <v>10</v>
      </c>
    </row>
    <row r="5" spans="1:20" x14ac:dyDescent="0.2">
      <c r="A5" s="103">
        <v>45073.440877719906</v>
      </c>
      <c r="B5" s="104" t="s">
        <v>7</v>
      </c>
      <c r="C5" s="104" t="s">
        <v>8</v>
      </c>
      <c r="D5" s="104" t="s">
        <v>43</v>
      </c>
      <c r="E5" s="104">
        <v>4</v>
      </c>
      <c r="F5" s="104">
        <v>5</v>
      </c>
      <c r="G5" s="104">
        <v>5</v>
      </c>
      <c r="H5" s="104">
        <v>5</v>
      </c>
      <c r="I5" s="104">
        <v>4</v>
      </c>
      <c r="J5" s="104">
        <v>5</v>
      </c>
      <c r="K5" s="104">
        <v>2</v>
      </c>
      <c r="L5" s="104">
        <v>3</v>
      </c>
      <c r="M5" s="104">
        <v>3</v>
      </c>
      <c r="N5" s="104">
        <v>4</v>
      </c>
      <c r="O5" s="104">
        <v>4</v>
      </c>
      <c r="P5" s="104">
        <v>4</v>
      </c>
      <c r="Q5" s="104">
        <v>5</v>
      </c>
    </row>
    <row r="6" spans="1:20" x14ac:dyDescent="0.2">
      <c r="A6" s="103">
        <v>45073.441197881941</v>
      </c>
      <c r="B6" s="104" t="s">
        <v>7</v>
      </c>
      <c r="C6" s="104" t="s">
        <v>6</v>
      </c>
      <c r="D6" s="104" t="s">
        <v>43</v>
      </c>
      <c r="E6" s="104">
        <v>4</v>
      </c>
      <c r="F6" s="104">
        <v>4</v>
      </c>
      <c r="G6" s="104">
        <v>4</v>
      </c>
      <c r="H6" s="104">
        <v>4</v>
      </c>
      <c r="I6" s="104">
        <v>4</v>
      </c>
      <c r="J6" s="104">
        <v>4</v>
      </c>
      <c r="K6" s="104">
        <v>4</v>
      </c>
      <c r="L6" s="104">
        <v>4</v>
      </c>
      <c r="M6" s="104">
        <v>4</v>
      </c>
      <c r="N6" s="104">
        <v>4</v>
      </c>
      <c r="O6" s="104">
        <v>4</v>
      </c>
      <c r="P6" s="104">
        <v>4</v>
      </c>
      <c r="Q6" s="104">
        <v>4</v>
      </c>
      <c r="R6" s="104" t="s">
        <v>10</v>
      </c>
      <c r="S6" s="104" t="s">
        <v>10</v>
      </c>
      <c r="T6" s="104" t="s">
        <v>10</v>
      </c>
    </row>
    <row r="7" spans="1:20" x14ac:dyDescent="0.2">
      <c r="A7" s="103">
        <v>45073.441795810184</v>
      </c>
      <c r="B7" s="104" t="s">
        <v>4</v>
      </c>
      <c r="C7" s="104" t="s">
        <v>8</v>
      </c>
      <c r="D7" s="104" t="s">
        <v>43</v>
      </c>
      <c r="E7" s="104">
        <v>4</v>
      </c>
      <c r="F7" s="104">
        <v>3</v>
      </c>
      <c r="G7" s="104">
        <v>3</v>
      </c>
      <c r="H7" s="104">
        <v>4</v>
      </c>
      <c r="I7" s="104">
        <v>3</v>
      </c>
      <c r="J7" s="104">
        <v>4</v>
      </c>
      <c r="K7" s="104">
        <v>4</v>
      </c>
      <c r="L7" s="104">
        <v>4</v>
      </c>
      <c r="M7" s="104">
        <v>4</v>
      </c>
      <c r="N7" s="104">
        <v>5</v>
      </c>
      <c r="O7" s="104">
        <v>4</v>
      </c>
      <c r="P7" s="104">
        <v>3</v>
      </c>
      <c r="Q7" s="104">
        <v>4</v>
      </c>
      <c r="R7" s="104" t="s">
        <v>10</v>
      </c>
      <c r="S7" s="104" t="s">
        <v>10</v>
      </c>
      <c r="T7" s="104" t="s">
        <v>10</v>
      </c>
    </row>
    <row r="8" spans="1:20" x14ac:dyDescent="0.2">
      <c r="A8" s="103">
        <v>45073.442732210649</v>
      </c>
      <c r="B8" s="104" t="s">
        <v>4</v>
      </c>
      <c r="C8" s="104" t="s">
        <v>6</v>
      </c>
      <c r="D8" s="104" t="s">
        <v>43</v>
      </c>
      <c r="E8" s="104">
        <v>4</v>
      </c>
      <c r="F8" s="104">
        <v>5</v>
      </c>
      <c r="G8" s="104">
        <v>5</v>
      </c>
      <c r="H8" s="104">
        <v>4</v>
      </c>
      <c r="I8" s="104">
        <v>4</v>
      </c>
      <c r="J8" s="104">
        <v>5</v>
      </c>
      <c r="K8" s="104">
        <v>3</v>
      </c>
      <c r="L8" s="104">
        <v>5</v>
      </c>
      <c r="M8" s="104">
        <v>5</v>
      </c>
      <c r="N8" s="104">
        <v>5</v>
      </c>
      <c r="O8" s="104">
        <v>5</v>
      </c>
      <c r="P8" s="104">
        <v>4</v>
      </c>
      <c r="Q8" s="104">
        <v>5</v>
      </c>
    </row>
    <row r="9" spans="1:20" x14ac:dyDescent="0.2">
      <c r="A9" s="103">
        <v>45073.443127662038</v>
      </c>
      <c r="B9" s="104" t="s">
        <v>7</v>
      </c>
      <c r="C9" s="104" t="s">
        <v>6</v>
      </c>
      <c r="D9" s="104" t="s">
        <v>43</v>
      </c>
      <c r="E9" s="104">
        <v>5</v>
      </c>
      <c r="F9" s="104">
        <v>5</v>
      </c>
      <c r="G9" s="104">
        <v>5</v>
      </c>
      <c r="H9" s="104">
        <v>3</v>
      </c>
      <c r="I9" s="104">
        <v>3</v>
      </c>
      <c r="J9" s="104">
        <v>3</v>
      </c>
      <c r="K9" s="104">
        <v>2</v>
      </c>
      <c r="L9" s="104">
        <v>3</v>
      </c>
      <c r="M9" s="104">
        <v>3</v>
      </c>
      <c r="N9" s="104">
        <v>4</v>
      </c>
      <c r="O9" s="104">
        <v>4</v>
      </c>
      <c r="P9" s="104">
        <v>5</v>
      </c>
      <c r="Q9" s="104">
        <v>5</v>
      </c>
    </row>
    <row r="10" spans="1:20" x14ac:dyDescent="0.2">
      <c r="A10" s="103">
        <v>45073.443188749996</v>
      </c>
      <c r="B10" s="104" t="s">
        <v>4</v>
      </c>
      <c r="C10" s="104" t="s">
        <v>5</v>
      </c>
      <c r="D10" s="104" t="s">
        <v>43</v>
      </c>
      <c r="E10" s="104">
        <v>5</v>
      </c>
      <c r="F10" s="104">
        <v>5</v>
      </c>
      <c r="G10" s="104">
        <v>5</v>
      </c>
      <c r="H10" s="104">
        <v>5</v>
      </c>
      <c r="I10" s="104">
        <v>5</v>
      </c>
      <c r="J10" s="104">
        <v>5</v>
      </c>
      <c r="K10" s="104">
        <v>5</v>
      </c>
      <c r="L10" s="104">
        <v>5</v>
      </c>
      <c r="M10" s="104">
        <v>5</v>
      </c>
      <c r="N10" s="104">
        <v>5</v>
      </c>
      <c r="O10" s="104">
        <v>5</v>
      </c>
      <c r="P10" s="104">
        <v>5</v>
      </c>
      <c r="Q10" s="104">
        <v>5</v>
      </c>
    </row>
    <row r="11" spans="1:20" x14ac:dyDescent="0.2">
      <c r="A11" s="103">
        <v>45073.443768611112</v>
      </c>
      <c r="B11" s="104" t="s">
        <v>4</v>
      </c>
      <c r="C11" s="104" t="s">
        <v>6</v>
      </c>
      <c r="D11" s="104" t="s">
        <v>43</v>
      </c>
      <c r="E11" s="104">
        <v>4</v>
      </c>
      <c r="F11" s="104">
        <v>4</v>
      </c>
      <c r="G11" s="104">
        <v>4</v>
      </c>
      <c r="H11" s="104">
        <v>4</v>
      </c>
      <c r="I11" s="104">
        <v>4</v>
      </c>
      <c r="J11" s="104">
        <v>4</v>
      </c>
      <c r="K11" s="104">
        <v>2</v>
      </c>
      <c r="L11" s="104">
        <v>4</v>
      </c>
      <c r="M11" s="104">
        <v>4</v>
      </c>
      <c r="N11" s="104">
        <v>4</v>
      </c>
      <c r="O11" s="104">
        <v>4</v>
      </c>
      <c r="P11" s="104">
        <v>4</v>
      </c>
      <c r="Q11" s="104">
        <v>4</v>
      </c>
    </row>
    <row r="12" spans="1:20" x14ac:dyDescent="0.2">
      <c r="A12" s="103">
        <v>45073.443989942127</v>
      </c>
      <c r="B12" s="104" t="s">
        <v>7</v>
      </c>
      <c r="C12" s="104" t="s">
        <v>6</v>
      </c>
      <c r="D12" s="104" t="s">
        <v>43</v>
      </c>
      <c r="E12" s="104">
        <v>5</v>
      </c>
      <c r="F12" s="104">
        <v>4</v>
      </c>
      <c r="G12" s="104">
        <v>5</v>
      </c>
      <c r="H12" s="104">
        <v>3</v>
      </c>
      <c r="I12" s="104">
        <v>3</v>
      </c>
      <c r="J12" s="104">
        <v>5</v>
      </c>
      <c r="K12" s="104">
        <v>2</v>
      </c>
      <c r="L12" s="104">
        <v>3</v>
      </c>
      <c r="M12" s="104">
        <v>5</v>
      </c>
      <c r="N12" s="104">
        <v>5</v>
      </c>
      <c r="O12" s="104">
        <v>4</v>
      </c>
      <c r="P12" s="104">
        <v>4</v>
      </c>
      <c r="Q12" s="104">
        <v>4</v>
      </c>
      <c r="R12" s="104" t="s">
        <v>10</v>
      </c>
      <c r="S12" s="104" t="s">
        <v>10</v>
      </c>
      <c r="T12" s="104" t="s">
        <v>10</v>
      </c>
    </row>
    <row r="13" spans="1:20" x14ac:dyDescent="0.2">
      <c r="A13" s="103">
        <v>45073.444076087966</v>
      </c>
      <c r="B13" s="104" t="s">
        <v>4</v>
      </c>
      <c r="C13" s="104" t="s">
        <v>5</v>
      </c>
      <c r="D13" s="104" t="s">
        <v>43</v>
      </c>
      <c r="E13" s="104">
        <v>5</v>
      </c>
      <c r="F13" s="104">
        <v>5</v>
      </c>
      <c r="G13" s="104">
        <v>5</v>
      </c>
      <c r="H13" s="104">
        <v>5</v>
      </c>
      <c r="I13" s="104">
        <v>5</v>
      </c>
      <c r="J13" s="104">
        <v>4</v>
      </c>
      <c r="K13" s="104">
        <v>3</v>
      </c>
      <c r="L13" s="104">
        <v>4</v>
      </c>
      <c r="M13" s="104">
        <v>4</v>
      </c>
      <c r="N13" s="104">
        <v>5</v>
      </c>
      <c r="O13" s="104">
        <v>5</v>
      </c>
      <c r="P13" s="104">
        <v>5</v>
      </c>
      <c r="Q13" s="104">
        <v>5</v>
      </c>
      <c r="R13" s="104" t="s">
        <v>44</v>
      </c>
      <c r="S13" s="104" t="s">
        <v>44</v>
      </c>
      <c r="T13" s="104" t="s">
        <v>90</v>
      </c>
    </row>
    <row r="14" spans="1:20" x14ac:dyDescent="0.2">
      <c r="A14" s="103">
        <v>45073.444263969912</v>
      </c>
      <c r="B14" s="104" t="s">
        <v>7</v>
      </c>
      <c r="C14" s="104" t="s">
        <v>6</v>
      </c>
      <c r="D14" s="104" t="s">
        <v>43</v>
      </c>
      <c r="E14" s="104">
        <v>4</v>
      </c>
      <c r="F14" s="104">
        <v>5</v>
      </c>
      <c r="G14" s="104">
        <v>4</v>
      </c>
      <c r="H14" s="104">
        <v>4</v>
      </c>
      <c r="I14" s="104">
        <v>4</v>
      </c>
      <c r="J14" s="104">
        <v>4</v>
      </c>
      <c r="K14" s="104">
        <v>4</v>
      </c>
      <c r="L14" s="104">
        <v>4</v>
      </c>
      <c r="M14" s="104">
        <v>4</v>
      </c>
      <c r="N14" s="104">
        <v>4</v>
      </c>
      <c r="O14" s="104">
        <v>4</v>
      </c>
      <c r="P14" s="104">
        <v>4</v>
      </c>
      <c r="Q14" s="104">
        <v>4</v>
      </c>
    </row>
    <row r="15" spans="1:20" x14ac:dyDescent="0.2">
      <c r="A15" s="103">
        <v>45073.444507442131</v>
      </c>
      <c r="B15" s="104" t="s">
        <v>7</v>
      </c>
      <c r="C15" s="104" t="s">
        <v>8</v>
      </c>
      <c r="D15" s="104" t="s">
        <v>43</v>
      </c>
      <c r="E15" s="104">
        <v>5</v>
      </c>
      <c r="F15" s="104">
        <v>5</v>
      </c>
      <c r="G15" s="104">
        <v>5</v>
      </c>
      <c r="H15" s="104">
        <v>3</v>
      </c>
      <c r="I15" s="104">
        <v>3</v>
      </c>
      <c r="J15" s="104">
        <v>3</v>
      </c>
      <c r="K15" s="104">
        <v>1</v>
      </c>
      <c r="L15" s="104">
        <v>3</v>
      </c>
      <c r="M15" s="104">
        <v>5</v>
      </c>
      <c r="N15" s="104">
        <v>5</v>
      </c>
      <c r="O15" s="104">
        <v>4</v>
      </c>
      <c r="P15" s="104">
        <v>3</v>
      </c>
      <c r="Q15" s="104">
        <v>4</v>
      </c>
      <c r="R15" s="104" t="s">
        <v>88</v>
      </c>
      <c r="S15" s="104" t="s">
        <v>10</v>
      </c>
      <c r="T15" s="104" t="s">
        <v>10</v>
      </c>
    </row>
    <row r="16" spans="1:20" x14ac:dyDescent="0.2">
      <c r="A16" s="103">
        <v>45073.447176701389</v>
      </c>
      <c r="B16" s="104" t="s">
        <v>4</v>
      </c>
      <c r="C16" s="104" t="s">
        <v>8</v>
      </c>
      <c r="D16" s="104" t="s">
        <v>43</v>
      </c>
      <c r="E16" s="104">
        <v>5</v>
      </c>
      <c r="F16" s="104">
        <v>5</v>
      </c>
      <c r="G16" s="104">
        <v>5</v>
      </c>
      <c r="H16" s="104">
        <v>5</v>
      </c>
      <c r="I16" s="104">
        <v>5</v>
      </c>
      <c r="J16" s="104">
        <v>5</v>
      </c>
      <c r="K16" s="104">
        <v>2</v>
      </c>
      <c r="L16" s="104">
        <v>4</v>
      </c>
      <c r="M16" s="104">
        <v>4</v>
      </c>
      <c r="N16" s="104">
        <v>4</v>
      </c>
      <c r="O16" s="104">
        <v>4</v>
      </c>
      <c r="P16" s="104">
        <v>5</v>
      </c>
      <c r="Q16" s="104">
        <v>5</v>
      </c>
      <c r="R16" s="104" t="s">
        <v>10</v>
      </c>
      <c r="S16" s="104" t="s">
        <v>10</v>
      </c>
      <c r="T16" s="104" t="s">
        <v>10</v>
      </c>
    </row>
    <row r="17" spans="1:20" x14ac:dyDescent="0.2">
      <c r="A17" s="103">
        <v>45073.447543969909</v>
      </c>
      <c r="B17" s="104" t="s">
        <v>4</v>
      </c>
      <c r="C17" s="104" t="s">
        <v>5</v>
      </c>
      <c r="D17" s="104" t="s">
        <v>43</v>
      </c>
      <c r="E17" s="104">
        <v>5</v>
      </c>
      <c r="F17" s="104">
        <v>5</v>
      </c>
      <c r="G17" s="104">
        <v>5</v>
      </c>
      <c r="H17" s="104">
        <v>4</v>
      </c>
      <c r="I17" s="104">
        <v>4</v>
      </c>
      <c r="J17" s="104">
        <v>4</v>
      </c>
      <c r="K17" s="104">
        <v>2</v>
      </c>
      <c r="L17" s="104">
        <v>4</v>
      </c>
      <c r="M17" s="104">
        <v>4</v>
      </c>
      <c r="N17" s="104">
        <v>4</v>
      </c>
      <c r="O17" s="104">
        <v>3</v>
      </c>
      <c r="P17" s="104">
        <v>4</v>
      </c>
      <c r="Q17" s="104">
        <v>5</v>
      </c>
    </row>
    <row r="18" spans="1:20" x14ac:dyDescent="0.2">
      <c r="A18" s="103">
        <v>45073.450181793982</v>
      </c>
      <c r="B18" s="104" t="s">
        <v>7</v>
      </c>
      <c r="C18" s="104" t="s">
        <v>6</v>
      </c>
      <c r="D18" s="104" t="s">
        <v>43</v>
      </c>
      <c r="E18" s="104">
        <v>5</v>
      </c>
      <c r="F18" s="104">
        <v>5</v>
      </c>
      <c r="G18" s="104">
        <v>5</v>
      </c>
      <c r="H18" s="104">
        <v>4</v>
      </c>
      <c r="I18" s="104">
        <v>4</v>
      </c>
      <c r="J18" s="104">
        <v>5</v>
      </c>
      <c r="K18" s="104">
        <v>2</v>
      </c>
      <c r="L18" s="104">
        <v>4</v>
      </c>
      <c r="M18" s="104">
        <v>5</v>
      </c>
      <c r="N18" s="104">
        <v>4</v>
      </c>
      <c r="O18" s="104">
        <v>4</v>
      </c>
      <c r="P18" s="104">
        <v>4</v>
      </c>
      <c r="Q18" s="104">
        <v>4</v>
      </c>
      <c r="R18" s="104" t="s">
        <v>10</v>
      </c>
      <c r="S18" s="104" t="s">
        <v>10</v>
      </c>
      <c r="T18" s="104" t="s">
        <v>89</v>
      </c>
    </row>
    <row r="19" spans="1:20" ht="23.25" x14ac:dyDescent="0.2">
      <c r="E19" s="1">
        <f>AVERAGE(E2:E18)</f>
        <v>4.5882352941176467</v>
      </c>
      <c r="F19" s="1">
        <f t="shared" ref="F19:Q19" si="0">AVERAGE(F2:F18)</f>
        <v>4.6470588235294121</v>
      </c>
      <c r="G19" s="1">
        <f t="shared" si="0"/>
        <v>4.6470588235294121</v>
      </c>
      <c r="H19" s="1">
        <f t="shared" si="0"/>
        <v>4.0588235294117645</v>
      </c>
      <c r="I19" s="1">
        <f t="shared" si="0"/>
        <v>4</v>
      </c>
      <c r="J19" s="1">
        <f t="shared" si="0"/>
        <v>4.3529411764705879</v>
      </c>
      <c r="K19" s="1">
        <f t="shared" si="0"/>
        <v>2.7058823529411766</v>
      </c>
      <c r="L19" s="1">
        <f t="shared" si="0"/>
        <v>3.8823529411764706</v>
      </c>
      <c r="M19" s="1">
        <f t="shared" si="0"/>
        <v>4.2352941176470589</v>
      </c>
      <c r="N19" s="1">
        <f t="shared" si="0"/>
        <v>4.4117647058823533</v>
      </c>
      <c r="O19" s="1">
        <f t="shared" si="0"/>
        <v>4.0588235294117645</v>
      </c>
      <c r="P19" s="1">
        <f t="shared" si="0"/>
        <v>4.117647058823529</v>
      </c>
      <c r="Q19" s="1">
        <f t="shared" si="0"/>
        <v>4.4117647058823533</v>
      </c>
    </row>
    <row r="20" spans="1:20" ht="23.25" x14ac:dyDescent="0.2">
      <c r="E20" s="2">
        <f>STDEV(E2:E18)</f>
        <v>0.50729965619589279</v>
      </c>
      <c r="F20" s="2">
        <f t="shared" ref="F20:Q20" si="1">STDEV(F2:F18)</f>
        <v>0.60633906259083203</v>
      </c>
      <c r="G20" s="2">
        <f t="shared" si="1"/>
        <v>0.60633906259083203</v>
      </c>
      <c r="H20" s="2">
        <f t="shared" si="1"/>
        <v>0.74754500159640191</v>
      </c>
      <c r="I20" s="2">
        <f t="shared" si="1"/>
        <v>0.79056941504209488</v>
      </c>
      <c r="J20" s="2">
        <f t="shared" si="1"/>
        <v>0.70188820963421872</v>
      </c>
      <c r="K20" s="2">
        <f t="shared" si="1"/>
        <v>1.0467035087808381</v>
      </c>
      <c r="L20" s="2">
        <f t="shared" si="1"/>
        <v>0.6002450479987802</v>
      </c>
      <c r="M20" s="2">
        <f t="shared" si="1"/>
        <v>0.66421116415507164</v>
      </c>
      <c r="N20" s="2">
        <f t="shared" si="1"/>
        <v>0.50729965619589279</v>
      </c>
      <c r="O20" s="2">
        <f t="shared" si="1"/>
        <v>0.74754500159640191</v>
      </c>
      <c r="P20" s="2">
        <f t="shared" si="1"/>
        <v>0.6002450479987802</v>
      </c>
      <c r="Q20" s="2">
        <f t="shared" si="1"/>
        <v>0.50729965619589279</v>
      </c>
    </row>
    <row r="21" spans="1:20" ht="23.25" x14ac:dyDescent="0.2">
      <c r="E21" s="3">
        <f>AVERAGE(E2:E20)</f>
        <v>4.3734492079112393</v>
      </c>
      <c r="F21" s="3">
        <f t="shared" ref="F21:Q21" si="2">AVERAGE(F2:F20)</f>
        <v>4.4343893624273809</v>
      </c>
      <c r="G21" s="3">
        <f t="shared" si="2"/>
        <v>4.4343893624273809</v>
      </c>
      <c r="H21" s="3">
        <f t="shared" si="2"/>
        <v>3.8845457121583249</v>
      </c>
      <c r="I21" s="3">
        <f t="shared" si="2"/>
        <v>3.8310826007916896</v>
      </c>
      <c r="J21" s="3">
        <f t="shared" si="2"/>
        <v>4.1607804940055164</v>
      </c>
      <c r="K21" s="3">
        <f t="shared" si="2"/>
        <v>2.6185571506169478</v>
      </c>
      <c r="L21" s="3">
        <f t="shared" si="2"/>
        <v>3.7096104204829077</v>
      </c>
      <c r="M21" s="3">
        <f t="shared" si="2"/>
        <v>4.0473423832527438</v>
      </c>
      <c r="N21" s="3">
        <f t="shared" si="2"/>
        <v>4.2062665453725394</v>
      </c>
      <c r="O21" s="3">
        <f t="shared" si="2"/>
        <v>3.8845457121583249</v>
      </c>
      <c r="P21" s="3">
        <f t="shared" si="2"/>
        <v>3.9325206372011747</v>
      </c>
      <c r="Q21" s="3">
        <f t="shared" si="2"/>
        <v>4.2062665453725394</v>
      </c>
    </row>
    <row r="22" spans="1:20" ht="23.25" x14ac:dyDescent="0.2">
      <c r="E22" s="4">
        <f>STDEV(E2:E18)</f>
        <v>0.50729965619589279</v>
      </c>
      <c r="F22" s="4">
        <f t="shared" ref="F22:Q22" si="3">STDEV(F2:F18)</f>
        <v>0.60633906259083203</v>
      </c>
      <c r="G22" s="4">
        <f t="shared" si="3"/>
        <v>0.60633906259083203</v>
      </c>
      <c r="H22" s="4">
        <f t="shared" si="3"/>
        <v>0.74754500159640191</v>
      </c>
      <c r="I22" s="4">
        <f t="shared" si="3"/>
        <v>0.79056941504209488</v>
      </c>
      <c r="J22" s="4">
        <f t="shared" si="3"/>
        <v>0.70188820963421872</v>
      </c>
      <c r="K22" s="4">
        <f t="shared" si="3"/>
        <v>1.0467035087808381</v>
      </c>
      <c r="L22" s="4">
        <f t="shared" si="3"/>
        <v>0.6002450479987802</v>
      </c>
      <c r="M22" s="4">
        <f t="shared" si="3"/>
        <v>0.66421116415507164</v>
      </c>
      <c r="N22" s="4">
        <f t="shared" si="3"/>
        <v>0.50729965619589279</v>
      </c>
      <c r="O22" s="4">
        <f t="shared" si="3"/>
        <v>0.74754500159640191</v>
      </c>
      <c r="P22" s="4">
        <f t="shared" si="3"/>
        <v>0.6002450479987802</v>
      </c>
      <c r="Q22" s="4">
        <f t="shared" si="3"/>
        <v>0.50729965619589279</v>
      </c>
    </row>
    <row r="23" spans="1:20" ht="24" x14ac:dyDescent="0.55000000000000004">
      <c r="A23" s="77" t="s">
        <v>38</v>
      </c>
    </row>
    <row r="24" spans="1:20" ht="24" x14ac:dyDescent="0.55000000000000004">
      <c r="A24" s="82" t="s">
        <v>7</v>
      </c>
      <c r="B24" s="83">
        <f>COUNTIF(B2:B19,"หญิง")</f>
        <v>8</v>
      </c>
    </row>
    <row r="25" spans="1:20" ht="24" x14ac:dyDescent="0.55000000000000004">
      <c r="A25" s="82" t="s">
        <v>4</v>
      </c>
      <c r="B25" s="83">
        <f>COUNTIF(B2:B18,"ชาย")</f>
        <v>9</v>
      </c>
    </row>
    <row r="26" spans="1:20" ht="25.5" customHeight="1" x14ac:dyDescent="0.2">
      <c r="B26" s="81">
        <f>SUBTOTAL(9,B24:B25)</f>
        <v>17</v>
      </c>
    </row>
    <row r="28" spans="1:20" ht="24" x14ac:dyDescent="0.55000000000000004">
      <c r="A28" s="82" t="s">
        <v>8</v>
      </c>
      <c r="B28" s="83">
        <f>COUNTIF(C2:C18,"20-30 ปี")</f>
        <v>4</v>
      </c>
    </row>
    <row r="29" spans="1:20" ht="24" x14ac:dyDescent="0.55000000000000004">
      <c r="A29" s="82" t="s">
        <v>6</v>
      </c>
      <c r="B29" s="83">
        <f>COUNTIF(C2:C18,"31-40 ปี")</f>
        <v>10</v>
      </c>
    </row>
    <row r="30" spans="1:20" ht="24" x14ac:dyDescent="0.55000000000000004">
      <c r="A30" s="82" t="s">
        <v>5</v>
      </c>
      <c r="B30" s="83">
        <f>COUNTIF(C2:C18,"41-50 ปี")</f>
        <v>3</v>
      </c>
    </row>
    <row r="31" spans="1:20" ht="24.75" customHeight="1" x14ac:dyDescent="0.2">
      <c r="B31" s="81">
        <f>SUBTOTAL(9,B28:B30)</f>
        <v>17</v>
      </c>
    </row>
    <row r="32" spans="1:20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</sheetData>
  <autoFilter ref="G2:G51" xr:uid="{C9D22B0C-5DE8-4FF1-B0BB-D876AC4A71A5}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121"/>
  <sheetViews>
    <sheetView topLeftCell="A112" zoomScale="110" zoomScaleNormal="110" workbookViewId="0">
      <selection activeCell="D121" sqref="D121"/>
    </sheetView>
  </sheetViews>
  <sheetFormatPr defaultColWidth="9.140625" defaultRowHeight="21.75" x14ac:dyDescent="0.5"/>
  <cols>
    <col min="1" max="1" width="74.7109375" style="75" customWidth="1"/>
    <col min="2" max="2" width="7.140625" style="76" bestFit="1" customWidth="1"/>
    <col min="3" max="3" width="8.28515625" style="76" customWidth="1"/>
    <col min="4" max="4" width="8.5703125" style="48" customWidth="1"/>
    <col min="5" max="5" width="7.140625" style="48" customWidth="1"/>
    <col min="6" max="6" width="11.42578125" style="48" bestFit="1" customWidth="1"/>
    <col min="7" max="16384" width="9.140625" style="48"/>
  </cols>
  <sheetData>
    <row r="1" spans="1:5" s="14" customFormat="1" ht="30.75" x14ac:dyDescent="0.7">
      <c r="A1" s="116" t="s">
        <v>15</v>
      </c>
      <c r="B1" s="116"/>
      <c r="C1" s="116"/>
      <c r="D1" s="116"/>
    </row>
    <row r="2" spans="1:5" s="14" customFormat="1" ht="27.75" x14ac:dyDescent="0.65">
      <c r="A2" s="117" t="s">
        <v>91</v>
      </c>
      <c r="B2" s="117"/>
      <c r="C2" s="117"/>
      <c r="D2" s="117"/>
    </row>
    <row r="3" spans="1:5" s="14" customFormat="1" ht="12" customHeight="1" x14ac:dyDescent="0.5">
      <c r="A3" s="15"/>
      <c r="B3" s="16"/>
      <c r="C3" s="16"/>
    </row>
    <row r="4" spans="1:5" s="7" customFormat="1" ht="24" x14ac:dyDescent="0.55000000000000004">
      <c r="A4" s="6" t="s">
        <v>16</v>
      </c>
      <c r="B4" s="10"/>
      <c r="C4" s="10"/>
    </row>
    <row r="5" spans="1:5" s="7" customFormat="1" ht="24" x14ac:dyDescent="0.55000000000000004">
      <c r="A5" s="6" t="s">
        <v>92</v>
      </c>
      <c r="B5" s="10"/>
      <c r="C5" s="10"/>
    </row>
    <row r="6" spans="1:5" s="7" customFormat="1" ht="24" x14ac:dyDescent="0.55000000000000004">
      <c r="A6" s="6"/>
      <c r="B6" s="5"/>
      <c r="C6" s="5"/>
      <c r="E6" s="5"/>
    </row>
    <row r="7" spans="1:5" s="7" customFormat="1" ht="21.75" customHeight="1" x14ac:dyDescent="0.55000000000000004">
      <c r="A7" s="17" t="s">
        <v>17</v>
      </c>
      <c r="B7" s="10"/>
      <c r="C7" s="10"/>
    </row>
    <row r="8" spans="1:5" s="7" customFormat="1" ht="19.5" customHeight="1" x14ac:dyDescent="0.55000000000000004">
      <c r="A8" s="18" t="s">
        <v>18</v>
      </c>
      <c r="B8" s="10"/>
      <c r="C8" s="10"/>
    </row>
    <row r="9" spans="1:5" s="7" customFormat="1" ht="19.5" customHeight="1" x14ac:dyDescent="0.55000000000000004">
      <c r="A9" s="18" t="s">
        <v>19</v>
      </c>
      <c r="B9" s="10"/>
      <c r="C9" s="10"/>
    </row>
    <row r="10" spans="1:5" s="7" customFormat="1" ht="22.5" customHeight="1" x14ac:dyDescent="0.55000000000000004">
      <c r="A10" s="85" t="s">
        <v>20</v>
      </c>
      <c r="B10" s="19" t="s">
        <v>21</v>
      </c>
      <c r="C10" s="86" t="s">
        <v>22</v>
      </c>
    </row>
    <row r="11" spans="1:5" s="7" customFormat="1" ht="24" x14ac:dyDescent="0.55000000000000004">
      <c r="A11" s="20" t="s">
        <v>42</v>
      </c>
      <c r="B11" s="21"/>
      <c r="C11" s="22"/>
    </row>
    <row r="12" spans="1:5" s="7" customFormat="1" ht="24" x14ac:dyDescent="0.55000000000000004">
      <c r="A12" s="20" t="s">
        <v>24</v>
      </c>
      <c r="B12" s="21">
        <v>8</v>
      </c>
      <c r="C12" s="22">
        <f>B12*100/17</f>
        <v>47.058823529411768</v>
      </c>
    </row>
    <row r="13" spans="1:5" s="7" customFormat="1" ht="24" x14ac:dyDescent="0.55000000000000004">
      <c r="A13" s="23" t="s">
        <v>23</v>
      </c>
      <c r="B13" s="24">
        <v>9</v>
      </c>
      <c r="C13" s="25">
        <f>B13*100/17</f>
        <v>52.941176470588232</v>
      </c>
    </row>
    <row r="14" spans="1:5" s="7" customFormat="1" ht="21" customHeight="1" thickBot="1" x14ac:dyDescent="0.6">
      <c r="A14" s="87" t="s">
        <v>25</v>
      </c>
      <c r="B14" s="88">
        <f>SUM(B11:B13)</f>
        <v>17</v>
      </c>
      <c r="C14" s="84">
        <f>B14*100/17</f>
        <v>100</v>
      </c>
    </row>
    <row r="15" spans="1:5" s="7" customFormat="1" ht="19.5" customHeight="1" thickTop="1" x14ac:dyDescent="0.55000000000000004">
      <c r="A15" s="26"/>
      <c r="B15" s="27"/>
      <c r="C15" s="28"/>
    </row>
    <row r="16" spans="1:5" s="7" customFormat="1" ht="24" x14ac:dyDescent="0.55000000000000004">
      <c r="A16" s="6" t="s">
        <v>93</v>
      </c>
      <c r="B16" s="10"/>
      <c r="C16" s="10"/>
    </row>
    <row r="17" spans="1:4" s="7" customFormat="1" ht="24" x14ac:dyDescent="0.55000000000000004">
      <c r="A17" s="6"/>
      <c r="B17" s="10"/>
      <c r="C17" s="10"/>
    </row>
    <row r="18" spans="1:4" s="79" customFormat="1" ht="21" customHeight="1" x14ac:dyDescent="0.2">
      <c r="A18" s="17" t="s">
        <v>26</v>
      </c>
      <c r="B18" s="90"/>
      <c r="C18" s="90"/>
    </row>
    <row r="19" spans="1:4" s="79" customFormat="1" ht="24" x14ac:dyDescent="0.2">
      <c r="A19" s="32" t="s">
        <v>20</v>
      </c>
      <c r="B19" s="113" t="s">
        <v>21</v>
      </c>
      <c r="C19" s="113" t="s">
        <v>22</v>
      </c>
    </row>
    <row r="20" spans="1:4" s="7" customFormat="1" ht="24" x14ac:dyDescent="0.55000000000000004">
      <c r="A20" s="20" t="s">
        <v>42</v>
      </c>
      <c r="B20" s="21"/>
      <c r="C20" s="22"/>
      <c r="D20" s="31"/>
    </row>
    <row r="21" spans="1:4" s="7" customFormat="1" ht="24" x14ac:dyDescent="0.55000000000000004">
      <c r="A21" s="20" t="s">
        <v>129</v>
      </c>
      <c r="B21" s="21">
        <v>4</v>
      </c>
      <c r="C21" s="22">
        <f>B21*100/17</f>
        <v>23.529411764705884</v>
      </c>
      <c r="D21" s="31"/>
    </row>
    <row r="22" spans="1:4" s="7" customFormat="1" ht="24" x14ac:dyDescent="0.55000000000000004">
      <c r="A22" s="20" t="s">
        <v>130</v>
      </c>
      <c r="B22" s="21">
        <v>10</v>
      </c>
      <c r="C22" s="22">
        <f t="shared" ref="C22:C23" si="0">B22*100/17</f>
        <v>58.823529411764703</v>
      </c>
      <c r="D22" s="31"/>
    </row>
    <row r="23" spans="1:4" s="7" customFormat="1" ht="24" x14ac:dyDescent="0.55000000000000004">
      <c r="A23" s="20" t="s">
        <v>131</v>
      </c>
      <c r="B23" s="21">
        <v>3</v>
      </c>
      <c r="C23" s="22">
        <f t="shared" si="0"/>
        <v>17.647058823529413</v>
      </c>
      <c r="D23" s="31"/>
    </row>
    <row r="24" spans="1:4" s="7" customFormat="1" ht="21" customHeight="1" thickBot="1" x14ac:dyDescent="0.6">
      <c r="A24" s="91" t="s">
        <v>25</v>
      </c>
      <c r="B24" s="92">
        <f>SUM(B20:B23)</f>
        <v>17</v>
      </c>
      <c r="C24" s="93">
        <f>B24*100/17</f>
        <v>100</v>
      </c>
      <c r="D24" s="30"/>
    </row>
    <row r="25" spans="1:4" s="7" customFormat="1" ht="24.75" thickTop="1" x14ac:dyDescent="0.55000000000000004">
      <c r="A25" s="26"/>
      <c r="B25" s="27"/>
      <c r="C25" s="28"/>
      <c r="D25" s="31"/>
    </row>
    <row r="26" spans="1:4" s="7" customFormat="1" ht="24" x14ac:dyDescent="0.55000000000000004">
      <c r="A26" s="6" t="s">
        <v>94</v>
      </c>
      <c r="B26" s="10"/>
      <c r="C26" s="10"/>
    </row>
    <row r="27" spans="1:4" s="7" customFormat="1" ht="24" x14ac:dyDescent="0.55000000000000004">
      <c r="A27" s="6" t="s">
        <v>95</v>
      </c>
      <c r="B27" s="10"/>
      <c r="C27" s="10"/>
    </row>
    <row r="28" spans="1:4" s="7" customFormat="1" ht="24" x14ac:dyDescent="0.55000000000000004">
      <c r="A28" s="6"/>
      <c r="B28" s="10"/>
      <c r="C28" s="10"/>
    </row>
    <row r="29" spans="1:4" s="7" customFormat="1" ht="24" x14ac:dyDescent="0.55000000000000004">
      <c r="A29" s="6"/>
      <c r="B29" s="10"/>
      <c r="C29" s="10"/>
    </row>
    <row r="30" spans="1:4" s="7" customFormat="1" ht="24" x14ac:dyDescent="0.55000000000000004">
      <c r="A30" s="6"/>
      <c r="B30" s="10"/>
      <c r="C30" s="10"/>
    </row>
    <row r="31" spans="1:4" s="7" customFormat="1" ht="24" x14ac:dyDescent="0.55000000000000004">
      <c r="A31" s="6"/>
      <c r="B31" s="10"/>
      <c r="C31" s="10"/>
    </row>
    <row r="32" spans="1:4" s="36" customFormat="1" ht="24" x14ac:dyDescent="0.55000000000000004">
      <c r="A32" s="29" t="s">
        <v>96</v>
      </c>
      <c r="B32" s="34"/>
      <c r="C32" s="34"/>
      <c r="D32" s="35"/>
    </row>
    <row r="33" spans="1:4" s="14" customFormat="1" x14ac:dyDescent="0.5">
      <c r="A33" s="122" t="s">
        <v>27</v>
      </c>
      <c r="B33" s="124" t="s">
        <v>97</v>
      </c>
      <c r="C33" s="125"/>
      <c r="D33" s="126"/>
    </row>
    <row r="34" spans="1:4" s="14" customFormat="1" ht="56.25" x14ac:dyDescent="0.5">
      <c r="A34" s="123"/>
      <c r="B34" s="37" t="s">
        <v>28</v>
      </c>
      <c r="C34" s="38" t="s">
        <v>29</v>
      </c>
      <c r="D34" s="38" t="s">
        <v>30</v>
      </c>
    </row>
    <row r="35" spans="1:4" s="14" customFormat="1" x14ac:dyDescent="0.5">
      <c r="A35" s="39" t="s">
        <v>99</v>
      </c>
      <c r="B35" s="40">
        <f>lntermediate!E19</f>
        <v>4.5882352941176467</v>
      </c>
      <c r="C35" s="40">
        <f>lntermediate!E20</f>
        <v>0.50729965619589279</v>
      </c>
      <c r="D35" s="41" t="s">
        <v>41</v>
      </c>
    </row>
    <row r="36" spans="1:4" s="14" customFormat="1" x14ac:dyDescent="0.5">
      <c r="A36" s="39" t="s">
        <v>100</v>
      </c>
      <c r="B36" s="40">
        <f>lntermediate!F19</f>
        <v>4.6470588235294121</v>
      </c>
      <c r="C36" s="40">
        <f>lntermediate!F20</f>
        <v>0.60633906259083203</v>
      </c>
      <c r="D36" s="41" t="str">
        <f t="shared" ref="D36:D46" si="1">IF(B36&gt;4.5,"มากที่สุด",IF(B36&gt;3.5,"มาก",IF(B36&gt;2.5,"ปานกลาง",IF(B36&gt;1.5,"น้อย",IF(B36&lt;=1.5,"น้อยที่สุด")))))</f>
        <v>มากที่สุด</v>
      </c>
    </row>
    <row r="37" spans="1:4" s="14" customFormat="1" x14ac:dyDescent="0.5">
      <c r="A37" s="39" t="s">
        <v>101</v>
      </c>
      <c r="B37" s="40">
        <f>lntermediate!G19</f>
        <v>4.6470588235294121</v>
      </c>
      <c r="C37" s="40">
        <f>lntermediate!G20</f>
        <v>0.60633906259083203</v>
      </c>
      <c r="D37" s="41" t="str">
        <f t="shared" si="1"/>
        <v>มากที่สุด</v>
      </c>
    </row>
    <row r="38" spans="1:4" s="14" customFormat="1" x14ac:dyDescent="0.5">
      <c r="A38" s="39" t="s">
        <v>102</v>
      </c>
      <c r="B38" s="40">
        <f>lntermediate!H19</f>
        <v>4.0588235294117645</v>
      </c>
      <c r="C38" s="40">
        <f>lntermediate!H20</f>
        <v>0.74754500159640191</v>
      </c>
      <c r="D38" s="41" t="str">
        <f t="shared" si="1"/>
        <v>มาก</v>
      </c>
    </row>
    <row r="39" spans="1:4" s="14" customFormat="1" x14ac:dyDescent="0.5">
      <c r="A39" s="39" t="s">
        <v>148</v>
      </c>
      <c r="B39" s="40">
        <f>lntermediate!I19</f>
        <v>4</v>
      </c>
      <c r="C39" s="40">
        <f>lntermediate!I20</f>
        <v>0.79056941504209488</v>
      </c>
      <c r="D39" s="41" t="str">
        <f t="shared" si="1"/>
        <v>มาก</v>
      </c>
    </row>
    <row r="40" spans="1:4" s="14" customFormat="1" x14ac:dyDescent="0.5">
      <c r="A40" s="39" t="s">
        <v>149</v>
      </c>
      <c r="B40" s="40">
        <f>lntermediate!J19</f>
        <v>4.3529411764705879</v>
      </c>
      <c r="C40" s="40">
        <f>lntermediate!J20</f>
        <v>0.70188820963421872</v>
      </c>
      <c r="D40" s="41" t="str">
        <f t="shared" si="1"/>
        <v>มาก</v>
      </c>
    </row>
    <row r="41" spans="1:4" s="14" customFormat="1" x14ac:dyDescent="0.5">
      <c r="A41" s="39" t="s">
        <v>150</v>
      </c>
      <c r="B41" s="40">
        <f>lntermediate!M19</f>
        <v>4.2352941176470589</v>
      </c>
      <c r="C41" s="40">
        <f>lntermediate!M20</f>
        <v>0.66421116415507164</v>
      </c>
      <c r="D41" s="41" t="str">
        <f t="shared" si="1"/>
        <v>มาก</v>
      </c>
    </row>
    <row r="42" spans="1:4" s="14" customFormat="1" x14ac:dyDescent="0.5">
      <c r="A42" s="39" t="s">
        <v>108</v>
      </c>
      <c r="B42" s="40">
        <f>lntermediate!N19</f>
        <v>4.4117647058823533</v>
      </c>
      <c r="C42" s="40">
        <f>lntermediate!N20</f>
        <v>0.50729965619589279</v>
      </c>
      <c r="D42" s="41" t="str">
        <f t="shared" si="1"/>
        <v>มาก</v>
      </c>
    </row>
    <row r="43" spans="1:4" s="14" customFormat="1" x14ac:dyDescent="0.5">
      <c r="A43" s="39" t="s">
        <v>151</v>
      </c>
      <c r="B43" s="40">
        <f>lntermediate!O19</f>
        <v>4.0588235294117645</v>
      </c>
      <c r="C43" s="40">
        <f>lntermediate!O20</f>
        <v>0.74754500159640191</v>
      </c>
      <c r="D43" s="41" t="str">
        <f t="shared" si="1"/>
        <v>มาก</v>
      </c>
    </row>
    <row r="44" spans="1:4" s="14" customFormat="1" x14ac:dyDescent="0.5">
      <c r="A44" s="39" t="s">
        <v>110</v>
      </c>
      <c r="B44" s="40">
        <f>lntermediate!P19</f>
        <v>4.117647058823529</v>
      </c>
      <c r="C44" s="40">
        <f>lntermediate!P20</f>
        <v>0.6002450479987802</v>
      </c>
      <c r="D44" s="41" t="str">
        <f t="shared" si="1"/>
        <v>มาก</v>
      </c>
    </row>
    <row r="45" spans="1:4" s="14" customFormat="1" x14ac:dyDescent="0.5">
      <c r="A45" s="108" t="s">
        <v>115</v>
      </c>
      <c r="B45" s="109">
        <f>lntermediate!Q19</f>
        <v>4.4117647058823533</v>
      </c>
      <c r="C45" s="40">
        <f>lntermediate!Q20</f>
        <v>0.50729965619589279</v>
      </c>
      <c r="D45" s="41" t="str">
        <f t="shared" si="1"/>
        <v>มาก</v>
      </c>
    </row>
    <row r="46" spans="1:4" s="14" customFormat="1" ht="22.5" thickBot="1" x14ac:dyDescent="0.55000000000000004">
      <c r="A46" s="42" t="s">
        <v>31</v>
      </c>
      <c r="B46" s="43">
        <f>AVERAGE(B35:B44)</f>
        <v>4.3117647058823527</v>
      </c>
      <c r="C46" s="43">
        <f>AVERAGE(C35:C44)</f>
        <v>0.64792812775964193</v>
      </c>
      <c r="D46" s="44" t="str">
        <f t="shared" si="1"/>
        <v>มาก</v>
      </c>
    </row>
    <row r="47" spans="1:4" ht="22.5" thickTop="1" x14ac:dyDescent="0.5">
      <c r="A47" s="45"/>
      <c r="B47" s="46"/>
      <c r="C47" s="46"/>
      <c r="D47" s="47"/>
    </row>
    <row r="48" spans="1:4" s="78" customFormat="1" ht="23.25" x14ac:dyDescent="0.55000000000000004">
      <c r="A48" s="94" t="s">
        <v>40</v>
      </c>
      <c r="B48" s="95"/>
      <c r="C48" s="95"/>
      <c r="D48" s="96"/>
    </row>
    <row r="49" spans="1:7" s="78" customFormat="1" ht="23.25" x14ac:dyDescent="0.55000000000000004">
      <c r="A49" s="94" t="s">
        <v>132</v>
      </c>
      <c r="B49" s="95"/>
      <c r="C49" s="95"/>
      <c r="D49" s="96"/>
    </row>
    <row r="50" spans="1:7" s="78" customFormat="1" ht="23.25" x14ac:dyDescent="0.55000000000000004">
      <c r="A50" s="94" t="s">
        <v>152</v>
      </c>
      <c r="B50" s="95"/>
      <c r="C50" s="95"/>
      <c r="D50" s="96"/>
    </row>
    <row r="51" spans="1:7" s="78" customFormat="1" ht="23.25" x14ac:dyDescent="0.55000000000000004">
      <c r="A51" s="94" t="s">
        <v>134</v>
      </c>
      <c r="B51" s="95"/>
      <c r="C51" s="95"/>
      <c r="D51" s="96"/>
    </row>
    <row r="52" spans="1:7" s="78" customFormat="1" ht="23.25" x14ac:dyDescent="0.55000000000000004">
      <c r="A52" s="94" t="s">
        <v>133</v>
      </c>
      <c r="B52" s="95"/>
      <c r="C52" s="95"/>
      <c r="D52" s="96"/>
    </row>
    <row r="53" spans="1:7" s="78" customFormat="1" ht="23.25" x14ac:dyDescent="0.55000000000000004">
      <c r="A53" s="94" t="s">
        <v>116</v>
      </c>
      <c r="B53" s="95"/>
      <c r="C53" s="95"/>
      <c r="D53" s="96"/>
    </row>
    <row r="54" spans="1:7" s="78" customFormat="1" ht="23.25" x14ac:dyDescent="0.55000000000000004">
      <c r="A54" s="94"/>
      <c r="B54" s="95"/>
      <c r="C54" s="95"/>
      <c r="D54" s="96"/>
    </row>
    <row r="55" spans="1:7" s="78" customFormat="1" ht="23.25" x14ac:dyDescent="0.55000000000000004">
      <c r="A55" s="94"/>
      <c r="B55" s="95"/>
      <c r="C55" s="95"/>
      <c r="D55" s="96"/>
    </row>
    <row r="56" spans="1:7" s="78" customFormat="1" ht="23.25" x14ac:dyDescent="0.55000000000000004">
      <c r="A56" s="94"/>
      <c r="B56" s="95"/>
      <c r="C56" s="95"/>
      <c r="D56" s="96"/>
    </row>
    <row r="57" spans="1:7" s="78" customFormat="1" ht="23.25" x14ac:dyDescent="0.55000000000000004">
      <c r="A57" s="94"/>
      <c r="B57" s="95"/>
      <c r="C57" s="95"/>
      <c r="D57" s="96"/>
    </row>
    <row r="58" spans="1:7" s="78" customFormat="1" ht="23.25" x14ac:dyDescent="0.55000000000000004">
      <c r="A58" s="94"/>
      <c r="B58" s="95"/>
      <c r="C58" s="95"/>
      <c r="D58" s="96"/>
    </row>
    <row r="59" spans="1:7" s="78" customFormat="1" ht="23.25" x14ac:dyDescent="0.55000000000000004">
      <c r="A59" s="94"/>
      <c r="B59" s="95"/>
      <c r="C59" s="95"/>
      <c r="D59" s="96"/>
    </row>
    <row r="60" spans="1:7" s="78" customFormat="1" ht="23.25" x14ac:dyDescent="0.55000000000000004">
      <c r="A60" s="94"/>
      <c r="B60" s="95"/>
      <c r="C60" s="95"/>
      <c r="D60" s="96"/>
    </row>
    <row r="61" spans="1:7" s="78" customFormat="1" ht="23.25" x14ac:dyDescent="0.55000000000000004">
      <c r="A61" s="94"/>
      <c r="B61" s="95"/>
      <c r="C61" s="95"/>
      <c r="D61" s="96"/>
    </row>
    <row r="62" spans="1:7" s="11" customFormat="1" ht="24" x14ac:dyDescent="0.55000000000000004">
      <c r="A62" s="11" t="s">
        <v>117</v>
      </c>
      <c r="E62" s="52"/>
      <c r="F62" s="52"/>
      <c r="G62" s="52"/>
    </row>
    <row r="63" spans="1:7" s="11" customFormat="1" ht="24" x14ac:dyDescent="0.55000000000000004">
      <c r="A63" s="11" t="s">
        <v>118</v>
      </c>
      <c r="E63" s="52"/>
      <c r="F63" s="52"/>
      <c r="G63" s="52"/>
    </row>
    <row r="64" spans="1:7" s="11" customFormat="1" ht="25.5" customHeight="1" x14ac:dyDescent="0.55000000000000004">
      <c r="A64" s="127" t="s">
        <v>20</v>
      </c>
      <c r="B64" s="129"/>
      <c r="C64" s="131" t="s">
        <v>32</v>
      </c>
      <c r="D64" s="53" t="s">
        <v>33</v>
      </c>
      <c r="E64" s="52"/>
      <c r="F64" s="54"/>
      <c r="G64" s="52"/>
    </row>
    <row r="65" spans="1:7" s="11" customFormat="1" ht="25.5" customHeight="1" x14ac:dyDescent="0.55000000000000004">
      <c r="A65" s="128"/>
      <c r="B65" s="130"/>
      <c r="C65" s="132"/>
      <c r="D65" s="55" t="s">
        <v>34</v>
      </c>
      <c r="E65" s="52"/>
      <c r="F65" s="52"/>
      <c r="G65" s="52"/>
    </row>
    <row r="66" spans="1:7" s="7" customFormat="1" ht="24" x14ac:dyDescent="0.55000000000000004">
      <c r="A66" s="56" t="s">
        <v>35</v>
      </c>
      <c r="B66" s="57"/>
      <c r="C66" s="57"/>
      <c r="D66" s="32"/>
      <c r="E66" s="10"/>
      <c r="F66" s="10"/>
      <c r="G66" s="10"/>
    </row>
    <row r="67" spans="1:7" s="7" customFormat="1" ht="25.5" customHeight="1" x14ac:dyDescent="0.55000000000000004">
      <c r="A67" s="58" t="s">
        <v>105</v>
      </c>
      <c r="B67" s="59">
        <f>lntermediate!K19</f>
        <v>2.7058823529411766</v>
      </c>
      <c r="C67" s="59">
        <f>lntermediate!K20</f>
        <v>1.0467035087808381</v>
      </c>
      <c r="D67" s="60" t="str">
        <f>IF(B67&gt;4.5,"มากที่สุด",IF(B67&gt;3.5,"มาก",IF(B67&gt;2.5,"ปานกลาง",IF(B67&gt;1.5,"น้อย",IF(B67&lt;=1.5,"น้อยที่สุด")))))</f>
        <v>ปานกลาง</v>
      </c>
      <c r="E67" s="10"/>
      <c r="F67" s="10"/>
      <c r="G67" s="10"/>
    </row>
    <row r="68" spans="1:7" s="7" customFormat="1" ht="24.75" thickBot="1" x14ac:dyDescent="0.6">
      <c r="A68" s="61" t="s">
        <v>36</v>
      </c>
      <c r="B68" s="62">
        <f>AVERAGE(B67:B67)</f>
        <v>2.7058823529411766</v>
      </c>
      <c r="C68" s="62">
        <f>SUM(C67)</f>
        <v>1.0467035087808381</v>
      </c>
      <c r="D68" s="63" t="str">
        <f>IF(B68&gt;4.5,"มากที่สุด",IF(B68&gt;3.5,"มาก",IF(B68&gt;2.5,"ปานกลาง",IF(B68&gt;1.5,"น้อย",IF(B68&lt;=1.5,"น้อยที่สุด")))))</f>
        <v>ปานกลาง</v>
      </c>
      <c r="E68" s="10"/>
      <c r="F68" s="10"/>
      <c r="G68" s="10"/>
    </row>
    <row r="69" spans="1:7" s="7" customFormat="1" ht="24.75" thickTop="1" x14ac:dyDescent="0.55000000000000004">
      <c r="A69" s="64" t="s">
        <v>37</v>
      </c>
      <c r="B69" s="57"/>
      <c r="C69" s="57"/>
      <c r="D69" s="57"/>
      <c r="E69" s="10"/>
      <c r="F69" s="10"/>
      <c r="G69" s="10"/>
    </row>
    <row r="70" spans="1:7" s="7" customFormat="1" ht="25.5" customHeight="1" x14ac:dyDescent="0.55000000000000004">
      <c r="A70" s="58" t="s">
        <v>106</v>
      </c>
      <c r="B70" s="59">
        <f>lntermediate!L19</f>
        <v>3.8823529411764706</v>
      </c>
      <c r="C70" s="59">
        <f>lntermediate!L20</f>
        <v>0.6002450479987802</v>
      </c>
      <c r="D70" s="65" t="str">
        <f>IF(B70&gt;4.5,"มากที่สุด",IF(B70&gt;3.5,"มาก",IF(B70&gt;2.5,"ปานกลาง",IF(B70&gt;1.5,"น้อย",IF(B70&lt;=1.5,"น้อยที่สุด")))))</f>
        <v>มาก</v>
      </c>
      <c r="E70" s="10"/>
      <c r="F70" s="10"/>
      <c r="G70" s="10"/>
    </row>
    <row r="71" spans="1:7" s="7" customFormat="1" ht="24.75" thickBot="1" x14ac:dyDescent="0.6">
      <c r="A71" s="61" t="s">
        <v>36</v>
      </c>
      <c r="B71" s="62">
        <f>AVERAGE(B70:B70)</f>
        <v>3.8823529411764706</v>
      </c>
      <c r="C71" s="62">
        <f>SUM(C70)</f>
        <v>0.6002450479987802</v>
      </c>
      <c r="D71" s="66" t="str">
        <f>IF(B71&gt;4.5,"มากที่สุด",IF(B71&gt;3.5,"มาก",IF(B71&gt;2.5,"ปานกลาง",IF(B71&gt;1.5,"น้อย",IF(B71&lt;=1.5,"น้อยที่สุด")))))</f>
        <v>มาก</v>
      </c>
      <c r="E71" s="10"/>
      <c r="F71" s="10"/>
      <c r="G71" s="10"/>
    </row>
    <row r="72" spans="1:7" s="7" customFormat="1" ht="24.75" thickTop="1" x14ac:dyDescent="0.55000000000000004">
      <c r="A72" s="67"/>
      <c r="E72" s="10"/>
      <c r="F72" s="10"/>
      <c r="G72" s="10"/>
    </row>
    <row r="73" spans="1:7" s="7" customFormat="1" ht="24" x14ac:dyDescent="0.55000000000000004">
      <c r="A73" s="7" t="s">
        <v>128</v>
      </c>
    </row>
    <row r="74" spans="1:7" s="7" customFormat="1" ht="24" x14ac:dyDescent="0.55000000000000004">
      <c r="A74" s="7" t="s">
        <v>119</v>
      </c>
    </row>
    <row r="75" spans="1:7" s="7" customFormat="1" ht="24" x14ac:dyDescent="0.55000000000000004">
      <c r="A75" s="7" t="s">
        <v>120</v>
      </c>
    </row>
    <row r="76" spans="1:7" s="7" customFormat="1" ht="24" x14ac:dyDescent="0.55000000000000004"/>
    <row r="77" spans="1:7" s="7" customFormat="1" ht="24" x14ac:dyDescent="0.55000000000000004">
      <c r="A77" s="11" t="s">
        <v>124</v>
      </c>
    </row>
    <row r="78" spans="1:7" s="33" customFormat="1" ht="24" x14ac:dyDescent="0.55000000000000004">
      <c r="A78" s="110" t="s">
        <v>123</v>
      </c>
      <c r="B78" s="68" t="s">
        <v>21</v>
      </c>
      <c r="C78" s="68" t="s">
        <v>22</v>
      </c>
    </row>
    <row r="79" spans="1:7" s="33" customFormat="1" ht="24" x14ac:dyDescent="0.55000000000000004">
      <c r="A79" s="69" t="s">
        <v>121</v>
      </c>
      <c r="B79" s="118">
        <v>1</v>
      </c>
      <c r="C79" s="120">
        <f>B79*100/2</f>
        <v>50</v>
      </c>
    </row>
    <row r="80" spans="1:7" s="33" customFormat="1" ht="24" x14ac:dyDescent="0.55000000000000004">
      <c r="A80" s="106" t="s">
        <v>122</v>
      </c>
      <c r="B80" s="119"/>
      <c r="C80" s="121"/>
    </row>
    <row r="81" spans="1:3" s="33" customFormat="1" ht="24" x14ac:dyDescent="0.55000000000000004">
      <c r="A81" s="106" t="s">
        <v>125</v>
      </c>
      <c r="B81" s="99">
        <v>1</v>
      </c>
      <c r="C81" s="98">
        <f>B81*100/2</f>
        <v>50</v>
      </c>
    </row>
    <row r="82" spans="1:3" s="12" customFormat="1" ht="24.75" thickBot="1" x14ac:dyDescent="0.6">
      <c r="A82" s="72" t="s">
        <v>25</v>
      </c>
      <c r="B82" s="73">
        <f>SUM(B79:B81)</f>
        <v>2</v>
      </c>
      <c r="C82" s="74">
        <f>B82*100/2</f>
        <v>100</v>
      </c>
    </row>
    <row r="83" spans="1:3" s="33" customFormat="1" ht="24.75" thickTop="1" x14ac:dyDescent="0.55000000000000004">
      <c r="A83" s="70"/>
      <c r="B83" s="71"/>
      <c r="C83" s="71"/>
    </row>
    <row r="84" spans="1:3" s="33" customFormat="1" ht="24" x14ac:dyDescent="0.55000000000000004">
      <c r="A84" s="110" t="s">
        <v>126</v>
      </c>
      <c r="B84" s="68" t="s">
        <v>21</v>
      </c>
      <c r="C84" s="68" t="s">
        <v>22</v>
      </c>
    </row>
    <row r="85" spans="1:3" s="33" customFormat="1" ht="24" x14ac:dyDescent="0.55000000000000004">
      <c r="A85" s="112" t="s">
        <v>127</v>
      </c>
      <c r="B85" s="111">
        <v>1</v>
      </c>
      <c r="C85" s="107">
        <f>B85*100/1</f>
        <v>100</v>
      </c>
    </row>
    <row r="86" spans="1:3" s="12" customFormat="1" ht="24.75" thickBot="1" x14ac:dyDescent="0.6">
      <c r="A86" s="72" t="s">
        <v>25</v>
      </c>
      <c r="B86" s="73">
        <f>SUM(B85:B85)</f>
        <v>1</v>
      </c>
      <c r="C86" s="74">
        <f>B86*100/1</f>
        <v>100</v>
      </c>
    </row>
    <row r="87" spans="1:3" s="33" customFormat="1" ht="24.75" thickTop="1" x14ac:dyDescent="0.55000000000000004">
      <c r="A87" s="70"/>
      <c r="B87" s="71"/>
      <c r="C87" s="71"/>
    </row>
    <row r="88" spans="1:3" s="33" customFormat="1" ht="24" x14ac:dyDescent="0.55000000000000004">
      <c r="A88" s="70"/>
      <c r="B88" s="71"/>
      <c r="C88" s="71"/>
    </row>
    <row r="89" spans="1:3" s="33" customFormat="1" ht="24" x14ac:dyDescent="0.55000000000000004">
      <c r="A89" s="70"/>
      <c r="B89" s="71"/>
      <c r="C89" s="71"/>
    </row>
    <row r="90" spans="1:3" s="33" customFormat="1" ht="24" x14ac:dyDescent="0.55000000000000004">
      <c r="A90" s="70"/>
      <c r="B90" s="71"/>
      <c r="C90" s="71"/>
    </row>
    <row r="91" spans="1:3" s="33" customFormat="1" ht="24" x14ac:dyDescent="0.55000000000000004">
      <c r="A91" s="70"/>
      <c r="B91" s="71"/>
      <c r="C91" s="71"/>
    </row>
    <row r="92" spans="1:3" s="33" customFormat="1" ht="24" x14ac:dyDescent="0.55000000000000004">
      <c r="A92" s="70"/>
      <c r="B92" s="71"/>
      <c r="C92" s="71"/>
    </row>
    <row r="93" spans="1:3" s="33" customFormat="1" ht="24" x14ac:dyDescent="0.55000000000000004">
      <c r="A93" s="70"/>
      <c r="B93" s="71"/>
      <c r="C93" s="71"/>
    </row>
    <row r="94" spans="1:3" s="33" customFormat="1" ht="24" x14ac:dyDescent="0.55000000000000004">
      <c r="A94" s="70"/>
      <c r="B94" s="71"/>
      <c r="C94" s="71"/>
    </row>
    <row r="95" spans="1:3" s="33" customFormat="1" ht="24" x14ac:dyDescent="0.55000000000000004">
      <c r="A95" s="70"/>
      <c r="B95" s="71"/>
      <c r="C95" s="71"/>
    </row>
    <row r="96" spans="1:3" s="33" customFormat="1" ht="24" x14ac:dyDescent="0.55000000000000004">
      <c r="A96" s="70"/>
      <c r="B96" s="71"/>
      <c r="C96" s="71"/>
    </row>
    <row r="97" spans="1:3" s="33" customFormat="1" ht="24" x14ac:dyDescent="0.55000000000000004">
      <c r="A97" s="70"/>
      <c r="B97" s="71"/>
      <c r="C97" s="71"/>
    </row>
    <row r="98" spans="1:3" s="33" customFormat="1" ht="24" x14ac:dyDescent="0.55000000000000004">
      <c r="A98" s="70"/>
      <c r="B98" s="71"/>
      <c r="C98" s="71"/>
    </row>
    <row r="99" spans="1:3" s="33" customFormat="1" ht="24" x14ac:dyDescent="0.55000000000000004">
      <c r="A99" s="70"/>
      <c r="B99" s="71"/>
      <c r="C99" s="71"/>
    </row>
    <row r="100" spans="1:3" s="33" customFormat="1" ht="24" x14ac:dyDescent="0.55000000000000004">
      <c r="A100" s="70"/>
      <c r="B100" s="71"/>
      <c r="C100" s="71"/>
    </row>
    <row r="101" spans="1:3" s="33" customFormat="1" ht="24" x14ac:dyDescent="0.55000000000000004">
      <c r="A101" s="70"/>
      <c r="B101" s="71"/>
      <c r="C101" s="71"/>
    </row>
    <row r="102" spans="1:3" s="33" customFormat="1" ht="24" x14ac:dyDescent="0.55000000000000004">
      <c r="A102" s="70"/>
      <c r="B102" s="71"/>
      <c r="C102" s="71"/>
    </row>
    <row r="103" spans="1:3" s="33" customFormat="1" ht="24" x14ac:dyDescent="0.55000000000000004">
      <c r="A103" s="70"/>
      <c r="B103" s="71"/>
      <c r="C103" s="71"/>
    </row>
    <row r="104" spans="1:3" s="33" customFormat="1" ht="24" x14ac:dyDescent="0.55000000000000004">
      <c r="A104" s="70"/>
      <c r="B104" s="71"/>
      <c r="C104" s="71"/>
    </row>
    <row r="105" spans="1:3" s="33" customFormat="1" ht="24" x14ac:dyDescent="0.55000000000000004">
      <c r="A105" s="70"/>
      <c r="B105" s="71"/>
      <c r="C105" s="71"/>
    </row>
    <row r="106" spans="1:3" s="33" customFormat="1" ht="24" x14ac:dyDescent="0.55000000000000004">
      <c r="A106" s="70"/>
      <c r="B106" s="71"/>
      <c r="C106" s="71"/>
    </row>
    <row r="107" spans="1:3" s="33" customFormat="1" ht="24" x14ac:dyDescent="0.55000000000000004">
      <c r="A107" s="70"/>
      <c r="B107" s="71"/>
      <c r="C107" s="71"/>
    </row>
    <row r="108" spans="1:3" s="33" customFormat="1" ht="24" x14ac:dyDescent="0.55000000000000004">
      <c r="A108" s="70"/>
      <c r="B108" s="71"/>
      <c r="C108" s="71"/>
    </row>
    <row r="109" spans="1:3" s="33" customFormat="1" ht="24" x14ac:dyDescent="0.55000000000000004">
      <c r="A109" s="70"/>
      <c r="B109" s="71"/>
      <c r="C109" s="71"/>
    </row>
    <row r="110" spans="1:3" s="33" customFormat="1" ht="24" x14ac:dyDescent="0.55000000000000004">
      <c r="A110" s="70"/>
      <c r="B110" s="71"/>
      <c r="C110" s="71"/>
    </row>
    <row r="111" spans="1:3" s="33" customFormat="1" ht="24" x14ac:dyDescent="0.55000000000000004">
      <c r="A111" s="70"/>
      <c r="B111" s="71"/>
      <c r="C111" s="71"/>
    </row>
    <row r="112" spans="1:3" s="33" customFormat="1" ht="24" x14ac:dyDescent="0.55000000000000004">
      <c r="A112" s="70"/>
      <c r="B112" s="71"/>
      <c r="C112" s="71"/>
    </row>
    <row r="113" spans="1:3" s="33" customFormat="1" ht="24" x14ac:dyDescent="0.55000000000000004">
      <c r="A113" s="70"/>
      <c r="B113" s="71"/>
      <c r="C113" s="71"/>
    </row>
    <row r="114" spans="1:3" s="33" customFormat="1" ht="24" x14ac:dyDescent="0.55000000000000004">
      <c r="A114" s="70"/>
      <c r="B114" s="71"/>
      <c r="C114" s="71"/>
    </row>
    <row r="115" spans="1:3" s="33" customFormat="1" ht="24" x14ac:dyDescent="0.55000000000000004">
      <c r="A115" s="70"/>
      <c r="B115" s="71"/>
      <c r="C115" s="71"/>
    </row>
    <row r="116" spans="1:3" s="33" customFormat="1" ht="24" x14ac:dyDescent="0.55000000000000004">
      <c r="A116" s="70"/>
      <c r="B116" s="71"/>
      <c r="C116" s="71"/>
    </row>
    <row r="117" spans="1:3" s="33" customFormat="1" ht="24" x14ac:dyDescent="0.55000000000000004">
      <c r="A117" s="70"/>
      <c r="B117" s="71"/>
      <c r="C117" s="71"/>
    </row>
    <row r="118" spans="1:3" s="33" customFormat="1" ht="24" x14ac:dyDescent="0.55000000000000004">
      <c r="A118" s="70"/>
      <c r="B118" s="71"/>
      <c r="C118" s="71"/>
    </row>
    <row r="119" spans="1:3" s="33" customFormat="1" ht="24" x14ac:dyDescent="0.55000000000000004">
      <c r="A119" s="70"/>
      <c r="B119" s="71"/>
      <c r="C119" s="71"/>
    </row>
    <row r="120" spans="1:3" s="33" customFormat="1" ht="24" x14ac:dyDescent="0.55000000000000004">
      <c r="A120" s="70"/>
      <c r="B120" s="71"/>
      <c r="C120" s="71"/>
    </row>
    <row r="121" spans="1:3" s="33" customFormat="1" ht="24" x14ac:dyDescent="0.55000000000000004">
      <c r="A121" s="70"/>
      <c r="B121" s="71"/>
      <c r="C121" s="71"/>
    </row>
  </sheetData>
  <mergeCells count="9">
    <mergeCell ref="A1:D1"/>
    <mergeCell ref="A2:D2"/>
    <mergeCell ref="B79:B80"/>
    <mergeCell ref="C79:C80"/>
    <mergeCell ref="A33:A34"/>
    <mergeCell ref="B33:D33"/>
    <mergeCell ref="A64:A65"/>
    <mergeCell ref="B64:B65"/>
    <mergeCell ref="C64:C65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204" r:id="rId4">
          <objectPr defaultSize="0" r:id="rId5">
            <anchor moveWithCells="1" sizeWithCells="1">
              <from>
                <xdr:col>1</xdr:col>
                <xdr:colOff>123825</xdr:colOff>
                <xdr:row>63</xdr:row>
                <xdr:rowOff>219075</xdr:rowOff>
              </from>
              <to>
                <xdr:col>1</xdr:col>
                <xdr:colOff>257175</xdr:colOff>
                <xdr:row>64</xdr:row>
                <xdr:rowOff>85725</xdr:rowOff>
              </to>
            </anchor>
          </objectPr>
        </oleObject>
      </mc:Choice>
      <mc:Fallback>
        <oleObject progId="Equation.3" shapeId="8204" r:id="rId4"/>
      </mc:Fallback>
    </mc:AlternateContent>
    <mc:AlternateContent xmlns:mc="http://schemas.openxmlformats.org/markup-compatibility/2006">
      <mc:Choice Requires="x14">
        <oleObject progId="Equation.3" shapeId="8205" r:id="rId6">
          <objectPr defaultSize="0" r:id="rId5">
            <anchor moveWithCells="1" sizeWithCells="1">
              <from>
                <xdr:col>1</xdr:col>
                <xdr:colOff>123825</xdr:colOff>
                <xdr:row>63</xdr:row>
                <xdr:rowOff>219075</xdr:rowOff>
              </from>
              <to>
                <xdr:col>1</xdr:col>
                <xdr:colOff>257175</xdr:colOff>
                <xdr:row>64</xdr:row>
                <xdr:rowOff>85725</xdr:rowOff>
              </to>
            </anchor>
          </objectPr>
        </oleObject>
      </mc:Choice>
      <mc:Fallback>
        <oleObject progId="Equation.3" shapeId="8205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22"/>
  <sheetViews>
    <sheetView zoomScaleNormal="100" workbookViewId="0">
      <selection activeCell="C21" sqref="C21"/>
    </sheetView>
  </sheetViews>
  <sheetFormatPr defaultColWidth="9.140625" defaultRowHeight="24" x14ac:dyDescent="0.55000000000000004"/>
  <cols>
    <col min="1" max="1" width="5.85546875" style="5" customWidth="1"/>
    <col min="2" max="10" width="9.140625" style="5"/>
    <col min="11" max="11" width="11.28515625" style="5" customWidth="1"/>
    <col min="12" max="16384" width="9.140625" style="5"/>
  </cols>
  <sheetData>
    <row r="1" spans="1:11" ht="25.5" customHeight="1" x14ac:dyDescent="0.7">
      <c r="B1" s="133" t="s">
        <v>11</v>
      </c>
      <c r="C1" s="133"/>
      <c r="D1" s="133"/>
      <c r="E1" s="133"/>
      <c r="F1" s="133"/>
      <c r="G1" s="133"/>
      <c r="H1" s="133"/>
      <c r="I1" s="133"/>
      <c r="J1" s="133"/>
      <c r="K1" s="133"/>
    </row>
    <row r="3" spans="1:11" x14ac:dyDescent="0.55000000000000004">
      <c r="C3" s="5" t="s">
        <v>135</v>
      </c>
    </row>
    <row r="4" spans="1:11" x14ac:dyDescent="0.55000000000000004">
      <c r="B4" s="5" t="s">
        <v>136</v>
      </c>
    </row>
    <row r="5" spans="1:11" s="7" customFormat="1" x14ac:dyDescent="0.55000000000000004">
      <c r="A5" s="6"/>
      <c r="B5" s="5"/>
      <c r="C5" s="5"/>
      <c r="E5" s="5"/>
    </row>
    <row r="6" spans="1:11" s="8" customFormat="1" ht="19.5" customHeight="1" x14ac:dyDescent="0.2">
      <c r="C6" s="9" t="s">
        <v>12</v>
      </c>
    </row>
    <row r="7" spans="1:11" s="7" customFormat="1" x14ac:dyDescent="0.55000000000000004">
      <c r="B7" s="6" t="s">
        <v>141</v>
      </c>
      <c r="C7" s="10"/>
      <c r="D7" s="10"/>
    </row>
    <row r="8" spans="1:11" s="7" customFormat="1" x14ac:dyDescent="0.55000000000000004">
      <c r="B8" s="6" t="s">
        <v>143</v>
      </c>
      <c r="C8" s="10"/>
      <c r="D8" s="10"/>
    </row>
    <row r="9" spans="1:11" s="7" customFormat="1" x14ac:dyDescent="0.55000000000000004">
      <c r="B9" s="6" t="s">
        <v>142</v>
      </c>
      <c r="C9" s="10"/>
      <c r="D9" s="10"/>
    </row>
    <row r="10" spans="1:11" s="7" customFormat="1" x14ac:dyDescent="0.55000000000000004">
      <c r="A10" s="6"/>
      <c r="B10" s="10"/>
      <c r="C10" s="10"/>
    </row>
    <row r="11" spans="1:11" s="7" customFormat="1" x14ac:dyDescent="0.55000000000000004">
      <c r="B11" s="80"/>
      <c r="C11" s="11" t="s">
        <v>13</v>
      </c>
    </row>
    <row r="12" spans="1:11" s="7" customFormat="1" x14ac:dyDescent="0.55000000000000004">
      <c r="C12" s="7" t="s">
        <v>137</v>
      </c>
    </row>
    <row r="13" spans="1:11" s="7" customFormat="1" x14ac:dyDescent="0.55000000000000004">
      <c r="B13" s="7" t="s">
        <v>138</v>
      </c>
    </row>
    <row r="14" spans="1:11" s="7" customFormat="1" x14ac:dyDescent="0.55000000000000004">
      <c r="B14" s="7" t="s">
        <v>139</v>
      </c>
    </row>
    <row r="15" spans="1:11" s="7" customFormat="1" x14ac:dyDescent="0.55000000000000004"/>
    <row r="16" spans="1:11" s="12" customFormat="1" x14ac:dyDescent="0.55000000000000004">
      <c r="A16" s="33"/>
      <c r="B16" s="89"/>
      <c r="C16" s="13" t="s">
        <v>14</v>
      </c>
    </row>
    <row r="17" spans="1:11" s="7" customFormat="1" x14ac:dyDescent="0.55000000000000004">
      <c r="A17" s="49"/>
      <c r="B17" s="50"/>
      <c r="C17" s="50" t="s">
        <v>140</v>
      </c>
      <c r="D17" s="51"/>
    </row>
    <row r="18" spans="1:11" s="7" customFormat="1" x14ac:dyDescent="0.55000000000000004">
      <c r="A18" s="49" t="s">
        <v>144</v>
      </c>
      <c r="B18" s="50"/>
      <c r="C18" s="50"/>
      <c r="D18" s="51"/>
    </row>
    <row r="19" spans="1:11" s="7" customFormat="1" x14ac:dyDescent="0.55000000000000004">
      <c r="A19" s="49" t="s">
        <v>145</v>
      </c>
      <c r="B19" s="50"/>
      <c r="C19" s="50"/>
      <c r="D19" s="51"/>
    </row>
    <row r="20" spans="1:11" s="7" customFormat="1" x14ac:dyDescent="0.55000000000000004">
      <c r="A20" s="49" t="s">
        <v>147</v>
      </c>
      <c r="B20" s="50"/>
      <c r="C20" s="50"/>
      <c r="D20" s="51"/>
    </row>
    <row r="21" spans="1:11" s="78" customFormat="1" x14ac:dyDescent="0.55000000000000004">
      <c r="A21" s="115" t="s">
        <v>146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s="78" customFormat="1" ht="23.25" x14ac:dyDescent="0.55000000000000004">
      <c r="A22" s="94"/>
      <c r="B22" s="95"/>
      <c r="C22" s="95"/>
      <c r="D22" s="96"/>
    </row>
  </sheetData>
  <mergeCells count="1">
    <mergeCell ref="B1:K1"/>
  </mergeCells>
  <pageMargins left="0.7" right="0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การตอบแบบฟอร์ม 1</vt:lpstr>
      <vt:lpstr>DATA</vt:lpstr>
      <vt:lpstr>lntermediate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2023-06-08T02:30:04Z</cp:lastPrinted>
  <dcterms:created xsi:type="dcterms:W3CDTF">2020-12-28T02:20:10Z</dcterms:created>
  <dcterms:modified xsi:type="dcterms:W3CDTF">2023-06-08T02:38:55Z</dcterms:modified>
</cp:coreProperties>
</file>