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44FC8304-AC0D-4E9C-9CF3-9FD8C9CE1569}" xr6:coauthVersionLast="36" xr6:coauthVersionMax="36" xr10:uidLastSave="{00000000-0000-0000-0000-000000000000}"/>
  <bookViews>
    <workbookView xWindow="0" yWindow="0" windowWidth="20490" windowHeight="7755" tabRatio="796" activeTab="1" xr2:uid="{00000000-000D-0000-FFFF-FFFF00000000}"/>
  </bookViews>
  <sheets>
    <sheet name="คีย์ข้อมูล" sheetId="1" r:id="rId1"/>
    <sheet name="บทสรุป" sheetId="9" r:id="rId2"/>
    <sheet name="สรุป" sheetId="2" r:id="rId3"/>
    <sheet name="เสนอแนะ" sheetId="16" r:id="rId4"/>
  </sheets>
  <definedNames>
    <definedName name="_xlnm._FilterDatabase" localSheetId="0" hidden="1">คีย์ข้อมูล!$B$1:$B$199</definedName>
  </definedNames>
  <calcPr calcId="191029"/>
</workbook>
</file>

<file path=xl/calcChain.xml><?xml version="1.0" encoding="utf-8"?>
<calcChain xmlns="http://schemas.openxmlformats.org/spreadsheetml/2006/main">
  <c r="D60" i="16" l="1"/>
  <c r="F20" i="2" l="1"/>
  <c r="H36" i="1"/>
  <c r="D21" i="16" l="1"/>
  <c r="D47" i="16"/>
  <c r="Q27" i="1"/>
  <c r="F52" i="2" s="1"/>
  <c r="Q26" i="1"/>
  <c r="G52" i="2" s="1"/>
  <c r="S26" i="1"/>
  <c r="G57" i="2" s="1"/>
  <c r="F57" i="2"/>
  <c r="H57" i="2" s="1"/>
  <c r="G49" i="2"/>
  <c r="T26" i="1"/>
  <c r="T27" i="1"/>
  <c r="S27" i="1"/>
  <c r="O27" i="1"/>
  <c r="O26" i="1"/>
  <c r="K27" i="1"/>
  <c r="K26" i="1"/>
  <c r="I27" i="1"/>
  <c r="I26" i="1"/>
  <c r="H25" i="1"/>
  <c r="H24" i="1"/>
  <c r="U24" i="1" s="1"/>
  <c r="I24" i="1"/>
  <c r="J24" i="1"/>
  <c r="K24" i="1"/>
  <c r="L24" i="1"/>
  <c r="M24" i="1"/>
  <c r="N24" i="1"/>
  <c r="O24" i="1"/>
  <c r="P24" i="1"/>
  <c r="F49" i="2" s="1"/>
  <c r="H49" i="2" s="1"/>
  <c r="Q24" i="1"/>
  <c r="F50" i="2" s="1"/>
  <c r="R24" i="1"/>
  <c r="F54" i="2" s="1"/>
  <c r="H54" i="2" s="1"/>
  <c r="S24" i="1"/>
  <c r="F55" i="2" s="1"/>
  <c r="H55" i="2" s="1"/>
  <c r="T24" i="1"/>
  <c r="I25" i="1"/>
  <c r="U25" i="1" s="1"/>
  <c r="J25" i="1"/>
  <c r="K25" i="1"/>
  <c r="L25" i="1"/>
  <c r="M25" i="1"/>
  <c r="N25" i="1"/>
  <c r="O25" i="1"/>
  <c r="P25" i="1"/>
  <c r="Q25" i="1"/>
  <c r="G50" i="2" s="1"/>
  <c r="R25" i="1"/>
  <c r="G54" i="2" s="1"/>
  <c r="S25" i="1"/>
  <c r="G55" i="2" s="1"/>
  <c r="T25" i="1"/>
  <c r="D24" i="1"/>
  <c r="E24" i="1"/>
  <c r="F24" i="1"/>
  <c r="G24" i="1"/>
  <c r="D25" i="1"/>
  <c r="E25" i="1"/>
  <c r="F25" i="1"/>
  <c r="G25" i="1"/>
  <c r="C25" i="1"/>
  <c r="C24" i="1"/>
  <c r="F102" i="2" l="1"/>
  <c r="G102" i="2"/>
  <c r="F101" i="2"/>
  <c r="F103" i="2" l="1"/>
  <c r="D30" i="16" l="1"/>
  <c r="G101" i="2" l="1"/>
  <c r="H50" i="2" l="1"/>
  <c r="F99" i="2" l="1"/>
  <c r="F93" i="2"/>
  <c r="G99" i="2"/>
  <c r="G93" i="2"/>
  <c r="G89" i="2"/>
  <c r="G103" i="2"/>
  <c r="G98" i="2"/>
  <c r="G97" i="2"/>
  <c r="G96" i="2"/>
  <c r="G95" i="2"/>
  <c r="G92" i="2"/>
  <c r="G91" i="2"/>
  <c r="G88" i="2"/>
  <c r="G87" i="2"/>
  <c r="F98" i="2"/>
  <c r="F97" i="2"/>
  <c r="F96" i="2"/>
  <c r="F95" i="2"/>
  <c r="F92" i="2"/>
  <c r="F91" i="2"/>
  <c r="F88" i="2"/>
  <c r="F87" i="2"/>
  <c r="F89" i="2" l="1"/>
  <c r="H101" i="2" l="1"/>
  <c r="H98" i="2"/>
  <c r="H97" i="2"/>
  <c r="H96" i="2"/>
  <c r="H95" i="2"/>
  <c r="H92" i="2"/>
  <c r="H93" i="2"/>
  <c r="H88" i="2"/>
  <c r="H87" i="2"/>
  <c r="H52" i="2" l="1"/>
  <c r="H91" i="2"/>
  <c r="H102" i="2"/>
  <c r="H89" i="2"/>
  <c r="H99" i="2"/>
  <c r="H103" i="2"/>
  <c r="G18" i="2"/>
  <c r="G19" i="2"/>
  <c r="G15" i="2"/>
  <c r="G14" i="2"/>
  <c r="G13" i="2"/>
  <c r="G20" i="2"/>
  <c r="G16" i="2"/>
  <c r="G17" i="2"/>
</calcChain>
</file>

<file path=xl/sharedStrings.xml><?xml version="1.0" encoding="utf-8"?>
<sst xmlns="http://schemas.openxmlformats.org/spreadsheetml/2006/main" count="238" uniqueCount="181">
  <si>
    <t>คณะ</t>
  </si>
  <si>
    <t>web</t>
  </si>
  <si>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</si>
  <si>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</si>
  <si>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</si>
  <si>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</si>
  <si>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</si>
  <si>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</si>
  <si>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</si>
  <si>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</si>
  <si>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</si>
  <si>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</si>
  <si>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</si>
  <si>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</si>
  <si>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</si>
  <si>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</si>
  <si>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</si>
  <si>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</si>
  <si>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</si>
  <si>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</si>
  <si>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</si>
  <si>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</si>
  <si>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</si>
  <si>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</si>
  <si>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</si>
  <si>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</si>
  <si>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4.1.1</t>
  </si>
  <si>
    <t>4.2.1</t>
  </si>
  <si>
    <t>วิทยาศาสตร์</t>
  </si>
  <si>
    <t xml:space="preserve">Facebook </t>
  </si>
  <si>
    <t>มนุษยศาสตร์</t>
  </si>
  <si>
    <t>วิทยาศาสตร์การแพทย์</t>
  </si>
  <si>
    <t>4.1.2</t>
  </si>
  <si>
    <t>4.2.2</t>
  </si>
  <si>
    <t>บันทึกข้อความ</t>
  </si>
  <si>
    <t>สหเวชศาสตร์</t>
  </si>
  <si>
    <t>คณะวิทยาศาสตร์</t>
  </si>
  <si>
    <t>คณะวิทยาศาสตร์การแพทย์</t>
  </si>
  <si>
    <t>คณะมนุษยศาสตร์</t>
  </si>
  <si>
    <t>คณะ/วิทยาลัย</t>
  </si>
  <si>
    <t>ที่</t>
  </si>
  <si>
    <t>ความถี่</t>
  </si>
  <si>
    <t>อีเมล์</t>
  </si>
  <si>
    <t xml:space="preserve">              จำแนกตามคณะ/หน่วยงาน</t>
  </si>
  <si>
    <t>วิทยาลัยพลังงานทดแทนและสมาร์ตกริดเทคโนโลยี</t>
  </si>
  <si>
    <t xml:space="preserve">- 4 - </t>
  </si>
  <si>
    <t xml:space="preserve">       จากการจัดโครงการสัมมนาคณาจารย์บัณฑิตศึกษา ในวันศุกร์ที่ 27 มกราคม 2566 โดยมีวัตถุประสงค์ </t>
  </si>
  <si>
    <t xml:space="preserve">                  ผลการประเมินด้านการดำเนินงานโครงการฯ ในภาพรวม พบว่า ผู้เข้าร่วมโครงการฯ มีความคิดเห็นอยู่ใน</t>
  </si>
  <si>
    <t>เภสัชศาสตร์</t>
  </si>
  <si>
    <t>สหเวศาสตร์</t>
  </si>
  <si>
    <t>สังคมศาสตร์</t>
  </si>
  <si>
    <t>ผลการประเมินโครงการสัมมนาคณาจารย์บัณฑิตศึกษา กิจกรรมที่ 1</t>
  </si>
  <si>
    <t xml:space="preserve">   1.1  ความเหมาะสมของวันจัดโครงการ (วันพุธที่ 4 กุมภาพันธ์ 2563)</t>
  </si>
  <si>
    <t xml:space="preserve">   3.1 ความเหมาะสมของสถานที่จัดโครงการ</t>
  </si>
  <si>
    <t xml:space="preserve">   3.2 ความเหมาะสมของสื่อที่ใช้ในการจัดโครงการ</t>
  </si>
  <si>
    <t xml:space="preserve">   3.3 ความเหมาะสมของเอกสารประกอบโครงการ</t>
  </si>
  <si>
    <t xml:space="preserve">   3.4 ความพึงพอใจเกี่ยวกับเอกสารประกอบโครงการ</t>
  </si>
  <si>
    <t xml:space="preserve">   5.1 ประโยชน์ที่ได้รับจากการเข้าร่วมโครงการฯ</t>
  </si>
  <si>
    <t>5. ด้านประโยชน์ที่ได้รับจากการเข้าร่วมโครงการฯ</t>
  </si>
  <si>
    <t xml:space="preserve">            เฉลี่ยรวมด้านประโยชน์ที่ได้รับจากการเข้าร่วมโครงการฯ</t>
  </si>
  <si>
    <t>4.1.1 การบรรยาย เรื่อง การวางแผนกลยุทธ์ระดับหลักสูตร</t>
  </si>
  <si>
    <t xml:space="preserve">4.1.2 การเสวนา "หัวข้อ แนวทางการบริหารจัดการหลักสูตร ระดับบัณฑิตศึกษา </t>
  </si>
  <si>
    <t>4.2.1 การบรรยาย เรื่อง การวางแผนกลยุทธ์ระดับหลักสูตร</t>
  </si>
  <si>
    <t xml:space="preserve">4.2.2 การเสวนา "หัวข้อ แนวทางการบริหารจัดการหลักสูตร ระดับบัณฑิตศึกษา </t>
  </si>
  <si>
    <t xml:space="preserve">(ค่าเฉลี่ย 4.45) </t>
  </si>
  <si>
    <t>ในวันพุธที่ 27 มีนาคม 2567 ในภาพรวมพบว่า ผู้เข้าร่วมโครงการฯ มีความคิดเห็นอยู่ในระดับมากที่สุด (ค่าเฉลี่ย 4.72)</t>
  </si>
  <si>
    <t xml:space="preserve">เมื่อพิจารณารายด้านแล้ว พบว่า ด้านเจ้าหน้าที่ให้บริการ มีค่าเฉลี่ยสูงที่สุด (ค่าเฉลี่ย 4.89) รองลงมาคือ </t>
  </si>
  <si>
    <t xml:space="preserve">ด้านประโยชน์ที่ได้รับจากการเข้าร่วมโครงการฯ  (ค่าเฉลี่ย 4.73) และด้านสิ่งอำนวยความสะดวก (ค่าเฉลี่ย 4.69)  </t>
  </si>
  <si>
    <t xml:space="preserve">เมื่อพิจารณารายข้อแล้ว พบว่า ข้อที่มีค่าเฉลี่ยสูงที่สุดคือเจ้าหน้าที่ให้บริการด้วยความรวดเร็ว (ค่าเฉลี่ย 4.91) </t>
  </si>
  <si>
    <t>เจ้าหน้าที่ยินดีและเต็มใจให้บริการ</t>
  </si>
  <si>
    <t>1.ท่านชื่นชอบ/ประทับใจการให้บริการของบัณฑิตวิทยาลัยในเรื่องใดบ้าง</t>
  </si>
  <si>
    <t>ความถูกต้อง รวดเร็ว</t>
  </si>
  <si>
    <t>ภาษาต่างประเทศ</t>
  </si>
  <si>
    <t>2.ท่านต้องการให้บัณฑิตศึกษาปรับปรุง เพิ่มเติมการให้บริการในเรื่องใดบ้าง</t>
  </si>
  <si>
    <t>Tailor made curriculum that fit needed</t>
  </si>
  <si>
    <t>ความชัดเจนในการให้ข้อมูลเกี่ยวกับบัณฑิตศึกษา</t>
  </si>
  <si>
    <t xml:space="preserve">พัฒนาเว็บไซต์ระบบรับเข้าที่อาจารย์ประจำหลักสูตรเข้าถึงข้อมูลผู้สมัคร </t>
  </si>
  <si>
    <t>การอบรมที่จำเป็นและสำคัญ</t>
  </si>
  <si>
    <t>ความถูกต้องของข้อมูล</t>
  </si>
  <si>
    <t>เพิ่มความรวดเร็วในการประกาศใดๆ และขั้นตอนต่างๆ</t>
  </si>
  <si>
    <t>ลดความซับซ้อนของทุกขั้นตอน</t>
  </si>
  <si>
    <t>remind ขั้นตอนการจัดการนิสิตในการจบหรือเรื่องในหลักสูตร</t>
  </si>
  <si>
    <t>สัมมนา format การเขียน iThesis ลดความซับซ้อนยุ่งยาก</t>
  </si>
  <si>
    <t xml:space="preserve">อบรมให้นิสิตรับรู้ขั้นตอน iThesis </t>
  </si>
  <si>
    <t>การประชาสัมพันธ์ การจัดอบรม ประชุม ที่เกี่ยวกับบัณฑิตศึกษา</t>
  </si>
  <si>
    <t>การใช้ระบบเทคโนโลยีในการประเมินผล</t>
  </si>
  <si>
    <t>การอบรมดีมาก วิทยากรเก่ง บรรยายเข้าใจเห็นภาพ</t>
  </si>
  <si>
    <t>จัดหาวิทยากรบรรยายในหัวข้อที่เป็นกระแสการเปลี่ยนแปลงต่อการทำหลักสูตร การเขียนบทความ</t>
  </si>
  <si>
    <t>การประชาสัมพันธ์อย่าเข้าถึงตัวบุคคล เช่น ทางอีเมล์ เว็บไซต์</t>
  </si>
  <si>
    <t>การตรวจการคัดลอกผลงานและบทความการตีพิมพ์</t>
  </si>
  <si>
    <t>การจัดทำและแนวทางการเขียน CLO ที่สอดคล้องกับ PLO</t>
  </si>
  <si>
    <t>ควรจัดทั้ง 2 รูปแบบ Online onsile</t>
  </si>
  <si>
    <t>แนวทางการประเมินด้วยวิธีการต่างๆ ในการเรียนการสอนเครื่องมือต่างๆ การทบทวน การวัด PLO</t>
  </si>
  <si>
    <t>น่าจะมีส่วนช่วยในการวางแผนหลักสูตรได้อย่างประสิทธิภาพยิ่งขึ้น</t>
  </si>
  <si>
    <t xml:space="preserve">ถ้ามีผู้รับผิดชอบหลักสูตร อาจารย์ประจำหลักสูตร เข้าร่วมมากกว่านี้ </t>
  </si>
  <si>
    <t>วิทยากรดีมาก อธิบายยกตัวอย่างและเข้าได้ง่าย เครื่องมือ straegy canvas ใช้ได้จริง</t>
  </si>
  <si>
    <t>เปลี่ยนสถานที่อบรม เช่น ตึกเอกาทศรถ</t>
  </si>
  <si>
    <t>การเตรียมเอกสารประกอบการบรรยาย</t>
  </si>
  <si>
    <t>การเตรียมของว่าง น้ำ อาหาร</t>
  </si>
  <si>
    <t>การลงทะเบียนที่ง่ายสะดวก</t>
  </si>
  <si>
    <t>ทีมงานในการจัดกิจกรรม</t>
  </si>
  <si>
    <t>กิจกรรม training ให้อาจารย์และนิสิตอย่างต่อเนื่องในประเด็นต่างๆ ที่เป็นประโยชน์ของอาจารย์และนิสิต</t>
  </si>
  <si>
    <t>เจ้าหน้าที่มีมิตรสัมพันธ์ที่ดี</t>
  </si>
  <si>
    <t>ทางอีเมล์ที่ผู้ประสงค์ได้กรอกข้อมูล</t>
  </si>
  <si>
    <t>จัด Workshop</t>
  </si>
  <si>
    <t>1.ในครั้งต่อไปท่านต้องการให้บัณฑิตวิทยาลัยจัดสัมมนาในหัวข้อใด</t>
  </si>
  <si>
    <r>
      <rPr>
        <b/>
        <sz val="16"/>
        <rFont val="TH SarabunPSK"/>
        <family val="2"/>
      </rPr>
      <t xml:space="preserve">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ข้อมูลการบริการของบัณฑิตวิทยาลัย</t>
    </r>
  </si>
  <si>
    <r>
      <rPr>
        <b/>
        <sz val="16"/>
        <rFont val="TH SarabunPSK"/>
        <family val="2"/>
      </rPr>
      <t xml:space="preserve">         </t>
    </r>
    <r>
      <rPr>
        <b/>
        <u/>
        <sz val="16"/>
        <rFont val="TH SarabunPSK"/>
        <family val="2"/>
      </rPr>
      <t>ตอนที่ 4</t>
    </r>
    <r>
      <rPr>
        <b/>
        <sz val="16"/>
        <rFont val="TH SarabunPSK"/>
        <family val="2"/>
      </rPr>
      <t xml:space="preserve"> ข้อเสนอแนะเกี่ยวกับโครงการและข้อเสนอแนะอื่นๆ</t>
    </r>
  </si>
  <si>
    <t>วิธีการตอบรับการเข้าร่วมการสัมมนาควรตอบรับหรือยืนยันการเข้าร่วมและแนบรายชื่อ สถานที่</t>
  </si>
  <si>
    <t>และข้อที่มีค่าเฉลี่ยต่ำที่สุดคือ ความเหมาะสมของระยะเวลาในการจัดโครงการ (08.30 - 14.00 น.) (ค่าเฉลี่ย 4.59)</t>
  </si>
  <si>
    <t xml:space="preserve">   1.2  ความเหมาะสมของระยะเวลาในการจัดโครงการ (08.30 - 14.00 น.)</t>
  </si>
  <si>
    <t>ตามเกณฑ์ มาตรฐานหลักสูตรระดับบัณฑิตศึกษา พ.ศ. 2565"</t>
  </si>
  <si>
    <t xml:space="preserve"> วันพุธที่ 27 มีนาคม 2567</t>
  </si>
  <si>
    <t>ณ ห้องประชุมมหานุภาพ ชั้น 1 อาคารอุทยานองค์สมเด็จพระนเรศวรมหาราช</t>
  </si>
  <si>
    <t>มหาวิทยาลัยนเรศวร จังหวัดพิษณุโลก</t>
  </si>
  <si>
    <t xml:space="preserve">  วันพุธที่ 27 มีนาคม 2567</t>
  </si>
  <si>
    <t>คณะสังคมศาสตร์</t>
  </si>
  <si>
    <t>คณะเภสัชศาสตร์</t>
  </si>
  <si>
    <t xml:space="preserve">     พบว่า ผู้ตอบแบบสอบถามส่วนใหญ่สังกัดคณะวิทยาศาสตร์การแพทย์ และคณะมนุษยศาสตร์ </t>
  </si>
  <si>
    <r>
      <rPr>
        <b/>
        <i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22)</t>
    </r>
  </si>
  <si>
    <t>ภาพรวม อยู่ในระดับปานกลาง (ค่าเฉลี่ย 3.48) และหลังเข้ารับการอบรมค่าเฉลี่ยความรู้ ความเข้าใจสูงขึ้น อยู่ในระดับมาก</t>
  </si>
  <si>
    <t>จากตาราง 2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</si>
  <si>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22)</t>
    </r>
  </si>
  <si>
    <t>จากตาราง 3 พบว่าผู้ตอบแบบสอบถามมีความคิดเห็นเกี่ยวกับการจัดโครงการสัมมนาคณาจารย์บัณฑิตศึกษา</t>
  </si>
  <si>
    <t xml:space="preserve">- 5 - </t>
  </si>
  <si>
    <t>คณะสหเวชศาสตร์</t>
  </si>
  <si>
    <t xml:space="preserve">คิดเป็นร้อยละ 22.27 รองลงมาได้แก่ วิทยาลัยพลังงานทดแทนและสมาร์ตกริดเทคโนโลยี </t>
  </si>
  <si>
    <t>และคณะสหเวชศาสตร์ คิดเป็นร้อยละ 13.64 และคณะเภสัชศาสตร์ คิดเป็นร้อยละ 9.09</t>
  </si>
  <si>
    <t xml:space="preserve">          เพื่อพัฒนาคณาจารย์บัณฑิตศึกษาให้สามารถวางแผนกลยุทธ์ระดับหลักสูตรได้ตามเกณฑ์มาตรฐานหลักสูตรระดับบัณฑิตศึกษา </t>
  </si>
  <si>
    <t xml:space="preserve">          พ.ศ. 2565 จำนวนกลุ่มเป้าหมายทั้งสิ้น จำนวน 50 คน มีผู้เข้าร่วมโครงการ จำนวน 37 คน และมีผู้ตอบแบบสอบถาม </t>
  </si>
  <si>
    <t>จำนวน 23 คน คิดเป็นร้อยละ 62.16 ของจำนวนผู้เข้าร่วมโครงการ</t>
  </si>
  <si>
    <t xml:space="preserve">                   ผู้ตอบแบบสอบถามส่วนใหญ่ สังกัดคณะวิทยาศาสตร์การแพทย์ และคณะมนุษยศาสตร์ คิดเป็นร้อยละ 22.27 </t>
  </si>
  <si>
    <t>และคณะเภสัชศาสตร์ คิดเป็นร้อยละ 9.09</t>
  </si>
  <si>
    <t xml:space="preserve">รองลงมาได้แก่ วิทยาลัยพลังงานทดแทนและสมาร์ตกริดเทคโนโลยี และคณะสหเวชศาสตร์ คิดเป็นร้อยละ 13.64 </t>
  </si>
  <si>
    <t xml:space="preserve">                 ผู้เข้าร่วมโครงการมีความรู้ความเข้าใจก่อนการอบรมเกี่ยวกับกิจกรรมที่จัดในโครงการฯ ภาพรวมอยู่ในระดับปานกลาง </t>
  </si>
  <si>
    <t xml:space="preserve">(ค่าเฉลี่ย 3.48) และหลังเข้ารับการอบรมค่าเฉลี่ยความรู้ ความเข้าใจสูงขึ้น อยู่ในระดับมาก (ค่าเฉลี่ย 4.45) </t>
  </si>
  <si>
    <t>ระดับมากที่สุด (ค่าเฉลี่ย 4.72)</t>
  </si>
  <si>
    <t xml:space="preserve">               ข้อเสนอแนะ</t>
  </si>
  <si>
    <t>1.Tailor made curriculum that fit needed</t>
  </si>
  <si>
    <t>2.remind ขั้นตอนการจัดการนิสิตในการจบหรือเรื่องในหลักสูตร</t>
  </si>
  <si>
    <t>3.สัมมนา format การเขียน iThesis ลดความซับซ้อนยุ่งยาก</t>
  </si>
  <si>
    <t>5.การตรวจการคัดลอกผลงานและบทความการตีพิมพ์</t>
  </si>
  <si>
    <t>6.การจัดทำและแนวทางการเขียน CLO ที่สอดคล้องกับ PLO</t>
  </si>
  <si>
    <t>7.แนวทางการประเมินด้วยวิธีการต่างๆ ในการเรียนการสอนเครื่องมือต่างๆ การทบทวน การวัด PLO</t>
  </si>
  <si>
    <t>8.เปลี่ยนสถานที่อบรม เช่น ตึกเอกาทศรถ</t>
  </si>
  <si>
    <t>9.จัด Workshop</t>
  </si>
  <si>
    <t>1.เจ้าหน้าที่ยินดีและเต็มใจให้บริการ</t>
  </si>
  <si>
    <t>2.ความถูกต้อง รวดเร็ว</t>
  </si>
  <si>
    <t>3.ความชัดเจนในการให้ข้อมูลเกี่ยวกับบัณฑิตศึกษา</t>
  </si>
  <si>
    <t>4.การอบรมที่จำเป็นและสำคัญ</t>
  </si>
  <si>
    <t>5.ความถูกต้องของข้อมูล</t>
  </si>
  <si>
    <t>6.การประชาสัมพันธ์ การจัดอบรม ประชุม ที่เกี่ยวกับบัณฑิตศึกษา</t>
  </si>
  <si>
    <t>7.การอบรมดีมาก วิทยากรเก่ง บรรยายเข้าใจเห็นภาพ</t>
  </si>
  <si>
    <t>8.จัดหาวิทยากรบรรยายในหัวข้อที่เป็นกระแสการเปลี่ยนแปลงต่อการทำหลักสูตร การเขียนบทความ</t>
  </si>
  <si>
    <t>9.การประชาสัมพันธ์อย่าเข้าถึงตัวบุคคล เช่น ทางอีเมล์ เว็บไซต์</t>
  </si>
  <si>
    <t>10.การเตรียมเอกสารประกอบการบรรยาย</t>
  </si>
  <si>
    <t>11.การเตรียมของว่าง น้ำ อาหาร</t>
  </si>
  <si>
    <t>12.การลงทะเบียนที่ง่ายสะดวก</t>
  </si>
  <si>
    <t>13.เจ้าหน้าที่มีมิตรสัมพันธ์ที่ดี</t>
  </si>
  <si>
    <t>14.ทีมงานในการจัดกิจกรรม</t>
  </si>
  <si>
    <t>15.กิจกรรม training ให้อาจารย์และนิสิตอย่างต่อเนื่องในประเด็นต่างๆ ที่เป็นประโยชน์ของอาจารย์และนิสิต</t>
  </si>
  <si>
    <t>1.ภาษาต่างประเทศ</t>
  </si>
  <si>
    <t xml:space="preserve">3.พัฒนาเว็บไซต์ระบบรับเข้าที่อาจารย์ประจำหลักสูตรเข้าถึงข้อมูลผู้สมัคร </t>
  </si>
  <si>
    <t>4.เพิ่มความรวดเร็วในการประกาศใดๆ และขั้นตอนต่างๆ</t>
  </si>
  <si>
    <t>5.ลดความซับซ้อนของทุกขั้นตอน</t>
  </si>
  <si>
    <r>
      <rPr>
        <b/>
        <u/>
        <sz val="16"/>
        <rFont val="TH SarabunPSK"/>
        <family val="2"/>
      </rPr>
      <t>ตอนที่ 4</t>
    </r>
    <r>
      <rPr>
        <b/>
        <sz val="16"/>
        <rFont val="TH SarabunPSK"/>
        <family val="2"/>
      </rPr>
      <t xml:space="preserve"> ข้อเสนอแนะเกี่ยวกับโครงการและข้อเสนอแนะอื่นๆ</t>
    </r>
  </si>
  <si>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ข้อมูลการบริการของบัณฑิตวิทยาลัย</t>
    </r>
  </si>
  <si>
    <t>2.ข้อเสนอแนะอื่นๆ เพื่อการปรับปรุงพัฒนาโครงการต่อไป</t>
  </si>
  <si>
    <t xml:space="preserve">1.อบรมให้นิสิตรับรู้ขั้นตอน iThesis </t>
  </si>
  <si>
    <t>2.การใช้ระบบเทคโนโลยีในการประเมินผล</t>
  </si>
  <si>
    <t>3.ควรจัดทั้ง 2 รูปแบบ Online onsile</t>
  </si>
  <si>
    <t>4.วิทยากรดีมาก อธิบายยกตัวอย่างและเข้าได้ง่าย เครื่องมือ straegy canvas ใช้ได้จริง</t>
  </si>
  <si>
    <t>5.วิธีการตอบรับการเข้าร่วมการสัมมนาควรตอบรับหรือยืนยันการเข้าร่วมและแนบรายชื่อ สถานที่</t>
  </si>
  <si>
    <t>6.ทางอีเมล์ที่ผู้ประสงค์ได้กรอกข้อมูล</t>
  </si>
  <si>
    <r>
      <t xml:space="preserve">      </t>
    </r>
    <r>
      <rPr>
        <b/>
        <i/>
        <sz val="16"/>
        <rFont val="TH SarabunPSK"/>
        <family val="2"/>
      </rPr>
      <t xml:space="preserve">ตาราง 1 </t>
    </r>
    <r>
      <rPr>
        <sz val="16"/>
        <rFont val="TH SarabunPSK"/>
        <family val="2"/>
      </rPr>
      <t>แสดงจำนวนและร้อยละของผู้ตอบแบบสอบถามที่เป็นคณาจารย์ผู้เข้าร่วมโครงการ</t>
    </r>
  </si>
  <si>
    <t xml:space="preserve">            จากตาราง 1 แสดงจำนวนร้อยละของผู้ตอบแบบสอบถาม จำแนกตามคณะ/หน่วยงาน</t>
  </si>
  <si>
    <t>การแก้ไขอัตรา drop out of graduate students</t>
  </si>
  <si>
    <t>Tyler's Model Curriculum</t>
  </si>
  <si>
    <t>ปรับปรุงเว็บไซต์ Grod-TTS ให้แสดงผล update</t>
  </si>
  <si>
    <t>2.ปรับปรุงเว็บไซต์ Grod-TTS ให้แสดงผล update</t>
  </si>
  <si>
    <t>4.การแก้ไขอัตรา drop out of graduate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</si>
</sst>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name val="TH Sarabun New"/>
      <family val="2"/>
    </font>
    <font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sz val="11"/>
      <color rgb="FF000000"/>
      <name val="Tahoma"/>
      <family val="2"/>
    </font>
    <font>
      <sz val="16"/>
      <name val="TH SarabunPSK"/>
      <family val="2"/>
      <charset val="222"/>
    </font>
    <font>
      <sz val="16"/>
      <name val="TH Sarabun New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5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7" fillId="0" borderId="10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8" fillId="0" borderId="0" xfId="0" applyNumberFormat="1" applyFont="1"/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0" xfId="0" applyFont="1"/>
    <xf numFmtId="0" fontId="22" fillId="0" borderId="0" xfId="0" applyFont="1" applyAlignment="1"/>
    <xf numFmtId="0" fontId="14" fillId="0" borderId="15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2" fontId="9" fillId="7" borderId="13" xfId="0" applyNumberFormat="1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49" fontId="2" fillId="0" borderId="0" xfId="0" applyNumberFormat="1" applyFont="1" applyAlignment="1"/>
    <xf numFmtId="0" fontId="7" fillId="7" borderId="14" xfId="0" applyFont="1" applyFill="1" applyBorder="1" applyAlignment="1">
      <alignment horizontal="right"/>
    </xf>
    <xf numFmtId="2" fontId="9" fillId="7" borderId="14" xfId="0" applyNumberFormat="1" applyFont="1" applyFill="1" applyBorder="1" applyAlignment="1">
      <alignment wrapText="1"/>
    </xf>
    <xf numFmtId="0" fontId="10" fillId="0" borderId="13" xfId="0" applyFont="1" applyBorder="1" applyAlignment="1">
      <alignment vertical="top" wrapText="1"/>
    </xf>
    <xf numFmtId="0" fontId="21" fillId="11" borderId="13" xfId="0" applyFont="1" applyFill="1" applyBorder="1" applyAlignment="1">
      <alignment wrapText="1"/>
    </xf>
    <xf numFmtId="2" fontId="9" fillId="12" borderId="13" xfId="0" applyNumberFormat="1" applyFont="1" applyFill="1" applyBorder="1" applyAlignment="1">
      <alignment wrapText="1"/>
    </xf>
    <xf numFmtId="2" fontId="7" fillId="12" borderId="13" xfId="0" applyNumberFormat="1" applyFont="1" applyFill="1" applyBorder="1" applyAlignment="1">
      <alignment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1" fillId="0" borderId="13" xfId="0" applyFont="1" applyFill="1" applyBorder="1" applyAlignment="1">
      <alignment horizontal="center"/>
    </xf>
    <xf numFmtId="0" fontId="1" fillId="0" borderId="5" xfId="0" applyFont="1" applyBorder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24" fillId="0" borderId="13" xfId="0" applyFont="1" applyBorder="1"/>
    <xf numFmtId="0" fontId="1" fillId="0" borderId="0" xfId="0" applyFont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24" fillId="0" borderId="22" xfId="0" applyFont="1" applyBorder="1"/>
    <xf numFmtId="0" fontId="24" fillId="0" borderId="14" xfId="0" applyFont="1" applyBorder="1"/>
    <xf numFmtId="0" fontId="24" fillId="0" borderId="20" xfId="0" applyFont="1" applyBorder="1"/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1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24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10" borderId="13" xfId="0" applyFont="1" applyFill="1" applyBorder="1" applyAlignment="1">
      <alignment wrapText="1"/>
    </xf>
    <xf numFmtId="0" fontId="21" fillId="6" borderId="13" xfId="0" applyFont="1" applyFill="1" applyBorder="1" applyAlignment="1">
      <alignment wrapText="1"/>
    </xf>
    <xf numFmtId="0" fontId="21" fillId="7" borderId="13" xfId="0" applyFont="1" applyFill="1" applyBorder="1" applyAlignment="1">
      <alignment horizontal="right" wrapText="1"/>
    </xf>
    <xf numFmtId="0" fontId="21" fillId="13" borderId="13" xfId="0" applyFont="1" applyFill="1" applyBorder="1" applyAlignment="1">
      <alignment horizontal="right" wrapText="1"/>
    </xf>
    <xf numFmtId="0" fontId="21" fillId="9" borderId="13" xfId="0" applyFont="1" applyFill="1" applyBorder="1" applyAlignment="1">
      <alignment wrapText="1"/>
    </xf>
    <xf numFmtId="0" fontId="25" fillId="0" borderId="13" xfId="0" applyFont="1" applyBorder="1" applyAlignment="1"/>
    <xf numFmtId="0" fontId="25" fillId="11" borderId="13" xfId="0" applyFont="1" applyFill="1" applyBorder="1" applyAlignment="1"/>
    <xf numFmtId="0" fontId="25" fillId="10" borderId="13" xfId="0" applyFont="1" applyFill="1" applyBorder="1" applyAlignment="1"/>
    <xf numFmtId="0" fontId="25" fillId="6" borderId="13" xfId="0" applyFont="1" applyFill="1" applyBorder="1" applyAlignment="1"/>
    <xf numFmtId="0" fontId="25" fillId="7" borderId="13" xfId="0" applyFont="1" applyFill="1" applyBorder="1" applyAlignment="1"/>
    <xf numFmtId="0" fontId="25" fillId="13" borderId="13" xfId="0" applyFont="1" applyFill="1" applyBorder="1" applyAlignment="1"/>
    <xf numFmtId="0" fontId="25" fillId="9" borderId="13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/>
    </xf>
    <xf numFmtId="0" fontId="24" fillId="0" borderId="10" xfId="0" applyFont="1" applyBorder="1"/>
    <xf numFmtId="0" fontId="1" fillId="0" borderId="0" xfId="0" applyFont="1" applyAlignment="1">
      <alignment horizontal="left"/>
    </xf>
    <xf numFmtId="2" fontId="1" fillId="0" borderId="22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25" fillId="0" borderId="0" xfId="0" applyFont="1" applyBorder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1" fillId="0" borderId="2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2" fontId="1" fillId="0" borderId="25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83</xdr:row>
          <xdr:rowOff>180975</xdr:rowOff>
        </xdr:from>
        <xdr:to>
          <xdr:col>5</xdr:col>
          <xdr:colOff>352425</xdr:colOff>
          <xdr:row>84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45</xdr:row>
          <xdr:rowOff>209550</xdr:rowOff>
        </xdr:from>
        <xdr:to>
          <xdr:col>5</xdr:col>
          <xdr:colOff>352425</xdr:colOff>
          <xdr:row>46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9"/>
  <sheetViews>
    <sheetView topLeftCell="A25" zoomScale="70" zoomScaleNormal="70" workbookViewId="0">
      <selection activeCell="B34" sqref="B34:B35"/>
    </sheetView>
  </sheetViews>
  <sheetFormatPr defaultColWidth="15" defaultRowHeight="21" x14ac:dyDescent="0.35"/>
  <cols>
    <col min="1" max="1" width="4.375" style="13" bestFit="1" customWidth="1"/>
    <col min="2" max="2" width="37" style="13" customWidth="1"/>
    <col min="3" max="3" width="8.875" style="13" hidden="1" customWidth="1"/>
    <col min="4" max="4" width="10.375" style="13" hidden="1" customWidth="1"/>
    <col min="5" max="5" width="10.875" style="13" hidden="1" customWidth="1"/>
    <col min="6" max="6" width="8.375" style="13" hidden="1" customWidth="1"/>
    <col min="7" max="7" width="10.875" style="13" hidden="1" customWidth="1"/>
    <col min="8" max="9" width="7.75" style="62" customWidth="1"/>
    <col min="10" max="11" width="7.75" style="63" customWidth="1"/>
    <col min="12" max="14" width="7.75" style="64" customWidth="1"/>
    <col min="15" max="15" width="6.875" style="64" customWidth="1"/>
    <col min="16" max="17" width="6.25" style="66" bestFit="1" customWidth="1"/>
    <col min="18" max="18" width="6.25" style="65" bestFit="1" customWidth="1"/>
    <col min="19" max="19" width="6.25" style="66" bestFit="1" customWidth="1"/>
    <col min="20" max="20" width="5.125" style="68" bestFit="1" customWidth="1"/>
    <col min="21" max="21" width="5.125" style="13" customWidth="1"/>
    <col min="22" max="22" width="6.75" style="13" customWidth="1"/>
    <col min="23" max="16384" width="15" style="13"/>
  </cols>
  <sheetData>
    <row r="1" spans="1:22" s="47" customFormat="1" ht="46.5" customHeight="1" x14ac:dyDescent="0.35">
      <c r="A1" s="72"/>
      <c r="B1" s="69" t="s">
        <v>0</v>
      </c>
      <c r="C1" s="73" t="s">
        <v>1</v>
      </c>
      <c r="D1" s="73" t="s">
        <v>29</v>
      </c>
      <c r="E1" s="73" t="s">
        <v>0</v>
      </c>
      <c r="F1" s="73" t="s">
        <v>42</v>
      </c>
      <c r="G1" s="73" t="s">
        <v>34</v>
      </c>
      <c r="H1" s="79">
        <v>1.1000000000000001</v>
      </c>
      <c r="I1" s="79">
        <v>1.2</v>
      </c>
      <c r="J1" s="113">
        <v>2.1</v>
      </c>
      <c r="K1" s="113">
        <v>2.2000000000000002</v>
      </c>
      <c r="L1" s="114">
        <v>3.1</v>
      </c>
      <c r="M1" s="114">
        <v>3.2</v>
      </c>
      <c r="N1" s="114">
        <v>3.3</v>
      </c>
      <c r="O1" s="114">
        <v>3.4</v>
      </c>
      <c r="P1" s="115" t="s">
        <v>26</v>
      </c>
      <c r="Q1" s="115" t="s">
        <v>32</v>
      </c>
      <c r="R1" s="116" t="s">
        <v>27</v>
      </c>
      <c r="S1" s="116" t="s">
        <v>33</v>
      </c>
      <c r="T1" s="117">
        <v>5</v>
      </c>
    </row>
    <row r="2" spans="1:22" ht="23.25" x14ac:dyDescent="0.35">
      <c r="A2" s="78">
        <v>1</v>
      </c>
      <c r="B2" s="118" t="s">
        <v>30</v>
      </c>
      <c r="C2" s="118">
        <v>1</v>
      </c>
      <c r="D2" s="118">
        <v>0</v>
      </c>
      <c r="E2" s="118">
        <v>1</v>
      </c>
      <c r="F2" s="118">
        <v>0</v>
      </c>
      <c r="G2" s="118">
        <v>0</v>
      </c>
      <c r="H2" s="119">
        <v>4</v>
      </c>
      <c r="I2" s="119">
        <v>4</v>
      </c>
      <c r="J2" s="120">
        <v>5</v>
      </c>
      <c r="K2" s="120">
        <v>5</v>
      </c>
      <c r="L2" s="121">
        <v>5</v>
      </c>
      <c r="M2" s="121">
        <v>5</v>
      </c>
      <c r="N2" s="121">
        <v>5</v>
      </c>
      <c r="O2" s="121">
        <v>5</v>
      </c>
      <c r="P2" s="122">
        <v>5</v>
      </c>
      <c r="Q2" s="122">
        <v>5</v>
      </c>
      <c r="R2" s="123">
        <v>5</v>
      </c>
      <c r="S2" s="123">
        <v>5</v>
      </c>
      <c r="T2" s="124">
        <v>5</v>
      </c>
      <c r="V2" s="47"/>
    </row>
    <row r="3" spans="1:22" ht="23.25" x14ac:dyDescent="0.35">
      <c r="A3" s="70">
        <v>2</v>
      </c>
      <c r="B3" s="118" t="s">
        <v>48</v>
      </c>
      <c r="C3" s="118">
        <v>1</v>
      </c>
      <c r="D3" s="118">
        <v>1</v>
      </c>
      <c r="E3" s="118">
        <v>1</v>
      </c>
      <c r="F3" s="118">
        <v>0</v>
      </c>
      <c r="G3" s="118">
        <v>1</v>
      </c>
      <c r="H3" s="119">
        <v>4</v>
      </c>
      <c r="I3" s="119">
        <v>4</v>
      </c>
      <c r="J3" s="120">
        <v>5</v>
      </c>
      <c r="K3" s="120">
        <v>5</v>
      </c>
      <c r="L3" s="121">
        <v>5</v>
      </c>
      <c r="M3" s="121">
        <v>5</v>
      </c>
      <c r="N3" s="121">
        <v>5</v>
      </c>
      <c r="O3" s="121">
        <v>5</v>
      </c>
      <c r="P3" s="122">
        <v>2</v>
      </c>
      <c r="Q3" s="122">
        <v>2</v>
      </c>
      <c r="R3" s="123">
        <v>4</v>
      </c>
      <c r="S3" s="123">
        <v>4</v>
      </c>
      <c r="T3" s="124">
        <v>4</v>
      </c>
      <c r="V3" s="47"/>
    </row>
    <row r="4" spans="1:22" ht="23.25" x14ac:dyDescent="0.35">
      <c r="A4" s="78">
        <v>3</v>
      </c>
      <c r="B4" s="118" t="s">
        <v>30</v>
      </c>
      <c r="C4" s="118">
        <v>0</v>
      </c>
      <c r="D4" s="118">
        <v>0</v>
      </c>
      <c r="E4" s="118">
        <v>1</v>
      </c>
      <c r="F4" s="118">
        <v>1</v>
      </c>
      <c r="G4" s="118">
        <v>0</v>
      </c>
      <c r="H4" s="119">
        <v>4</v>
      </c>
      <c r="I4" s="119">
        <v>4</v>
      </c>
      <c r="J4" s="120">
        <v>4</v>
      </c>
      <c r="K4" s="120">
        <v>5</v>
      </c>
      <c r="L4" s="121">
        <v>5</v>
      </c>
      <c r="M4" s="121">
        <v>5</v>
      </c>
      <c r="N4" s="121">
        <v>5</v>
      </c>
      <c r="O4" s="121">
        <v>5</v>
      </c>
      <c r="P4" s="122">
        <v>5</v>
      </c>
      <c r="Q4" s="122">
        <v>5</v>
      </c>
      <c r="R4" s="123">
        <v>5</v>
      </c>
      <c r="S4" s="123">
        <v>4</v>
      </c>
      <c r="T4" s="124">
        <v>5</v>
      </c>
      <c r="V4" s="47"/>
    </row>
    <row r="5" spans="1:22" ht="23.25" x14ac:dyDescent="0.35">
      <c r="A5" s="70">
        <v>4</v>
      </c>
      <c r="B5" s="118" t="s">
        <v>30</v>
      </c>
      <c r="C5" s="118">
        <v>1</v>
      </c>
      <c r="D5" s="118">
        <v>0</v>
      </c>
      <c r="E5" s="118">
        <v>0</v>
      </c>
      <c r="F5" s="118">
        <v>0</v>
      </c>
      <c r="G5" s="118">
        <v>1</v>
      </c>
      <c r="H5" s="119">
        <v>5</v>
      </c>
      <c r="I5" s="119">
        <v>4</v>
      </c>
      <c r="J5" s="120">
        <v>5</v>
      </c>
      <c r="K5" s="120">
        <v>5</v>
      </c>
      <c r="L5" s="121">
        <v>4</v>
      </c>
      <c r="M5" s="121">
        <v>4</v>
      </c>
      <c r="N5" s="121">
        <v>5</v>
      </c>
      <c r="O5" s="121">
        <v>5</v>
      </c>
      <c r="P5" s="122">
        <v>5</v>
      </c>
      <c r="Q5" s="122">
        <v>4</v>
      </c>
      <c r="R5" s="123">
        <v>5</v>
      </c>
      <c r="S5" s="123">
        <v>5</v>
      </c>
      <c r="T5" s="124">
        <v>5</v>
      </c>
      <c r="V5" s="47"/>
    </row>
    <row r="6" spans="1:22" ht="23.25" x14ac:dyDescent="0.35">
      <c r="A6" s="78">
        <v>5</v>
      </c>
      <c r="B6" s="118" t="s">
        <v>30</v>
      </c>
      <c r="C6" s="118">
        <v>0</v>
      </c>
      <c r="D6" s="118">
        <v>1</v>
      </c>
      <c r="E6" s="118">
        <v>1</v>
      </c>
      <c r="F6" s="118">
        <v>0</v>
      </c>
      <c r="G6" s="118">
        <v>1</v>
      </c>
      <c r="H6" s="119">
        <v>5</v>
      </c>
      <c r="I6" s="119">
        <v>5</v>
      </c>
      <c r="J6" s="120">
        <v>5</v>
      </c>
      <c r="K6" s="120">
        <v>5</v>
      </c>
      <c r="L6" s="121">
        <v>4</v>
      </c>
      <c r="M6" s="121">
        <v>5</v>
      </c>
      <c r="N6" s="121">
        <v>5</v>
      </c>
      <c r="O6" s="121">
        <v>5</v>
      </c>
      <c r="P6" s="122">
        <v>3</v>
      </c>
      <c r="Q6" s="122">
        <v>4</v>
      </c>
      <c r="R6" s="123">
        <v>5</v>
      </c>
      <c r="S6" s="123">
        <v>5</v>
      </c>
      <c r="T6" s="124">
        <v>5</v>
      </c>
      <c r="V6" s="47"/>
    </row>
    <row r="7" spans="1:22" ht="23.25" x14ac:dyDescent="0.35">
      <c r="A7" s="70">
        <v>6</v>
      </c>
      <c r="B7" s="118" t="s">
        <v>30</v>
      </c>
      <c r="C7" s="118">
        <v>0</v>
      </c>
      <c r="D7" s="118">
        <v>0</v>
      </c>
      <c r="E7" s="118">
        <v>1</v>
      </c>
      <c r="F7" s="118">
        <v>1</v>
      </c>
      <c r="G7" s="118">
        <v>1</v>
      </c>
      <c r="H7" s="119">
        <v>4</v>
      </c>
      <c r="I7" s="119">
        <v>4</v>
      </c>
      <c r="J7" s="120">
        <v>5</v>
      </c>
      <c r="K7" s="120">
        <v>5</v>
      </c>
      <c r="L7" s="121">
        <v>4</v>
      </c>
      <c r="M7" s="121">
        <v>3</v>
      </c>
      <c r="N7" s="121">
        <v>4</v>
      </c>
      <c r="O7" s="121">
        <v>4</v>
      </c>
      <c r="P7" s="122">
        <v>3</v>
      </c>
      <c r="Q7" s="122">
        <v>4</v>
      </c>
      <c r="R7" s="123">
        <v>4</v>
      </c>
      <c r="S7" s="123">
        <v>4</v>
      </c>
      <c r="T7" s="124">
        <v>5</v>
      </c>
      <c r="V7" s="47"/>
    </row>
    <row r="8" spans="1:22" ht="23.25" x14ac:dyDescent="0.35">
      <c r="A8" s="78">
        <v>7</v>
      </c>
      <c r="B8" s="118" t="s">
        <v>44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9">
        <v>5</v>
      </c>
      <c r="I8" s="119">
        <v>5</v>
      </c>
      <c r="J8" s="120">
        <v>5</v>
      </c>
      <c r="K8" s="120">
        <v>5</v>
      </c>
      <c r="L8" s="121">
        <v>5</v>
      </c>
      <c r="M8" s="121">
        <v>5</v>
      </c>
      <c r="N8" s="121">
        <v>5</v>
      </c>
      <c r="O8" s="121">
        <v>5</v>
      </c>
      <c r="P8" s="122">
        <v>4</v>
      </c>
      <c r="Q8" s="122">
        <v>4</v>
      </c>
      <c r="R8" s="123">
        <v>5</v>
      </c>
      <c r="S8" s="123">
        <v>5</v>
      </c>
      <c r="T8" s="124">
        <v>5</v>
      </c>
      <c r="V8" s="47"/>
    </row>
    <row r="9" spans="1:22" ht="23.25" x14ac:dyDescent="0.35">
      <c r="A9" s="70">
        <v>8</v>
      </c>
      <c r="B9" s="118" t="s">
        <v>49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9">
        <v>4</v>
      </c>
      <c r="I9" s="119">
        <v>3</v>
      </c>
      <c r="J9" s="120">
        <v>4</v>
      </c>
      <c r="K9" s="120">
        <v>4</v>
      </c>
      <c r="L9" s="121">
        <v>4</v>
      </c>
      <c r="M9" s="121">
        <v>4</v>
      </c>
      <c r="N9" s="121">
        <v>4</v>
      </c>
      <c r="O9" s="121">
        <v>4</v>
      </c>
      <c r="P9" s="122">
        <v>3</v>
      </c>
      <c r="Q9" s="122">
        <v>4</v>
      </c>
      <c r="R9" s="123">
        <v>4</v>
      </c>
      <c r="S9" s="123">
        <v>4</v>
      </c>
      <c r="T9" s="124">
        <v>4</v>
      </c>
      <c r="V9" s="47"/>
    </row>
    <row r="10" spans="1:22" ht="23.25" x14ac:dyDescent="0.35">
      <c r="A10" s="78">
        <v>9</v>
      </c>
      <c r="B10" s="118" t="s">
        <v>49</v>
      </c>
      <c r="C10" s="118">
        <v>0</v>
      </c>
      <c r="D10" s="118">
        <v>1</v>
      </c>
      <c r="E10" s="118">
        <v>1</v>
      </c>
      <c r="F10" s="118">
        <v>0</v>
      </c>
      <c r="G10" s="118">
        <v>1</v>
      </c>
      <c r="H10" s="119">
        <v>5</v>
      </c>
      <c r="I10" s="119">
        <v>5</v>
      </c>
      <c r="J10" s="120">
        <v>5</v>
      </c>
      <c r="K10" s="120">
        <v>5</v>
      </c>
      <c r="L10" s="121">
        <v>5</v>
      </c>
      <c r="M10" s="121">
        <v>5</v>
      </c>
      <c r="N10" s="121">
        <v>5</v>
      </c>
      <c r="O10" s="121">
        <v>5</v>
      </c>
      <c r="P10" s="122">
        <v>1</v>
      </c>
      <c r="Q10" s="122">
        <v>4</v>
      </c>
      <c r="R10" s="123">
        <v>5</v>
      </c>
      <c r="S10" s="123">
        <v>5</v>
      </c>
      <c r="T10" s="124">
        <v>5</v>
      </c>
      <c r="V10" s="47"/>
    </row>
    <row r="11" spans="1:22" ht="23.25" x14ac:dyDescent="0.35">
      <c r="A11" s="70">
        <v>10</v>
      </c>
      <c r="B11" s="118" t="s">
        <v>28</v>
      </c>
      <c r="C11" s="118">
        <v>0</v>
      </c>
      <c r="D11" s="118">
        <v>0</v>
      </c>
      <c r="E11" s="118">
        <v>0</v>
      </c>
      <c r="F11" s="118">
        <v>1</v>
      </c>
      <c r="G11" s="118">
        <v>1</v>
      </c>
      <c r="H11" s="119">
        <v>4</v>
      </c>
      <c r="I11" s="119">
        <v>4</v>
      </c>
      <c r="J11" s="120">
        <v>5</v>
      </c>
      <c r="K11" s="120">
        <v>5</v>
      </c>
      <c r="L11" s="121">
        <v>3</v>
      </c>
      <c r="M11" s="121">
        <v>5</v>
      </c>
      <c r="N11" s="121">
        <v>4</v>
      </c>
      <c r="O11" s="121">
        <v>4</v>
      </c>
      <c r="P11" s="122">
        <v>2</v>
      </c>
      <c r="Q11" s="122">
        <v>4</v>
      </c>
      <c r="R11" s="123">
        <v>4</v>
      </c>
      <c r="S11" s="123">
        <v>4</v>
      </c>
      <c r="T11" s="124">
        <v>4</v>
      </c>
      <c r="V11" s="47"/>
    </row>
    <row r="12" spans="1:22" ht="23.25" x14ac:dyDescent="0.35">
      <c r="A12" s="78">
        <v>11</v>
      </c>
      <c r="B12" s="118" t="s">
        <v>44</v>
      </c>
      <c r="C12" s="118">
        <v>0</v>
      </c>
      <c r="D12" s="118">
        <v>1</v>
      </c>
      <c r="E12" s="118">
        <v>0</v>
      </c>
      <c r="F12" s="118">
        <v>1</v>
      </c>
      <c r="G12" s="118">
        <v>0</v>
      </c>
      <c r="H12" s="119">
        <v>5</v>
      </c>
      <c r="I12" s="119">
        <v>5</v>
      </c>
      <c r="J12" s="120">
        <v>5</v>
      </c>
      <c r="K12" s="120">
        <v>5</v>
      </c>
      <c r="L12" s="121">
        <v>5</v>
      </c>
      <c r="M12" s="121">
        <v>5</v>
      </c>
      <c r="N12" s="121">
        <v>5</v>
      </c>
      <c r="O12" s="121">
        <v>5</v>
      </c>
      <c r="P12" s="122">
        <v>1</v>
      </c>
      <c r="Q12" s="122">
        <v>2</v>
      </c>
      <c r="R12" s="123">
        <v>4</v>
      </c>
      <c r="S12" s="123">
        <v>3</v>
      </c>
      <c r="T12" s="124">
        <v>5</v>
      </c>
      <c r="V12" s="47"/>
    </row>
    <row r="13" spans="1:22" ht="23.25" x14ac:dyDescent="0.35">
      <c r="A13" s="70">
        <v>12</v>
      </c>
      <c r="B13" s="118" t="s">
        <v>44</v>
      </c>
      <c r="C13" s="118">
        <v>0</v>
      </c>
      <c r="D13" s="118">
        <v>0</v>
      </c>
      <c r="E13" s="118">
        <v>0</v>
      </c>
      <c r="F13" s="118">
        <v>0</v>
      </c>
      <c r="G13" s="118">
        <v>1</v>
      </c>
      <c r="H13" s="119">
        <v>4</v>
      </c>
      <c r="I13" s="119">
        <v>5</v>
      </c>
      <c r="J13" s="120">
        <v>5</v>
      </c>
      <c r="K13" s="120">
        <v>5</v>
      </c>
      <c r="L13" s="121">
        <v>4</v>
      </c>
      <c r="M13" s="121">
        <v>4</v>
      </c>
      <c r="N13" s="121">
        <v>5</v>
      </c>
      <c r="O13" s="121">
        <v>5</v>
      </c>
      <c r="P13" s="122">
        <v>2</v>
      </c>
      <c r="Q13" s="122">
        <v>3</v>
      </c>
      <c r="R13" s="123">
        <v>3</v>
      </c>
      <c r="S13" s="123">
        <v>4</v>
      </c>
      <c r="T13" s="124">
        <v>5</v>
      </c>
      <c r="V13" s="47"/>
    </row>
    <row r="14" spans="1:22" ht="23.25" x14ac:dyDescent="0.35">
      <c r="A14" s="78">
        <v>13</v>
      </c>
      <c r="B14" s="118" t="s">
        <v>31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9">
        <v>5</v>
      </c>
      <c r="I14" s="119">
        <v>5</v>
      </c>
      <c r="J14" s="120">
        <v>5</v>
      </c>
      <c r="K14" s="120">
        <v>5</v>
      </c>
      <c r="L14" s="121">
        <v>5</v>
      </c>
      <c r="M14" s="121">
        <v>5</v>
      </c>
      <c r="N14" s="121">
        <v>5</v>
      </c>
      <c r="O14" s="121">
        <v>5</v>
      </c>
      <c r="P14" s="122">
        <v>5</v>
      </c>
      <c r="Q14" s="122">
        <v>5</v>
      </c>
      <c r="R14" s="123">
        <v>5</v>
      </c>
      <c r="S14" s="123">
        <v>5</v>
      </c>
      <c r="T14" s="124">
        <v>5</v>
      </c>
      <c r="V14" s="47"/>
    </row>
    <row r="15" spans="1:22" ht="23.25" x14ac:dyDescent="0.35">
      <c r="A15" s="70">
        <v>14</v>
      </c>
      <c r="B15" s="118" t="s">
        <v>31</v>
      </c>
      <c r="C15" s="118">
        <v>1</v>
      </c>
      <c r="D15" s="118">
        <v>1</v>
      </c>
      <c r="E15" s="118">
        <v>1</v>
      </c>
      <c r="F15" s="118">
        <v>0</v>
      </c>
      <c r="G15" s="118">
        <v>0</v>
      </c>
      <c r="H15" s="119">
        <v>5</v>
      </c>
      <c r="I15" s="119">
        <v>5</v>
      </c>
      <c r="J15" s="120">
        <v>5</v>
      </c>
      <c r="K15" s="120">
        <v>5</v>
      </c>
      <c r="L15" s="121">
        <v>5</v>
      </c>
      <c r="M15" s="121">
        <v>5</v>
      </c>
      <c r="N15" s="121">
        <v>5</v>
      </c>
      <c r="O15" s="121">
        <v>4</v>
      </c>
      <c r="P15" s="122">
        <v>3</v>
      </c>
      <c r="Q15" s="122">
        <v>3</v>
      </c>
      <c r="R15" s="123">
        <v>4</v>
      </c>
      <c r="S15" s="123">
        <v>4</v>
      </c>
      <c r="T15" s="124">
        <v>5</v>
      </c>
      <c r="V15" s="47"/>
    </row>
    <row r="16" spans="1:22" ht="23.25" x14ac:dyDescent="0.35">
      <c r="A16" s="78">
        <v>15</v>
      </c>
      <c r="B16" s="118" t="s">
        <v>31</v>
      </c>
      <c r="C16" s="118">
        <v>0</v>
      </c>
      <c r="D16" s="118">
        <v>0</v>
      </c>
      <c r="E16" s="118">
        <v>1</v>
      </c>
      <c r="F16" s="118">
        <v>0</v>
      </c>
      <c r="G16" s="118">
        <v>0</v>
      </c>
      <c r="H16" s="119">
        <v>5</v>
      </c>
      <c r="I16" s="119">
        <v>5</v>
      </c>
      <c r="J16" s="120">
        <v>5</v>
      </c>
      <c r="K16" s="120">
        <v>5</v>
      </c>
      <c r="L16" s="121">
        <v>5</v>
      </c>
      <c r="M16" s="121">
        <v>5</v>
      </c>
      <c r="N16" s="121">
        <v>5</v>
      </c>
      <c r="O16" s="121">
        <v>5</v>
      </c>
      <c r="P16" s="122">
        <v>3</v>
      </c>
      <c r="Q16" s="122">
        <v>3</v>
      </c>
      <c r="R16" s="123">
        <v>5</v>
      </c>
      <c r="S16" s="123">
        <v>5</v>
      </c>
      <c r="T16" s="124">
        <v>5</v>
      </c>
      <c r="V16" s="47"/>
    </row>
    <row r="17" spans="1:48" ht="23.25" x14ac:dyDescent="0.35">
      <c r="A17" s="70">
        <v>16</v>
      </c>
      <c r="B17" s="118" t="s">
        <v>31</v>
      </c>
      <c r="C17" s="118">
        <v>0</v>
      </c>
      <c r="D17" s="118">
        <v>0</v>
      </c>
      <c r="E17" s="118">
        <v>1</v>
      </c>
      <c r="F17" s="118">
        <v>1</v>
      </c>
      <c r="G17" s="118">
        <v>1</v>
      </c>
      <c r="H17" s="119">
        <v>5</v>
      </c>
      <c r="I17" s="119">
        <v>5</v>
      </c>
      <c r="J17" s="120">
        <v>5</v>
      </c>
      <c r="K17" s="120">
        <v>5</v>
      </c>
      <c r="L17" s="121">
        <v>5</v>
      </c>
      <c r="M17" s="121">
        <v>5</v>
      </c>
      <c r="N17" s="121">
        <v>5</v>
      </c>
      <c r="O17" s="121">
        <v>5</v>
      </c>
      <c r="P17" s="122">
        <v>4</v>
      </c>
      <c r="Q17" s="122">
        <v>4</v>
      </c>
      <c r="R17" s="123">
        <v>5</v>
      </c>
      <c r="S17" s="123">
        <v>5</v>
      </c>
      <c r="T17" s="124">
        <v>5</v>
      </c>
      <c r="V17" s="47"/>
    </row>
    <row r="18" spans="1:48" ht="23.25" x14ac:dyDescent="0.35">
      <c r="A18" s="78">
        <v>17</v>
      </c>
      <c r="B18" s="118" t="s">
        <v>31</v>
      </c>
      <c r="C18" s="118">
        <v>0</v>
      </c>
      <c r="D18" s="118">
        <v>0</v>
      </c>
      <c r="E18" s="118">
        <v>0</v>
      </c>
      <c r="F18" s="118">
        <v>1</v>
      </c>
      <c r="G18" s="118">
        <v>0</v>
      </c>
      <c r="H18" s="119">
        <v>4</v>
      </c>
      <c r="I18" s="119">
        <v>4</v>
      </c>
      <c r="J18" s="120">
        <v>4</v>
      </c>
      <c r="K18" s="120">
        <v>4</v>
      </c>
      <c r="L18" s="121">
        <v>4</v>
      </c>
      <c r="M18" s="121">
        <v>4</v>
      </c>
      <c r="N18" s="121">
        <v>3</v>
      </c>
      <c r="O18" s="121">
        <v>3</v>
      </c>
      <c r="P18" s="122">
        <v>3</v>
      </c>
      <c r="Q18" s="122">
        <v>3</v>
      </c>
      <c r="R18" s="123">
        <v>4</v>
      </c>
      <c r="S18" s="123">
        <v>3</v>
      </c>
      <c r="T18" s="124">
        <v>4</v>
      </c>
      <c r="V18" s="47"/>
    </row>
    <row r="19" spans="1:48" ht="23.25" x14ac:dyDescent="0.35">
      <c r="A19" s="70">
        <v>18</v>
      </c>
      <c r="B19" s="118" t="s">
        <v>48</v>
      </c>
      <c r="C19" s="118">
        <v>0</v>
      </c>
      <c r="D19" s="118">
        <v>0</v>
      </c>
      <c r="E19" s="118">
        <v>1</v>
      </c>
      <c r="F19" s="118">
        <v>1</v>
      </c>
      <c r="G19" s="118">
        <v>1</v>
      </c>
      <c r="H19" s="119">
        <v>5</v>
      </c>
      <c r="I19" s="119">
        <v>5</v>
      </c>
      <c r="J19" s="120">
        <v>5</v>
      </c>
      <c r="K19" s="120">
        <v>5</v>
      </c>
      <c r="L19" s="121">
        <v>5</v>
      </c>
      <c r="M19" s="121">
        <v>5</v>
      </c>
      <c r="N19" s="121">
        <v>5</v>
      </c>
      <c r="O19" s="121">
        <v>5</v>
      </c>
      <c r="P19" s="122">
        <v>3</v>
      </c>
      <c r="Q19" s="122">
        <v>3</v>
      </c>
      <c r="R19" s="123">
        <v>4</v>
      </c>
      <c r="S19" s="123">
        <v>4</v>
      </c>
      <c r="T19" s="124">
        <v>4</v>
      </c>
      <c r="V19" s="47"/>
    </row>
    <row r="20" spans="1:48" ht="23.25" x14ac:dyDescent="0.35">
      <c r="A20" s="78">
        <v>19</v>
      </c>
      <c r="B20" s="118" t="s">
        <v>31</v>
      </c>
      <c r="C20" s="118">
        <v>0</v>
      </c>
      <c r="D20" s="118">
        <v>0</v>
      </c>
      <c r="E20" s="118">
        <v>1</v>
      </c>
      <c r="F20" s="118">
        <v>0</v>
      </c>
      <c r="G20" s="118">
        <v>1</v>
      </c>
      <c r="H20" s="119">
        <v>5</v>
      </c>
      <c r="I20" s="119">
        <v>5</v>
      </c>
      <c r="J20" s="120">
        <v>5</v>
      </c>
      <c r="K20" s="120">
        <v>5</v>
      </c>
      <c r="L20" s="121">
        <v>5</v>
      </c>
      <c r="M20" s="121">
        <v>5</v>
      </c>
      <c r="N20" s="121">
        <v>4</v>
      </c>
      <c r="O20" s="121">
        <v>4</v>
      </c>
      <c r="P20" s="122">
        <v>2</v>
      </c>
      <c r="Q20" s="122">
        <v>2</v>
      </c>
      <c r="R20" s="123">
        <v>4</v>
      </c>
      <c r="S20" s="123">
        <v>4</v>
      </c>
      <c r="T20" s="124">
        <v>4</v>
      </c>
      <c r="V20" s="47"/>
    </row>
    <row r="21" spans="1:48" ht="23.25" x14ac:dyDescent="0.35">
      <c r="A21" s="70">
        <v>20</v>
      </c>
      <c r="B21" s="118" t="s">
        <v>50</v>
      </c>
      <c r="C21" s="118">
        <v>1</v>
      </c>
      <c r="D21" s="118">
        <v>0</v>
      </c>
      <c r="E21" s="118">
        <v>1</v>
      </c>
      <c r="F21" s="118">
        <v>0</v>
      </c>
      <c r="G21" s="118">
        <v>1</v>
      </c>
      <c r="H21" s="119">
        <v>5</v>
      </c>
      <c r="I21" s="119">
        <v>5</v>
      </c>
      <c r="J21" s="120">
        <v>5</v>
      </c>
      <c r="K21" s="120">
        <v>5</v>
      </c>
      <c r="L21" s="121">
        <v>5</v>
      </c>
      <c r="M21" s="121">
        <v>5</v>
      </c>
      <c r="N21" s="121">
        <v>5</v>
      </c>
      <c r="O21" s="121">
        <v>5</v>
      </c>
      <c r="P21" s="122">
        <v>5</v>
      </c>
      <c r="Q21" s="122">
        <v>5</v>
      </c>
      <c r="R21" s="123">
        <v>5</v>
      </c>
      <c r="S21" s="123">
        <v>5</v>
      </c>
      <c r="T21" s="124">
        <v>5</v>
      </c>
      <c r="V21" s="47"/>
    </row>
    <row r="22" spans="1:48" ht="23.25" x14ac:dyDescent="0.35">
      <c r="A22" s="78">
        <v>21</v>
      </c>
      <c r="B22" s="118" t="s">
        <v>49</v>
      </c>
      <c r="C22" s="118">
        <v>2</v>
      </c>
      <c r="D22" s="118">
        <v>0</v>
      </c>
      <c r="E22" s="118">
        <v>1</v>
      </c>
      <c r="F22" s="118">
        <v>0</v>
      </c>
      <c r="G22" s="118">
        <v>1</v>
      </c>
      <c r="H22" s="119">
        <v>5</v>
      </c>
      <c r="I22" s="119">
        <v>5</v>
      </c>
      <c r="J22" s="120">
        <v>5</v>
      </c>
      <c r="K22" s="120">
        <v>5</v>
      </c>
      <c r="L22" s="121">
        <v>5</v>
      </c>
      <c r="M22" s="121">
        <v>5</v>
      </c>
      <c r="N22" s="121">
        <v>5</v>
      </c>
      <c r="O22" s="121">
        <v>5</v>
      </c>
      <c r="P22" s="122">
        <v>3</v>
      </c>
      <c r="Q22" s="122">
        <v>3</v>
      </c>
      <c r="R22" s="123">
        <v>5</v>
      </c>
      <c r="S22" s="123">
        <v>5</v>
      </c>
      <c r="T22" s="124">
        <v>5</v>
      </c>
      <c r="V22" s="47"/>
    </row>
    <row r="23" spans="1:48" ht="23.25" x14ac:dyDescent="0.35">
      <c r="A23" s="70">
        <v>22</v>
      </c>
      <c r="B23" s="118" t="s">
        <v>30</v>
      </c>
      <c r="C23" s="118">
        <v>3</v>
      </c>
      <c r="D23" s="118">
        <v>0</v>
      </c>
      <c r="E23" s="118">
        <v>1</v>
      </c>
      <c r="F23" s="118">
        <v>0</v>
      </c>
      <c r="G23" s="118">
        <v>1</v>
      </c>
      <c r="H23" s="119">
        <v>5</v>
      </c>
      <c r="I23" s="119">
        <v>5</v>
      </c>
      <c r="J23" s="120">
        <v>5</v>
      </c>
      <c r="K23" s="120">
        <v>5</v>
      </c>
      <c r="L23" s="121">
        <v>5</v>
      </c>
      <c r="M23" s="121">
        <v>5</v>
      </c>
      <c r="N23" s="121">
        <v>5</v>
      </c>
      <c r="O23" s="121">
        <v>5</v>
      </c>
      <c r="P23" s="122">
        <v>5</v>
      </c>
      <c r="Q23" s="122">
        <v>5</v>
      </c>
      <c r="R23" s="123">
        <v>5</v>
      </c>
      <c r="S23" s="123">
        <v>5</v>
      </c>
      <c r="T23" s="124">
        <v>5</v>
      </c>
      <c r="V23" s="47"/>
    </row>
    <row r="24" spans="1:48" s="67" customFormat="1" ht="23.25" x14ac:dyDescent="0.35">
      <c r="A24" s="13"/>
      <c r="B24" s="13"/>
      <c r="C24" s="76">
        <f>COUNTIF(C2:C23,1)</f>
        <v>6</v>
      </c>
      <c r="D24" s="76">
        <f t="shared" ref="D24:G24" si="0">COUNTIF(D2:D23,1)</f>
        <v>6</v>
      </c>
      <c r="E24" s="76">
        <f t="shared" si="0"/>
        <v>15</v>
      </c>
      <c r="F24" s="76">
        <f t="shared" si="0"/>
        <v>8</v>
      </c>
      <c r="G24" s="76">
        <f t="shared" si="0"/>
        <v>14</v>
      </c>
      <c r="H24" s="77">
        <f>AVERAGE(H2:H23)</f>
        <v>4.6363636363636367</v>
      </c>
      <c r="I24" s="77">
        <f t="shared" ref="I24:T24" si="1">AVERAGE(I2:I23)</f>
        <v>4.5909090909090908</v>
      </c>
      <c r="J24" s="77">
        <f t="shared" si="1"/>
        <v>4.8636363636363633</v>
      </c>
      <c r="K24" s="77">
        <f t="shared" si="1"/>
        <v>4.9090909090909092</v>
      </c>
      <c r="L24" s="77">
        <f t="shared" si="1"/>
        <v>4.6363636363636367</v>
      </c>
      <c r="M24" s="77">
        <f t="shared" si="1"/>
        <v>4.7272727272727275</v>
      </c>
      <c r="N24" s="77">
        <f t="shared" si="1"/>
        <v>4.7272727272727275</v>
      </c>
      <c r="O24" s="77">
        <f t="shared" si="1"/>
        <v>4.6818181818181817</v>
      </c>
      <c r="P24" s="77">
        <f t="shared" si="1"/>
        <v>3.2727272727272729</v>
      </c>
      <c r="Q24" s="77">
        <f t="shared" si="1"/>
        <v>3.6818181818181817</v>
      </c>
      <c r="R24" s="77">
        <f t="shared" si="1"/>
        <v>4.5</v>
      </c>
      <c r="S24" s="77">
        <f t="shared" si="1"/>
        <v>4.4090909090909092</v>
      </c>
      <c r="T24" s="77">
        <f t="shared" si="1"/>
        <v>4.7272727272727275</v>
      </c>
      <c r="U24" s="71">
        <f>AVERAGE(H24:O24,T24:T24)</f>
        <v>4.7222222222222223</v>
      </c>
      <c r="V24" s="4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67" customFormat="1" ht="23.25" x14ac:dyDescent="0.35">
      <c r="A25" s="13"/>
      <c r="B25" s="13"/>
      <c r="C25" s="71">
        <f>STDEV(C2:C23)</f>
        <v>0.80178372573727319</v>
      </c>
      <c r="D25" s="71">
        <f t="shared" ref="D25:G25" si="2">STDEV(D2:D23)</f>
        <v>0.45584230583855179</v>
      </c>
      <c r="E25" s="71">
        <f t="shared" si="2"/>
        <v>0.47673129462279618</v>
      </c>
      <c r="F25" s="71">
        <f t="shared" si="2"/>
        <v>0.49236596391733095</v>
      </c>
      <c r="G25" s="71">
        <f t="shared" si="2"/>
        <v>0.49236596391733095</v>
      </c>
      <c r="H25" s="71">
        <f>STDEV(H2:H23)</f>
        <v>0.49236596391732967</v>
      </c>
      <c r="I25" s="71">
        <f t="shared" ref="I25:T25" si="3">STDEV(I2:I23)</f>
        <v>0.59032605269024696</v>
      </c>
      <c r="J25" s="71">
        <f t="shared" si="3"/>
        <v>0.35125008665710439</v>
      </c>
      <c r="K25" s="71">
        <f t="shared" si="3"/>
        <v>0.29424494316824984</v>
      </c>
      <c r="L25" s="71">
        <f t="shared" si="3"/>
        <v>0.58108720314797546</v>
      </c>
      <c r="M25" s="71">
        <f t="shared" si="3"/>
        <v>0.55048188256318076</v>
      </c>
      <c r="N25" s="71">
        <f t="shared" si="3"/>
        <v>0.55048188256318076</v>
      </c>
      <c r="O25" s="71">
        <f t="shared" si="3"/>
        <v>0.56790036318954884</v>
      </c>
      <c r="P25" s="71">
        <f t="shared" si="3"/>
        <v>1.315903389919538</v>
      </c>
      <c r="Q25" s="71">
        <f t="shared" si="3"/>
        <v>0.99457402398086392</v>
      </c>
      <c r="R25" s="71">
        <f t="shared" si="3"/>
        <v>0.59761430466719678</v>
      </c>
      <c r="S25" s="71">
        <f t="shared" si="3"/>
        <v>0.66612532133446445</v>
      </c>
      <c r="T25" s="71">
        <f t="shared" si="3"/>
        <v>0.45584230583855179</v>
      </c>
      <c r="U25" s="71">
        <f>AVERAGE(H25:O25,T25:T25)</f>
        <v>0.492664520415041</v>
      </c>
      <c r="V25" s="4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ht="23.25" x14ac:dyDescent="0.35">
      <c r="H26" s="13"/>
      <c r="I26" s="80">
        <f>STDEV(H2:I23)</f>
        <v>0.53769140846767904</v>
      </c>
      <c r="J26" s="13"/>
      <c r="K26" s="80">
        <f>STDEVA(J2:K23)</f>
        <v>0.32103822064055026</v>
      </c>
      <c r="L26" s="13"/>
      <c r="M26" s="13"/>
      <c r="N26" s="13"/>
      <c r="O26" s="80">
        <f>STDEVA(L2:O23)</f>
        <v>0.5541474666891788</v>
      </c>
      <c r="P26" s="13"/>
      <c r="Q26" s="80">
        <f>STDEVA(P2:Q23)</f>
        <v>1.1711381139855361</v>
      </c>
      <c r="R26" s="13"/>
      <c r="S26" s="80">
        <f>STDEVA(R2:S23)</f>
        <v>0.62708426252333827</v>
      </c>
      <c r="T26" s="80">
        <f>STDEVA(T2:T23)</f>
        <v>0.45584230583855179</v>
      </c>
      <c r="V26" s="47"/>
    </row>
    <row r="27" spans="1:48" ht="23.25" x14ac:dyDescent="0.35">
      <c r="H27" s="13"/>
      <c r="I27" s="81">
        <f>AVERAGE(H2:I23)</f>
        <v>4.6136363636363633</v>
      </c>
      <c r="J27" s="13"/>
      <c r="K27" s="81">
        <f>AVERAGE(J2:K23)</f>
        <v>4.8863636363636367</v>
      </c>
      <c r="L27" s="13"/>
      <c r="M27" s="13"/>
      <c r="N27" s="13"/>
      <c r="O27" s="81">
        <f>AVERAGE(L2:O23)</f>
        <v>4.6931818181818183</v>
      </c>
      <c r="P27" s="13"/>
      <c r="Q27" s="81">
        <f>AVERAGE(P2:Q23)</f>
        <v>3.4772727272727271</v>
      </c>
      <c r="R27" s="13"/>
      <c r="S27" s="81">
        <f>AVERAGE(R2:S23)</f>
        <v>4.4545454545454541</v>
      </c>
      <c r="T27" s="81">
        <f>AVERAGE(T2:T23)</f>
        <v>4.7272727272727275</v>
      </c>
      <c r="V27" s="47"/>
    </row>
    <row r="28" spans="1:48" ht="23.25" x14ac:dyDescent="0.35">
      <c r="B28" s="1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47"/>
    </row>
    <row r="29" spans="1:48" ht="23.25" x14ac:dyDescent="0.35">
      <c r="B29" s="149" t="s">
        <v>30</v>
      </c>
      <c r="C29" s="150"/>
      <c r="D29" s="150"/>
      <c r="E29" s="150"/>
      <c r="F29" s="150"/>
      <c r="G29" s="150"/>
      <c r="H29" s="150">
        <v>6</v>
      </c>
      <c r="I29" s="150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V29" s="47"/>
    </row>
    <row r="30" spans="1:48" ht="23.25" x14ac:dyDescent="0.35">
      <c r="B30" s="149" t="s">
        <v>44</v>
      </c>
      <c r="C30" s="150"/>
      <c r="D30" s="150"/>
      <c r="E30" s="150"/>
      <c r="F30" s="150"/>
      <c r="G30" s="150"/>
      <c r="H30" s="150">
        <v>3</v>
      </c>
      <c r="I30" s="150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47"/>
    </row>
    <row r="31" spans="1:48" x14ac:dyDescent="0.35">
      <c r="B31" s="149" t="s">
        <v>49</v>
      </c>
      <c r="C31" s="150"/>
      <c r="D31" s="150"/>
      <c r="E31" s="150"/>
      <c r="F31" s="150"/>
      <c r="G31" s="150"/>
      <c r="H31" s="150">
        <v>3</v>
      </c>
      <c r="I31" s="15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48" x14ac:dyDescent="0.35">
      <c r="B32" s="151" t="s">
        <v>31</v>
      </c>
      <c r="C32" s="150"/>
      <c r="D32" s="150"/>
      <c r="E32" s="150"/>
      <c r="F32" s="150"/>
      <c r="G32" s="150"/>
      <c r="H32" s="150">
        <v>6</v>
      </c>
      <c r="I32" s="150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35">
      <c r="B33" s="151" t="s">
        <v>48</v>
      </c>
      <c r="C33" s="150"/>
      <c r="D33" s="150"/>
      <c r="E33" s="150"/>
      <c r="F33" s="150"/>
      <c r="G33" s="150"/>
      <c r="H33" s="150">
        <v>2</v>
      </c>
      <c r="I33" s="150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x14ac:dyDescent="0.35">
      <c r="B34" s="151" t="s">
        <v>50</v>
      </c>
      <c r="C34" s="150"/>
      <c r="D34" s="150"/>
      <c r="E34" s="150"/>
      <c r="F34" s="150"/>
      <c r="G34" s="150"/>
      <c r="H34" s="150">
        <v>1</v>
      </c>
      <c r="I34" s="15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35">
      <c r="B35" s="153" t="s">
        <v>28</v>
      </c>
      <c r="H35" s="152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x14ac:dyDescent="0.35">
      <c r="H36" s="152">
        <f>SUM(H29:H35)</f>
        <v>22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x14ac:dyDescent="0.35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x14ac:dyDescent="0.35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x14ac:dyDescent="0.35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2:20" x14ac:dyDescent="0.35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x14ac:dyDescent="0.35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0" x14ac:dyDescent="0.3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x14ac:dyDescent="0.3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x14ac:dyDescent="0.35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2:20" x14ac:dyDescent="0.35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2:20" x14ac:dyDescent="0.35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2:20" x14ac:dyDescent="0.3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2:20" x14ac:dyDescent="0.35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8:20" x14ac:dyDescent="0.35"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8:20" x14ac:dyDescent="0.35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8:20" x14ac:dyDescent="0.35"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8:20" x14ac:dyDescent="0.3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8:20" x14ac:dyDescent="0.3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8:20" x14ac:dyDescent="0.35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8:20" x14ac:dyDescent="0.35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8:20" x14ac:dyDescent="0.35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8:20" x14ac:dyDescent="0.35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8:20" x14ac:dyDescent="0.35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8:20" x14ac:dyDescent="0.35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8:20" x14ac:dyDescent="0.35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8:20" x14ac:dyDescent="0.35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8:20" x14ac:dyDescent="0.35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8:20" x14ac:dyDescent="0.35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8:20" x14ac:dyDescent="0.35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8:20" x14ac:dyDescent="0.35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8:20" x14ac:dyDescent="0.35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8:20" x14ac:dyDescent="0.35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8:20" x14ac:dyDescent="0.35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8:20" x14ac:dyDescent="0.35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8:20" x14ac:dyDescent="0.35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8:20" x14ac:dyDescent="0.35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8:20" x14ac:dyDescent="0.35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8:20" x14ac:dyDescent="0.35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8:20" x14ac:dyDescent="0.3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8:20" x14ac:dyDescent="0.3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8:20" x14ac:dyDescent="0.35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8:20" x14ac:dyDescent="0.35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8:20" x14ac:dyDescent="0.35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8:20" x14ac:dyDescent="0.35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8:20" x14ac:dyDescent="0.35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8:20" x14ac:dyDescent="0.35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8:20" x14ac:dyDescent="0.35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8:20" x14ac:dyDescent="0.35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8:20" x14ac:dyDescent="0.35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8:20" x14ac:dyDescent="0.35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8:20" x14ac:dyDescent="0.35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8:20" x14ac:dyDescent="0.35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8:20" x14ac:dyDescent="0.35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8:20" x14ac:dyDescent="0.35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8:20" x14ac:dyDescent="0.35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8:20" x14ac:dyDescent="0.35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8:20" x14ac:dyDescent="0.35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8:20" x14ac:dyDescent="0.35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8:20" x14ac:dyDescent="0.3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8:20" x14ac:dyDescent="0.3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8:20" x14ac:dyDescent="0.3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8:20" x14ac:dyDescent="0.3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8:20" x14ac:dyDescent="0.3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8:20" x14ac:dyDescent="0.3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8:20" x14ac:dyDescent="0.3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8:20" x14ac:dyDescent="0.3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8:20" x14ac:dyDescent="0.3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8:20" x14ac:dyDescent="0.3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8:20" x14ac:dyDescent="0.3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8:20" x14ac:dyDescent="0.3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8:20" x14ac:dyDescent="0.3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8:20" x14ac:dyDescent="0.3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8:20" x14ac:dyDescent="0.3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8:20" x14ac:dyDescent="0.3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8:20" x14ac:dyDescent="0.3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8:20" x14ac:dyDescent="0.3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8:20" x14ac:dyDescent="0.3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8:20" x14ac:dyDescent="0.3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8:20" x14ac:dyDescent="0.3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8:20" x14ac:dyDescent="0.3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8:20" x14ac:dyDescent="0.3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8:20" x14ac:dyDescent="0.3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8:20" x14ac:dyDescent="0.3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8:20" x14ac:dyDescent="0.3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8:20" x14ac:dyDescent="0.3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8:20" x14ac:dyDescent="0.3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8:20" x14ac:dyDescent="0.3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8:20" x14ac:dyDescent="0.3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8:20" x14ac:dyDescent="0.3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8:20" x14ac:dyDescent="0.3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8:20" x14ac:dyDescent="0.3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8:20" x14ac:dyDescent="0.3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8:20" x14ac:dyDescent="0.3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8:20" x14ac:dyDescent="0.3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8:20" x14ac:dyDescent="0.3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8:20" x14ac:dyDescent="0.3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8:20" x14ac:dyDescent="0.3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8:20" x14ac:dyDescent="0.3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8:20" x14ac:dyDescent="0.3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8:20" x14ac:dyDescent="0.3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8:20" x14ac:dyDescent="0.3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8:20" x14ac:dyDescent="0.3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8:20" x14ac:dyDescent="0.3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8:20" x14ac:dyDescent="0.3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8:20" x14ac:dyDescent="0.3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8:20" x14ac:dyDescent="0.3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8:20" x14ac:dyDescent="0.3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8:20" x14ac:dyDescent="0.3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8:20" x14ac:dyDescent="0.3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8:20" x14ac:dyDescent="0.3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8:20" x14ac:dyDescent="0.3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8:20" x14ac:dyDescent="0.3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8:20" x14ac:dyDescent="0.3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8:20" x14ac:dyDescent="0.3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8:20" x14ac:dyDescent="0.3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8:20" x14ac:dyDescent="0.3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8:20" x14ac:dyDescent="0.3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8:20" x14ac:dyDescent="0.3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8:20" x14ac:dyDescent="0.3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8:20" x14ac:dyDescent="0.3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8:20" x14ac:dyDescent="0.3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8:20" x14ac:dyDescent="0.3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8:20" x14ac:dyDescent="0.3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8:20" x14ac:dyDescent="0.3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8:20" x14ac:dyDescent="0.3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8:20" x14ac:dyDescent="0.3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8:20" x14ac:dyDescent="0.3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8:20" x14ac:dyDescent="0.3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8:20" x14ac:dyDescent="0.3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8:20" x14ac:dyDescent="0.3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8:20" x14ac:dyDescent="0.3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8:20" x14ac:dyDescent="0.3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8:20" x14ac:dyDescent="0.3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8:20" x14ac:dyDescent="0.3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8:20" x14ac:dyDescent="0.3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8:20" x14ac:dyDescent="0.3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8:20" x14ac:dyDescent="0.3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8:20" x14ac:dyDescent="0.3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8:20" x14ac:dyDescent="0.3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8:20" x14ac:dyDescent="0.3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8:20" x14ac:dyDescent="0.3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8:20" x14ac:dyDescent="0.3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8:20" x14ac:dyDescent="0.3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8:20" x14ac:dyDescent="0.3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8:20" x14ac:dyDescent="0.3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8:20" x14ac:dyDescent="0.3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8:20" x14ac:dyDescent="0.3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8:20" x14ac:dyDescent="0.3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8:20" x14ac:dyDescent="0.3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8:20" x14ac:dyDescent="0.3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8:20" x14ac:dyDescent="0.3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8:20" x14ac:dyDescent="0.3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8:20" x14ac:dyDescent="0.3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8:20" x14ac:dyDescent="0.3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8:20" x14ac:dyDescent="0.3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8:20" x14ac:dyDescent="0.3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8:20" x14ac:dyDescent="0.3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8:20" x14ac:dyDescent="0.3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8:20" x14ac:dyDescent="0.3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8:20" x14ac:dyDescent="0.3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8:20" x14ac:dyDescent="0.3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8:20" x14ac:dyDescent="0.3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8:20" x14ac:dyDescent="0.3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8:20" x14ac:dyDescent="0.3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</sheetData>
  <autoFilter ref="B1:B199" xr:uid="{36B60E94-0162-4725-BE46-D3191D276DE4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"/>
  <sheetViews>
    <sheetView tabSelected="1" topLeftCell="A79" zoomScale="110" zoomScaleNormal="110" workbookViewId="0">
      <selection activeCell="C85" sqref="C85"/>
    </sheetView>
  </sheetViews>
  <sheetFormatPr defaultColWidth="9.125" defaultRowHeight="14.25" x14ac:dyDescent="0.2"/>
  <cols>
    <col min="1" max="1" width="1.75" style="45" customWidth="1"/>
    <col min="2" max="4" width="9.125" style="45"/>
    <col min="5" max="5" width="9.125" style="45" customWidth="1"/>
    <col min="6" max="6" width="57.25" style="45" customWidth="1"/>
    <col min="7" max="16384" width="9.125" style="45"/>
  </cols>
  <sheetData>
    <row r="1" spans="1:14" s="44" customFormat="1" ht="23.25" x14ac:dyDescent="0.35">
      <c r="A1" s="161" t="s">
        <v>19</v>
      </c>
      <c r="B1" s="161"/>
      <c r="C1" s="161"/>
      <c r="D1" s="161"/>
      <c r="E1" s="161"/>
      <c r="F1" s="161"/>
    </row>
    <row r="2" spans="1:14" s="44" customFormat="1" ht="23.25" x14ac:dyDescent="0.35">
      <c r="A2" s="161" t="s">
        <v>51</v>
      </c>
      <c r="B2" s="161"/>
      <c r="C2" s="161"/>
      <c r="D2" s="161"/>
      <c r="E2" s="161"/>
      <c r="F2" s="161"/>
    </row>
    <row r="3" spans="1:14" s="44" customFormat="1" ht="23.25" x14ac:dyDescent="0.35">
      <c r="A3" s="161" t="s">
        <v>112</v>
      </c>
      <c r="B3" s="161"/>
      <c r="C3" s="161"/>
      <c r="D3" s="161"/>
      <c r="E3" s="161"/>
      <c r="F3" s="161"/>
    </row>
    <row r="4" spans="1:14" s="44" customFormat="1" ht="23.25" x14ac:dyDescent="0.35">
      <c r="A4" s="163" t="s">
        <v>113</v>
      </c>
      <c r="B4" s="163"/>
      <c r="C4" s="163"/>
      <c r="D4" s="163"/>
      <c r="E4" s="163"/>
      <c r="F4" s="163"/>
      <c r="G4" s="60"/>
    </row>
    <row r="5" spans="1:14" ht="23.25" x14ac:dyDescent="0.35">
      <c r="A5" s="161" t="s">
        <v>114</v>
      </c>
      <c r="B5" s="161"/>
      <c r="C5" s="161"/>
      <c r="D5" s="161"/>
      <c r="E5" s="161"/>
      <c r="F5" s="161"/>
    </row>
    <row r="6" spans="1:14" ht="23.25" x14ac:dyDescent="0.35">
      <c r="A6" s="136"/>
      <c r="B6" s="136"/>
      <c r="C6" s="136"/>
      <c r="D6" s="136"/>
      <c r="E6" s="136"/>
      <c r="F6" s="136"/>
    </row>
    <row r="7" spans="1:14" s="46" customFormat="1" ht="21" x14ac:dyDescent="0.35">
      <c r="A7" s="58" t="s">
        <v>46</v>
      </c>
      <c r="B7" s="58"/>
      <c r="C7" s="58"/>
      <c r="D7" s="58"/>
      <c r="E7" s="58"/>
      <c r="F7" s="58"/>
    </row>
    <row r="8" spans="1:14" s="46" customFormat="1" ht="21" x14ac:dyDescent="0.35">
      <c r="A8" s="162" t="s">
        <v>128</v>
      </c>
      <c r="B8" s="162"/>
      <c r="C8" s="162"/>
      <c r="D8" s="162"/>
      <c r="E8" s="162"/>
      <c r="F8" s="162"/>
    </row>
    <row r="9" spans="1:14" s="46" customFormat="1" ht="21" x14ac:dyDescent="0.35">
      <c r="A9" s="162" t="s">
        <v>129</v>
      </c>
      <c r="B9" s="162"/>
      <c r="C9" s="162"/>
      <c r="D9" s="162"/>
      <c r="E9" s="162"/>
      <c r="F9" s="162"/>
    </row>
    <row r="10" spans="1:14" s="82" customFormat="1" ht="21" x14ac:dyDescent="0.35">
      <c r="B10" s="83" t="s">
        <v>130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8" customFormat="1" ht="21" x14ac:dyDescent="0.35">
      <c r="A11" s="8" t="s">
        <v>131</v>
      </c>
      <c r="F11" s="112"/>
      <c r="G11" s="112"/>
      <c r="H11" s="112"/>
    </row>
    <row r="12" spans="1:14" s="8" customFormat="1" ht="21" x14ac:dyDescent="0.35">
      <c r="B12" s="8" t="s">
        <v>133</v>
      </c>
      <c r="F12" s="137"/>
      <c r="G12" s="137"/>
      <c r="H12" s="137"/>
    </row>
    <row r="13" spans="1:14" s="8" customFormat="1" ht="21" x14ac:dyDescent="0.35">
      <c r="B13" s="8" t="s">
        <v>132</v>
      </c>
      <c r="F13" s="137"/>
      <c r="G13" s="137"/>
      <c r="H13" s="137"/>
    </row>
    <row r="14" spans="1:14" s="8" customFormat="1" ht="21" x14ac:dyDescent="0.35">
      <c r="A14" s="14" t="s">
        <v>134</v>
      </c>
      <c r="B14" s="14"/>
      <c r="C14" s="14"/>
      <c r="D14" s="14"/>
      <c r="E14" s="14"/>
      <c r="F14" s="14"/>
    </row>
    <row r="15" spans="1:14" s="8" customFormat="1" ht="21" x14ac:dyDescent="0.35">
      <c r="B15" s="14" t="s">
        <v>135</v>
      </c>
      <c r="C15" s="14"/>
      <c r="D15" s="14"/>
      <c r="E15" s="14"/>
      <c r="F15" s="14"/>
      <c r="G15" s="14"/>
      <c r="H15" s="14"/>
      <c r="I15" s="14"/>
      <c r="J15" s="14"/>
    </row>
    <row r="16" spans="1:14" s="8" customFormat="1" ht="21" x14ac:dyDescent="0.35">
      <c r="A16" s="14" t="s">
        <v>47</v>
      </c>
      <c r="B16" s="14"/>
      <c r="C16" s="14"/>
      <c r="D16" s="14"/>
      <c r="E16" s="14"/>
      <c r="F16" s="14"/>
    </row>
    <row r="17" spans="2:8" s="8" customFormat="1" ht="21" x14ac:dyDescent="0.35">
      <c r="B17" s="158" t="s">
        <v>136</v>
      </c>
      <c r="C17" s="159"/>
      <c r="D17" s="159"/>
      <c r="E17" s="159"/>
      <c r="F17" s="159"/>
      <c r="G17" s="159"/>
      <c r="H17" s="159"/>
    </row>
    <row r="18" spans="2:8" s="8" customFormat="1" ht="21" x14ac:dyDescent="0.35">
      <c r="B18" s="48"/>
      <c r="C18" s="158" t="s">
        <v>66</v>
      </c>
      <c r="D18" s="158"/>
      <c r="E18" s="158"/>
      <c r="F18" s="158"/>
      <c r="G18" s="158"/>
      <c r="H18" s="158"/>
    </row>
    <row r="19" spans="2:8" s="8" customFormat="1" ht="21" x14ac:dyDescent="0.35">
      <c r="B19" s="158" t="s">
        <v>67</v>
      </c>
      <c r="C19" s="159"/>
      <c r="D19" s="159"/>
      <c r="E19" s="159"/>
      <c r="F19" s="159"/>
      <c r="G19" s="159"/>
      <c r="H19" s="159"/>
    </row>
    <row r="20" spans="2:8" s="8" customFormat="1" ht="21" x14ac:dyDescent="0.35">
      <c r="B20" s="158" t="s">
        <v>68</v>
      </c>
      <c r="C20" s="159"/>
      <c r="D20" s="159"/>
      <c r="E20" s="159"/>
      <c r="F20" s="159"/>
      <c r="G20" s="159"/>
      <c r="H20" s="159"/>
    </row>
    <row r="21" spans="2:8" s="8" customFormat="1" ht="21" x14ac:dyDescent="0.35">
      <c r="B21" s="8" t="s">
        <v>109</v>
      </c>
    </row>
    <row r="22" spans="2:8" s="8" customFormat="1" ht="21" x14ac:dyDescent="0.35"/>
    <row r="23" spans="2:8" s="8" customFormat="1" ht="21" x14ac:dyDescent="0.35"/>
    <row r="24" spans="2:8" s="8" customFormat="1" ht="21" x14ac:dyDescent="0.35"/>
    <row r="25" spans="2:8" s="8" customFormat="1" ht="21" x14ac:dyDescent="0.35"/>
    <row r="26" spans="2:8" s="8" customFormat="1" ht="21" x14ac:dyDescent="0.35"/>
    <row r="27" spans="2:8" s="8" customFormat="1" ht="21" x14ac:dyDescent="0.35"/>
    <row r="28" spans="2:8" s="8" customFormat="1" ht="21" x14ac:dyDescent="0.35"/>
    <row r="29" spans="2:8" s="8" customFormat="1" ht="21" x14ac:dyDescent="0.35"/>
    <row r="30" spans="2:8" s="8" customFormat="1" ht="21" x14ac:dyDescent="0.35"/>
    <row r="31" spans="2:8" s="8" customFormat="1" ht="21" x14ac:dyDescent="0.35"/>
    <row r="32" spans="2:8" s="8" customFormat="1" ht="21" x14ac:dyDescent="0.35"/>
    <row r="33" spans="2:6" s="8" customFormat="1" ht="21" x14ac:dyDescent="0.35"/>
    <row r="34" spans="2:6" s="8" customFormat="1" ht="21" x14ac:dyDescent="0.35"/>
    <row r="35" spans="2:6" s="8" customFormat="1" ht="21" x14ac:dyDescent="0.35"/>
    <row r="36" spans="2:6" s="8" customFormat="1" ht="21" x14ac:dyDescent="0.35"/>
    <row r="37" spans="2:6" s="8" customFormat="1" ht="21" x14ac:dyDescent="0.35"/>
    <row r="38" spans="2:6" s="8" customFormat="1" ht="21" x14ac:dyDescent="0.35"/>
    <row r="39" spans="2:6" s="8" customFormat="1" ht="21" x14ac:dyDescent="0.35">
      <c r="B39" s="160" t="s">
        <v>137</v>
      </c>
      <c r="C39" s="160"/>
      <c r="D39" s="160"/>
      <c r="E39" s="160"/>
      <c r="F39" s="160"/>
    </row>
    <row r="40" spans="2:6" s="8" customFormat="1" ht="21" x14ac:dyDescent="0.35">
      <c r="B40" s="155"/>
      <c r="C40" s="155" t="s">
        <v>166</v>
      </c>
      <c r="D40" s="155"/>
      <c r="E40" s="155"/>
      <c r="F40" s="155"/>
    </row>
    <row r="41" spans="2:6" s="8" customFormat="1" ht="21" x14ac:dyDescent="0.35">
      <c r="B41" s="155"/>
      <c r="C41" s="59" t="s">
        <v>70</v>
      </c>
      <c r="D41" s="155"/>
      <c r="E41" s="155"/>
      <c r="F41" s="155"/>
    </row>
    <row r="42" spans="2:6" s="8" customFormat="1" ht="24" x14ac:dyDescent="0.55000000000000004">
      <c r="B42" s="155"/>
      <c r="C42" s="105" t="s">
        <v>146</v>
      </c>
      <c r="D42" s="155"/>
      <c r="E42" s="155"/>
      <c r="F42" s="155"/>
    </row>
    <row r="43" spans="2:6" s="8" customFormat="1" ht="24" x14ac:dyDescent="0.55000000000000004">
      <c r="B43" s="155"/>
      <c r="C43" s="105" t="s">
        <v>147</v>
      </c>
      <c r="D43" s="155"/>
      <c r="E43" s="155"/>
      <c r="F43" s="155"/>
    </row>
    <row r="44" spans="2:6" s="8" customFormat="1" ht="24" x14ac:dyDescent="0.55000000000000004">
      <c r="B44" s="155"/>
      <c r="C44" s="105" t="s">
        <v>148</v>
      </c>
      <c r="D44" s="155"/>
      <c r="E44" s="155"/>
      <c r="F44" s="155"/>
    </row>
    <row r="45" spans="2:6" s="8" customFormat="1" ht="24" x14ac:dyDescent="0.55000000000000004">
      <c r="B45" s="155"/>
      <c r="C45" s="105" t="s">
        <v>149</v>
      </c>
      <c r="D45" s="155"/>
      <c r="E45" s="155"/>
      <c r="F45" s="155"/>
    </row>
    <row r="46" spans="2:6" s="8" customFormat="1" ht="24" x14ac:dyDescent="0.55000000000000004">
      <c r="B46" s="155"/>
      <c r="C46" s="105" t="s">
        <v>150</v>
      </c>
      <c r="D46" s="155"/>
      <c r="E46" s="155"/>
      <c r="F46" s="155"/>
    </row>
    <row r="47" spans="2:6" s="8" customFormat="1" ht="24" x14ac:dyDescent="0.55000000000000004">
      <c r="B47" s="155"/>
      <c r="C47" s="105" t="s">
        <v>151</v>
      </c>
      <c r="D47" s="155"/>
      <c r="E47" s="155"/>
      <c r="F47" s="155"/>
    </row>
    <row r="48" spans="2:6" s="8" customFormat="1" ht="24" x14ac:dyDescent="0.55000000000000004">
      <c r="B48" s="155"/>
      <c r="C48" s="105" t="s">
        <v>152</v>
      </c>
      <c r="D48" s="155"/>
      <c r="E48" s="155"/>
      <c r="F48" s="155"/>
    </row>
    <row r="49" spans="2:6" s="8" customFormat="1" ht="24" x14ac:dyDescent="0.55000000000000004">
      <c r="B49" s="155"/>
      <c r="C49" s="105" t="s">
        <v>153</v>
      </c>
      <c r="D49" s="155"/>
      <c r="E49" s="155"/>
      <c r="F49" s="155"/>
    </row>
    <row r="50" spans="2:6" s="8" customFormat="1" ht="24" x14ac:dyDescent="0.55000000000000004">
      <c r="B50" s="155"/>
      <c r="C50" s="105" t="s">
        <v>154</v>
      </c>
      <c r="D50" s="155"/>
      <c r="E50" s="155"/>
      <c r="F50" s="155"/>
    </row>
    <row r="51" spans="2:6" s="8" customFormat="1" ht="24" x14ac:dyDescent="0.55000000000000004">
      <c r="B51" s="155"/>
      <c r="C51" s="105" t="s">
        <v>155</v>
      </c>
      <c r="D51" s="155"/>
      <c r="E51" s="155"/>
      <c r="F51" s="155"/>
    </row>
    <row r="52" spans="2:6" s="8" customFormat="1" ht="24" x14ac:dyDescent="0.55000000000000004">
      <c r="B52" s="155"/>
      <c r="C52" s="105" t="s">
        <v>156</v>
      </c>
      <c r="D52" s="155"/>
      <c r="E52" s="155"/>
      <c r="F52" s="155"/>
    </row>
    <row r="53" spans="2:6" s="8" customFormat="1" ht="24" x14ac:dyDescent="0.55000000000000004">
      <c r="B53" s="155"/>
      <c r="C53" s="105" t="s">
        <v>157</v>
      </c>
      <c r="D53" s="155"/>
      <c r="E53" s="155"/>
      <c r="F53" s="155"/>
    </row>
    <row r="54" spans="2:6" s="8" customFormat="1" ht="24" x14ac:dyDescent="0.55000000000000004">
      <c r="B54" s="155"/>
      <c r="C54" s="105" t="s">
        <v>158</v>
      </c>
      <c r="D54" s="155"/>
      <c r="E54" s="155"/>
      <c r="F54" s="155"/>
    </row>
    <row r="55" spans="2:6" s="8" customFormat="1" ht="24" x14ac:dyDescent="0.55000000000000004">
      <c r="B55" s="155"/>
      <c r="C55" s="105" t="s">
        <v>159</v>
      </c>
      <c r="D55" s="155"/>
      <c r="E55" s="155"/>
      <c r="F55" s="155"/>
    </row>
    <row r="56" spans="2:6" s="8" customFormat="1" ht="24" x14ac:dyDescent="0.55000000000000004">
      <c r="B56" s="155"/>
      <c r="C56" s="105" t="s">
        <v>160</v>
      </c>
      <c r="D56" s="155"/>
      <c r="E56" s="155"/>
      <c r="F56" s="155"/>
    </row>
    <row r="57" spans="2:6" s="8" customFormat="1" ht="21" x14ac:dyDescent="0.35">
      <c r="B57" s="155"/>
      <c r="C57" s="155"/>
      <c r="D57" s="155"/>
      <c r="E57" s="155"/>
      <c r="F57" s="155"/>
    </row>
    <row r="58" spans="2:6" s="8" customFormat="1" ht="21" x14ac:dyDescent="0.35">
      <c r="B58" s="155"/>
      <c r="C58" s="59" t="s">
        <v>73</v>
      </c>
      <c r="D58" s="155"/>
      <c r="E58" s="155"/>
      <c r="F58" s="155"/>
    </row>
    <row r="59" spans="2:6" s="8" customFormat="1" ht="21" x14ac:dyDescent="0.35">
      <c r="B59" s="155"/>
      <c r="C59" s="138" t="s">
        <v>161</v>
      </c>
      <c r="D59" s="155"/>
      <c r="E59" s="155"/>
      <c r="F59" s="155"/>
    </row>
    <row r="60" spans="2:6" s="8" customFormat="1" ht="21" x14ac:dyDescent="0.35">
      <c r="B60" s="155"/>
      <c r="C60" s="138" t="s">
        <v>179</v>
      </c>
      <c r="D60" s="155"/>
      <c r="E60" s="155"/>
      <c r="F60" s="155"/>
    </row>
    <row r="61" spans="2:6" s="8" customFormat="1" ht="21" x14ac:dyDescent="0.35">
      <c r="B61" s="155"/>
      <c r="C61" s="138" t="s">
        <v>162</v>
      </c>
      <c r="D61" s="155"/>
      <c r="E61" s="155"/>
      <c r="F61" s="155"/>
    </row>
    <row r="62" spans="2:6" s="8" customFormat="1" ht="21" x14ac:dyDescent="0.35">
      <c r="B62" s="155"/>
      <c r="C62" s="138" t="s">
        <v>163</v>
      </c>
      <c r="D62" s="155"/>
      <c r="E62" s="155"/>
      <c r="F62" s="155"/>
    </row>
    <row r="63" spans="2:6" s="8" customFormat="1" ht="21" x14ac:dyDescent="0.35">
      <c r="B63" s="155"/>
      <c r="C63" s="138" t="s">
        <v>164</v>
      </c>
      <c r="D63" s="155"/>
      <c r="E63" s="155"/>
      <c r="F63" s="155"/>
    </row>
    <row r="80" spans="3:3" ht="21" x14ac:dyDescent="0.35">
      <c r="C80" s="59" t="s">
        <v>165</v>
      </c>
    </row>
    <row r="81" spans="3:3" ht="21" x14ac:dyDescent="0.35">
      <c r="C81" s="59" t="s">
        <v>105</v>
      </c>
    </row>
    <row r="82" spans="3:3" ht="21" x14ac:dyDescent="0.2">
      <c r="C82" s="135" t="s">
        <v>138</v>
      </c>
    </row>
    <row r="83" spans="3:3" ht="24" x14ac:dyDescent="0.55000000000000004">
      <c r="C83" s="105" t="s">
        <v>139</v>
      </c>
    </row>
    <row r="84" spans="3:3" ht="24" x14ac:dyDescent="0.55000000000000004">
      <c r="C84" s="105" t="s">
        <v>140</v>
      </c>
    </row>
    <row r="85" spans="3:3" ht="24" x14ac:dyDescent="0.55000000000000004">
      <c r="C85" s="105" t="s">
        <v>180</v>
      </c>
    </row>
    <row r="86" spans="3:3" ht="24" x14ac:dyDescent="0.55000000000000004">
      <c r="C86" s="105" t="s">
        <v>141</v>
      </c>
    </row>
    <row r="87" spans="3:3" ht="24" x14ac:dyDescent="0.55000000000000004">
      <c r="C87" s="105" t="s">
        <v>142</v>
      </c>
    </row>
    <row r="88" spans="3:3" ht="24" x14ac:dyDescent="0.55000000000000004">
      <c r="C88" s="105" t="s">
        <v>143</v>
      </c>
    </row>
    <row r="89" spans="3:3" ht="24" x14ac:dyDescent="0.55000000000000004">
      <c r="C89" s="105" t="s">
        <v>144</v>
      </c>
    </row>
    <row r="90" spans="3:3" ht="24" x14ac:dyDescent="0.55000000000000004">
      <c r="C90" s="105" t="s">
        <v>145</v>
      </c>
    </row>
    <row r="92" spans="3:3" ht="21" x14ac:dyDescent="0.35">
      <c r="C92" s="59" t="s">
        <v>167</v>
      </c>
    </row>
    <row r="93" spans="3:3" ht="21" x14ac:dyDescent="0.2">
      <c r="C93" s="156" t="s">
        <v>168</v>
      </c>
    </row>
    <row r="94" spans="3:3" ht="24" x14ac:dyDescent="0.55000000000000004">
      <c r="C94" s="157" t="s">
        <v>169</v>
      </c>
    </row>
    <row r="95" spans="3:3" ht="24" x14ac:dyDescent="0.55000000000000004">
      <c r="C95" s="157" t="s">
        <v>170</v>
      </c>
    </row>
    <row r="96" spans="3:3" ht="24" x14ac:dyDescent="0.55000000000000004">
      <c r="C96" s="157" t="s">
        <v>171</v>
      </c>
    </row>
    <row r="97" spans="3:3" ht="24" x14ac:dyDescent="0.55000000000000004">
      <c r="C97" s="157" t="s">
        <v>94</v>
      </c>
    </row>
    <row r="98" spans="3:3" ht="24" x14ac:dyDescent="0.55000000000000004">
      <c r="C98" s="157" t="s">
        <v>93</v>
      </c>
    </row>
    <row r="99" spans="3:3" ht="24" x14ac:dyDescent="0.55000000000000004">
      <c r="C99" s="157" t="s">
        <v>172</v>
      </c>
    </row>
    <row r="100" spans="3:3" ht="24" x14ac:dyDescent="0.55000000000000004">
      <c r="C100" s="157" t="s">
        <v>173</v>
      </c>
    </row>
  </sheetData>
  <mergeCells count="12">
    <mergeCell ref="B20:H20"/>
    <mergeCell ref="B39:F39"/>
    <mergeCell ref="B19:H19"/>
    <mergeCell ref="A1:F1"/>
    <mergeCell ref="A2:F2"/>
    <mergeCell ref="A5:F5"/>
    <mergeCell ref="A9:F9"/>
    <mergeCell ref="A4:F4"/>
    <mergeCell ref="A3:F3"/>
    <mergeCell ref="A8:F8"/>
    <mergeCell ref="B17:H17"/>
    <mergeCell ref="C18:H18"/>
  </mergeCells>
  <pageMargins left="0.51181102362204722" right="0" top="0.74803149606299213" bottom="0.23622047244094491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9"/>
  <sheetViews>
    <sheetView topLeftCell="A4" zoomScale="120" zoomScaleNormal="120" workbookViewId="0">
      <selection activeCell="E33" sqref="E33"/>
    </sheetView>
  </sheetViews>
  <sheetFormatPr defaultRowHeight="19.5" x14ac:dyDescent="0.3"/>
  <cols>
    <col min="1" max="1" width="3.375" style="1" customWidth="1"/>
    <col min="2" max="2" width="7.75" style="1" customWidth="1"/>
    <col min="3" max="3" width="9" style="1"/>
    <col min="4" max="4" width="15.375" style="1" customWidth="1"/>
    <col min="5" max="5" width="25.75" style="1" customWidth="1"/>
    <col min="6" max="6" width="8" style="3" customWidth="1"/>
    <col min="7" max="7" width="7.375" style="3" bestFit="1" customWidth="1"/>
    <col min="8" max="8" width="15.375" style="3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" style="1"/>
    <col min="16384" max="16384" width="9" style="1" customWidth="1"/>
  </cols>
  <sheetData>
    <row r="1" spans="1:8" x14ac:dyDescent="0.3">
      <c r="A1" s="166" t="s">
        <v>2</v>
      </c>
      <c r="B1" s="166"/>
      <c r="C1" s="166"/>
      <c r="D1" s="166"/>
      <c r="E1" s="166"/>
      <c r="F1" s="166"/>
      <c r="G1" s="166"/>
      <c r="H1" s="166"/>
    </row>
    <row r="2" spans="1:8" x14ac:dyDescent="0.3">
      <c r="B2" s="2"/>
      <c r="C2" s="2"/>
      <c r="D2" s="2"/>
      <c r="E2" s="2"/>
      <c r="F2" s="2"/>
      <c r="G2" s="2"/>
      <c r="H2" s="2"/>
    </row>
    <row r="3" spans="1:8" s="44" customFormat="1" ht="23.25" x14ac:dyDescent="0.35">
      <c r="A3" s="161" t="s">
        <v>51</v>
      </c>
      <c r="B3" s="161"/>
      <c r="C3" s="161"/>
      <c r="D3" s="161"/>
      <c r="E3" s="161"/>
      <c r="F3" s="161"/>
      <c r="G3" s="161"/>
      <c r="H3" s="161"/>
    </row>
    <row r="4" spans="1:8" s="44" customFormat="1" ht="23.25" x14ac:dyDescent="0.35">
      <c r="A4" s="161" t="s">
        <v>115</v>
      </c>
      <c r="B4" s="161"/>
      <c r="C4" s="161"/>
      <c r="D4" s="161"/>
      <c r="E4" s="161"/>
      <c r="F4" s="161"/>
      <c r="G4" s="161"/>
      <c r="H4" s="161"/>
    </row>
    <row r="5" spans="1:8" s="44" customFormat="1" ht="23.25" x14ac:dyDescent="0.35">
      <c r="A5" s="163" t="s">
        <v>113</v>
      </c>
      <c r="B5" s="163"/>
      <c r="C5" s="163"/>
      <c r="D5" s="163"/>
      <c r="E5" s="163"/>
      <c r="F5" s="163"/>
      <c r="G5" s="163"/>
      <c r="H5" s="163"/>
    </row>
    <row r="6" spans="1:8" s="44" customFormat="1" ht="23.25" x14ac:dyDescent="0.35">
      <c r="A6" s="139"/>
      <c r="B6" s="163" t="s">
        <v>114</v>
      </c>
      <c r="C6" s="163"/>
      <c r="D6" s="163"/>
      <c r="E6" s="163"/>
      <c r="F6" s="163"/>
      <c r="G6" s="163"/>
      <c r="H6" s="163"/>
    </row>
    <row r="7" spans="1:8" s="44" customFormat="1" ht="23.25" x14ac:dyDescent="0.35">
      <c r="A7" s="139"/>
      <c r="B7" s="139"/>
      <c r="C7" s="139"/>
      <c r="D7" s="139"/>
      <c r="E7" s="139"/>
      <c r="F7" s="139"/>
      <c r="G7" s="139"/>
      <c r="H7" s="139"/>
    </row>
    <row r="8" spans="1:8" x14ac:dyDescent="0.3">
      <c r="B8" s="185"/>
      <c r="C8" s="185"/>
      <c r="D8" s="185"/>
      <c r="E8" s="185"/>
      <c r="F8" s="185"/>
      <c r="G8" s="185"/>
      <c r="H8" s="185"/>
    </row>
    <row r="9" spans="1:8" s="8" customFormat="1" ht="21" x14ac:dyDescent="0.35">
      <c r="B9" s="9" t="s">
        <v>24</v>
      </c>
      <c r="F9" s="16"/>
      <c r="G9" s="16"/>
      <c r="H9" s="16"/>
    </row>
    <row r="10" spans="1:8" s="8" customFormat="1" ht="21" x14ac:dyDescent="0.35">
      <c r="A10" s="17" t="s">
        <v>174</v>
      </c>
      <c r="B10" s="10"/>
      <c r="C10" s="10"/>
      <c r="D10" s="10"/>
      <c r="E10" s="27"/>
      <c r="F10" s="27"/>
      <c r="G10" s="27"/>
      <c r="H10" s="10"/>
    </row>
    <row r="11" spans="1:8" s="8" customFormat="1" ht="21.75" thickBot="1" x14ac:dyDescent="0.4">
      <c r="A11" s="17"/>
      <c r="B11" s="8" t="s">
        <v>43</v>
      </c>
      <c r="C11" s="85"/>
      <c r="D11" s="85"/>
      <c r="E11" s="52"/>
      <c r="F11" s="52"/>
      <c r="G11" s="106"/>
    </row>
    <row r="12" spans="1:8" ht="22.5" thickTop="1" thickBot="1" x14ac:dyDescent="0.4">
      <c r="C12" s="219" t="s">
        <v>39</v>
      </c>
      <c r="D12" s="219"/>
      <c r="E12" s="219"/>
      <c r="F12" s="74" t="s">
        <v>3</v>
      </c>
      <c r="G12" s="74" t="s">
        <v>4</v>
      </c>
      <c r="H12" s="1"/>
    </row>
    <row r="13" spans="1:8" ht="21.75" thickTop="1" x14ac:dyDescent="0.35">
      <c r="C13" s="140" t="s">
        <v>37</v>
      </c>
      <c r="D13" s="141"/>
      <c r="E13" s="141"/>
      <c r="F13" s="55">
        <v>6</v>
      </c>
      <c r="G13" s="56">
        <f t="shared" ref="G13:G20" si="0">F13*100/F$20</f>
        <v>27.272727272727273</v>
      </c>
      <c r="H13" s="1"/>
    </row>
    <row r="14" spans="1:8" ht="21" x14ac:dyDescent="0.35">
      <c r="C14" s="215" t="s">
        <v>38</v>
      </c>
      <c r="D14" s="216" t="s">
        <v>35</v>
      </c>
      <c r="E14" s="216" t="s">
        <v>35</v>
      </c>
      <c r="F14" s="84">
        <v>6</v>
      </c>
      <c r="G14" s="56">
        <f t="shared" si="0"/>
        <v>27.272727272727273</v>
      </c>
      <c r="H14" s="1"/>
    </row>
    <row r="15" spans="1:8" ht="21" x14ac:dyDescent="0.35">
      <c r="C15" s="154" t="s">
        <v>44</v>
      </c>
      <c r="D15" s="126"/>
      <c r="E15" s="126"/>
      <c r="F15" s="84">
        <v>3</v>
      </c>
      <c r="G15" s="56">
        <f t="shared" si="0"/>
        <v>13.636363636363637</v>
      </c>
      <c r="H15" s="1"/>
    </row>
    <row r="16" spans="1:8" ht="21" x14ac:dyDescent="0.35">
      <c r="C16" s="164" t="s">
        <v>125</v>
      </c>
      <c r="D16" s="165"/>
      <c r="E16" s="165"/>
      <c r="F16" s="84">
        <v>3</v>
      </c>
      <c r="G16" s="56">
        <f t="shared" si="0"/>
        <v>13.636363636363637</v>
      </c>
      <c r="H16" s="1"/>
    </row>
    <row r="17" spans="1:8" ht="21" x14ac:dyDescent="0.35">
      <c r="C17" s="164" t="s">
        <v>117</v>
      </c>
      <c r="D17" s="165"/>
      <c r="E17" s="165"/>
      <c r="F17" s="84">
        <v>2</v>
      </c>
      <c r="G17" s="56">
        <f t="shared" si="0"/>
        <v>9.0909090909090917</v>
      </c>
      <c r="H17" s="1"/>
    </row>
    <row r="18" spans="1:8" ht="21" x14ac:dyDescent="0.35">
      <c r="C18" s="140" t="s">
        <v>116</v>
      </c>
      <c r="D18" s="141"/>
      <c r="E18" s="142"/>
      <c r="F18" s="55">
        <v>1</v>
      </c>
      <c r="G18" s="56">
        <f t="shared" si="0"/>
        <v>4.5454545454545459</v>
      </c>
      <c r="H18" s="1"/>
    </row>
    <row r="19" spans="1:8" ht="21" x14ac:dyDescent="0.35">
      <c r="C19" s="215" t="s">
        <v>36</v>
      </c>
      <c r="D19" s="216"/>
      <c r="E19" s="220"/>
      <c r="F19" s="84">
        <v>1</v>
      </c>
      <c r="G19" s="56">
        <f t="shared" si="0"/>
        <v>4.5454545454545459</v>
      </c>
      <c r="H19" s="1"/>
    </row>
    <row r="20" spans="1:8" ht="21.75" thickBot="1" x14ac:dyDescent="0.4">
      <c r="C20" s="221" t="s">
        <v>5</v>
      </c>
      <c r="D20" s="222"/>
      <c r="E20" s="223"/>
      <c r="F20" s="103">
        <f>SUM(F13:F19)</f>
        <v>22</v>
      </c>
      <c r="G20" s="104">
        <f t="shared" si="0"/>
        <v>100</v>
      </c>
      <c r="H20" s="1"/>
    </row>
    <row r="21" spans="1:8" ht="20.25" thickTop="1" x14ac:dyDescent="0.3">
      <c r="C21" s="4"/>
      <c r="D21" s="4"/>
      <c r="E21" s="5"/>
      <c r="G21" s="1"/>
      <c r="H21" s="1"/>
    </row>
    <row r="22" spans="1:8" s="8" customFormat="1" ht="21" x14ac:dyDescent="0.35">
      <c r="A22" s="14"/>
      <c r="B22" s="8" t="s">
        <v>175</v>
      </c>
      <c r="E22" s="57"/>
      <c r="F22" s="57"/>
      <c r="G22" s="57"/>
    </row>
    <row r="23" spans="1:8" s="8" customFormat="1" ht="21" x14ac:dyDescent="0.35">
      <c r="A23" s="8" t="s">
        <v>118</v>
      </c>
      <c r="E23" s="57"/>
      <c r="F23" s="57"/>
      <c r="G23" s="57"/>
    </row>
    <row r="24" spans="1:8" s="8" customFormat="1" ht="21" x14ac:dyDescent="0.35">
      <c r="B24" s="8" t="s">
        <v>126</v>
      </c>
      <c r="F24" s="57"/>
      <c r="G24" s="57"/>
      <c r="H24" s="57"/>
    </row>
    <row r="25" spans="1:8" s="8" customFormat="1" ht="21" x14ac:dyDescent="0.35">
      <c r="B25" s="8" t="s">
        <v>127</v>
      </c>
      <c r="F25" s="109"/>
      <c r="G25" s="109"/>
      <c r="H25" s="109"/>
    </row>
    <row r="26" spans="1:8" s="8" customFormat="1" ht="21" x14ac:dyDescent="0.35">
      <c r="F26" s="137"/>
      <c r="G26" s="137"/>
      <c r="H26" s="137"/>
    </row>
    <row r="27" spans="1:8" s="8" customFormat="1" ht="21" x14ac:dyDescent="0.35">
      <c r="F27" s="137"/>
      <c r="G27" s="137"/>
      <c r="H27" s="137"/>
    </row>
    <row r="28" spans="1:8" s="8" customFormat="1" ht="21" x14ac:dyDescent="0.35">
      <c r="F28" s="137"/>
      <c r="G28" s="137"/>
      <c r="H28" s="137"/>
    </row>
    <row r="29" spans="1:8" s="8" customFormat="1" ht="21" x14ac:dyDescent="0.35">
      <c r="F29" s="137"/>
      <c r="G29" s="137"/>
      <c r="H29" s="137"/>
    </row>
    <row r="30" spans="1:8" s="8" customFormat="1" ht="21" x14ac:dyDescent="0.35">
      <c r="F30" s="137"/>
      <c r="G30" s="137"/>
      <c r="H30" s="137"/>
    </row>
    <row r="31" spans="1:8" s="8" customFormat="1" ht="21" x14ac:dyDescent="0.35">
      <c r="F31" s="137"/>
      <c r="G31" s="137"/>
      <c r="H31" s="137"/>
    </row>
    <row r="32" spans="1:8" s="8" customFormat="1" ht="21" x14ac:dyDescent="0.35">
      <c r="F32" s="137"/>
      <c r="G32" s="137"/>
      <c r="H32" s="137"/>
    </row>
    <row r="33" spans="1:9" s="8" customFormat="1" ht="21" x14ac:dyDescent="0.35">
      <c r="F33" s="137"/>
      <c r="G33" s="137"/>
      <c r="H33" s="137"/>
    </row>
    <row r="34" spans="1:9" s="8" customFormat="1" ht="21" x14ac:dyDescent="0.35">
      <c r="F34" s="137"/>
      <c r="G34" s="137"/>
      <c r="H34" s="137"/>
    </row>
    <row r="35" spans="1:9" s="8" customFormat="1" ht="21" x14ac:dyDescent="0.35">
      <c r="F35" s="137"/>
      <c r="G35" s="137"/>
      <c r="H35" s="137"/>
    </row>
    <row r="36" spans="1:9" s="8" customFormat="1" ht="21" x14ac:dyDescent="0.35">
      <c r="F36" s="137"/>
      <c r="G36" s="137"/>
      <c r="H36" s="137"/>
    </row>
    <row r="37" spans="1:9" s="8" customFormat="1" ht="21" x14ac:dyDescent="0.35">
      <c r="F37" s="137"/>
      <c r="G37" s="137"/>
      <c r="H37" s="137"/>
    </row>
    <row r="38" spans="1:9" s="8" customFormat="1" ht="21" x14ac:dyDescent="0.35">
      <c r="F38" s="137"/>
      <c r="G38" s="137"/>
      <c r="H38" s="137"/>
    </row>
    <row r="39" spans="1:9" s="8" customFormat="1" ht="21" x14ac:dyDescent="0.35">
      <c r="F39" s="137"/>
      <c r="G39" s="137"/>
      <c r="H39" s="137"/>
    </row>
    <row r="40" spans="1:9" s="8" customFormat="1" ht="21" x14ac:dyDescent="0.35">
      <c r="F40" s="137"/>
      <c r="G40" s="137"/>
      <c r="H40" s="137"/>
    </row>
    <row r="41" spans="1:9" x14ac:dyDescent="0.3">
      <c r="A41" s="166" t="s">
        <v>21</v>
      </c>
      <c r="B41" s="166"/>
      <c r="C41" s="166"/>
      <c r="D41" s="166"/>
      <c r="E41" s="166"/>
      <c r="F41" s="166"/>
      <c r="G41" s="166"/>
      <c r="H41" s="166"/>
      <c r="I41" s="75"/>
    </row>
    <row r="42" spans="1:9" x14ac:dyDescent="0.3">
      <c r="A42" s="144"/>
      <c r="B42" s="144"/>
      <c r="C42" s="144"/>
      <c r="D42" s="144"/>
      <c r="E42" s="144"/>
      <c r="F42" s="144"/>
      <c r="G42" s="144"/>
      <c r="H42" s="144"/>
      <c r="I42" s="75"/>
    </row>
    <row r="43" spans="1:9" x14ac:dyDescent="0.3">
      <c r="A43" s="144"/>
      <c r="B43" s="144"/>
      <c r="C43" s="144"/>
      <c r="D43" s="144"/>
      <c r="E43" s="144"/>
      <c r="F43" s="144"/>
      <c r="G43" s="144"/>
      <c r="H43" s="144"/>
      <c r="I43" s="75"/>
    </row>
    <row r="44" spans="1:9" s="8" customFormat="1" ht="21" x14ac:dyDescent="0.35">
      <c r="B44" s="9" t="s">
        <v>25</v>
      </c>
      <c r="F44" s="16"/>
      <c r="G44" s="16"/>
      <c r="H44" s="16"/>
    </row>
    <row r="45" spans="1:9" s="14" customFormat="1" ht="25.5" customHeight="1" thickBot="1" x14ac:dyDescent="0.4">
      <c r="B45" s="43" t="s">
        <v>119</v>
      </c>
      <c r="F45" s="52"/>
      <c r="G45" s="52"/>
      <c r="H45" s="52"/>
    </row>
    <row r="46" spans="1:9" s="8" customFormat="1" ht="21.75" thickTop="1" x14ac:dyDescent="0.35">
      <c r="B46" s="195" t="s">
        <v>6</v>
      </c>
      <c r="C46" s="196"/>
      <c r="D46" s="196"/>
      <c r="E46" s="197"/>
      <c r="F46" s="201"/>
      <c r="G46" s="217" t="s">
        <v>7</v>
      </c>
      <c r="H46" s="217" t="s">
        <v>8</v>
      </c>
    </row>
    <row r="47" spans="1:9" s="8" customFormat="1" ht="21.75" thickBot="1" x14ac:dyDescent="0.4">
      <c r="B47" s="198"/>
      <c r="C47" s="199"/>
      <c r="D47" s="199"/>
      <c r="E47" s="200"/>
      <c r="F47" s="202"/>
      <c r="G47" s="218"/>
      <c r="H47" s="218"/>
    </row>
    <row r="48" spans="1:9" s="8" customFormat="1" ht="21.75" thickTop="1" x14ac:dyDescent="0.35">
      <c r="B48" s="125" t="s">
        <v>16</v>
      </c>
      <c r="C48" s="110"/>
      <c r="D48" s="110"/>
      <c r="E48" s="111"/>
      <c r="F48" s="51"/>
      <c r="G48" s="18"/>
      <c r="H48" s="51"/>
      <c r="I48" s="10"/>
    </row>
    <row r="49" spans="1:10" s="8" customFormat="1" ht="21" x14ac:dyDescent="0.35">
      <c r="B49" s="179" t="s">
        <v>60</v>
      </c>
      <c r="C49" s="180"/>
      <c r="D49" s="180"/>
      <c r="E49" s="181"/>
      <c r="F49" s="131">
        <f>คีย์ข้อมูล!P24</f>
        <v>3.2727272727272729</v>
      </c>
      <c r="G49" s="129">
        <f>คีย์ข้อมูล!P25</f>
        <v>1.315903389919538</v>
      </c>
      <c r="H49" s="130" t="str">
        <f>IF(F49&gt;4.5,"มากที่สุด",IF(F49&gt;3.5,"มาก",IF(F49&gt;2.5,"ปานกลาง",IF(F49&gt;1.5,"น้อย",IF(F49&lt;=1.5,"น้อยที่สุด")))))</f>
        <v>ปานกลาง</v>
      </c>
      <c r="I49" s="10"/>
    </row>
    <row r="50" spans="1:10" s="8" customFormat="1" ht="21" x14ac:dyDescent="0.35">
      <c r="B50" s="179" t="s">
        <v>61</v>
      </c>
      <c r="C50" s="180"/>
      <c r="D50" s="180"/>
      <c r="E50" s="181"/>
      <c r="F50" s="167">
        <f>คีย์ข้อมูล!Q24</f>
        <v>3.6818181818181817</v>
      </c>
      <c r="G50" s="175">
        <f>คีย์ข้อมูล!Q25</f>
        <v>0.99457402398086392</v>
      </c>
      <c r="H50" s="177" t="str">
        <f>IF(F50&gt;4.5,"มากที่สุด",IF(F50&gt;3.5,"มาก",IF(F50&gt;2.5,"ปานกลาง",IF(F50&gt;1.5,"น้อย",IF(F50&lt;=1.5,"น้อยที่สุด")))))</f>
        <v>มาก</v>
      </c>
      <c r="I50" s="10"/>
    </row>
    <row r="51" spans="1:10" s="8" customFormat="1" ht="21" x14ac:dyDescent="0.35">
      <c r="B51" s="182" t="s">
        <v>111</v>
      </c>
      <c r="C51" s="183"/>
      <c r="D51" s="183"/>
      <c r="E51" s="184"/>
      <c r="F51" s="168"/>
      <c r="G51" s="176"/>
      <c r="H51" s="178"/>
      <c r="I51" s="10"/>
    </row>
    <row r="52" spans="1:10" s="8" customFormat="1" ht="21.75" thickBot="1" x14ac:dyDescent="0.4">
      <c r="B52" s="192" t="s">
        <v>17</v>
      </c>
      <c r="C52" s="193"/>
      <c r="D52" s="193"/>
      <c r="E52" s="194"/>
      <c r="F52" s="20">
        <f>คีย์ข้อมูล!Q27</f>
        <v>3.4772727272727271</v>
      </c>
      <c r="G52" s="21">
        <f>คีย์ข้อมูล!Q26</f>
        <v>1.1711381139855361</v>
      </c>
      <c r="H52" s="61" t="str">
        <f>IF(F52&gt;4.5,"มากที่สุด",IF(F52&gt;3.5,"มาก",IF(F52&gt;2.5,"ปานกลาง",IF(F52&gt;1.5,"น้อย",IF(F52&lt;=1.5,"น้อยที่สุด")))))</f>
        <v>ปานกลาง</v>
      </c>
    </row>
    <row r="53" spans="1:10" s="8" customFormat="1" ht="21.75" thickTop="1" x14ac:dyDescent="0.35">
      <c r="B53" s="101" t="s">
        <v>18</v>
      </c>
      <c r="C53" s="102"/>
      <c r="D53" s="102"/>
      <c r="E53" s="23"/>
      <c r="F53" s="24"/>
      <c r="G53" s="24"/>
      <c r="H53" s="23"/>
    </row>
    <row r="54" spans="1:10" s="8" customFormat="1" ht="21" x14ac:dyDescent="0.35">
      <c r="B54" s="179" t="s">
        <v>62</v>
      </c>
      <c r="C54" s="180"/>
      <c r="D54" s="180"/>
      <c r="E54" s="181"/>
      <c r="F54" s="131">
        <f>คีย์ข้อมูล!R24</f>
        <v>4.5</v>
      </c>
      <c r="G54" s="129">
        <f>คีย์ข้อมูล!R25</f>
        <v>0.59761430466719678</v>
      </c>
      <c r="H54" s="130" t="str">
        <f>IF(F54&gt;4.5,"มากที่สุด",IF(F54&gt;3.5,"มาก",IF(F54&gt;2.5,"ปานกลาง",IF(F54&gt;1.5,"น้อย",IF(F54&lt;=1.5,"น้อยที่สุด")))))</f>
        <v>มาก</v>
      </c>
      <c r="I54" s="10"/>
    </row>
    <row r="55" spans="1:10" s="8" customFormat="1" ht="21" x14ac:dyDescent="0.35">
      <c r="B55" s="179" t="s">
        <v>63</v>
      </c>
      <c r="C55" s="180"/>
      <c r="D55" s="180"/>
      <c r="E55" s="181"/>
      <c r="F55" s="167">
        <f>คีย์ข้อมูล!S24</f>
        <v>4.4090909090909092</v>
      </c>
      <c r="G55" s="175">
        <f>คีย์ข้อมูล!S25</f>
        <v>0.66612532133446445</v>
      </c>
      <c r="H55" s="177" t="str">
        <f>IF(F55&gt;4.5,"มากที่สุด",IF(F55&gt;3.5,"มาก",IF(F55&gt;2.5,"ปานกลาง",IF(F55&gt;1.5,"น้อย",IF(F55&lt;=1.5,"น้อยที่สุด")))))</f>
        <v>มาก</v>
      </c>
      <c r="I55" s="10"/>
    </row>
    <row r="56" spans="1:10" s="8" customFormat="1" ht="21" x14ac:dyDescent="0.35">
      <c r="B56" s="182" t="s">
        <v>111</v>
      </c>
      <c r="C56" s="183"/>
      <c r="D56" s="183"/>
      <c r="E56" s="184"/>
      <c r="F56" s="168"/>
      <c r="G56" s="176"/>
      <c r="H56" s="178"/>
      <c r="I56" s="10"/>
    </row>
    <row r="57" spans="1:10" s="8" customFormat="1" ht="21.75" thickBot="1" x14ac:dyDescent="0.4">
      <c r="B57" s="192" t="s">
        <v>17</v>
      </c>
      <c r="C57" s="193"/>
      <c r="D57" s="193"/>
      <c r="E57" s="194"/>
      <c r="F57" s="21">
        <f>คีย์ข้อมูล!S27</f>
        <v>4.4545454545454541</v>
      </c>
      <c r="G57" s="25">
        <f>คีย์ข้อมูล!S26</f>
        <v>0.62708426252333827</v>
      </c>
      <c r="H57" s="22" t="str">
        <f>IF(F57&gt;4.5,"มากที่สุด",IF(F57&gt;3.5,"มาก",IF(F57&gt;2.5,"ปานกลาง",IF(F57&gt;1.5,"น้อย",IF(F57&lt;=1.5,"น้อยที่สุด")))))</f>
        <v>มาก</v>
      </c>
      <c r="J57" s="26"/>
    </row>
    <row r="58" spans="1:10" s="8" customFormat="1" ht="21.75" thickTop="1" x14ac:dyDescent="0.35">
      <c r="B58" s="10"/>
      <c r="C58" s="10"/>
      <c r="D58" s="10"/>
      <c r="E58" s="10"/>
      <c r="F58" s="27"/>
      <c r="G58" s="27"/>
      <c r="H58" s="27"/>
    </row>
    <row r="59" spans="1:10" s="8" customFormat="1" ht="21" x14ac:dyDescent="0.35">
      <c r="B59" s="14"/>
      <c r="C59" s="14" t="s">
        <v>121</v>
      </c>
      <c r="D59" s="14"/>
      <c r="E59" s="14"/>
      <c r="F59" s="14"/>
      <c r="G59" s="14"/>
      <c r="H59" s="14"/>
      <c r="I59" s="14"/>
      <c r="J59" s="14"/>
    </row>
    <row r="60" spans="1:10" s="8" customFormat="1" ht="21" x14ac:dyDescent="0.35">
      <c r="B60" s="14" t="s">
        <v>120</v>
      </c>
      <c r="C60" s="14"/>
      <c r="D60" s="14"/>
      <c r="E60" s="14"/>
      <c r="F60" s="14"/>
      <c r="G60" s="14"/>
      <c r="H60" s="14"/>
      <c r="I60" s="14"/>
      <c r="J60" s="14"/>
    </row>
    <row r="61" spans="1:10" s="8" customFormat="1" ht="21" x14ac:dyDescent="0.35">
      <c r="B61" s="14" t="s">
        <v>64</v>
      </c>
      <c r="C61" s="14"/>
      <c r="D61" s="14"/>
      <c r="E61" s="14"/>
      <c r="F61" s="14"/>
      <c r="G61" s="14"/>
      <c r="H61" s="14"/>
      <c r="I61" s="14"/>
      <c r="J61" s="14"/>
    </row>
    <row r="62" spans="1:10" s="8" customFormat="1" ht="21" x14ac:dyDescent="0.35">
      <c r="A62" s="50"/>
      <c r="B62" s="50"/>
      <c r="C62" s="50"/>
      <c r="D62" s="50"/>
      <c r="E62" s="50"/>
      <c r="F62" s="50"/>
      <c r="G62" s="14"/>
      <c r="H62" s="14"/>
    </row>
    <row r="63" spans="1:10" s="8" customFormat="1" ht="21" x14ac:dyDescent="0.35">
      <c r="B63" s="14"/>
      <c r="C63" s="14"/>
      <c r="D63" s="14"/>
      <c r="E63" s="14"/>
      <c r="F63" s="14"/>
      <c r="G63" s="14"/>
      <c r="H63" s="14"/>
      <c r="I63" s="14"/>
      <c r="J63" s="14"/>
    </row>
    <row r="64" spans="1:10" s="8" customFormat="1" ht="21" x14ac:dyDescent="0.35">
      <c r="B64" s="14"/>
      <c r="C64" s="14"/>
      <c r="D64" s="14"/>
      <c r="E64" s="14"/>
      <c r="F64" s="14"/>
      <c r="G64" s="14"/>
      <c r="H64" s="14"/>
      <c r="I64" s="14"/>
      <c r="J64" s="14"/>
    </row>
    <row r="65" spans="2:10" s="8" customFormat="1" ht="21" x14ac:dyDescent="0.35">
      <c r="B65" s="14"/>
      <c r="C65" s="14"/>
      <c r="D65" s="14"/>
      <c r="E65" s="14"/>
      <c r="F65" s="14"/>
      <c r="G65" s="14"/>
      <c r="H65" s="14"/>
      <c r="I65" s="14"/>
      <c r="J65" s="14"/>
    </row>
    <row r="66" spans="2:10" s="8" customFormat="1" ht="21" x14ac:dyDescent="0.35">
      <c r="B66" s="14"/>
      <c r="C66" s="14"/>
      <c r="D66" s="14"/>
      <c r="E66" s="14"/>
      <c r="F66" s="14"/>
      <c r="G66" s="14"/>
      <c r="H66" s="14"/>
      <c r="I66" s="14"/>
      <c r="J66" s="14"/>
    </row>
    <row r="67" spans="2:10" s="8" customFormat="1" ht="21" x14ac:dyDescent="0.35">
      <c r="B67" s="14"/>
      <c r="C67" s="14"/>
      <c r="D67" s="14"/>
      <c r="E67" s="14"/>
      <c r="F67" s="14"/>
      <c r="G67" s="14"/>
      <c r="H67" s="14"/>
      <c r="I67" s="14"/>
      <c r="J67" s="14"/>
    </row>
    <row r="68" spans="2:10" s="8" customFormat="1" ht="21" x14ac:dyDescent="0.35">
      <c r="B68" s="14"/>
      <c r="C68" s="14"/>
      <c r="D68" s="14"/>
      <c r="E68" s="14"/>
      <c r="F68" s="14"/>
      <c r="G68" s="14"/>
      <c r="H68" s="14"/>
      <c r="I68" s="14"/>
      <c r="J68" s="14"/>
    </row>
    <row r="69" spans="2:10" s="8" customFormat="1" ht="21" x14ac:dyDescent="0.35">
      <c r="B69" s="14"/>
      <c r="C69" s="14"/>
      <c r="D69" s="14"/>
      <c r="E69" s="14"/>
      <c r="F69" s="14"/>
      <c r="G69" s="14"/>
      <c r="H69" s="14"/>
      <c r="I69" s="14"/>
      <c r="J69" s="14"/>
    </row>
    <row r="70" spans="2:10" s="8" customFormat="1" ht="21" x14ac:dyDescent="0.35">
      <c r="B70" s="14"/>
      <c r="C70" s="14"/>
      <c r="D70" s="14"/>
      <c r="E70" s="14"/>
      <c r="F70" s="14"/>
      <c r="G70" s="14"/>
      <c r="H70" s="14"/>
      <c r="I70" s="14"/>
      <c r="J70" s="14"/>
    </row>
    <row r="71" spans="2:10" s="8" customFormat="1" ht="21" x14ac:dyDescent="0.35">
      <c r="B71" s="14"/>
      <c r="C71" s="14"/>
      <c r="D71" s="14"/>
      <c r="E71" s="14"/>
      <c r="F71" s="14"/>
      <c r="G71" s="14"/>
      <c r="H71" s="14"/>
      <c r="I71" s="14"/>
      <c r="J71" s="14"/>
    </row>
    <row r="72" spans="2:10" s="8" customFormat="1" ht="21" x14ac:dyDescent="0.35">
      <c r="B72" s="14"/>
      <c r="C72" s="14"/>
      <c r="D72" s="14"/>
      <c r="E72" s="14"/>
      <c r="F72" s="14"/>
      <c r="G72" s="14"/>
      <c r="H72" s="14"/>
      <c r="I72" s="14"/>
      <c r="J72" s="14"/>
    </row>
    <row r="73" spans="2:10" s="8" customFormat="1" ht="21" x14ac:dyDescent="0.35">
      <c r="B73" s="14"/>
      <c r="C73" s="14"/>
      <c r="D73" s="14"/>
      <c r="E73" s="14"/>
      <c r="F73" s="14"/>
      <c r="G73" s="14"/>
      <c r="H73" s="14"/>
      <c r="I73" s="14"/>
      <c r="J73" s="14"/>
    </row>
    <row r="74" spans="2:10" s="8" customFormat="1" ht="21" x14ac:dyDescent="0.35">
      <c r="B74" s="14"/>
      <c r="C74" s="14"/>
      <c r="D74" s="14"/>
      <c r="E74" s="14"/>
      <c r="F74" s="14"/>
      <c r="G74" s="14"/>
      <c r="H74" s="14"/>
      <c r="I74" s="14"/>
      <c r="J74" s="14"/>
    </row>
    <row r="75" spans="2:10" s="8" customFormat="1" ht="21" x14ac:dyDescent="0.35">
      <c r="B75" s="14"/>
      <c r="C75" s="14"/>
      <c r="D75" s="14"/>
      <c r="E75" s="14"/>
      <c r="F75" s="14"/>
      <c r="G75" s="14"/>
      <c r="H75" s="14"/>
      <c r="I75" s="14"/>
      <c r="J75" s="14"/>
    </row>
    <row r="76" spans="2:10" s="8" customFormat="1" ht="21" x14ac:dyDescent="0.35">
      <c r="B76" s="14"/>
      <c r="C76" s="14"/>
      <c r="D76" s="14"/>
      <c r="E76" s="14"/>
      <c r="F76" s="14"/>
      <c r="G76" s="14"/>
      <c r="H76" s="14"/>
      <c r="I76" s="14"/>
      <c r="J76" s="14"/>
    </row>
    <row r="77" spans="2:10" s="8" customFormat="1" ht="21" x14ac:dyDescent="0.35">
      <c r="B77" s="14"/>
      <c r="C77" s="14"/>
      <c r="D77" s="14"/>
      <c r="E77" s="14"/>
      <c r="F77" s="14"/>
      <c r="G77" s="14"/>
      <c r="H77" s="14"/>
      <c r="I77" s="14"/>
      <c r="J77" s="14"/>
    </row>
    <row r="78" spans="2:10" s="8" customFormat="1" ht="21" x14ac:dyDescent="0.35">
      <c r="B78" s="14"/>
      <c r="C78" s="14"/>
      <c r="D78" s="14"/>
      <c r="E78" s="14"/>
      <c r="F78" s="14"/>
      <c r="G78" s="14"/>
      <c r="H78" s="14"/>
      <c r="I78" s="14"/>
      <c r="J78" s="14"/>
    </row>
    <row r="79" spans="2:10" s="8" customFormat="1" ht="21" x14ac:dyDescent="0.35">
      <c r="B79" s="14"/>
      <c r="C79" s="14"/>
      <c r="D79" s="14"/>
      <c r="E79" s="14"/>
      <c r="F79" s="14"/>
      <c r="G79" s="14"/>
      <c r="H79" s="14"/>
      <c r="I79" s="14"/>
      <c r="J79" s="14"/>
    </row>
    <row r="80" spans="2:10" s="8" customFormat="1" ht="21" x14ac:dyDescent="0.35">
      <c r="B80" s="203" t="s">
        <v>20</v>
      </c>
      <c r="C80" s="203"/>
      <c r="D80" s="203"/>
      <c r="E80" s="203"/>
      <c r="F80" s="203"/>
      <c r="G80" s="203"/>
      <c r="H80" s="203"/>
    </row>
    <row r="81" spans="2:10" s="8" customFormat="1" ht="21" x14ac:dyDescent="0.35">
      <c r="B81" s="143"/>
      <c r="C81" s="143"/>
      <c r="D81" s="143"/>
      <c r="E81" s="143"/>
      <c r="F81" s="143"/>
      <c r="G81" s="143"/>
      <c r="H81" s="143"/>
    </row>
    <row r="82" spans="2:10" s="8" customFormat="1" ht="21" x14ac:dyDescent="0.35">
      <c r="B82" s="49"/>
      <c r="C82" s="49"/>
      <c r="D82" s="49"/>
      <c r="E82" s="49"/>
      <c r="F82" s="49"/>
      <c r="G82" s="49"/>
      <c r="H82" s="49"/>
    </row>
    <row r="83" spans="2:10" s="11" customFormat="1" ht="21.75" thickBot="1" x14ac:dyDescent="0.4">
      <c r="B83" s="28" t="s">
        <v>122</v>
      </c>
      <c r="F83" s="12"/>
      <c r="G83" s="12"/>
      <c r="H83" s="12"/>
    </row>
    <row r="84" spans="2:10" s="11" customFormat="1" ht="21.75" thickTop="1" x14ac:dyDescent="0.35">
      <c r="B84" s="186" t="s">
        <v>6</v>
      </c>
      <c r="C84" s="187"/>
      <c r="D84" s="187"/>
      <c r="E84" s="188"/>
      <c r="F84" s="204"/>
      <c r="G84" s="206" t="s">
        <v>7</v>
      </c>
      <c r="H84" s="206" t="s">
        <v>8</v>
      </c>
    </row>
    <row r="85" spans="2:10" s="11" customFormat="1" ht="19.5" customHeight="1" thickBot="1" x14ac:dyDescent="0.4">
      <c r="B85" s="189"/>
      <c r="C85" s="190"/>
      <c r="D85" s="190"/>
      <c r="E85" s="191"/>
      <c r="F85" s="205"/>
      <c r="G85" s="207"/>
      <c r="H85" s="207"/>
    </row>
    <row r="86" spans="2:10" s="11" customFormat="1" ht="21.75" thickTop="1" x14ac:dyDescent="0.35">
      <c r="B86" s="169" t="s">
        <v>9</v>
      </c>
      <c r="C86" s="170"/>
      <c r="D86" s="170"/>
      <c r="E86" s="171"/>
      <c r="F86" s="53"/>
      <c r="G86" s="54"/>
      <c r="H86" s="54"/>
    </row>
    <row r="87" spans="2:10" s="11" customFormat="1" ht="21" x14ac:dyDescent="0.35">
      <c r="B87" s="31" t="s">
        <v>52</v>
      </c>
      <c r="C87" s="31"/>
      <c r="D87" s="31"/>
      <c r="E87" s="31"/>
      <c r="F87" s="29">
        <f>คีย์ข้อมูล!H24</f>
        <v>4.6363636363636367</v>
      </c>
      <c r="G87" s="29">
        <f>คีย์ข้อมูล!H25</f>
        <v>0.49236596391732967</v>
      </c>
      <c r="H87" s="30" t="str">
        <f>IF(F87&gt;4.5,"มากที่สุด",IF(F87&gt;3.5,"มาก",IF(F87&gt;2.5,"ปานกลาง",IF(F87&gt;1.5,"น้อย",IF(F87&lt;=1.5,"น้อยที่สุด")))))</f>
        <v>มากที่สุด</v>
      </c>
    </row>
    <row r="88" spans="2:10" s="11" customFormat="1" ht="21" x14ac:dyDescent="0.35">
      <c r="B88" s="31" t="s">
        <v>110</v>
      </c>
      <c r="C88" s="31"/>
      <c r="D88" s="31"/>
      <c r="E88" s="31"/>
      <c r="F88" s="29">
        <f>คีย์ข้อมูล!I24</f>
        <v>4.5909090909090908</v>
      </c>
      <c r="G88" s="29">
        <f>คีย์ข้อมูล!I25</f>
        <v>0.59032605269024696</v>
      </c>
      <c r="H88" s="30" t="str">
        <f t="shared" ref="H88:H99" si="1">IF(F88&gt;4.5,"มากที่สุด",IF(F88&gt;3.5,"มาก",IF(F88&gt;2.5,"ปานกลาง",IF(F88&gt;1.5,"น้อย",IF(F88&lt;=1.5,"น้อยที่สุด")))))</f>
        <v>มากที่สุด</v>
      </c>
    </row>
    <row r="89" spans="2:10" s="11" customFormat="1" ht="21" x14ac:dyDescent="0.35">
      <c r="B89" s="212" t="s">
        <v>10</v>
      </c>
      <c r="C89" s="213"/>
      <c r="D89" s="213"/>
      <c r="E89" s="214"/>
      <c r="F89" s="32">
        <f>คีย์ข้อมูล!I27</f>
        <v>4.6136363636363633</v>
      </c>
      <c r="G89" s="32">
        <f>คีย์ข้อมูล!I26</f>
        <v>0.53769140846767904</v>
      </c>
      <c r="H89" s="33" t="str">
        <f>IF(F89&gt;4.5,"มากที่สุด",IF(F89&gt;3.5,"มาก",IF(F89&gt;2.5,"ปานกลาง",IF(F89&gt;1.5,"น้อย",IF(F89&lt;=1.5,"น้อยที่สุด")))))</f>
        <v>มากที่สุด</v>
      </c>
      <c r="J89" s="34"/>
    </row>
    <row r="90" spans="2:10" s="11" customFormat="1" ht="21" x14ac:dyDescent="0.35">
      <c r="B90" s="172" t="s">
        <v>11</v>
      </c>
      <c r="C90" s="173"/>
      <c r="D90" s="173"/>
      <c r="E90" s="174"/>
      <c r="F90" s="30"/>
      <c r="G90" s="30"/>
      <c r="H90" s="30"/>
    </row>
    <row r="91" spans="2:10" s="11" customFormat="1" ht="21" x14ac:dyDescent="0.35">
      <c r="B91" s="31" t="s">
        <v>12</v>
      </c>
      <c r="C91" s="31"/>
      <c r="D91" s="31"/>
      <c r="E91" s="31"/>
      <c r="F91" s="29">
        <f>คีย์ข้อมูล!J24</f>
        <v>4.8636363636363633</v>
      </c>
      <c r="G91" s="29">
        <f>คีย์ข้อมูล!J25</f>
        <v>0.35125008665710439</v>
      </c>
      <c r="H91" s="30" t="str">
        <f t="shared" si="1"/>
        <v>มากที่สุด</v>
      </c>
    </row>
    <row r="92" spans="2:10" s="11" customFormat="1" ht="21" x14ac:dyDescent="0.35">
      <c r="B92" s="172" t="s">
        <v>13</v>
      </c>
      <c r="C92" s="173"/>
      <c r="D92" s="173"/>
      <c r="E92" s="174"/>
      <c r="F92" s="29">
        <f>คีย์ข้อมูล!K24</f>
        <v>4.9090909090909092</v>
      </c>
      <c r="G92" s="29">
        <f>คีย์ข้อมูล!K25</f>
        <v>0.29424494316824984</v>
      </c>
      <c r="H92" s="30" t="str">
        <f>IF(F92&gt;4.5,"มากที่สุด",IF(F92&gt;3.5,"มาก",IF(F92&gt;2.5,"ปานกลาง",IF(F92&gt;1.5,"น้อย",IF(F92&lt;=1.5,"น้อยที่สุด")))))</f>
        <v>มากที่สุด</v>
      </c>
    </row>
    <row r="93" spans="2:10" s="11" customFormat="1" ht="21" x14ac:dyDescent="0.35">
      <c r="B93" s="212" t="s">
        <v>22</v>
      </c>
      <c r="C93" s="213"/>
      <c r="D93" s="213"/>
      <c r="E93" s="214"/>
      <c r="F93" s="35">
        <f>คีย์ข้อมูล!K27</f>
        <v>4.8863636363636367</v>
      </c>
      <c r="G93" s="35">
        <f>คีย์ข้อมูล!K26</f>
        <v>0.32103822064055026</v>
      </c>
      <c r="H93" s="36" t="str">
        <f t="shared" si="1"/>
        <v>มากที่สุด</v>
      </c>
    </row>
    <row r="94" spans="2:10" s="11" customFormat="1" ht="21" x14ac:dyDescent="0.35">
      <c r="B94" s="172" t="s">
        <v>14</v>
      </c>
      <c r="C94" s="173"/>
      <c r="D94" s="173"/>
      <c r="E94" s="174"/>
      <c r="F94" s="29"/>
      <c r="G94" s="29"/>
      <c r="H94" s="30"/>
    </row>
    <row r="95" spans="2:10" s="11" customFormat="1" ht="21" x14ac:dyDescent="0.35">
      <c r="B95" s="172" t="s">
        <v>53</v>
      </c>
      <c r="C95" s="173"/>
      <c r="D95" s="173"/>
      <c r="E95" s="174"/>
      <c r="F95" s="29">
        <f>คีย์ข้อมูล!L24</f>
        <v>4.6363636363636367</v>
      </c>
      <c r="G95" s="29">
        <f>คีย์ข้อมูล!L25</f>
        <v>0.58108720314797546</v>
      </c>
      <c r="H95" s="30" t="str">
        <f t="shared" si="1"/>
        <v>มากที่สุด</v>
      </c>
    </row>
    <row r="96" spans="2:10" s="11" customFormat="1" ht="21" x14ac:dyDescent="0.35">
      <c r="B96" s="31" t="s">
        <v>54</v>
      </c>
      <c r="C96" s="31"/>
      <c r="D96" s="31"/>
      <c r="E96" s="31"/>
      <c r="F96" s="29">
        <f>คีย์ข้อมูล!M24</f>
        <v>4.7272727272727275</v>
      </c>
      <c r="G96" s="29">
        <f>คีย์ข้อมูล!M25</f>
        <v>0.55048188256318076</v>
      </c>
      <c r="H96" s="30" t="str">
        <f t="shared" si="1"/>
        <v>มากที่สุด</v>
      </c>
    </row>
    <row r="97" spans="2:8" s="11" customFormat="1" ht="21" x14ac:dyDescent="0.35">
      <c r="B97" s="172" t="s">
        <v>55</v>
      </c>
      <c r="C97" s="173"/>
      <c r="D97" s="173"/>
      <c r="E97" s="174"/>
      <c r="F97" s="29">
        <f>คีย์ข้อมูล!N24</f>
        <v>4.7272727272727275</v>
      </c>
      <c r="G97" s="29">
        <f>คีย์ข้อมูล!N25</f>
        <v>0.55048188256318076</v>
      </c>
      <c r="H97" s="30" t="str">
        <f t="shared" si="1"/>
        <v>มากที่สุด</v>
      </c>
    </row>
    <row r="98" spans="2:8" s="11" customFormat="1" ht="21" x14ac:dyDescent="0.35">
      <c r="B98" s="172" t="s">
        <v>56</v>
      </c>
      <c r="C98" s="173"/>
      <c r="D98" s="173"/>
      <c r="E98" s="174"/>
      <c r="F98" s="29">
        <f>คีย์ข้อมูล!O24</f>
        <v>4.6818181818181817</v>
      </c>
      <c r="G98" s="29">
        <f>คีย์ข้อมูล!O25</f>
        <v>0.56790036318954884</v>
      </c>
      <c r="H98" s="30" t="str">
        <f t="shared" si="1"/>
        <v>มากที่สุด</v>
      </c>
    </row>
    <row r="99" spans="2:8" s="11" customFormat="1" ht="21" x14ac:dyDescent="0.35">
      <c r="B99" s="212" t="s">
        <v>23</v>
      </c>
      <c r="C99" s="213"/>
      <c r="D99" s="213"/>
      <c r="E99" s="214"/>
      <c r="F99" s="35">
        <f>คีย์ข้อมูล!O27</f>
        <v>4.6931818181818183</v>
      </c>
      <c r="G99" s="35">
        <f>คีย์ข้อมูล!O26</f>
        <v>0.5541474666891788</v>
      </c>
      <c r="H99" s="37" t="str">
        <f t="shared" si="1"/>
        <v>มากที่สุด</v>
      </c>
    </row>
    <row r="100" spans="2:8" s="11" customFormat="1" ht="21" x14ac:dyDescent="0.35">
      <c r="B100" s="172" t="s">
        <v>58</v>
      </c>
      <c r="C100" s="173"/>
      <c r="D100" s="173"/>
      <c r="E100" s="174"/>
      <c r="F100" s="38"/>
      <c r="G100" s="38"/>
      <c r="H100" s="19"/>
    </row>
    <row r="101" spans="2:8" s="11" customFormat="1" ht="21" x14ac:dyDescent="0.35">
      <c r="B101" s="31" t="s">
        <v>57</v>
      </c>
      <c r="C101" s="31"/>
      <c r="D101" s="31"/>
      <c r="E101" s="31"/>
      <c r="F101" s="38">
        <f>คีย์ข้อมูล!T24</f>
        <v>4.7272727272727275</v>
      </c>
      <c r="G101" s="38">
        <f>คีย์ข้อมูล!T25</f>
        <v>0.45584230583855179</v>
      </c>
      <c r="H101" s="30" t="str">
        <f t="shared" ref="H101:H103" si="2">IF(F101&gt;4.5,"มากที่สุด",IF(F101&gt;3.5,"มาก",IF(F101&gt;2.5,"ปานกลาง",IF(F101&gt;1.5,"น้อย",IF(F101&lt;=1.5,"น้อยที่สุด")))))</f>
        <v>มากที่สุด</v>
      </c>
    </row>
    <row r="102" spans="2:8" s="11" customFormat="1" ht="21" x14ac:dyDescent="0.35">
      <c r="B102" s="212" t="s">
        <v>59</v>
      </c>
      <c r="C102" s="213"/>
      <c r="D102" s="213"/>
      <c r="E102" s="214"/>
      <c r="F102" s="35">
        <f>คีย์ข้อมูล!T27</f>
        <v>4.7272727272727275</v>
      </c>
      <c r="G102" s="35">
        <f>คีย์ข้อมูล!T26</f>
        <v>0.45584230583855179</v>
      </c>
      <c r="H102" s="37" t="str">
        <f t="shared" si="2"/>
        <v>มากที่สุด</v>
      </c>
    </row>
    <row r="103" spans="2:8" s="11" customFormat="1" ht="21.75" thickBot="1" x14ac:dyDescent="0.4">
      <c r="B103" s="209" t="s">
        <v>15</v>
      </c>
      <c r="C103" s="210"/>
      <c r="D103" s="210"/>
      <c r="E103" s="211"/>
      <c r="F103" s="39">
        <f>คีย์ข้อมูล!U24</f>
        <v>4.7222222222222223</v>
      </c>
      <c r="G103" s="39">
        <f>คีย์ข้อมูล!U25</f>
        <v>0.492664520415041</v>
      </c>
      <c r="H103" s="40" t="str">
        <f t="shared" si="2"/>
        <v>มากที่สุด</v>
      </c>
    </row>
    <row r="104" spans="2:8" s="15" customFormat="1" ht="21.75" thickTop="1" x14ac:dyDescent="0.35">
      <c r="B104" s="41"/>
      <c r="C104" s="41"/>
      <c r="D104" s="41"/>
      <c r="E104" s="41"/>
      <c r="F104" s="42"/>
      <c r="G104" s="42"/>
      <c r="H104" s="41"/>
    </row>
    <row r="105" spans="2:8" s="8" customFormat="1" ht="21" x14ac:dyDescent="0.35">
      <c r="B105" s="18"/>
      <c r="C105" s="208" t="s">
        <v>123</v>
      </c>
      <c r="D105" s="208"/>
      <c r="E105" s="208"/>
      <c r="F105" s="208"/>
      <c r="G105" s="208"/>
      <c r="H105" s="208"/>
    </row>
    <row r="106" spans="2:8" s="8" customFormat="1" ht="21" x14ac:dyDescent="0.35">
      <c r="B106" s="158" t="s">
        <v>65</v>
      </c>
      <c r="C106" s="159"/>
      <c r="D106" s="159"/>
      <c r="E106" s="159"/>
      <c r="F106" s="159"/>
      <c r="G106" s="159"/>
      <c r="H106" s="159"/>
    </row>
    <row r="107" spans="2:8" s="8" customFormat="1" ht="21" x14ac:dyDescent="0.35">
      <c r="B107" s="48"/>
      <c r="C107" s="158" t="s">
        <v>66</v>
      </c>
      <c r="D107" s="158"/>
      <c r="E107" s="158"/>
      <c r="F107" s="158"/>
      <c r="G107" s="158"/>
      <c r="H107" s="158"/>
    </row>
    <row r="108" spans="2:8" s="8" customFormat="1" ht="21" x14ac:dyDescent="0.35">
      <c r="B108" s="158" t="s">
        <v>67</v>
      </c>
      <c r="C108" s="159"/>
      <c r="D108" s="159"/>
      <c r="E108" s="159"/>
      <c r="F108" s="159"/>
      <c r="G108" s="159"/>
      <c r="H108" s="159"/>
    </row>
    <row r="109" spans="2:8" s="8" customFormat="1" ht="21" x14ac:dyDescent="0.35">
      <c r="B109" s="158" t="s">
        <v>68</v>
      </c>
      <c r="C109" s="159"/>
      <c r="D109" s="159"/>
      <c r="E109" s="159"/>
      <c r="F109" s="159"/>
      <c r="G109" s="159"/>
      <c r="H109" s="159"/>
    </row>
    <row r="110" spans="2:8" s="8" customFormat="1" ht="21" x14ac:dyDescent="0.35">
      <c r="B110" s="8" t="s">
        <v>109</v>
      </c>
    </row>
    <row r="111" spans="2:8" s="8" customFormat="1" ht="21" x14ac:dyDescent="0.35"/>
    <row r="112" spans="2:8" s="15" customFormat="1" ht="21" x14ac:dyDescent="0.35"/>
    <row r="113" s="15" customFormat="1" ht="21" x14ac:dyDescent="0.35"/>
    <row r="114" s="15" customFormat="1" ht="21" x14ac:dyDescent="0.35"/>
    <row r="115" s="15" customFormat="1" ht="21" x14ac:dyDescent="0.35"/>
    <row r="116" s="15" customFormat="1" ht="21" x14ac:dyDescent="0.35"/>
    <row r="117" s="15" customFormat="1" ht="21" x14ac:dyDescent="0.35"/>
    <row r="118" s="15" customFormat="1" ht="21" x14ac:dyDescent="0.35"/>
    <row r="119" s="15" customFormat="1" ht="21" x14ac:dyDescent="0.35"/>
    <row r="120" s="15" customFormat="1" ht="21" x14ac:dyDescent="0.35"/>
    <row r="121" s="15" customFormat="1" ht="21" x14ac:dyDescent="0.35"/>
    <row r="122" s="15" customFormat="1" ht="21" x14ac:dyDescent="0.35"/>
    <row r="123" s="15" customFormat="1" ht="21" x14ac:dyDescent="0.35"/>
    <row r="124" s="15" customFormat="1" ht="21" x14ac:dyDescent="0.35"/>
    <row r="125" s="8" customFormat="1" ht="21" x14ac:dyDescent="0.35"/>
    <row r="126" s="8" customFormat="1" ht="21" x14ac:dyDescent="0.35"/>
    <row r="127" s="8" customFormat="1" ht="21" x14ac:dyDescent="0.35"/>
    <row r="128" s="8" customFormat="1" ht="21" x14ac:dyDescent="0.35"/>
    <row r="129" spans="2:8" s="8" customFormat="1" ht="21" x14ac:dyDescent="0.35"/>
    <row r="130" spans="2:8" s="8" customFormat="1" ht="21" x14ac:dyDescent="0.35"/>
    <row r="131" spans="2:8" s="14" customFormat="1" ht="21" x14ac:dyDescent="0.35"/>
    <row r="132" spans="2:8" s="14" customFormat="1" ht="21" x14ac:dyDescent="0.35"/>
    <row r="133" spans="2:8" s="14" customFormat="1" ht="21" x14ac:dyDescent="0.35"/>
    <row r="134" spans="2:8" s="14" customFormat="1" ht="21" x14ac:dyDescent="0.35"/>
    <row r="135" spans="2:8" s="14" customFormat="1" ht="21" x14ac:dyDescent="0.35"/>
    <row r="136" spans="2:8" s="14" customFormat="1" ht="21" x14ac:dyDescent="0.35"/>
    <row r="137" spans="2:8" s="6" customFormat="1" x14ac:dyDescent="0.3">
      <c r="B137" s="7"/>
      <c r="C137" s="7"/>
    </row>
    <row r="138" spans="2:8" x14ac:dyDescent="0.3">
      <c r="B138" s="4"/>
      <c r="C138" s="4"/>
      <c r="D138" s="4"/>
      <c r="E138" s="4"/>
      <c r="F138" s="5"/>
      <c r="G138" s="5"/>
      <c r="H138" s="5"/>
    </row>
    <row r="139" spans="2:8" x14ac:dyDescent="0.3">
      <c r="B139" s="4"/>
      <c r="C139" s="4"/>
      <c r="D139" s="4"/>
      <c r="E139" s="4"/>
      <c r="F139" s="5"/>
      <c r="G139" s="5"/>
      <c r="H139" s="5"/>
    </row>
    <row r="140" spans="2:8" x14ac:dyDescent="0.3">
      <c r="B140" s="4"/>
      <c r="C140" s="4"/>
      <c r="D140" s="4"/>
      <c r="E140" s="4"/>
      <c r="F140" s="5"/>
      <c r="G140" s="5"/>
      <c r="H140" s="5"/>
    </row>
    <row r="141" spans="2:8" x14ac:dyDescent="0.3">
      <c r="B141" s="4"/>
      <c r="C141" s="4"/>
      <c r="D141" s="4"/>
      <c r="E141" s="4"/>
      <c r="F141" s="5"/>
      <c r="G141" s="5"/>
      <c r="H141" s="5"/>
    </row>
    <row r="142" spans="2:8" x14ac:dyDescent="0.3">
      <c r="B142" s="4"/>
      <c r="C142" s="4"/>
      <c r="D142" s="4"/>
      <c r="E142" s="4"/>
      <c r="F142" s="5"/>
      <c r="G142" s="5"/>
      <c r="H142" s="5"/>
    </row>
    <row r="143" spans="2:8" x14ac:dyDescent="0.3">
      <c r="B143" s="4"/>
      <c r="C143" s="4"/>
      <c r="D143" s="4"/>
      <c r="E143" s="4"/>
      <c r="F143" s="5"/>
      <c r="G143" s="5"/>
      <c r="H143" s="5"/>
    </row>
    <row r="144" spans="2:8" x14ac:dyDescent="0.3">
      <c r="B144" s="4"/>
      <c r="C144" s="4"/>
      <c r="D144" s="4"/>
      <c r="E144" s="4"/>
      <c r="F144" s="5"/>
      <c r="G144" s="5"/>
      <c r="H144" s="5"/>
    </row>
    <row r="145" spans="2:8" x14ac:dyDescent="0.3">
      <c r="B145" s="4"/>
      <c r="C145" s="4"/>
      <c r="D145" s="4"/>
      <c r="E145" s="4"/>
      <c r="F145" s="5"/>
      <c r="G145" s="5"/>
      <c r="H145" s="5"/>
    </row>
    <row r="146" spans="2:8" x14ac:dyDescent="0.3">
      <c r="B146" s="4"/>
      <c r="C146" s="4"/>
      <c r="D146" s="4"/>
      <c r="E146" s="4"/>
      <c r="F146" s="5"/>
      <c r="G146" s="5"/>
      <c r="H146" s="5"/>
    </row>
    <row r="147" spans="2:8" x14ac:dyDescent="0.3">
      <c r="B147" s="4"/>
      <c r="C147" s="4"/>
      <c r="D147" s="4"/>
      <c r="E147" s="4"/>
      <c r="F147" s="5"/>
      <c r="G147" s="5"/>
      <c r="H147" s="5"/>
    </row>
    <row r="148" spans="2:8" x14ac:dyDescent="0.3">
      <c r="B148" s="4"/>
      <c r="C148" s="4"/>
      <c r="D148" s="4"/>
      <c r="E148" s="4"/>
      <c r="F148" s="5"/>
      <c r="G148" s="5"/>
      <c r="H148" s="5"/>
    </row>
    <row r="149" spans="2:8" x14ac:dyDescent="0.3">
      <c r="B149" s="4"/>
      <c r="C149" s="4"/>
      <c r="D149" s="4"/>
      <c r="E149" s="4"/>
      <c r="F149" s="5"/>
      <c r="G149" s="5"/>
      <c r="H149" s="5"/>
    </row>
  </sheetData>
  <mergeCells count="54">
    <mergeCell ref="A1:H1"/>
    <mergeCell ref="B56:E56"/>
    <mergeCell ref="C14:E14"/>
    <mergeCell ref="H46:H47"/>
    <mergeCell ref="C12:E12"/>
    <mergeCell ref="G46:G47"/>
    <mergeCell ref="B55:E55"/>
    <mergeCell ref="C19:E19"/>
    <mergeCell ref="C20:E20"/>
    <mergeCell ref="B103:E103"/>
    <mergeCell ref="B93:E93"/>
    <mergeCell ref="B89:E89"/>
    <mergeCell ref="B98:E98"/>
    <mergeCell ref="B99:E99"/>
    <mergeCell ref="B102:E102"/>
    <mergeCell ref="B100:E100"/>
    <mergeCell ref="B94:E94"/>
    <mergeCell ref="B92:E92"/>
    <mergeCell ref="B109:H109"/>
    <mergeCell ref="C107:H107"/>
    <mergeCell ref="B8:H8"/>
    <mergeCell ref="B84:E85"/>
    <mergeCell ref="B52:E52"/>
    <mergeCell ref="B46:E47"/>
    <mergeCell ref="F46:F47"/>
    <mergeCell ref="B57:E57"/>
    <mergeCell ref="B108:H108"/>
    <mergeCell ref="B95:E95"/>
    <mergeCell ref="B97:E97"/>
    <mergeCell ref="B80:H80"/>
    <mergeCell ref="F84:F85"/>
    <mergeCell ref="G84:G85"/>
    <mergeCell ref="C105:H105"/>
    <mergeCell ref="B106:H106"/>
    <mergeCell ref="B86:E86"/>
    <mergeCell ref="B90:E90"/>
    <mergeCell ref="G50:G51"/>
    <mergeCell ref="H50:H51"/>
    <mergeCell ref="F55:F56"/>
    <mergeCell ref="G55:G56"/>
    <mergeCell ref="H55:H56"/>
    <mergeCell ref="B50:E50"/>
    <mergeCell ref="B51:E51"/>
    <mergeCell ref="H84:H85"/>
    <mergeCell ref="B54:E54"/>
    <mergeCell ref="B6:H6"/>
    <mergeCell ref="C17:E17"/>
    <mergeCell ref="A41:H41"/>
    <mergeCell ref="F50:F51"/>
    <mergeCell ref="A3:H3"/>
    <mergeCell ref="A4:H4"/>
    <mergeCell ref="A5:H5"/>
    <mergeCell ref="C16:E16"/>
    <mergeCell ref="B49:E49"/>
  </mergeCells>
  <pageMargins left="0.5" right="0" top="0.5" bottom="0.25" header="0.31496062992126" footer="0.31496062992126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219075</xdr:colOff>
                <xdr:row>83</xdr:row>
                <xdr:rowOff>180975</xdr:rowOff>
              </from>
              <to>
                <xdr:col>5</xdr:col>
                <xdr:colOff>352425</xdr:colOff>
                <xdr:row>84</xdr:row>
                <xdr:rowOff>38100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45</xdr:row>
                <xdr:rowOff>209550</xdr:rowOff>
              </from>
              <to>
                <xdr:col>5</xdr:col>
                <xdr:colOff>352425</xdr:colOff>
                <xdr:row>46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0"/>
  <sheetViews>
    <sheetView topLeftCell="A34" zoomScale="140" zoomScaleNormal="140" workbookViewId="0">
      <selection activeCell="C41" sqref="C41"/>
    </sheetView>
  </sheetViews>
  <sheetFormatPr defaultRowHeight="21" x14ac:dyDescent="0.35"/>
  <cols>
    <col min="1" max="1" width="5.875" style="8" customWidth="1"/>
    <col min="2" max="2" width="5.625" style="8" customWidth="1"/>
    <col min="3" max="3" width="74.125" style="8" customWidth="1"/>
    <col min="4" max="4" width="5.75" style="8" customWidth="1"/>
    <col min="5" max="255" width="9.125" style="8"/>
    <col min="256" max="256" width="5.875" style="8" customWidth="1"/>
    <col min="257" max="257" width="5.625" style="8" customWidth="1"/>
    <col min="258" max="258" width="69.25" style="8" customWidth="1"/>
    <col min="259" max="259" width="7.375" style="8" customWidth="1"/>
    <col min="260" max="511" width="9.125" style="8"/>
    <col min="512" max="512" width="5.875" style="8" customWidth="1"/>
    <col min="513" max="513" width="5.625" style="8" customWidth="1"/>
    <col min="514" max="514" width="69.25" style="8" customWidth="1"/>
    <col min="515" max="515" width="7.375" style="8" customWidth="1"/>
    <col min="516" max="767" width="9.125" style="8"/>
    <col min="768" max="768" width="5.875" style="8" customWidth="1"/>
    <col min="769" max="769" width="5.625" style="8" customWidth="1"/>
    <col min="770" max="770" width="69.25" style="8" customWidth="1"/>
    <col min="771" max="771" width="7.375" style="8" customWidth="1"/>
    <col min="772" max="1023" width="9.125" style="8"/>
    <col min="1024" max="1024" width="5.875" style="8" customWidth="1"/>
    <col min="1025" max="1025" width="5.625" style="8" customWidth="1"/>
    <col min="1026" max="1026" width="69.25" style="8" customWidth="1"/>
    <col min="1027" max="1027" width="7.375" style="8" customWidth="1"/>
    <col min="1028" max="1279" width="9.125" style="8"/>
    <col min="1280" max="1280" width="5.875" style="8" customWidth="1"/>
    <col min="1281" max="1281" width="5.625" style="8" customWidth="1"/>
    <col min="1282" max="1282" width="69.25" style="8" customWidth="1"/>
    <col min="1283" max="1283" width="7.375" style="8" customWidth="1"/>
    <col min="1284" max="1535" width="9.125" style="8"/>
    <col min="1536" max="1536" width="5.875" style="8" customWidth="1"/>
    <col min="1537" max="1537" width="5.625" style="8" customWidth="1"/>
    <col min="1538" max="1538" width="69.25" style="8" customWidth="1"/>
    <col min="1539" max="1539" width="7.375" style="8" customWidth="1"/>
    <col min="1540" max="1791" width="9.125" style="8"/>
    <col min="1792" max="1792" width="5.875" style="8" customWidth="1"/>
    <col min="1793" max="1793" width="5.625" style="8" customWidth="1"/>
    <col min="1794" max="1794" width="69.25" style="8" customWidth="1"/>
    <col min="1795" max="1795" width="7.375" style="8" customWidth="1"/>
    <col min="1796" max="2047" width="9.125" style="8"/>
    <col min="2048" max="2048" width="5.875" style="8" customWidth="1"/>
    <col min="2049" max="2049" width="5.625" style="8" customWidth="1"/>
    <col min="2050" max="2050" width="69.25" style="8" customWidth="1"/>
    <col min="2051" max="2051" width="7.375" style="8" customWidth="1"/>
    <col min="2052" max="2303" width="9.125" style="8"/>
    <col min="2304" max="2304" width="5.875" style="8" customWidth="1"/>
    <col min="2305" max="2305" width="5.625" style="8" customWidth="1"/>
    <col min="2306" max="2306" width="69.25" style="8" customWidth="1"/>
    <col min="2307" max="2307" width="7.375" style="8" customWidth="1"/>
    <col min="2308" max="2559" width="9.125" style="8"/>
    <col min="2560" max="2560" width="5.875" style="8" customWidth="1"/>
    <col min="2561" max="2561" width="5.625" style="8" customWidth="1"/>
    <col min="2562" max="2562" width="69.25" style="8" customWidth="1"/>
    <col min="2563" max="2563" width="7.375" style="8" customWidth="1"/>
    <col min="2564" max="2815" width="9.125" style="8"/>
    <col min="2816" max="2816" width="5.875" style="8" customWidth="1"/>
    <col min="2817" max="2817" width="5.625" style="8" customWidth="1"/>
    <col min="2818" max="2818" width="69.25" style="8" customWidth="1"/>
    <col min="2819" max="2819" width="7.375" style="8" customWidth="1"/>
    <col min="2820" max="3071" width="9.125" style="8"/>
    <col min="3072" max="3072" width="5.875" style="8" customWidth="1"/>
    <col min="3073" max="3073" width="5.625" style="8" customWidth="1"/>
    <col min="3074" max="3074" width="69.25" style="8" customWidth="1"/>
    <col min="3075" max="3075" width="7.375" style="8" customWidth="1"/>
    <col min="3076" max="3327" width="9.125" style="8"/>
    <col min="3328" max="3328" width="5.875" style="8" customWidth="1"/>
    <col min="3329" max="3329" width="5.625" style="8" customWidth="1"/>
    <col min="3330" max="3330" width="69.25" style="8" customWidth="1"/>
    <col min="3331" max="3331" width="7.375" style="8" customWidth="1"/>
    <col min="3332" max="3583" width="9.125" style="8"/>
    <col min="3584" max="3584" width="5.875" style="8" customWidth="1"/>
    <col min="3585" max="3585" width="5.625" style="8" customWidth="1"/>
    <col min="3586" max="3586" width="69.25" style="8" customWidth="1"/>
    <col min="3587" max="3587" width="7.375" style="8" customWidth="1"/>
    <col min="3588" max="3839" width="9.125" style="8"/>
    <col min="3840" max="3840" width="5.875" style="8" customWidth="1"/>
    <col min="3841" max="3841" width="5.625" style="8" customWidth="1"/>
    <col min="3842" max="3842" width="69.25" style="8" customWidth="1"/>
    <col min="3843" max="3843" width="7.375" style="8" customWidth="1"/>
    <col min="3844" max="4095" width="9.125" style="8"/>
    <col min="4096" max="4096" width="5.875" style="8" customWidth="1"/>
    <col min="4097" max="4097" width="5.625" style="8" customWidth="1"/>
    <col min="4098" max="4098" width="69.25" style="8" customWidth="1"/>
    <col min="4099" max="4099" width="7.375" style="8" customWidth="1"/>
    <col min="4100" max="4351" width="9.125" style="8"/>
    <col min="4352" max="4352" width="5.875" style="8" customWidth="1"/>
    <col min="4353" max="4353" width="5.625" style="8" customWidth="1"/>
    <col min="4354" max="4354" width="69.25" style="8" customWidth="1"/>
    <col min="4355" max="4355" width="7.375" style="8" customWidth="1"/>
    <col min="4356" max="4607" width="9.125" style="8"/>
    <col min="4608" max="4608" width="5.875" style="8" customWidth="1"/>
    <col min="4609" max="4609" width="5.625" style="8" customWidth="1"/>
    <col min="4610" max="4610" width="69.25" style="8" customWidth="1"/>
    <col min="4611" max="4611" width="7.375" style="8" customWidth="1"/>
    <col min="4612" max="4863" width="9.125" style="8"/>
    <col min="4864" max="4864" width="5.875" style="8" customWidth="1"/>
    <col min="4865" max="4865" width="5.625" style="8" customWidth="1"/>
    <col min="4866" max="4866" width="69.25" style="8" customWidth="1"/>
    <col min="4867" max="4867" width="7.375" style="8" customWidth="1"/>
    <col min="4868" max="5119" width="9.125" style="8"/>
    <col min="5120" max="5120" width="5.875" style="8" customWidth="1"/>
    <col min="5121" max="5121" width="5.625" style="8" customWidth="1"/>
    <col min="5122" max="5122" width="69.25" style="8" customWidth="1"/>
    <col min="5123" max="5123" width="7.375" style="8" customWidth="1"/>
    <col min="5124" max="5375" width="9.125" style="8"/>
    <col min="5376" max="5376" width="5.875" style="8" customWidth="1"/>
    <col min="5377" max="5377" width="5.625" style="8" customWidth="1"/>
    <col min="5378" max="5378" width="69.25" style="8" customWidth="1"/>
    <col min="5379" max="5379" width="7.375" style="8" customWidth="1"/>
    <col min="5380" max="5631" width="9.125" style="8"/>
    <col min="5632" max="5632" width="5.875" style="8" customWidth="1"/>
    <col min="5633" max="5633" width="5.625" style="8" customWidth="1"/>
    <col min="5634" max="5634" width="69.25" style="8" customWidth="1"/>
    <col min="5635" max="5635" width="7.375" style="8" customWidth="1"/>
    <col min="5636" max="5887" width="9.125" style="8"/>
    <col min="5888" max="5888" width="5.875" style="8" customWidth="1"/>
    <col min="5889" max="5889" width="5.625" style="8" customWidth="1"/>
    <col min="5890" max="5890" width="69.25" style="8" customWidth="1"/>
    <col min="5891" max="5891" width="7.375" style="8" customWidth="1"/>
    <col min="5892" max="6143" width="9.125" style="8"/>
    <col min="6144" max="6144" width="5.875" style="8" customWidth="1"/>
    <col min="6145" max="6145" width="5.625" style="8" customWidth="1"/>
    <col min="6146" max="6146" width="69.25" style="8" customWidth="1"/>
    <col min="6147" max="6147" width="7.375" style="8" customWidth="1"/>
    <col min="6148" max="6399" width="9.125" style="8"/>
    <col min="6400" max="6400" width="5.875" style="8" customWidth="1"/>
    <col min="6401" max="6401" width="5.625" style="8" customWidth="1"/>
    <col min="6402" max="6402" width="69.25" style="8" customWidth="1"/>
    <col min="6403" max="6403" width="7.375" style="8" customWidth="1"/>
    <col min="6404" max="6655" width="9.125" style="8"/>
    <col min="6656" max="6656" width="5.875" style="8" customWidth="1"/>
    <col min="6657" max="6657" width="5.625" style="8" customWidth="1"/>
    <col min="6658" max="6658" width="69.25" style="8" customWidth="1"/>
    <col min="6659" max="6659" width="7.375" style="8" customWidth="1"/>
    <col min="6660" max="6911" width="9.125" style="8"/>
    <col min="6912" max="6912" width="5.875" style="8" customWidth="1"/>
    <col min="6913" max="6913" width="5.625" style="8" customWidth="1"/>
    <col min="6914" max="6914" width="69.25" style="8" customWidth="1"/>
    <col min="6915" max="6915" width="7.375" style="8" customWidth="1"/>
    <col min="6916" max="7167" width="9.125" style="8"/>
    <col min="7168" max="7168" width="5.875" style="8" customWidth="1"/>
    <col min="7169" max="7169" width="5.625" style="8" customWidth="1"/>
    <col min="7170" max="7170" width="69.25" style="8" customWidth="1"/>
    <col min="7171" max="7171" width="7.375" style="8" customWidth="1"/>
    <col min="7172" max="7423" width="9.125" style="8"/>
    <col min="7424" max="7424" width="5.875" style="8" customWidth="1"/>
    <col min="7425" max="7425" width="5.625" style="8" customWidth="1"/>
    <col min="7426" max="7426" width="69.25" style="8" customWidth="1"/>
    <col min="7427" max="7427" width="7.375" style="8" customWidth="1"/>
    <col min="7428" max="7679" width="9.125" style="8"/>
    <col min="7680" max="7680" width="5.875" style="8" customWidth="1"/>
    <col min="7681" max="7681" width="5.625" style="8" customWidth="1"/>
    <col min="7682" max="7682" width="69.25" style="8" customWidth="1"/>
    <col min="7683" max="7683" width="7.375" style="8" customWidth="1"/>
    <col min="7684" max="7935" width="9.125" style="8"/>
    <col min="7936" max="7936" width="5.875" style="8" customWidth="1"/>
    <col min="7937" max="7937" width="5.625" style="8" customWidth="1"/>
    <col min="7938" max="7938" width="69.25" style="8" customWidth="1"/>
    <col min="7939" max="7939" width="7.375" style="8" customWidth="1"/>
    <col min="7940" max="8191" width="9.125" style="8"/>
    <col min="8192" max="8192" width="5.875" style="8" customWidth="1"/>
    <col min="8193" max="8193" width="5.625" style="8" customWidth="1"/>
    <col min="8194" max="8194" width="69.25" style="8" customWidth="1"/>
    <col min="8195" max="8195" width="7.375" style="8" customWidth="1"/>
    <col min="8196" max="8447" width="9.125" style="8"/>
    <col min="8448" max="8448" width="5.875" style="8" customWidth="1"/>
    <col min="8449" max="8449" width="5.625" style="8" customWidth="1"/>
    <col min="8450" max="8450" width="69.25" style="8" customWidth="1"/>
    <col min="8451" max="8451" width="7.375" style="8" customWidth="1"/>
    <col min="8452" max="8703" width="9.125" style="8"/>
    <col min="8704" max="8704" width="5.875" style="8" customWidth="1"/>
    <col min="8705" max="8705" width="5.625" style="8" customWidth="1"/>
    <col min="8706" max="8706" width="69.25" style="8" customWidth="1"/>
    <col min="8707" max="8707" width="7.375" style="8" customWidth="1"/>
    <col min="8708" max="8959" width="9.125" style="8"/>
    <col min="8960" max="8960" width="5.875" style="8" customWidth="1"/>
    <col min="8961" max="8961" width="5.625" style="8" customWidth="1"/>
    <col min="8962" max="8962" width="69.25" style="8" customWidth="1"/>
    <col min="8963" max="8963" width="7.375" style="8" customWidth="1"/>
    <col min="8964" max="9215" width="9.125" style="8"/>
    <col min="9216" max="9216" width="5.875" style="8" customWidth="1"/>
    <col min="9217" max="9217" width="5.625" style="8" customWidth="1"/>
    <col min="9218" max="9218" width="69.25" style="8" customWidth="1"/>
    <col min="9219" max="9219" width="7.375" style="8" customWidth="1"/>
    <col min="9220" max="9471" width="9.125" style="8"/>
    <col min="9472" max="9472" width="5.875" style="8" customWidth="1"/>
    <col min="9473" max="9473" width="5.625" style="8" customWidth="1"/>
    <col min="9474" max="9474" width="69.25" style="8" customWidth="1"/>
    <col min="9475" max="9475" width="7.375" style="8" customWidth="1"/>
    <col min="9476" max="9727" width="9.125" style="8"/>
    <col min="9728" max="9728" width="5.875" style="8" customWidth="1"/>
    <col min="9729" max="9729" width="5.625" style="8" customWidth="1"/>
    <col min="9730" max="9730" width="69.25" style="8" customWidth="1"/>
    <col min="9731" max="9731" width="7.375" style="8" customWidth="1"/>
    <col min="9732" max="9983" width="9.125" style="8"/>
    <col min="9984" max="9984" width="5.875" style="8" customWidth="1"/>
    <col min="9985" max="9985" width="5.625" style="8" customWidth="1"/>
    <col min="9986" max="9986" width="69.25" style="8" customWidth="1"/>
    <col min="9987" max="9987" width="7.375" style="8" customWidth="1"/>
    <col min="9988" max="10239" width="9.125" style="8"/>
    <col min="10240" max="10240" width="5.875" style="8" customWidth="1"/>
    <col min="10241" max="10241" width="5.625" style="8" customWidth="1"/>
    <col min="10242" max="10242" width="69.25" style="8" customWidth="1"/>
    <col min="10243" max="10243" width="7.375" style="8" customWidth="1"/>
    <col min="10244" max="10495" width="9.125" style="8"/>
    <col min="10496" max="10496" width="5.875" style="8" customWidth="1"/>
    <col min="10497" max="10497" width="5.625" style="8" customWidth="1"/>
    <col min="10498" max="10498" width="69.25" style="8" customWidth="1"/>
    <col min="10499" max="10499" width="7.375" style="8" customWidth="1"/>
    <col min="10500" max="10751" width="9.125" style="8"/>
    <col min="10752" max="10752" width="5.875" style="8" customWidth="1"/>
    <col min="10753" max="10753" width="5.625" style="8" customWidth="1"/>
    <col min="10754" max="10754" width="69.25" style="8" customWidth="1"/>
    <col min="10755" max="10755" width="7.375" style="8" customWidth="1"/>
    <col min="10756" max="11007" width="9.125" style="8"/>
    <col min="11008" max="11008" width="5.875" style="8" customWidth="1"/>
    <col min="11009" max="11009" width="5.625" style="8" customWidth="1"/>
    <col min="11010" max="11010" width="69.25" style="8" customWidth="1"/>
    <col min="11011" max="11011" width="7.375" style="8" customWidth="1"/>
    <col min="11012" max="11263" width="9.125" style="8"/>
    <col min="11264" max="11264" width="5.875" style="8" customWidth="1"/>
    <col min="11265" max="11265" width="5.625" style="8" customWidth="1"/>
    <col min="11266" max="11266" width="69.25" style="8" customWidth="1"/>
    <col min="11267" max="11267" width="7.375" style="8" customWidth="1"/>
    <col min="11268" max="11519" width="9.125" style="8"/>
    <col min="11520" max="11520" width="5.875" style="8" customWidth="1"/>
    <col min="11521" max="11521" width="5.625" style="8" customWidth="1"/>
    <col min="11522" max="11522" width="69.25" style="8" customWidth="1"/>
    <col min="11523" max="11523" width="7.375" style="8" customWidth="1"/>
    <col min="11524" max="11775" width="9.125" style="8"/>
    <col min="11776" max="11776" width="5.875" style="8" customWidth="1"/>
    <col min="11777" max="11777" width="5.625" style="8" customWidth="1"/>
    <col min="11778" max="11778" width="69.25" style="8" customWidth="1"/>
    <col min="11779" max="11779" width="7.375" style="8" customWidth="1"/>
    <col min="11780" max="12031" width="9.125" style="8"/>
    <col min="12032" max="12032" width="5.875" style="8" customWidth="1"/>
    <col min="12033" max="12033" width="5.625" style="8" customWidth="1"/>
    <col min="12034" max="12034" width="69.25" style="8" customWidth="1"/>
    <col min="12035" max="12035" width="7.375" style="8" customWidth="1"/>
    <col min="12036" max="12287" width="9.125" style="8"/>
    <col min="12288" max="12288" width="5.875" style="8" customWidth="1"/>
    <col min="12289" max="12289" width="5.625" style="8" customWidth="1"/>
    <col min="12290" max="12290" width="69.25" style="8" customWidth="1"/>
    <col min="12291" max="12291" width="7.375" style="8" customWidth="1"/>
    <col min="12292" max="12543" width="9.125" style="8"/>
    <col min="12544" max="12544" width="5.875" style="8" customWidth="1"/>
    <col min="12545" max="12545" width="5.625" style="8" customWidth="1"/>
    <col min="12546" max="12546" width="69.25" style="8" customWidth="1"/>
    <col min="12547" max="12547" width="7.375" style="8" customWidth="1"/>
    <col min="12548" max="12799" width="9.125" style="8"/>
    <col min="12800" max="12800" width="5.875" style="8" customWidth="1"/>
    <col min="12801" max="12801" width="5.625" style="8" customWidth="1"/>
    <col min="12802" max="12802" width="69.25" style="8" customWidth="1"/>
    <col min="12803" max="12803" width="7.375" style="8" customWidth="1"/>
    <col min="12804" max="13055" width="9.125" style="8"/>
    <col min="13056" max="13056" width="5.875" style="8" customWidth="1"/>
    <col min="13057" max="13057" width="5.625" style="8" customWidth="1"/>
    <col min="13058" max="13058" width="69.25" style="8" customWidth="1"/>
    <col min="13059" max="13059" width="7.375" style="8" customWidth="1"/>
    <col min="13060" max="13311" width="9.125" style="8"/>
    <col min="13312" max="13312" width="5.875" style="8" customWidth="1"/>
    <col min="13313" max="13313" width="5.625" style="8" customWidth="1"/>
    <col min="13314" max="13314" width="69.25" style="8" customWidth="1"/>
    <col min="13315" max="13315" width="7.375" style="8" customWidth="1"/>
    <col min="13316" max="13567" width="9.125" style="8"/>
    <col min="13568" max="13568" width="5.875" style="8" customWidth="1"/>
    <col min="13569" max="13569" width="5.625" style="8" customWidth="1"/>
    <col min="13570" max="13570" width="69.25" style="8" customWidth="1"/>
    <col min="13571" max="13571" width="7.375" style="8" customWidth="1"/>
    <col min="13572" max="13823" width="9.125" style="8"/>
    <col min="13824" max="13824" width="5.875" style="8" customWidth="1"/>
    <col min="13825" max="13825" width="5.625" style="8" customWidth="1"/>
    <col min="13826" max="13826" width="69.25" style="8" customWidth="1"/>
    <col min="13827" max="13827" width="7.375" style="8" customWidth="1"/>
    <col min="13828" max="14079" width="9.125" style="8"/>
    <col min="14080" max="14080" width="5.875" style="8" customWidth="1"/>
    <col min="14081" max="14081" width="5.625" style="8" customWidth="1"/>
    <col min="14082" max="14082" width="69.25" style="8" customWidth="1"/>
    <col min="14083" max="14083" width="7.375" style="8" customWidth="1"/>
    <col min="14084" max="14335" width="9.125" style="8"/>
    <col min="14336" max="14336" width="5.875" style="8" customWidth="1"/>
    <col min="14337" max="14337" width="5.625" style="8" customWidth="1"/>
    <col min="14338" max="14338" width="69.25" style="8" customWidth="1"/>
    <col min="14339" max="14339" width="7.375" style="8" customWidth="1"/>
    <col min="14340" max="14591" width="9.125" style="8"/>
    <col min="14592" max="14592" width="5.875" style="8" customWidth="1"/>
    <col min="14593" max="14593" width="5.625" style="8" customWidth="1"/>
    <col min="14594" max="14594" width="69.25" style="8" customWidth="1"/>
    <col min="14595" max="14595" width="7.375" style="8" customWidth="1"/>
    <col min="14596" max="14847" width="9.125" style="8"/>
    <col min="14848" max="14848" width="5.875" style="8" customWidth="1"/>
    <col min="14849" max="14849" width="5.625" style="8" customWidth="1"/>
    <col min="14850" max="14850" width="69.25" style="8" customWidth="1"/>
    <col min="14851" max="14851" width="7.375" style="8" customWidth="1"/>
    <col min="14852" max="15103" width="9.125" style="8"/>
    <col min="15104" max="15104" width="5.875" style="8" customWidth="1"/>
    <col min="15105" max="15105" width="5.625" style="8" customWidth="1"/>
    <col min="15106" max="15106" width="69.25" style="8" customWidth="1"/>
    <col min="15107" max="15107" width="7.375" style="8" customWidth="1"/>
    <col min="15108" max="15359" width="9.125" style="8"/>
    <col min="15360" max="15360" width="5.875" style="8" customWidth="1"/>
    <col min="15361" max="15361" width="5.625" style="8" customWidth="1"/>
    <col min="15362" max="15362" width="69.25" style="8" customWidth="1"/>
    <col min="15363" max="15363" width="7.375" style="8" customWidth="1"/>
    <col min="15364" max="15615" width="9.125" style="8"/>
    <col min="15616" max="15616" width="5.875" style="8" customWidth="1"/>
    <col min="15617" max="15617" width="5.625" style="8" customWidth="1"/>
    <col min="15618" max="15618" width="69.25" style="8" customWidth="1"/>
    <col min="15619" max="15619" width="7.375" style="8" customWidth="1"/>
    <col min="15620" max="15871" width="9.125" style="8"/>
    <col min="15872" max="15872" width="5.875" style="8" customWidth="1"/>
    <col min="15873" max="15873" width="5.625" style="8" customWidth="1"/>
    <col min="15874" max="15874" width="69.25" style="8" customWidth="1"/>
    <col min="15875" max="15875" width="7.375" style="8" customWidth="1"/>
    <col min="15876" max="16127" width="9.125" style="8"/>
    <col min="16128" max="16128" width="5.875" style="8" customWidth="1"/>
    <col min="16129" max="16129" width="5.625" style="8" customWidth="1"/>
    <col min="16130" max="16130" width="69.25" style="8" customWidth="1"/>
    <col min="16131" max="16131" width="7.375" style="8" customWidth="1"/>
    <col min="16132" max="16383" width="9.125" style="8"/>
    <col min="16384" max="16384" width="9" style="8" customWidth="1"/>
  </cols>
  <sheetData>
    <row r="1" spans="1:4" x14ac:dyDescent="0.35">
      <c r="A1" s="203" t="s">
        <v>45</v>
      </c>
      <c r="B1" s="203"/>
      <c r="C1" s="203"/>
      <c r="D1" s="203"/>
    </row>
    <row r="2" spans="1:4" x14ac:dyDescent="0.35">
      <c r="A2" s="143"/>
      <c r="B2" s="143"/>
      <c r="C2" s="143"/>
      <c r="D2" s="143"/>
    </row>
    <row r="3" spans="1:4" x14ac:dyDescent="0.35">
      <c r="A3" s="9" t="s">
        <v>106</v>
      </c>
    </row>
    <row r="4" spans="1:4" x14ac:dyDescent="0.35">
      <c r="B4" s="59" t="s">
        <v>70</v>
      </c>
    </row>
    <row r="5" spans="1:4" x14ac:dyDescent="0.35">
      <c r="B5" s="86" t="s">
        <v>40</v>
      </c>
      <c r="C5" s="86" t="s">
        <v>6</v>
      </c>
      <c r="D5" s="87" t="s">
        <v>41</v>
      </c>
    </row>
    <row r="6" spans="1:4" ht="24" x14ac:dyDescent="0.55000000000000004">
      <c r="B6" s="88">
        <v>1</v>
      </c>
      <c r="C6" s="91" t="s">
        <v>69</v>
      </c>
      <c r="D6" s="89">
        <v>1</v>
      </c>
    </row>
    <row r="7" spans="1:4" ht="24" x14ac:dyDescent="0.55000000000000004">
      <c r="B7" s="146">
        <v>2</v>
      </c>
      <c r="C7" s="91" t="s">
        <v>71</v>
      </c>
      <c r="D7" s="89">
        <v>1</v>
      </c>
    </row>
    <row r="8" spans="1:4" ht="24" x14ac:dyDescent="0.55000000000000004">
      <c r="B8" s="88">
        <v>3</v>
      </c>
      <c r="C8" s="91" t="s">
        <v>75</v>
      </c>
      <c r="D8" s="89">
        <v>1</v>
      </c>
    </row>
    <row r="9" spans="1:4" ht="24" x14ac:dyDescent="0.55000000000000004">
      <c r="B9" s="146">
        <v>4</v>
      </c>
      <c r="C9" s="91" t="s">
        <v>77</v>
      </c>
      <c r="D9" s="89">
        <v>1</v>
      </c>
    </row>
    <row r="10" spans="1:4" ht="24" x14ac:dyDescent="0.55000000000000004">
      <c r="B10" s="88">
        <v>5</v>
      </c>
      <c r="C10" s="91" t="s">
        <v>78</v>
      </c>
      <c r="D10" s="89">
        <v>1</v>
      </c>
    </row>
    <row r="11" spans="1:4" ht="24" x14ac:dyDescent="0.55000000000000004">
      <c r="B11" s="146">
        <v>6</v>
      </c>
      <c r="C11" s="91" t="s">
        <v>84</v>
      </c>
      <c r="D11" s="89">
        <v>1</v>
      </c>
    </row>
    <row r="12" spans="1:4" ht="24" x14ac:dyDescent="0.55000000000000004">
      <c r="B12" s="88">
        <v>7</v>
      </c>
      <c r="C12" s="91" t="s">
        <v>86</v>
      </c>
      <c r="D12" s="89">
        <v>1</v>
      </c>
    </row>
    <row r="13" spans="1:4" ht="24" x14ac:dyDescent="0.55000000000000004">
      <c r="B13" s="146">
        <v>8</v>
      </c>
      <c r="C13" s="91" t="s">
        <v>87</v>
      </c>
      <c r="D13" s="89">
        <v>1</v>
      </c>
    </row>
    <row r="14" spans="1:4" ht="24" x14ac:dyDescent="0.55000000000000004">
      <c r="B14" s="88">
        <v>9</v>
      </c>
      <c r="C14" s="91" t="s">
        <v>88</v>
      </c>
      <c r="D14" s="89">
        <v>1</v>
      </c>
    </row>
    <row r="15" spans="1:4" ht="24" x14ac:dyDescent="0.55000000000000004">
      <c r="B15" s="146">
        <v>10</v>
      </c>
      <c r="C15" s="91" t="s">
        <v>97</v>
      </c>
      <c r="D15" s="89">
        <v>1</v>
      </c>
    </row>
    <row r="16" spans="1:4" ht="24" x14ac:dyDescent="0.55000000000000004">
      <c r="B16" s="88">
        <v>11</v>
      </c>
      <c r="C16" s="91" t="s">
        <v>98</v>
      </c>
      <c r="D16" s="89">
        <v>1</v>
      </c>
    </row>
    <row r="17" spans="1:4" ht="24" x14ac:dyDescent="0.55000000000000004">
      <c r="B17" s="146">
        <v>12</v>
      </c>
      <c r="C17" s="91" t="s">
        <v>99</v>
      </c>
      <c r="D17" s="89">
        <v>1</v>
      </c>
    </row>
    <row r="18" spans="1:4" ht="24" x14ac:dyDescent="0.55000000000000004">
      <c r="B18" s="88">
        <v>13</v>
      </c>
      <c r="C18" s="91" t="s">
        <v>102</v>
      </c>
      <c r="D18" s="89">
        <v>1</v>
      </c>
    </row>
    <row r="19" spans="1:4" ht="24" x14ac:dyDescent="0.55000000000000004">
      <c r="B19" s="146">
        <v>14</v>
      </c>
      <c r="C19" s="91" t="s">
        <v>100</v>
      </c>
      <c r="D19" s="89">
        <v>1</v>
      </c>
    </row>
    <row r="20" spans="1:4" ht="24" x14ac:dyDescent="0.55000000000000004">
      <c r="B20" s="88">
        <v>15</v>
      </c>
      <c r="C20" s="91" t="s">
        <v>101</v>
      </c>
      <c r="D20" s="89">
        <v>1</v>
      </c>
    </row>
    <row r="21" spans="1:4" s="15" customFormat="1" x14ac:dyDescent="0.35">
      <c r="B21" s="224" t="s">
        <v>5</v>
      </c>
      <c r="C21" s="225"/>
      <c r="D21" s="90">
        <f>SUM(D6:D20)</f>
        <v>15</v>
      </c>
    </row>
    <row r="22" spans="1:4" x14ac:dyDescent="0.35">
      <c r="B22" s="15"/>
      <c r="C22" s="15"/>
      <c r="D22" s="15"/>
    </row>
    <row r="23" spans="1:4" x14ac:dyDescent="0.35">
      <c r="B23" s="59" t="s">
        <v>73</v>
      </c>
    </row>
    <row r="24" spans="1:4" x14ac:dyDescent="0.35">
      <c r="B24" s="86" t="s">
        <v>40</v>
      </c>
      <c r="C24" s="93" t="s">
        <v>6</v>
      </c>
      <c r="D24" s="87" t="s">
        <v>41</v>
      </c>
    </row>
    <row r="25" spans="1:4" s="92" customFormat="1" x14ac:dyDescent="0.35">
      <c r="B25" s="99">
        <v>1</v>
      </c>
      <c r="C25" s="108" t="s">
        <v>72</v>
      </c>
      <c r="D25" s="100">
        <v>1</v>
      </c>
    </row>
    <row r="26" spans="1:4" s="107" customFormat="1" ht="24" x14ac:dyDescent="0.55000000000000004">
      <c r="B26" s="88">
        <v>2</v>
      </c>
      <c r="C26" s="96" t="s">
        <v>178</v>
      </c>
      <c r="D26" s="100">
        <v>1</v>
      </c>
    </row>
    <row r="27" spans="1:4" ht="24" x14ac:dyDescent="0.55000000000000004">
      <c r="B27" s="146">
        <v>3</v>
      </c>
      <c r="C27" s="91" t="s">
        <v>76</v>
      </c>
      <c r="D27" s="19">
        <v>1</v>
      </c>
    </row>
    <row r="28" spans="1:4" ht="24" x14ac:dyDescent="0.55000000000000004">
      <c r="B28" s="132">
        <v>4</v>
      </c>
      <c r="C28" s="91" t="s">
        <v>79</v>
      </c>
      <c r="D28" s="134">
        <v>1</v>
      </c>
    </row>
    <row r="29" spans="1:4" ht="24" x14ac:dyDescent="0.55000000000000004">
      <c r="B29" s="97">
        <v>5</v>
      </c>
      <c r="C29" s="95" t="s">
        <v>80</v>
      </c>
      <c r="D29" s="98">
        <v>1</v>
      </c>
    </row>
    <row r="30" spans="1:4" s="15" customFormat="1" x14ac:dyDescent="0.35">
      <c r="B30" s="224" t="s">
        <v>5</v>
      </c>
      <c r="C30" s="225"/>
      <c r="D30" s="90">
        <f>SUM(D25:D29)</f>
        <v>5</v>
      </c>
    </row>
    <row r="31" spans="1:4" s="15" customFormat="1" x14ac:dyDescent="0.35">
      <c r="B31" s="145"/>
      <c r="C31" s="145"/>
      <c r="D31" s="147"/>
    </row>
    <row r="32" spans="1:4" x14ac:dyDescent="0.35">
      <c r="A32" s="203" t="s">
        <v>124</v>
      </c>
      <c r="B32" s="203"/>
      <c r="C32" s="203"/>
      <c r="D32" s="203"/>
    </row>
    <row r="33" spans="1:4" x14ac:dyDescent="0.35">
      <c r="A33" s="143"/>
      <c r="B33" s="143"/>
      <c r="C33" s="143"/>
      <c r="D33" s="143"/>
    </row>
    <row r="34" spans="1:4" s="15" customFormat="1" x14ac:dyDescent="0.35">
      <c r="B34" s="145"/>
      <c r="C34" s="145"/>
      <c r="D34" s="147"/>
    </row>
    <row r="35" spans="1:4" x14ac:dyDescent="0.35">
      <c r="A35" s="9" t="s">
        <v>107</v>
      </c>
    </row>
    <row r="36" spans="1:4" x14ac:dyDescent="0.35">
      <c r="B36" s="59" t="s">
        <v>105</v>
      </c>
    </row>
    <row r="37" spans="1:4" x14ac:dyDescent="0.35">
      <c r="B37" s="86" t="s">
        <v>40</v>
      </c>
      <c r="C37" s="93" t="s">
        <v>6</v>
      </c>
      <c r="D37" s="87" t="s">
        <v>41</v>
      </c>
    </row>
    <row r="38" spans="1:4" s="128" customFormat="1" x14ac:dyDescent="0.35">
      <c r="B38" s="99">
        <v>1</v>
      </c>
      <c r="C38" s="108" t="s">
        <v>74</v>
      </c>
      <c r="D38" s="100">
        <v>1</v>
      </c>
    </row>
    <row r="39" spans="1:4" s="128" customFormat="1" ht="24" x14ac:dyDescent="0.55000000000000004">
      <c r="B39" s="88">
        <v>2</v>
      </c>
      <c r="C39" s="96" t="s">
        <v>81</v>
      </c>
      <c r="D39" s="100">
        <v>1</v>
      </c>
    </row>
    <row r="40" spans="1:4" ht="24" x14ac:dyDescent="0.55000000000000004">
      <c r="B40" s="99">
        <v>3</v>
      </c>
      <c r="C40" s="91" t="s">
        <v>82</v>
      </c>
      <c r="D40" s="100">
        <v>1</v>
      </c>
    </row>
    <row r="41" spans="1:4" ht="24" x14ac:dyDescent="0.55000000000000004">
      <c r="B41" s="88">
        <v>4</v>
      </c>
      <c r="C41" s="91" t="s">
        <v>176</v>
      </c>
      <c r="D41" s="100">
        <v>1</v>
      </c>
    </row>
    <row r="42" spans="1:4" ht="24" x14ac:dyDescent="0.55000000000000004">
      <c r="B42" s="99">
        <v>5</v>
      </c>
      <c r="C42" s="95" t="s">
        <v>89</v>
      </c>
      <c r="D42" s="100">
        <v>1</v>
      </c>
    </row>
    <row r="43" spans="1:4" ht="24" x14ac:dyDescent="0.55000000000000004">
      <c r="B43" s="88">
        <v>6</v>
      </c>
      <c r="C43" s="96" t="s">
        <v>90</v>
      </c>
      <c r="D43" s="100">
        <v>1</v>
      </c>
    </row>
    <row r="44" spans="1:4" ht="24" x14ac:dyDescent="0.55000000000000004">
      <c r="B44" s="99">
        <v>7</v>
      </c>
      <c r="C44" s="91" t="s">
        <v>92</v>
      </c>
      <c r="D44" s="100">
        <v>1</v>
      </c>
    </row>
    <row r="45" spans="1:4" ht="24" x14ac:dyDescent="0.55000000000000004">
      <c r="B45" s="88">
        <v>8</v>
      </c>
      <c r="C45" s="96" t="s">
        <v>96</v>
      </c>
      <c r="D45" s="100">
        <v>1</v>
      </c>
    </row>
    <row r="46" spans="1:4" ht="24" x14ac:dyDescent="0.55000000000000004">
      <c r="B46" s="99">
        <v>9</v>
      </c>
      <c r="C46" s="91" t="s">
        <v>104</v>
      </c>
      <c r="D46" s="100">
        <v>1</v>
      </c>
    </row>
    <row r="47" spans="1:4" s="15" customFormat="1" x14ac:dyDescent="0.35">
      <c r="B47" s="224" t="s">
        <v>5</v>
      </c>
      <c r="C47" s="225"/>
      <c r="D47" s="90">
        <f>SUM(D38:D46)</f>
        <v>9</v>
      </c>
    </row>
    <row r="49" spans="2:4" x14ac:dyDescent="0.35">
      <c r="B49" s="59" t="s">
        <v>167</v>
      </c>
    </row>
    <row r="50" spans="2:4" x14ac:dyDescent="0.35">
      <c r="B50" s="86" t="s">
        <v>40</v>
      </c>
      <c r="C50" s="93" t="s">
        <v>6</v>
      </c>
      <c r="D50" s="87" t="s">
        <v>41</v>
      </c>
    </row>
    <row r="51" spans="2:4" s="128" customFormat="1" x14ac:dyDescent="0.35">
      <c r="B51" s="99">
        <v>1</v>
      </c>
      <c r="C51" s="108" t="s">
        <v>83</v>
      </c>
      <c r="D51" s="100">
        <v>1</v>
      </c>
    </row>
    <row r="52" spans="2:4" s="128" customFormat="1" ht="24" x14ac:dyDescent="0.55000000000000004">
      <c r="B52" s="88">
        <v>2</v>
      </c>
      <c r="C52" s="96" t="s">
        <v>85</v>
      </c>
      <c r="D52" s="100">
        <v>1</v>
      </c>
    </row>
    <row r="53" spans="2:4" ht="24" x14ac:dyDescent="0.55000000000000004">
      <c r="B53" s="146">
        <v>3</v>
      </c>
      <c r="C53" s="94" t="s">
        <v>91</v>
      </c>
      <c r="D53" s="19">
        <v>1</v>
      </c>
    </row>
    <row r="54" spans="2:4" ht="24" x14ac:dyDescent="0.55000000000000004">
      <c r="B54" s="132">
        <v>4</v>
      </c>
      <c r="C54" s="94" t="s">
        <v>95</v>
      </c>
      <c r="D54" s="133">
        <v>1</v>
      </c>
    </row>
    <row r="55" spans="2:4" ht="24" x14ac:dyDescent="0.55000000000000004">
      <c r="B55" s="132"/>
      <c r="C55" s="127" t="s">
        <v>94</v>
      </c>
      <c r="D55" s="133"/>
    </row>
    <row r="56" spans="2:4" ht="24" x14ac:dyDescent="0.55000000000000004">
      <c r="B56" s="132"/>
      <c r="C56" s="95" t="s">
        <v>93</v>
      </c>
      <c r="D56" s="133"/>
    </row>
    <row r="57" spans="2:4" ht="24" x14ac:dyDescent="0.55000000000000004">
      <c r="B57" s="97">
        <v>5</v>
      </c>
      <c r="C57" s="95" t="s">
        <v>108</v>
      </c>
      <c r="D57" s="98">
        <v>1</v>
      </c>
    </row>
    <row r="58" spans="2:4" ht="24" x14ac:dyDescent="0.55000000000000004">
      <c r="B58" s="146">
        <v>6</v>
      </c>
      <c r="C58" s="96" t="s">
        <v>103</v>
      </c>
      <c r="D58" s="98">
        <v>1</v>
      </c>
    </row>
    <row r="59" spans="2:4" ht="24" x14ac:dyDescent="0.55000000000000004">
      <c r="B59" s="146">
        <v>7</v>
      </c>
      <c r="C59" s="96" t="s">
        <v>177</v>
      </c>
      <c r="D59" s="98">
        <v>1</v>
      </c>
    </row>
    <row r="60" spans="2:4" s="15" customFormat="1" x14ac:dyDescent="0.35">
      <c r="B60" s="224" t="s">
        <v>5</v>
      </c>
      <c r="C60" s="225"/>
      <c r="D60" s="90">
        <f>SUM(D51:D59)</f>
        <v>7</v>
      </c>
    </row>
  </sheetData>
  <mergeCells count="6">
    <mergeCell ref="B47:C47"/>
    <mergeCell ref="B60:C60"/>
    <mergeCell ref="A1:D1"/>
    <mergeCell ref="B21:C21"/>
    <mergeCell ref="B30:C30"/>
    <mergeCell ref="A32:D32"/>
  </mergeCells>
  <pageMargins left="0.70866141732283472" right="0" top="0.55118110236220474" bottom="0.55118110236220474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2024-03-28T07:26:03Z</cp:lastPrinted>
  <dcterms:created xsi:type="dcterms:W3CDTF">2014-10-15T08:34:52Z</dcterms:created>
  <dcterms:modified xsi:type="dcterms:W3CDTF">2024-03-28T07:27:00Z</dcterms:modified>
</cp:coreProperties>
</file>