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8D879385-E92C-4FAD-92B9-10DB5C2500B8}" xr6:coauthVersionLast="36" xr6:coauthVersionMax="36" xr10:uidLastSave="{00000000-0000-0000-0000-000000000000}"/>
  <bookViews>
    <workbookView xWindow="0" yWindow="0" windowWidth="20490" windowHeight="7755" tabRatio="796" activeTab="4" xr2:uid="{00000000-000D-0000-FFFF-FFFF00000000}"/>
  </bookViews>
  <sheets>
    <sheet name="Sheet1" sheetId="17" r:id="rId1"/>
    <sheet name="คีย์ข้อมูล" sheetId="1" r:id="rId2"/>
    <sheet name="บทสรุป" sheetId="9" r:id="rId3"/>
    <sheet name="สรุป" sheetId="2" r:id="rId4"/>
    <sheet name="เสนอะแนะ" sheetId="16" r:id="rId5"/>
  </sheets>
  <definedNames>
    <definedName name="_xlnm._FilterDatabase" localSheetId="1" hidden="1">คีย์ข้อมูล!$C$1:$C$198</definedName>
  </definedNames>
  <calcPr calcId="191029"/>
</workbook>
</file>

<file path=xl/calcChain.xml><?xml version="1.0" encoding="utf-8"?>
<calcChain xmlns="http://schemas.openxmlformats.org/spreadsheetml/2006/main">
  <c r="F79" i="2" l="1"/>
  <c r="G41" i="2"/>
  <c r="G51" i="2"/>
  <c r="G47" i="2"/>
  <c r="T25" i="1"/>
  <c r="F116" i="2" s="1"/>
  <c r="T24" i="1"/>
  <c r="G116" i="2" s="1"/>
  <c r="S25" i="1"/>
  <c r="F112" i="2" s="1"/>
  <c r="S24" i="1"/>
  <c r="G112" i="2" s="1"/>
  <c r="Y25" i="1"/>
  <c r="F166" i="2" s="1"/>
  <c r="Y24" i="1"/>
  <c r="G166" i="2" s="1"/>
  <c r="V25" i="1"/>
  <c r="F161" i="2" s="1"/>
  <c r="V24" i="1"/>
  <c r="G161" i="2" s="1"/>
  <c r="R25" i="1"/>
  <c r="M24" i="1"/>
  <c r="R24" i="1"/>
  <c r="M25" i="1"/>
  <c r="K25" i="1"/>
  <c r="K24" i="1"/>
  <c r="I22" i="1"/>
  <c r="J22" i="1"/>
  <c r="K22" i="1"/>
  <c r="L22" i="1"/>
  <c r="M22" i="1"/>
  <c r="N22" i="1"/>
  <c r="O22" i="1"/>
  <c r="P22" i="1"/>
  <c r="Q22" i="1"/>
  <c r="R22" i="1"/>
  <c r="S22" i="1"/>
  <c r="F110" i="2" s="1"/>
  <c r="T22" i="1"/>
  <c r="F114" i="2" s="1"/>
  <c r="U22" i="1"/>
  <c r="F159" i="2" s="1"/>
  <c r="V22" i="1"/>
  <c r="F160" i="2" s="1"/>
  <c r="W22" i="1"/>
  <c r="F163" i="2" s="1"/>
  <c r="X22" i="1"/>
  <c r="F164" i="2" s="1"/>
  <c r="Y22" i="1"/>
  <c r="F165" i="2" s="1"/>
  <c r="Z22" i="1" l="1"/>
  <c r="F17" i="2"/>
  <c r="G16" i="2" s="1"/>
  <c r="G10" i="2" l="1"/>
  <c r="G17" i="2"/>
  <c r="G15" i="2"/>
  <c r="D21" i="16"/>
  <c r="D11" i="16" l="1"/>
  <c r="G76" i="2" l="1"/>
  <c r="G79" i="2" l="1"/>
  <c r="G77" i="2"/>
  <c r="G78" i="2"/>
  <c r="G75" i="2"/>
  <c r="D23" i="1"/>
  <c r="D22" i="1"/>
  <c r="J23" i="1"/>
  <c r="K23" i="1"/>
  <c r="L23" i="1"/>
  <c r="M23" i="1"/>
  <c r="N23" i="1"/>
  <c r="O23" i="1"/>
  <c r="P23" i="1"/>
  <c r="Q23" i="1"/>
  <c r="R23" i="1"/>
  <c r="S23" i="1"/>
  <c r="G110" i="2" s="1"/>
  <c r="T23" i="1"/>
  <c r="G114" i="2" s="1"/>
  <c r="U23" i="1"/>
  <c r="G159" i="2" s="1"/>
  <c r="V23" i="1"/>
  <c r="G160" i="2" s="1"/>
  <c r="W23" i="1"/>
  <c r="G163" i="2" s="1"/>
  <c r="X23" i="1"/>
  <c r="G164" i="2" s="1"/>
  <c r="Y23" i="1"/>
  <c r="G165" i="2" s="1"/>
  <c r="I23" i="1"/>
  <c r="E22" i="1"/>
  <c r="F22" i="1"/>
  <c r="G22" i="1"/>
  <c r="H22" i="1"/>
  <c r="E23" i="1"/>
  <c r="F23" i="1"/>
  <c r="G23" i="1"/>
  <c r="H23" i="1"/>
  <c r="G11" i="2"/>
  <c r="G12" i="2"/>
  <c r="G13" i="2"/>
  <c r="G14" i="2"/>
  <c r="Z23" i="1" l="1"/>
  <c r="H159" i="2" l="1"/>
  <c r="G74" i="2" l="1"/>
  <c r="H110" i="2"/>
  <c r="H114" i="2"/>
  <c r="F143" i="2" l="1"/>
  <c r="F157" i="2" l="1"/>
  <c r="F150" i="2"/>
  <c r="G157" i="2"/>
  <c r="G150" i="2"/>
  <c r="G146" i="2"/>
  <c r="G167" i="2"/>
  <c r="G156" i="2"/>
  <c r="G155" i="2"/>
  <c r="G154" i="2"/>
  <c r="G153" i="2"/>
  <c r="G152" i="2"/>
  <c r="G149" i="2"/>
  <c r="G148" i="2"/>
  <c r="G145" i="2"/>
  <c r="G144" i="2"/>
  <c r="G143" i="2"/>
  <c r="F167" i="2"/>
  <c r="F156" i="2"/>
  <c r="F155" i="2"/>
  <c r="F154" i="2"/>
  <c r="F153" i="2"/>
  <c r="F152" i="2"/>
  <c r="F149" i="2"/>
  <c r="F148" i="2"/>
  <c r="F145" i="2"/>
  <c r="F144" i="2"/>
  <c r="F146" i="2" l="1"/>
  <c r="H161" i="2"/>
  <c r="H160" i="2" l="1"/>
  <c r="H165" i="2" l="1"/>
  <c r="H164" i="2"/>
  <c r="H156" i="2"/>
  <c r="H155" i="2"/>
  <c r="H154" i="2"/>
  <c r="H153" i="2"/>
  <c r="H149" i="2"/>
  <c r="H150" i="2"/>
  <c r="H145" i="2"/>
  <c r="H144" i="2"/>
  <c r="H143" i="2"/>
  <c r="H112" i="2" l="1"/>
  <c r="H148" i="2"/>
  <c r="H166" i="2"/>
  <c r="H146" i="2"/>
  <c r="H163" i="2"/>
  <c r="H157" i="2"/>
  <c r="H167" i="2"/>
  <c r="H116" i="2"/>
  <c r="H152" i="2"/>
  <c r="G42" i="2" l="1"/>
  <c r="G39" i="2"/>
  <c r="G48" i="2"/>
  <c r="G53" i="2"/>
  <c r="G54" i="2"/>
  <c r="G44" i="2"/>
  <c r="G49" i="2"/>
  <c r="G43" i="2"/>
  <c r="G45" i="2"/>
  <c r="G52" i="2"/>
  <c r="G50" i="2"/>
  <c r="G40" i="2"/>
  <c r="G55" i="2"/>
  <c r="G46" i="2"/>
</calcChain>
</file>

<file path=xl/sharedStrings.xml><?xml version="1.0" encoding="utf-8"?>
<sst xmlns="http://schemas.openxmlformats.org/spreadsheetml/2006/main" count="482" uniqueCount="231">
  <si>
    <t>คณะ</t>
  </si>
  <si>
    <t>web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</si>
  <si>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</si>
  <si>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</si>
  <si>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</si>
  <si>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</si>
  <si>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</si>
  <si>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</si>
  <si>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คณะที่สังกัด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</si>
  <si>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</si>
  <si>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</si>
  <si>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</si>
  <si>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</si>
  <si>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</si>
  <si>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</si>
  <si>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</si>
  <si>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</si>
  <si>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</si>
  <si>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</si>
  <si>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3.2 ความชัดเจนของจอภาพนำเสนอ</t>
  </si>
  <si>
    <t>5. ด้านเอกสารประกอบโครงการฯ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</si>
  <si>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</si>
  <si>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</si>
  <si>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</si>
  <si>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</si>
  <si>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</si>
  <si>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- 3 -</t>
  </si>
  <si>
    <t>- 2 -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</si>
  <si>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</si>
  <si>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</si>
  <si>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t xml:space="preserve">            เฉลี่ยรวมด้านเอกสารประกอบโครงการฯ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</si>
  <si>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</si>
  <si>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</si>
  <si>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4. ด้านคุณภาพการให้บริการ</t>
  </si>
  <si>
    <t xml:space="preserve">       เฉลี่ยรวมด้านคุณภาพการให้บริการ</t>
  </si>
  <si>
    <t>- 4 -</t>
  </si>
  <si>
    <t>4.1.1</t>
  </si>
  <si>
    <t>4.2.1</t>
  </si>
  <si>
    <t>website บัณฑิตวิทยาลัย</t>
  </si>
  <si>
    <t xml:space="preserve">           จากตาราง 3  พบว่าผู้ตอบแบบสอบถามทราบข้อมูลจากโครงการฯ จากคณะที่สังกัดมากที่สุด </t>
  </si>
  <si>
    <t>จากตาราง 4 ก่อนเข้ารับการอบรมผู้เข้าร่วมโครงการมีความรู้ความเข้าใจเกี่ยวกับกิจกรรมที่จัดในโครงการฯ</t>
  </si>
  <si>
    <t>วิทยาศาสตร์</t>
  </si>
  <si>
    <t xml:space="preserve">Facebook </t>
  </si>
  <si>
    <t>ศึกษาศาสตร์</t>
  </si>
  <si>
    <t>มนุษยศาสตร์</t>
  </si>
  <si>
    <t>วิทยาศาสตร์การแพทย์</t>
  </si>
  <si>
    <t>4.1.2</t>
  </si>
  <si>
    <t>4.1.3</t>
  </si>
  <si>
    <t>4.2.2</t>
  </si>
  <si>
    <t>4.2.3</t>
  </si>
  <si>
    <t>ผู้บริหาร</t>
  </si>
  <si>
    <t>ตำแหน่ง</t>
  </si>
  <si>
    <t>บันทึกข้อความ</t>
  </si>
  <si>
    <t>คณาจารย์บัณฑิตศึกษา</t>
  </si>
  <si>
    <t>ประธานหลักสูตร</t>
  </si>
  <si>
    <t>สหเวชศาสตร์</t>
  </si>
  <si>
    <t>ผลการประเมินโครงการสัมมนาคณาจารย์บัณฑิตศึกษา</t>
  </si>
  <si>
    <t>คณะวิทยาศาสตร์</t>
  </si>
  <si>
    <t>คณะวิทยาศาสตร์การแพทย์</t>
  </si>
  <si>
    <t>คณะศึกษาศาสตร์</t>
  </si>
  <si>
    <t>คณะมนุษยศาสตร์</t>
  </si>
  <si>
    <t>Facebook บัณฑิตวิทยาลัย</t>
  </si>
  <si>
    <t>จากตาราง 5 พบว่าผู้ตอบแบบสอบถามมีความคิดเห็นเกี่ยวกับการจัดโครงการสัมมนาคณาจารย์บัณฑิตศึกษา</t>
  </si>
  <si>
    <t>- 5 -</t>
  </si>
  <si>
    <t>- 6 -</t>
  </si>
  <si>
    <t>คณะ/วิทยาลัย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</si>
  <si>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</si>
  <si>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ที่</t>
  </si>
  <si>
    <t>ความถี่</t>
  </si>
  <si>
    <t>หัวข้อที่ท่านสนใจและมีความต้องการให้จัดสัมมนาในครั้งต่อไป</t>
  </si>
  <si>
    <t xml:space="preserve">   3.4 ความสว่างภายในห้องสัมมนา</t>
  </si>
  <si>
    <t xml:space="preserve">   3.5 ความสะอาดของสถานที่จัดสัมมนา</t>
  </si>
  <si>
    <t xml:space="preserve">   3.1 ความเหมาะสมของขนาดห้องสัมมนา</t>
  </si>
  <si>
    <t xml:space="preserve">   3.3 ความชัดเจนของระบบเสียงภายในห้องสัมมนา</t>
  </si>
  <si>
    <t xml:space="preserve">       ข้อเสนอแนะการจัดโครงการสัมมนาคณาจารย์บัณฑิตศึกษาฯในครั้งต่อไป</t>
  </si>
  <si>
    <t xml:space="preserve">       หัวข้อที่ท่านสนใจและมีความต้องการให้จัดสัมมนาในครั้งต่อไป</t>
  </si>
  <si>
    <t xml:space="preserve">                 ผู้เข้าร่วมโครงการมีความรู้ความเข้าใจก่อนการอบรมเกี่ยวกับกิจกรรมที่จัดในโครงการฯ ภาพรวมอยู่ใน</t>
  </si>
  <si>
    <t>เกษตรศาสตร์ ทรัพยากรธรรมชาติและสิ่งแวดล้อม</t>
  </si>
  <si>
    <t>วิศวกรรมศาสตร์</t>
  </si>
  <si>
    <t>บุคคลภายนอก</t>
  </si>
  <si>
    <r>
      <rPr>
        <b/>
        <i/>
        <sz val="16"/>
        <rFont val="TH SarabunPSK"/>
        <family val="2"/>
      </rPr>
      <t xml:space="preserve">ตาราง 1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</si>
  <si>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t>คณะเกษตรศาสตร์ ทรัพยากรธรรมชาติและสิ่งแวดล้อม</t>
  </si>
  <si>
    <t>อีเมล์</t>
  </si>
  <si>
    <r>
      <t xml:space="preserve">      </t>
    </r>
    <r>
      <rPr>
        <b/>
        <i/>
        <sz val="16"/>
        <rFont val="TH SarabunPSK"/>
        <family val="2"/>
      </rPr>
      <t xml:space="preserve">ตาราง 3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จำแนกตามการประชาสัมพันธ์โครงการฯ</t>
    </r>
  </si>
  <si>
    <t xml:space="preserve">             (ตอบได้มากกว่า 1 ข้อ)</t>
  </si>
  <si>
    <t xml:space="preserve">   1.2  ความเหมาะสมของวันจัดโครงการ (วันอังคารที่ 4 กุมภาพันธ์ 2563)</t>
  </si>
  <si>
    <t xml:space="preserve">   1.3  ความเหมาะสมของระยะเวลาในการจัดโครงการ (13.00-17.00 น.)</t>
  </si>
  <si>
    <t xml:space="preserve">   5.1 ความชัดเจน ความสมบูรณ์ของเอกสารประกอบการสัมมนา</t>
  </si>
  <si>
    <t xml:space="preserve">   5.2 เนื้อหาสาระของเอกสารประกอบการสัมมนา ตรงตามความต้องการของท่าน</t>
  </si>
  <si>
    <t xml:space="preserve">   5.3 ประโยชน์ที่ได้รับจากเอกสารประกอบการสัมมนา</t>
  </si>
  <si>
    <t xml:space="preserve">   4.3 ความรู้ และความสามารถในการถ่ายทอดความรู้ของวิทยากร</t>
  </si>
  <si>
    <t xml:space="preserve">   4.4 การเข้ารับการสัมมนาในครั้งนี้เป็นประโยชน์ต่อท่านในการพัฒนาตนเองเพื่อขอตำแหน่งทางวิชาการ
</t>
  </si>
  <si>
    <t xml:space="preserve"> − ผู้บริหาร</t>
  </si>
  <si>
    <t xml:space="preserve"> − ประธานหลักสูตร</t>
  </si>
  <si>
    <t xml:space="preserve"> − คณาจารย์บัณฑิตศึกษา</t>
  </si>
  <si>
    <t>กลุ่มวิทยาศาสตร์สุขภาพ</t>
  </si>
  <si>
    <t xml:space="preserve">   </t>
  </si>
  <si>
    <t>กลุ่มวิทยาศาสตร์เทคโนโลยี</t>
  </si>
  <si>
    <t>กลุ่มสังคมศาสตร์</t>
  </si>
  <si>
    <t>บุคลากรภายในมหาวิทยาลัย</t>
  </si>
  <si>
    <r>
      <t xml:space="preserve">      </t>
    </r>
    <r>
      <rPr>
        <b/>
        <i/>
        <sz val="16"/>
        <rFont val="TH SarabunPSK"/>
        <family val="2"/>
      </rPr>
      <t xml:space="preserve">ตาราง 2  </t>
    </r>
    <r>
      <rPr>
        <sz val="16"/>
        <rFont val="TH SarabunPSK"/>
        <family val="2"/>
      </rPr>
      <t>แสดงจำนวนและร้อยละของผู้ตอบแบบสอบถามที่เป็นคณาจารย์ผู้เข้าร่วมโครงการ</t>
    </r>
  </si>
  <si>
    <t>คณะวิศวกรรมศาสตร์</t>
  </si>
  <si>
    <t xml:space="preserve">            จากตาราง 2  แสดงจำนวนร้อยละของผู้ตอบแบบสอบถาม จำแนกตามคณะ/หน่วยงาน</t>
  </si>
  <si>
    <t xml:space="preserve">              จำแนกตามคณะ/หน่วยงาน</t>
  </si>
  <si>
    <t>Timestamp</t>
  </si>
  <si>
    <t>ข้อมูลทั่วไปเกี่ยวกับผู้ตอบแบบสอบถาม</t>
  </si>
  <si>
    <t>อื่นๆ (โปรดระบุ)</t>
  </si>
  <si>
    <t>สังกัดคณะ/วิทยาลัย</t>
  </si>
  <si>
    <t>ท่านได้รับทราบข่าวการดำเนินโครงการฯ จากแหล่งใด (เลือกตอบได้มากกว่า 1 ข้อ) [ Website บัณฑิตวิทยาลัย]</t>
  </si>
  <si>
    <t>ท่านได้รับทราบข่าวการดำเนินโครงการฯ จากแหล่งใด (เลือกตอบได้มากกว่า 1 ข้อ) [Facebook บัณฑิตวิทยาลัย]</t>
  </si>
  <si>
    <t>ท่านได้รับทราบข่าวการดำเนินโครงการฯ จากแหล่งใด (เลือกตอบได้มากกว่า 1 ข้อ) [คณะ/วิทยาลัยที่สังกัด]</t>
  </si>
  <si>
    <t>ท่านได้รับทราบข่าวการดำเนินโครงการฯ จากแหล่งใด (เลือกตอบได้มากกว่า 1 ข้อ) [e-Mail]</t>
  </si>
  <si>
    <t>ท่านได้รับทราบข่าวการดำเนินโครงการฯ จากแหล่งใด (เลือกตอบได้มากกว่า 1 ข้อ) [บันทึกข้อความ]</t>
  </si>
  <si>
    <t>ท่านได้รับทราบข่าวการดำเนินโครงการฯ จากแหล่งใด (เลือกตอบได้มากกว่า 1 ข้อ) [อื่น ๆ โปรดระบุ]</t>
  </si>
  <si>
    <t>อื่น ๆ โปรดระบุ</t>
  </si>
  <si>
    <t>ท่านเข้าร่วมโครงการฯ รูปแบบใด</t>
  </si>
  <si>
    <t>ความสะดวกในการลงทะเบียน</t>
  </si>
  <si>
    <t>ความเหมาะสมของวันที่จัดโครงการ (วันที่ 27 มกราคม 2566)</t>
  </si>
  <si>
    <t xml:space="preserve">ความเหมาะสมของระยะเวลาในการจัดโครงการ (08.30 - 12.00 น.) </t>
  </si>
  <si>
    <t>เจ้าหน้าที่ให้บริการด้วยความเต็มใจ ยิ้มแย้มแจ่มใส</t>
  </si>
  <si>
    <t>เจ้าหน้าที่ให้บริการด้วยความรวดเร็ว</t>
  </si>
  <si>
    <t>ความเหมาะสมของขนาดห้องสัมมนา</t>
  </si>
  <si>
    <t>ความชัดเจนของจอภาพนำเสนอ</t>
  </si>
  <si>
    <t>ความชัดเจนของระบบเสียงภายในห้องสัมมนา</t>
  </si>
  <si>
    <t>ความสว่างภายในห้องสัมมนา</t>
  </si>
  <si>
    <t>ความสะอาดของสถานที่จัดสัมมนา</t>
  </si>
  <si>
    <t>ก่อนการสัมมนาท่านมีความรู้ความเข้าใจในเรื่อง "Life Long Learning: Best Practice จุฬาลงกรณ์มหาวิทยาลัย" อยู่ในระดับใด</t>
  </si>
  <si>
    <t>ภายหลังการสัมมนาท่านมีความรู้ความเข้าใจในเรื่อง "  Life Long Learning: Best Practice จุฬาลงกรณ์มหาวิทยาลัย" อยู่ในระดับใด</t>
  </si>
  <si>
    <t>ความรู้ และความสามารถในการถ่ายทอดความรู้ของวิทยากร</t>
  </si>
  <si>
    <t>การเข้ารับการสัมมนาในครั้งนี้เป็นประโยชน์ต่อท่านในการพัฒนางานบัณฑิตศึกษา</t>
  </si>
  <si>
    <t>ความชัดเจน ความสมบูรณ์ของเอกสารประกอบการสัมมนา</t>
  </si>
  <si>
    <t>เนื้อหาสาระของเอกสารประกอบการสัมมนา ตรงตามความต้องการของท่าน</t>
  </si>
  <si>
    <t>ประโยชน์ที่ได้รับจากเอกสารประกอบการสัมมนา</t>
  </si>
  <si>
    <t>จากการดำเนินการจัดโครงการฯ ครั้งนี้ ท่านไม่พึงพอใจในเรื่องใด และมีแนวทางในการปรับปรุงเรื่องดังกล่าวอย่างไร</t>
  </si>
  <si>
    <t>จากการดำเนินการจัดโครงการฯ ครั้งนี้ ท่านมีข้อเสนอแนะเพื่อการปรับปรุงการดำเนินโครงการฯ ครั้งต่อไปอย่างไรบ้าง</t>
  </si>
  <si>
    <t>ตอบ</t>
  </si>
  <si>
    <t>ไม่ตอบ</t>
  </si>
  <si>
    <t>Online</t>
  </si>
  <si>
    <t>วิทยาลัยพลังงานทดแทนและสมาร์ตกริดเทคโนโลยี</t>
  </si>
  <si>
    <t xml:space="preserve">เกษตรศาสตร์ ฯ </t>
  </si>
  <si>
    <t>คณะวิทยาศาสตร์การแพทย์ มหาวิทยาลัยนเรศวร</t>
  </si>
  <si>
    <t>ไลน์กลุ่มคณะทำงานเพื่อพัฒนาบัณฑิตศึกษา</t>
  </si>
  <si>
    <t>คณะทำงานเพื่อพัฒนางานบัณฑิตศึกษา</t>
  </si>
  <si>
    <t>-</t>
  </si>
  <si>
    <t>บัณฑิตวิทยาลัย มหาวิทยาลัยราชภัฏอุตรดิตถ์</t>
  </si>
  <si>
    <t>เพื่อนเชิญร่วมฟัง</t>
  </si>
  <si>
    <t>วิทยาศาสตร์กาแพทย์</t>
  </si>
  <si>
    <t>เกษตรศาสตร์ฯ</t>
  </si>
  <si>
    <t>Onsite</t>
  </si>
  <si>
    <t>ไม่มีนะคะ</t>
  </si>
  <si>
    <t>แนวทางการบริหารหลักสูตรตามมาตรฐาน AUN-QA</t>
  </si>
  <si>
    <t>Citcoms</t>
  </si>
  <si>
    <t>แจ้งในไลน์กลุ่มคณะ</t>
  </si>
  <si>
    <t>ไม่มี</t>
  </si>
  <si>
    <t>บัณฑิตวิทยาลัย</t>
  </si>
  <si>
    <t>จากผู้บริหารมหาวิทยาลัย</t>
  </si>
  <si>
    <t>ไม่มีค่ะ</t>
  </si>
  <si>
    <t>ตามกระแสการเปลี่ยนแปลงได้ทุกมิติค่ะ</t>
  </si>
  <si>
    <t>สัมมนา"กรณีศึกษา ม.นเรศวร"  จะก้าวต่อไปอย่างไร</t>
  </si>
  <si>
    <t>คณะเกษตรศาสตร์ฯ</t>
  </si>
  <si>
    <t>แบบสอบถามน่าจะต้องดูบริบทของผู้เข้าร่วมโครงการด้วยว่ามีทั้ง on-site และ online บางหัวข้อในแบบสอบถาม เช่น เกี่ยวกับเรื่องห้องประชุม หรือเอกสารประกอบ คงจะตอบไม่ได้ แต่แบบสอบถามตั้งค่าบังคับให้ต้องตอบ ผู้จัดทำแบบสอบถามควรพิจารณาด้วย ไม่เช่นนั้นผลของแบบสอบถามก็ไม่ได้สะท้อนความเป็นจริงอะไร</t>
  </si>
  <si>
    <t xml:space="preserve">แนวปฏิบัติการจัดทำ/ดำเนินการ รวมทั้งระบบประกันคุณภาพการศึกษาของหลักสูตรระดับบัณฑิตศึกษาของ มน. </t>
  </si>
  <si>
    <t>วิทยา​ศาสตร์​</t>
  </si>
  <si>
    <t>วิทยาลัยเพื่อการค้นคว้าระดับรากฐาน</t>
  </si>
  <si>
    <t xml:space="preserve">Active learning </t>
  </si>
  <si>
    <t>กองบริการเทคโนโลยีสารสนเทศและการสื่อสาร</t>
  </si>
  <si>
    <t>ในวันศุกร์ที่ 27 มกราคม 2566 ในภาพรวมพบว่า ผู้เข้าร่วมโครงการฯ มีความคิดเห็นอยู่ในระดับมากที่สุด (ค่าเฉลี่ย 4.63)</t>
  </si>
  <si>
    <t xml:space="preserve">เมื่อพิจารณารายด้านแล้ว พบว่า ด้านเจ้าหน้าที่ให้บริการ มีค่าเฉลี่ยสูงที่สุด (ค่าเฉลี่ย 4.75) รองลงมาคือ </t>
  </si>
  <si>
    <r>
      <rPr>
        <b/>
        <i/>
        <sz val="16"/>
        <rFont val="TH SarabunPSK"/>
        <family val="2"/>
      </rP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 (N = 20)</t>
    </r>
  </si>
  <si>
    <r>
      <rPr>
        <b/>
        <i/>
        <sz val="16"/>
        <color theme="1"/>
        <rFont val="TH SarabunPSK"/>
        <family val="2"/>
      </rP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20)</t>
    </r>
  </si>
  <si>
    <t xml:space="preserve">4.1.1 ก่อนการสัมมนาท่านมีความรู้ความเข้าใจในเรื่อง "Life Long Learning: </t>
  </si>
  <si>
    <t>Best Practice จุฬาลงกรณ์มหาวิทยาลัย" อยู่ในระดับใด</t>
  </si>
  <si>
    <t>4.2.1 ภายหลังการสัมมนาท่านมีความรู้ความเข้าใจในเรื่อง "  Life Long Learning:</t>
  </si>
  <si>
    <t>ภาพรวม อยู่ในระดับน้อย (ค่าเฉลี่ย 2.45) และหลังเข้ารับการอบรมค่าเฉลี่ยความรู้ ความเข้าใจสูงขึ้น อยู่ในระดับมาก</t>
  </si>
  <si>
    <t xml:space="preserve">(ค่าเฉลี่ย 4.00) </t>
  </si>
  <si>
    <t>คิดเป็นร้อยละ 17.78</t>
  </si>
  <si>
    <t xml:space="preserve"> − คณะทำงานเพื่อพัฒนางานบัณฑิตศึกษา</t>
  </si>
  <si>
    <t>จากตาราง 1 พบว่า ผู้ตอบแบบสอบถามจำแนกตามสถานภาพ พบว่า ส่วนใหญ่ผู้ตอบแบบสอบถาม</t>
  </si>
  <si>
    <t xml:space="preserve">บัณฑิตศึกษา คิดเป็นร้อยละ 25.00 และผู้บริหาร คิดเป็นร้อยละ 20.00 </t>
  </si>
  <si>
    <t>กลุ่มบริหารทรัพยากร</t>
  </si>
  <si>
    <t xml:space="preserve"> มหาวิทยาลัยราชภัฏอุตรดิตถ์</t>
  </si>
  <si>
    <t xml:space="preserve">     พบว่า ผู้ตอบแบบสอบถามส่วนใหญ่สังกัดคณะวิทยาศาสตร์การแพทย์ คิดเป็นร้อยละ 20.00 รองลงมาคือ</t>
  </si>
  <si>
    <t>คณะเกษตรศาสตร์ ทรัพยากรธรรมชาติและสิ่งแวดล้อม และคณะวิทยาศาสตร์ คิดเป็นร้อยละ 15.00</t>
  </si>
  <si>
    <t xml:space="preserve"> วันศุกร์ที่ 27 มกราคม 2566</t>
  </si>
  <si>
    <t>แบบออนไลน์</t>
  </si>
  <si>
    <t>แบบสอบถามน่าจะต้องดูบริบทของผู้เข้าร่วมโครงการด้วยว่ามีทั้ง on-site และ online</t>
  </si>
  <si>
    <t>บางหัวข้อในแบบสอบถาม เช่น เกี่ยวกับเรื่องห้องประชุมหรือเอกสารประกอบคงจะตอบไม่ได้</t>
  </si>
  <si>
    <t>แต่แบบสอบถามตั้งค่าบังคับให้ต้องตอบ ผู้จัดทำแบบสอบถามควรพิจารณาด้วย ไม่เช่นนั้นผล</t>
  </si>
  <si>
    <t>ของแบบสอบถามก็ไม่ได้สะท้อนความเป็นจริงอะไร</t>
  </si>
  <si>
    <t>ตามกระแสการเปลี่ยนแปลงได้ทุกมิติ</t>
  </si>
  <si>
    <t>แนวปฏิบัติการจัดทำ/ดำเนินการ รวมทั้งระบบประกันคุณภาพการศึกษาของหลักสูตร</t>
  </si>
  <si>
    <t>ระดับบัณฑิตศึกษาของมหาวิทยาลัยนเรศวร</t>
  </si>
  <si>
    <t>การเรียนรู้อย่างกระตือรือร้น</t>
  </si>
  <si>
    <t>สัมมนา "กรณีศึกษา ม.นเรศวร"  จะก้าวต่อไปอย่างไร</t>
  </si>
  <si>
    <t xml:space="preserve">จากการดำเนินการจัดโครงการฯ ครั้งนี้ ท่านมีข้อเสนอแนะเพื่อการปรับปรุงการดำเนินโครงการฯ </t>
  </si>
  <si>
    <t>ครั้งต่อไปอย่างไรบ้าง</t>
  </si>
  <si>
    <t xml:space="preserve">- 4 - </t>
  </si>
  <si>
    <t xml:space="preserve">       จากการจัดโครงการสัมมนาคณาจารย์บัณฑิตศึกษา ในวันศุกร์ที่ 27 มกราคม 2566 โดยมีวัตถุประสงค์ </t>
  </si>
  <si>
    <t xml:space="preserve">          1) สร้างความรู้ความเข้าใจให้กับคณาจารย์บัณฑิตศึกษาเกี่ยวข้องกับการจัดการเรียนการสอนระดับบัณฑิตศึกษา</t>
  </si>
  <si>
    <t>ของจำนวนผู้เข้าร่วมโครงการ</t>
  </si>
  <si>
    <t xml:space="preserve">          ข้อบังคับ กฎระเบียบและแนวปฏิบัติต่าง ๆ 2) เพื่อส่งเสริมให้คณาจารย์บัณฑิตศึกษากำกับดูแลนิสิตระดับ</t>
  </si>
  <si>
    <t xml:space="preserve">       บัณฑิตศึกษาให้สำเร็จการศึกษาตามหลักสูตรระดับบัณฑิตศึกษา จำนวนกลุ่มเป้าหมายทั้งสิ้น จำนวน 50 คน </t>
  </si>
  <si>
    <t>มีผู้เข้าร่วมโครงการ จำนวน 25 คน และมีผู้ตอบแบบสอบถาม จำนวน 20 คน คิดเป็นร้อยละ 80.00</t>
  </si>
  <si>
    <t>เป็นบุคลากรภายในมหาวิทยาลัย ประธานหลักสูตรมากที่สุด คิดเป็นร้อยละ 35.00 รองลงมาคือ คณาจารย์</t>
  </si>
  <si>
    <t xml:space="preserve">      35.00 รองลงมาคือ คณาจารย์บัณฑิตศึกษา คิดเป็นร้อยละ 25.00 และผู้บริหาร คิดเป็นร้อยละ 20.00 </t>
  </si>
  <si>
    <t xml:space="preserve">          ผู้ตอบแบบสอบถามส่วนใหญ่เป็นบุคลากรภายในมหาวิทยาลัย ประธานหลักสูตรมากที่สุด คิดเป็นร้อยละ </t>
  </si>
  <si>
    <t xml:space="preserve">                   ผู้ตอบแบบสอบถามส่วนใหญ่ สังกัดคณะวิทยาศาสตร์การแพทย์ คิดเป็นร้อยละ 20.00 รองลงมาคือ</t>
  </si>
  <si>
    <t xml:space="preserve">      คณะเกษตรศาสตร์ ทรัพยากรธรรมชาติและสิ่งแวดล้อม และคณะวิทยาศาสตร์ คิดเป็นร้อยละ 15.00</t>
  </si>
  <si>
    <t xml:space="preserve">               ผู้ตอบแบบสอบถามทราบข้อมูลจากโครงการฯ จากคณะที่สังกัดมากที่สุด คิดเป็นร้อยละ 28.89</t>
  </si>
  <si>
    <t xml:space="preserve">          บันทึกข้อความ คิดเป็นร้อยละ 26.67 และ website บัณฑิตวิทยาลัย คิดเป็นร้อยละ 17.78</t>
  </si>
  <si>
    <t xml:space="preserve">      คิดเป็นร้อยละ 28.89 รองลงมาได้แก่ บันทึกข้อความ คิดเป็นร้อยละ 26.67 และ website บัณฑิตวิทยาลัย</t>
  </si>
  <si>
    <t xml:space="preserve">       ระดับน้อย (ค่าเฉลี่ย 2.45) และหลังเข้ารับการอบรมค่าเฉลี่ยความรู้ ความเข้าใจสูงขึ้น อยู่ในระดับมาก</t>
  </si>
  <si>
    <t xml:space="preserve">       (ค่าเฉลี่ย 4.00) </t>
  </si>
  <si>
    <t xml:space="preserve">ด้านสิ่งอำนวยความสะดวก (ค่าเฉลี่ย 4.66) และด้านคุณภาพการให้บริการ (ค่าเฉลี่ย 4.65) เมื่อพิจารณารายข้อแล้ว </t>
  </si>
  <si>
    <t>ที่สุดคือ เนื้อหาสาระของเอกสารประกอบการสัมมนา ตรงตามความต้องการ (ค่าเฉลี่ย 4.45)</t>
  </si>
  <si>
    <t>พบว่า ข้อที่มีค่าเฉลี่ยสูงที่สุดคือ ความชัดเจนของระบบเสียงภายในห้องสัมมนา (ค่าเฉลี่ย 4.85) และข้อที่มีค่าเฉลี่ยต่ำ</t>
  </si>
  <si>
    <t xml:space="preserve">        (ค่าเฉลี่ย 4.75) รองลงมาคือ ด้านสิ่งอำนวยความสะดวก (ค่าเฉลี่ย 4.66) และด้านคุณภาพการให้บริการ (ค่าเฉลี่ย 4.65) </t>
  </si>
  <si>
    <t xml:space="preserve">        เมื่อพิจารณารายข้อแล้ว พบว่า ข้อที่มีค่าเฉลี่ยสูงที่สุดคือ ความชัดเจนของระบบเสียงภายในห้องสัมมนา (ค่าเฉลี่ย 4.85) </t>
  </si>
  <si>
    <t xml:space="preserve">        และข้อที่มีค่าเฉลี่ยต่ำที่สุดคือ เนื้อหาสาระของเอกสารประกอบการสัมมนา ตรงตามความต้องการ (ค่าเฉลี่ย 4.45)</t>
  </si>
  <si>
    <t xml:space="preserve">           ระดับมากที่สุด (ค่าเฉลี่ย 4.63) เมื่อพิจารณารายด้านแล้ว พบว่า ด้านเจ้าหน้าที่ให้บริการ มีค่าเฉลี่ยสูงที่สุด </t>
  </si>
  <si>
    <t xml:space="preserve">                  ผลการประเมินด้านการดำเนินงานโครงการฯ ในภาพรวม พบว่า ผู้เข้าร่วมโครงการฯ มีความคิดเห็นอยู่ใน</t>
  </si>
  <si>
    <t xml:space="preserve">             1. การประชาสัมพันธ์</t>
  </si>
  <si>
    <t xml:space="preserve">             2. แบบสอบถามน่าจะต้องดูบริบทของผู้เข้าร่วมโครงการด้วยว่ามีทั้ง on-site และ online บางหัวข้อในแบบสอบถาม </t>
  </si>
  <si>
    <t>เช่น เกี่ยวกับเรื่องห้องประชุมหรือเอกสารประกอบคงจะตอบไม่ได้แต่แบบสอบถามตั้งค่าบังคับให้ต้องตอบ ผู้จัดทำ</t>
  </si>
  <si>
    <t>แบบสอบถามควรพิจารณาด้วย ไม่เช่นนั้นผลของแบบสอบถามก็ไม่ได้สะท้อนความเป็นจริงอะไร</t>
  </si>
  <si>
    <t xml:space="preserve">             1. แนวทางการบริหารหลักสูตรตามมาตรฐาน AUN-QA</t>
  </si>
  <si>
    <t xml:space="preserve">             2. ตามกระแสการเปลี่ยนแปลงได้ทุกมิติ</t>
  </si>
  <si>
    <t xml:space="preserve">             3. สัมมนา "กรณีศึกษา ม.นเรศวร"  จะก้าวต่อไปอย่างไร</t>
  </si>
  <si>
    <t xml:space="preserve">             4. แนวปฏิบัติการจัดทำ/ดำเนินการ รวมทั้งระบบประกันคุณภาพการศึกษาของหลักสูตร</t>
  </si>
  <si>
    <t xml:space="preserve">                ระดับบัณฑิตศึกษาของมหาวิทยาลัยนเรศวร</t>
  </si>
  <si>
    <t xml:space="preserve">             5. การเรียนรู้อย่างกระตือรือร้น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</si>
</sst>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28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b/>
      <sz val="18"/>
      <color rgb="FF000000"/>
      <name val="TH SarabunPSK"/>
      <family val="2"/>
    </font>
    <font>
      <b/>
      <sz val="18"/>
      <color theme="1"/>
      <name val="TH SarabunPSK"/>
      <family val="2"/>
    </font>
    <font>
      <b/>
      <sz val="14"/>
      <color rgb="FF000000"/>
      <name val="TH SarabunPSK"/>
      <family val="2"/>
    </font>
    <font>
      <sz val="16"/>
      <name val="TH Sarabun New"/>
      <family val="2"/>
    </font>
    <font>
      <b/>
      <sz val="16"/>
      <name val="TH Sarabun New"/>
      <family val="2"/>
    </font>
    <font>
      <sz val="10"/>
      <color theme="1"/>
      <name val="Tahoma"/>
      <scheme val="minor"/>
    </font>
    <font>
      <sz val="10"/>
      <color theme="1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0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" fillId="0" borderId="0" xfId="0" applyFont="1" applyAlignment="1"/>
    <xf numFmtId="0" fontId="11" fillId="0" borderId="0" xfId="0" applyFont="1"/>
    <xf numFmtId="0" fontId="1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 vertical="top"/>
    </xf>
    <xf numFmtId="2" fontId="7" fillId="0" borderId="13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2" fontId="14" fillId="0" borderId="8" xfId="0" applyNumberFormat="1" applyFont="1" applyBorder="1" applyAlignment="1">
      <alignment horizontal="center"/>
    </xf>
    <xf numFmtId="2" fontId="14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5" fillId="0" borderId="0" xfId="0" applyFont="1"/>
    <xf numFmtId="2" fontId="8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2" fontId="17" fillId="0" borderId="10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2" fontId="8" fillId="0" borderId="0" xfId="0" applyNumberFormat="1" applyFont="1"/>
    <xf numFmtId="2" fontId="17" fillId="0" borderId="13" xfId="0" applyNumberFormat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2" fontId="17" fillId="0" borderId="15" xfId="0" applyNumberFormat="1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3" fillId="0" borderId="0" xfId="0" applyFont="1" applyAlignment="1"/>
    <xf numFmtId="2" fontId="7" fillId="0" borderId="7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wrapText="1"/>
    </xf>
    <xf numFmtId="0" fontId="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indent="5"/>
    </xf>
    <xf numFmtId="0" fontId="7" fillId="0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1" fontId="1" fillId="0" borderId="14" xfId="0" applyNumberFormat="1" applyFont="1" applyFill="1" applyBorder="1" applyAlignment="1">
      <alignment horizontal="center"/>
    </xf>
    <xf numFmtId="0" fontId="7" fillId="0" borderId="0" xfId="0" applyFont="1"/>
    <xf numFmtId="0" fontId="22" fillId="0" borderId="0" xfId="0" applyFont="1" applyAlignment="1"/>
    <xf numFmtId="0" fontId="14" fillId="0" borderId="15" xfId="0" applyFont="1" applyBorder="1" applyAlignment="1">
      <alignment horizontal="center"/>
    </xf>
    <xf numFmtId="0" fontId="10" fillId="2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10" fillId="5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9" fillId="7" borderId="0" xfId="0" applyFont="1" applyFill="1" applyAlignment="1">
      <alignment wrapText="1"/>
    </xf>
    <xf numFmtId="0" fontId="10" fillId="8" borderId="0" xfId="0" applyFont="1" applyFill="1" applyAlignment="1">
      <alignment wrapText="1"/>
    </xf>
    <xf numFmtId="0" fontId="21" fillId="0" borderId="13" xfId="0" applyFont="1" applyBorder="1" applyAlignment="1">
      <alignment horizontal="center" wrapText="1"/>
    </xf>
    <xf numFmtId="0" fontId="10" fillId="0" borderId="13" xfId="0" applyFont="1" applyBorder="1" applyAlignment="1">
      <alignment wrapText="1"/>
    </xf>
    <xf numFmtId="2" fontId="9" fillId="7" borderId="13" xfId="0" applyNumberFormat="1" applyFont="1" applyFill="1" applyBorder="1" applyAlignment="1">
      <alignment wrapText="1"/>
    </xf>
    <xf numFmtId="0" fontId="21" fillId="0" borderId="13" xfId="0" applyFont="1" applyBorder="1" applyAlignment="1">
      <alignment wrapText="1"/>
    </xf>
    <xf numFmtId="0" fontId="23" fillId="0" borderId="1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7" fillId="0" borderId="24" xfId="0" applyFont="1" applyFill="1" applyBorder="1" applyAlignment="1">
      <alignment horizontal="center"/>
    </xf>
    <xf numFmtId="49" fontId="2" fillId="0" borderId="0" xfId="0" applyNumberFormat="1" applyFont="1" applyAlignment="1"/>
    <xf numFmtId="0" fontId="7" fillId="7" borderId="14" xfId="0" applyFont="1" applyFill="1" applyBorder="1" applyAlignment="1">
      <alignment horizontal="right"/>
    </xf>
    <xf numFmtId="2" fontId="9" fillId="7" borderId="14" xfId="0" applyNumberFormat="1" applyFont="1" applyFill="1" applyBorder="1" applyAlignment="1">
      <alignment wrapText="1"/>
    </xf>
    <xf numFmtId="0" fontId="10" fillId="0" borderId="13" xfId="0" applyFont="1" applyBorder="1" applyAlignment="1">
      <alignment vertical="top" wrapText="1"/>
    </xf>
    <xf numFmtId="0" fontId="21" fillId="11" borderId="13" xfId="0" applyFont="1" applyFill="1" applyBorder="1" applyAlignment="1">
      <alignment wrapText="1"/>
    </xf>
    <xf numFmtId="2" fontId="9" fillId="12" borderId="13" xfId="0" applyNumberFormat="1" applyFont="1" applyFill="1" applyBorder="1" applyAlignment="1">
      <alignment wrapText="1"/>
    </xf>
    <xf numFmtId="2" fontId="7" fillId="12" borderId="13" xfId="0" applyNumberFormat="1" applyFont="1" applyFill="1" applyBorder="1" applyAlignment="1">
      <alignment wrapText="1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 indent="2"/>
    </xf>
    <xf numFmtId="0" fontId="7" fillId="0" borderId="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1" fillId="0" borderId="5" xfId="0" applyFont="1" applyBorder="1"/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vertical="top"/>
    </xf>
    <xf numFmtId="0" fontId="24" fillId="0" borderId="13" xfId="0" applyFont="1" applyBorder="1"/>
    <xf numFmtId="0" fontId="24" fillId="0" borderId="0" xfId="0" applyFont="1"/>
    <xf numFmtId="0" fontId="25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25" xfId="0" applyFont="1" applyFill="1" applyBorder="1" applyAlignment="1">
      <alignment horizontal="center" vertical="center"/>
    </xf>
    <xf numFmtId="0" fontId="24" fillId="0" borderId="25" xfId="0" applyFont="1" applyBorder="1"/>
    <xf numFmtId="0" fontId="24" fillId="0" borderId="14" xfId="0" applyFont="1" applyBorder="1"/>
    <xf numFmtId="0" fontId="24" fillId="0" borderId="23" xfId="0" applyFont="1" applyBorder="1"/>
    <xf numFmtId="0" fontId="1" fillId="0" borderId="11" xfId="0" applyFont="1" applyFill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21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/>
    </xf>
    <xf numFmtId="0" fontId="7" fillId="0" borderId="1" xfId="0" applyFont="1" applyBorder="1"/>
    <xf numFmtId="0" fontId="1" fillId="0" borderId="2" xfId="0" applyFont="1" applyBorder="1"/>
    <xf numFmtId="0" fontId="7" fillId="0" borderId="21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center"/>
    </xf>
    <xf numFmtId="2" fontId="7" fillId="0" borderId="14" xfId="0" applyNumberFormat="1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29" xfId="0" applyFont="1" applyFill="1" applyBorder="1" applyAlignment="1">
      <alignment horizontal="left"/>
    </xf>
    <xf numFmtId="1" fontId="7" fillId="0" borderId="15" xfId="0" applyNumberFormat="1" applyFont="1" applyFill="1" applyBorder="1" applyAlignment="1">
      <alignment horizontal="center"/>
    </xf>
    <xf numFmtId="2" fontId="7" fillId="0" borderId="15" xfId="0" applyNumberFormat="1" applyFont="1" applyFill="1" applyBorder="1" applyAlignment="1">
      <alignment horizontal="center"/>
    </xf>
    <xf numFmtId="0" fontId="24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3" xfId="0" applyFont="1" applyFill="1" applyBorder="1" applyAlignment="1">
      <alignment horizontal="left" vertical="center"/>
    </xf>
    <xf numFmtId="2" fontId="1" fillId="0" borderId="13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26" fillId="0" borderId="0" xfId="0" applyFont="1"/>
    <xf numFmtId="0" fontId="0" fillId="0" borderId="0" xfId="0" applyFont="1" applyAlignment="1"/>
    <xf numFmtId="187" fontId="26" fillId="0" borderId="0" xfId="0" applyNumberFormat="1" applyFont="1" applyAlignment="1"/>
    <xf numFmtId="0" fontId="26" fillId="0" borderId="0" xfId="0" applyFont="1" applyAlignment="1"/>
    <xf numFmtId="0" fontId="1" fillId="0" borderId="0" xfId="0" applyFont="1" applyAlignment="1">
      <alignment horizontal="center"/>
    </xf>
    <xf numFmtId="0" fontId="21" fillId="10" borderId="13" xfId="0" applyFont="1" applyFill="1" applyBorder="1" applyAlignment="1">
      <alignment wrapText="1"/>
    </xf>
    <xf numFmtId="0" fontId="21" fillId="6" borderId="13" xfId="0" applyFont="1" applyFill="1" applyBorder="1" applyAlignment="1">
      <alignment wrapText="1"/>
    </xf>
    <xf numFmtId="0" fontId="21" fillId="7" borderId="13" xfId="0" applyFont="1" applyFill="1" applyBorder="1" applyAlignment="1">
      <alignment horizontal="right" wrapText="1"/>
    </xf>
    <xf numFmtId="0" fontId="21" fillId="13" borderId="13" xfId="0" applyFont="1" applyFill="1" applyBorder="1" applyAlignment="1">
      <alignment horizontal="right" wrapText="1"/>
    </xf>
    <xf numFmtId="0" fontId="21" fillId="9" borderId="13" xfId="0" applyFont="1" applyFill="1" applyBorder="1" applyAlignment="1">
      <alignment horizontal="right" wrapText="1"/>
    </xf>
    <xf numFmtId="0" fontId="21" fillId="9" borderId="13" xfId="0" applyFont="1" applyFill="1" applyBorder="1" applyAlignment="1">
      <alignment wrapText="1"/>
    </xf>
    <xf numFmtId="0" fontId="26" fillId="0" borderId="13" xfId="0" applyFont="1" applyBorder="1" applyAlignment="1"/>
    <xf numFmtId="0" fontId="26" fillId="11" borderId="13" xfId="0" applyFont="1" applyFill="1" applyBorder="1" applyAlignment="1"/>
    <xf numFmtId="0" fontId="26" fillId="10" borderId="13" xfId="0" applyFont="1" applyFill="1" applyBorder="1" applyAlignment="1"/>
    <xf numFmtId="0" fontId="26" fillId="6" borderId="13" xfId="0" applyFont="1" applyFill="1" applyBorder="1" applyAlignment="1"/>
    <xf numFmtId="0" fontId="26" fillId="7" borderId="13" xfId="0" applyFont="1" applyFill="1" applyBorder="1" applyAlignment="1"/>
    <xf numFmtId="0" fontId="26" fillId="13" borderId="13" xfId="0" applyFont="1" applyFill="1" applyBorder="1" applyAlignment="1"/>
    <xf numFmtId="0" fontId="26" fillId="9" borderId="13" xfId="0" applyFont="1" applyFill="1" applyBorder="1" applyAlignment="1"/>
    <xf numFmtId="0" fontId="27" fillId="0" borderId="0" xfId="0" applyFont="1"/>
    <xf numFmtId="0" fontId="7" fillId="0" borderId="1" xfId="0" applyFont="1" applyFill="1" applyBorder="1" applyAlignment="1">
      <alignment horizontal="left" vertical="center"/>
    </xf>
    <xf numFmtId="0" fontId="27" fillId="0" borderId="13" xfId="0" applyFont="1" applyBorder="1" applyAlignment="1"/>
    <xf numFmtId="0" fontId="1" fillId="0" borderId="30" xfId="0" applyFont="1" applyFill="1" applyBorder="1" applyAlignment="1">
      <alignment horizontal="left"/>
    </xf>
    <xf numFmtId="0" fontId="24" fillId="0" borderId="10" xfId="0" applyFont="1" applyBorder="1"/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1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31" xfId="0" applyFont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8" fillId="0" borderId="13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1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6" fillId="0" borderId="1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2" fontId="1" fillId="0" borderId="25" xfId="0" applyNumberFormat="1" applyFont="1" applyBorder="1" applyAlignment="1">
      <alignment horizontal="center" vertical="top"/>
    </xf>
    <xf numFmtId="2" fontId="1" fillId="0" borderId="14" xfId="0" applyNumberFormat="1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0" fontId="14" fillId="0" borderId="14" xfId="0" applyFont="1" applyBorder="1" applyAlignment="1">
      <alignment horizontal="center" vertical="top"/>
    </xf>
    <xf numFmtId="2" fontId="1" fillId="0" borderId="31" xfId="0" applyNumberFormat="1" applyFont="1" applyBorder="1" applyAlignment="1">
      <alignment horizontal="center" vertical="top"/>
    </xf>
    <xf numFmtId="2" fontId="1" fillId="0" borderId="23" xfId="0" applyNumberFormat="1" applyFont="1" applyBorder="1" applyAlignment="1">
      <alignment horizontal="center" vertical="top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10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20" xfId="0" applyFont="1" applyBorder="1" applyAlignment="1">
      <alignment horizontal="left" wrapText="1"/>
    </xf>
    <xf numFmtId="0" fontId="7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99"/>
      <color rgb="FFEDADE4"/>
      <color rgb="FFFFCC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219075</xdr:colOff>
          <xdr:row>139</xdr:row>
          <xdr:rowOff>180975</xdr:rowOff>
        </xdr:from>
        <xdr:to>
          <xdr:col>5</xdr:col>
          <xdr:colOff>352425</xdr:colOff>
          <xdr:row>140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106</xdr:row>
          <xdr:rowOff>209550</xdr:rowOff>
        </xdr:from>
        <xdr:to>
          <xdr:col>5</xdr:col>
          <xdr:colOff>352425</xdr:colOff>
          <xdr:row>107</xdr:row>
          <xdr:rowOff>85725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E52CB-45D1-438E-9C05-AFD93313CF78}">
  <dimension ref="A1:AF21"/>
  <sheetViews>
    <sheetView topLeftCell="V1" zoomScale="70" zoomScaleNormal="70" workbookViewId="0">
      <selection activeCell="AF21" sqref="AF21"/>
    </sheetView>
  </sheetViews>
  <sheetFormatPr defaultColWidth="11" defaultRowHeight="15.75" customHeight="1" x14ac:dyDescent="0.2"/>
  <cols>
    <col min="1" max="38" width="16.5" style="159" customWidth="1"/>
    <col min="39" max="16384" width="11" style="159"/>
  </cols>
  <sheetData>
    <row r="1" spans="1:32" ht="14.25" x14ac:dyDescent="0.2">
      <c r="A1" s="158" t="s">
        <v>104</v>
      </c>
      <c r="B1" s="158" t="s">
        <v>105</v>
      </c>
      <c r="C1" s="158" t="s">
        <v>106</v>
      </c>
      <c r="D1" s="158" t="s">
        <v>107</v>
      </c>
      <c r="E1" s="158" t="s">
        <v>108</v>
      </c>
      <c r="F1" s="158" t="s">
        <v>109</v>
      </c>
      <c r="G1" s="158" t="s">
        <v>110</v>
      </c>
      <c r="H1" s="158" t="s">
        <v>111</v>
      </c>
      <c r="I1" s="158" t="s">
        <v>112</v>
      </c>
      <c r="J1" s="158" t="s">
        <v>113</v>
      </c>
      <c r="K1" s="158" t="s">
        <v>114</v>
      </c>
      <c r="L1" s="158" t="s">
        <v>115</v>
      </c>
      <c r="M1" s="158" t="s">
        <v>116</v>
      </c>
      <c r="N1" s="158" t="s">
        <v>117</v>
      </c>
      <c r="O1" s="158" t="s">
        <v>118</v>
      </c>
      <c r="P1" s="158" t="s">
        <v>119</v>
      </c>
      <c r="Q1" s="158" t="s">
        <v>120</v>
      </c>
      <c r="R1" s="158" t="s">
        <v>121</v>
      </c>
      <c r="S1" s="158" t="s">
        <v>122</v>
      </c>
      <c r="T1" s="158" t="s">
        <v>123</v>
      </c>
      <c r="U1" s="158" t="s">
        <v>124</v>
      </c>
      <c r="V1" s="158" t="s">
        <v>125</v>
      </c>
      <c r="W1" s="176" t="s">
        <v>126</v>
      </c>
      <c r="X1" s="176" t="s">
        <v>127</v>
      </c>
      <c r="Y1" s="158" t="s">
        <v>128</v>
      </c>
      <c r="Z1" s="158" t="s">
        <v>129</v>
      </c>
      <c r="AA1" s="158" t="s">
        <v>130</v>
      </c>
      <c r="AB1" s="158" t="s">
        <v>131</v>
      </c>
      <c r="AC1" s="158" t="s">
        <v>132</v>
      </c>
      <c r="AD1" s="158" t="s">
        <v>133</v>
      </c>
      <c r="AE1" s="158" t="s">
        <v>134</v>
      </c>
      <c r="AF1" s="158" t="s">
        <v>69</v>
      </c>
    </row>
    <row r="2" spans="1:32" ht="14.25" x14ac:dyDescent="0.2">
      <c r="A2" s="160">
        <v>44953.497212048613</v>
      </c>
      <c r="B2" s="161" t="s">
        <v>54</v>
      </c>
      <c r="D2" s="161" t="s">
        <v>45</v>
      </c>
      <c r="E2" s="161" t="s">
        <v>135</v>
      </c>
      <c r="F2" s="161" t="s">
        <v>136</v>
      </c>
      <c r="G2" s="161" t="s">
        <v>135</v>
      </c>
      <c r="H2" s="161" t="s">
        <v>136</v>
      </c>
      <c r="I2" s="161" t="s">
        <v>136</v>
      </c>
      <c r="J2" s="161" t="s">
        <v>136</v>
      </c>
      <c r="L2" s="161" t="s">
        <v>137</v>
      </c>
      <c r="M2" s="161">
        <v>5</v>
      </c>
      <c r="N2" s="161">
        <v>4</v>
      </c>
      <c r="O2" s="161">
        <v>5</v>
      </c>
      <c r="P2" s="161">
        <v>5</v>
      </c>
      <c r="Q2" s="161">
        <v>5</v>
      </c>
      <c r="R2" s="161">
        <v>5</v>
      </c>
      <c r="S2" s="161">
        <v>5</v>
      </c>
      <c r="T2" s="161">
        <v>5</v>
      </c>
      <c r="U2" s="161">
        <v>5</v>
      </c>
      <c r="V2" s="161">
        <v>5</v>
      </c>
      <c r="W2" s="161">
        <v>3</v>
      </c>
      <c r="X2" s="161">
        <v>4</v>
      </c>
      <c r="Y2" s="161">
        <v>5</v>
      </c>
      <c r="Z2" s="161">
        <v>5</v>
      </c>
      <c r="AA2" s="161">
        <v>5</v>
      </c>
      <c r="AB2" s="161">
        <v>5</v>
      </c>
      <c r="AC2" s="161">
        <v>5</v>
      </c>
    </row>
    <row r="3" spans="1:32" ht="14.25" x14ac:dyDescent="0.2">
      <c r="A3" s="160">
        <v>44953.498378472221</v>
      </c>
      <c r="B3" s="161" t="s">
        <v>53</v>
      </c>
      <c r="D3" s="161" t="s">
        <v>138</v>
      </c>
      <c r="E3" s="161" t="s">
        <v>135</v>
      </c>
      <c r="F3" s="161" t="s">
        <v>135</v>
      </c>
      <c r="G3" s="161" t="s">
        <v>135</v>
      </c>
      <c r="H3" s="161" t="s">
        <v>136</v>
      </c>
      <c r="I3" s="161" t="s">
        <v>135</v>
      </c>
      <c r="J3" s="161" t="s">
        <v>136</v>
      </c>
      <c r="L3" s="161" t="s">
        <v>137</v>
      </c>
      <c r="M3" s="161">
        <v>5</v>
      </c>
      <c r="N3" s="161">
        <v>5</v>
      </c>
      <c r="O3" s="161">
        <v>4</v>
      </c>
      <c r="P3" s="161">
        <v>5</v>
      </c>
      <c r="Q3" s="161">
        <v>5</v>
      </c>
      <c r="R3" s="161">
        <v>4</v>
      </c>
      <c r="S3" s="161">
        <v>5</v>
      </c>
      <c r="T3" s="161">
        <v>5</v>
      </c>
      <c r="U3" s="161">
        <v>4</v>
      </c>
      <c r="V3" s="161">
        <v>4</v>
      </c>
      <c r="W3" s="161">
        <v>2</v>
      </c>
      <c r="X3" s="161">
        <v>4</v>
      </c>
      <c r="Y3" s="161">
        <v>5</v>
      </c>
      <c r="Z3" s="161">
        <v>5</v>
      </c>
      <c r="AA3" s="161">
        <v>5</v>
      </c>
      <c r="AB3" s="161">
        <v>5</v>
      </c>
      <c r="AC3" s="161">
        <v>5</v>
      </c>
    </row>
    <row r="4" spans="1:32" ht="14.25" x14ac:dyDescent="0.2">
      <c r="A4" s="160">
        <v>44953.498502696762</v>
      </c>
      <c r="B4" s="161" t="s">
        <v>53</v>
      </c>
      <c r="D4" s="161" t="s">
        <v>139</v>
      </c>
      <c r="E4" s="161" t="s">
        <v>136</v>
      </c>
      <c r="F4" s="161" t="s">
        <v>136</v>
      </c>
      <c r="G4" s="161" t="s">
        <v>135</v>
      </c>
      <c r="H4" s="161" t="s">
        <v>135</v>
      </c>
      <c r="I4" s="161" t="s">
        <v>136</v>
      </c>
      <c r="J4" s="161" t="s">
        <v>136</v>
      </c>
      <c r="L4" s="161" t="s">
        <v>137</v>
      </c>
      <c r="M4" s="161">
        <v>5</v>
      </c>
      <c r="N4" s="161">
        <v>5</v>
      </c>
      <c r="O4" s="161">
        <v>5</v>
      </c>
      <c r="P4" s="161">
        <v>5</v>
      </c>
      <c r="Q4" s="161">
        <v>5</v>
      </c>
      <c r="R4" s="161">
        <v>5</v>
      </c>
      <c r="S4" s="161">
        <v>5</v>
      </c>
      <c r="T4" s="161">
        <v>5</v>
      </c>
      <c r="U4" s="161">
        <v>5</v>
      </c>
      <c r="V4" s="161">
        <v>5</v>
      </c>
      <c r="W4" s="161">
        <v>1</v>
      </c>
      <c r="X4" s="161">
        <v>4</v>
      </c>
      <c r="Y4" s="161">
        <v>5</v>
      </c>
      <c r="Z4" s="161">
        <v>5</v>
      </c>
      <c r="AA4" s="161">
        <v>5</v>
      </c>
      <c r="AB4" s="161">
        <v>5</v>
      </c>
      <c r="AC4" s="161">
        <v>5</v>
      </c>
    </row>
    <row r="5" spans="1:32" ht="14.25" x14ac:dyDescent="0.2">
      <c r="A5" s="160">
        <v>44953.499650081023</v>
      </c>
      <c r="B5" s="161" t="s">
        <v>50</v>
      </c>
      <c r="D5" s="161" t="s">
        <v>140</v>
      </c>
      <c r="E5" s="161" t="s">
        <v>135</v>
      </c>
      <c r="F5" s="161" t="s">
        <v>136</v>
      </c>
      <c r="G5" s="161" t="s">
        <v>136</v>
      </c>
      <c r="H5" s="161" t="s">
        <v>136</v>
      </c>
      <c r="I5" s="161" t="s">
        <v>135</v>
      </c>
      <c r="J5" s="161" t="s">
        <v>136</v>
      </c>
      <c r="L5" s="161" t="s">
        <v>137</v>
      </c>
      <c r="M5" s="161">
        <v>4</v>
      </c>
      <c r="N5" s="161">
        <v>4</v>
      </c>
      <c r="O5" s="161">
        <v>4</v>
      </c>
      <c r="P5" s="161">
        <v>4</v>
      </c>
      <c r="Q5" s="161">
        <v>4</v>
      </c>
      <c r="R5" s="161">
        <v>4</v>
      </c>
      <c r="S5" s="161">
        <v>4</v>
      </c>
      <c r="T5" s="161">
        <v>4</v>
      </c>
      <c r="U5" s="161">
        <v>4</v>
      </c>
      <c r="V5" s="161">
        <v>4</v>
      </c>
      <c r="W5" s="161">
        <v>4</v>
      </c>
      <c r="X5" s="161">
        <v>4</v>
      </c>
      <c r="Y5" s="161">
        <v>4</v>
      </c>
      <c r="Z5" s="161">
        <v>4</v>
      </c>
      <c r="AA5" s="161">
        <v>4</v>
      </c>
      <c r="AB5" s="161">
        <v>4</v>
      </c>
      <c r="AC5" s="161">
        <v>4</v>
      </c>
    </row>
    <row r="6" spans="1:32" ht="14.25" x14ac:dyDescent="0.2">
      <c r="A6" s="160">
        <v>44953.499943726856</v>
      </c>
      <c r="B6" s="161" t="s">
        <v>53</v>
      </c>
      <c r="D6" s="161" t="s">
        <v>41</v>
      </c>
      <c r="E6" s="161" t="s">
        <v>136</v>
      </c>
      <c r="F6" s="161" t="s">
        <v>135</v>
      </c>
      <c r="G6" s="161" t="s">
        <v>135</v>
      </c>
      <c r="H6" s="161" t="s">
        <v>136</v>
      </c>
      <c r="I6" s="161" t="s">
        <v>135</v>
      </c>
      <c r="J6" s="161" t="s">
        <v>136</v>
      </c>
      <c r="L6" s="161" t="s">
        <v>137</v>
      </c>
      <c r="M6" s="161">
        <v>4</v>
      </c>
      <c r="N6" s="161">
        <v>4</v>
      </c>
      <c r="O6" s="161">
        <v>4</v>
      </c>
      <c r="P6" s="161">
        <v>5</v>
      </c>
      <c r="Q6" s="161">
        <v>5</v>
      </c>
      <c r="R6" s="161">
        <v>4</v>
      </c>
      <c r="S6" s="161">
        <v>4</v>
      </c>
      <c r="T6" s="161">
        <v>4</v>
      </c>
      <c r="U6" s="161">
        <v>4</v>
      </c>
      <c r="V6" s="161">
        <v>4</v>
      </c>
      <c r="W6" s="161">
        <v>3</v>
      </c>
      <c r="X6" s="161">
        <v>5</v>
      </c>
      <c r="Y6" s="161">
        <v>5</v>
      </c>
      <c r="Z6" s="161">
        <v>5</v>
      </c>
      <c r="AA6" s="161">
        <v>5</v>
      </c>
      <c r="AB6" s="161">
        <v>5</v>
      </c>
      <c r="AC6" s="161">
        <v>5</v>
      </c>
    </row>
    <row r="7" spans="1:32" ht="14.25" x14ac:dyDescent="0.2">
      <c r="A7" s="160">
        <v>44953.500865775466</v>
      </c>
      <c r="B7" s="161" t="s">
        <v>54</v>
      </c>
      <c r="D7" s="161" t="s">
        <v>57</v>
      </c>
      <c r="E7" s="161" t="s">
        <v>136</v>
      </c>
      <c r="F7" s="161" t="s">
        <v>136</v>
      </c>
      <c r="G7" s="161" t="s">
        <v>135</v>
      </c>
      <c r="H7" s="161" t="s">
        <v>135</v>
      </c>
      <c r="I7" s="161" t="s">
        <v>135</v>
      </c>
      <c r="J7" s="161" t="s">
        <v>136</v>
      </c>
      <c r="L7" s="161" t="s">
        <v>137</v>
      </c>
      <c r="M7" s="161">
        <v>4</v>
      </c>
      <c r="N7" s="161">
        <v>5</v>
      </c>
      <c r="O7" s="161">
        <v>5</v>
      </c>
      <c r="P7" s="161">
        <v>5</v>
      </c>
      <c r="Q7" s="161">
        <v>5</v>
      </c>
      <c r="R7" s="161">
        <v>5</v>
      </c>
      <c r="S7" s="161">
        <v>5</v>
      </c>
      <c r="T7" s="161">
        <v>5</v>
      </c>
      <c r="U7" s="161">
        <v>5</v>
      </c>
      <c r="V7" s="161">
        <v>5</v>
      </c>
      <c r="W7" s="161">
        <v>2</v>
      </c>
      <c r="X7" s="161">
        <v>4</v>
      </c>
      <c r="Y7" s="161">
        <v>5</v>
      </c>
      <c r="Z7" s="161">
        <v>5</v>
      </c>
      <c r="AA7" s="161">
        <v>5</v>
      </c>
      <c r="AB7" s="161">
        <v>4</v>
      </c>
      <c r="AC7" s="161">
        <v>4</v>
      </c>
    </row>
    <row r="8" spans="1:32" ht="14.25" x14ac:dyDescent="0.2">
      <c r="A8" s="160">
        <v>44953.50091534722</v>
      </c>
      <c r="B8" s="161" t="s">
        <v>50</v>
      </c>
      <c r="D8" s="161" t="s">
        <v>45</v>
      </c>
      <c r="E8" s="161" t="s">
        <v>136</v>
      </c>
      <c r="F8" s="161" t="s">
        <v>136</v>
      </c>
      <c r="G8" s="161" t="s">
        <v>136</v>
      </c>
      <c r="H8" s="161" t="s">
        <v>136</v>
      </c>
      <c r="I8" s="161" t="s">
        <v>136</v>
      </c>
      <c r="J8" s="161" t="s">
        <v>135</v>
      </c>
      <c r="K8" s="161" t="s">
        <v>141</v>
      </c>
      <c r="L8" s="161" t="s">
        <v>137</v>
      </c>
      <c r="M8" s="161">
        <v>5</v>
      </c>
      <c r="N8" s="161">
        <v>5</v>
      </c>
      <c r="O8" s="161">
        <v>5</v>
      </c>
      <c r="P8" s="161">
        <v>5</v>
      </c>
      <c r="Q8" s="161">
        <v>5</v>
      </c>
      <c r="R8" s="161">
        <v>5</v>
      </c>
      <c r="S8" s="161">
        <v>5</v>
      </c>
      <c r="T8" s="161">
        <v>5</v>
      </c>
      <c r="U8" s="161">
        <v>5</v>
      </c>
      <c r="V8" s="161">
        <v>5</v>
      </c>
      <c r="W8" s="161">
        <v>2</v>
      </c>
      <c r="X8" s="161">
        <v>5</v>
      </c>
      <c r="Y8" s="161">
        <v>5</v>
      </c>
      <c r="Z8" s="161">
        <v>5</v>
      </c>
      <c r="AA8" s="161">
        <v>5</v>
      </c>
      <c r="AB8" s="161">
        <v>5</v>
      </c>
      <c r="AC8" s="161">
        <v>5</v>
      </c>
    </row>
    <row r="9" spans="1:32" ht="14.25" x14ac:dyDescent="0.2">
      <c r="A9" s="160">
        <v>44953.500980983794</v>
      </c>
      <c r="B9" s="161" t="s">
        <v>142</v>
      </c>
      <c r="C9" s="161" t="s">
        <v>143</v>
      </c>
      <c r="D9" s="161" t="s">
        <v>144</v>
      </c>
      <c r="E9" s="161" t="s">
        <v>135</v>
      </c>
      <c r="F9" s="161" t="s">
        <v>135</v>
      </c>
      <c r="G9" s="161" t="s">
        <v>135</v>
      </c>
      <c r="H9" s="161" t="s">
        <v>135</v>
      </c>
      <c r="I9" s="161" t="s">
        <v>135</v>
      </c>
      <c r="J9" s="161" t="s">
        <v>135</v>
      </c>
      <c r="K9" s="161" t="s">
        <v>145</v>
      </c>
      <c r="L9" s="161" t="s">
        <v>137</v>
      </c>
      <c r="M9" s="161">
        <v>5</v>
      </c>
      <c r="N9" s="161">
        <v>5</v>
      </c>
      <c r="O9" s="161">
        <v>5</v>
      </c>
      <c r="P9" s="161">
        <v>5</v>
      </c>
      <c r="Q9" s="161">
        <v>5</v>
      </c>
      <c r="R9" s="161">
        <v>5</v>
      </c>
      <c r="S9" s="161">
        <v>5</v>
      </c>
      <c r="T9" s="161">
        <v>5</v>
      </c>
      <c r="U9" s="161">
        <v>5</v>
      </c>
      <c r="V9" s="161">
        <v>5</v>
      </c>
      <c r="W9" s="161">
        <v>1</v>
      </c>
      <c r="X9" s="161">
        <v>4</v>
      </c>
      <c r="Y9" s="161">
        <v>4</v>
      </c>
      <c r="Z9" s="161">
        <v>5</v>
      </c>
      <c r="AA9" s="161">
        <v>5</v>
      </c>
      <c r="AB9" s="161">
        <v>5</v>
      </c>
      <c r="AC9" s="161">
        <v>5</v>
      </c>
    </row>
    <row r="10" spans="1:32" ht="14.25" x14ac:dyDescent="0.2">
      <c r="A10" s="160">
        <v>44953.501031122687</v>
      </c>
      <c r="B10" s="161" t="s">
        <v>54</v>
      </c>
      <c r="D10" s="161" t="s">
        <v>146</v>
      </c>
      <c r="E10" s="161" t="s">
        <v>136</v>
      </c>
      <c r="F10" s="161" t="s">
        <v>135</v>
      </c>
      <c r="G10" s="161" t="s">
        <v>135</v>
      </c>
      <c r="H10" s="161" t="s">
        <v>136</v>
      </c>
      <c r="I10" s="161" t="s">
        <v>135</v>
      </c>
      <c r="J10" s="161" t="s">
        <v>136</v>
      </c>
      <c r="L10" s="161" t="s">
        <v>137</v>
      </c>
      <c r="M10" s="161">
        <v>5</v>
      </c>
      <c r="N10" s="161">
        <v>4</v>
      </c>
      <c r="O10" s="161">
        <v>5</v>
      </c>
      <c r="P10" s="161">
        <v>4</v>
      </c>
      <c r="Q10" s="161">
        <v>4</v>
      </c>
      <c r="R10" s="161">
        <v>3</v>
      </c>
      <c r="S10" s="161">
        <v>5</v>
      </c>
      <c r="T10" s="161">
        <v>5</v>
      </c>
      <c r="U10" s="161">
        <v>3</v>
      </c>
      <c r="V10" s="161">
        <v>3</v>
      </c>
      <c r="W10" s="161">
        <v>3</v>
      </c>
      <c r="X10" s="161">
        <v>4</v>
      </c>
      <c r="Y10" s="161">
        <v>5</v>
      </c>
      <c r="Z10" s="161">
        <v>4</v>
      </c>
      <c r="AA10" s="161">
        <v>4</v>
      </c>
      <c r="AB10" s="161">
        <v>4</v>
      </c>
      <c r="AC10" s="161">
        <v>4</v>
      </c>
    </row>
    <row r="11" spans="1:32" ht="14.25" x14ac:dyDescent="0.2">
      <c r="A11" s="160">
        <v>44953.501134143517</v>
      </c>
      <c r="B11" s="161" t="s">
        <v>53</v>
      </c>
      <c r="D11" s="161" t="s">
        <v>147</v>
      </c>
      <c r="E11" s="161" t="s">
        <v>136</v>
      </c>
      <c r="F11" s="161" t="s">
        <v>136</v>
      </c>
      <c r="G11" s="161" t="s">
        <v>136</v>
      </c>
      <c r="H11" s="161" t="s">
        <v>135</v>
      </c>
      <c r="I11" s="161" t="s">
        <v>135</v>
      </c>
      <c r="J11" s="161" t="s">
        <v>136</v>
      </c>
      <c r="L11" s="161" t="s">
        <v>148</v>
      </c>
      <c r="M11" s="161">
        <v>5</v>
      </c>
      <c r="N11" s="161">
        <v>5</v>
      </c>
      <c r="O11" s="161">
        <v>5</v>
      </c>
      <c r="P11" s="161">
        <v>5</v>
      </c>
      <c r="Q11" s="161">
        <v>5</v>
      </c>
      <c r="R11" s="161">
        <v>5</v>
      </c>
      <c r="S11" s="161">
        <v>5</v>
      </c>
      <c r="T11" s="161">
        <v>5</v>
      </c>
      <c r="U11" s="161">
        <v>5</v>
      </c>
      <c r="V11" s="161">
        <v>5</v>
      </c>
      <c r="W11" s="161">
        <v>4</v>
      </c>
      <c r="X11" s="161">
        <v>5</v>
      </c>
      <c r="Y11" s="161">
        <v>5</v>
      </c>
      <c r="Z11" s="161">
        <v>5</v>
      </c>
      <c r="AA11" s="161">
        <v>5</v>
      </c>
      <c r="AB11" s="161">
        <v>5</v>
      </c>
      <c r="AC11" s="161">
        <v>5</v>
      </c>
    </row>
    <row r="12" spans="1:32" ht="14.25" x14ac:dyDescent="0.2">
      <c r="A12" s="160">
        <v>44953.501390509264</v>
      </c>
      <c r="B12" s="161" t="s">
        <v>53</v>
      </c>
      <c r="D12" s="161" t="s">
        <v>138</v>
      </c>
      <c r="E12" s="161" t="s">
        <v>136</v>
      </c>
      <c r="F12" s="161" t="s">
        <v>135</v>
      </c>
      <c r="G12" s="161" t="s">
        <v>136</v>
      </c>
      <c r="H12" s="161" t="s">
        <v>135</v>
      </c>
      <c r="I12" s="161" t="s">
        <v>136</v>
      </c>
      <c r="J12" s="161" t="s">
        <v>136</v>
      </c>
      <c r="L12" s="161" t="s">
        <v>137</v>
      </c>
      <c r="M12" s="161">
        <v>5</v>
      </c>
      <c r="N12" s="161">
        <v>5</v>
      </c>
      <c r="O12" s="161">
        <v>5</v>
      </c>
      <c r="P12" s="161">
        <v>5</v>
      </c>
      <c r="Q12" s="161">
        <v>5</v>
      </c>
      <c r="R12" s="161">
        <v>5</v>
      </c>
      <c r="S12" s="161">
        <v>5</v>
      </c>
      <c r="T12" s="161">
        <v>5</v>
      </c>
      <c r="U12" s="161">
        <v>5</v>
      </c>
      <c r="V12" s="161">
        <v>5</v>
      </c>
      <c r="W12" s="161">
        <v>1</v>
      </c>
      <c r="X12" s="161">
        <v>4</v>
      </c>
      <c r="Y12" s="161">
        <v>5</v>
      </c>
      <c r="Z12" s="161">
        <v>5</v>
      </c>
      <c r="AA12" s="161">
        <v>5</v>
      </c>
      <c r="AB12" s="161">
        <v>5</v>
      </c>
      <c r="AC12" s="161">
        <v>5</v>
      </c>
      <c r="AD12" s="161" t="s">
        <v>149</v>
      </c>
      <c r="AF12" s="161" t="s">
        <v>150</v>
      </c>
    </row>
    <row r="13" spans="1:32" ht="14.25" x14ac:dyDescent="0.2">
      <c r="A13" s="160">
        <v>44953.501491076386</v>
      </c>
      <c r="B13" s="161" t="s">
        <v>142</v>
      </c>
      <c r="D13" s="161" t="s">
        <v>151</v>
      </c>
      <c r="E13" s="161" t="s">
        <v>136</v>
      </c>
      <c r="F13" s="161" t="s">
        <v>136</v>
      </c>
      <c r="G13" s="161" t="s">
        <v>136</v>
      </c>
      <c r="H13" s="161" t="s">
        <v>136</v>
      </c>
      <c r="I13" s="161" t="s">
        <v>135</v>
      </c>
      <c r="J13" s="161" t="s">
        <v>136</v>
      </c>
      <c r="L13" s="161" t="s">
        <v>148</v>
      </c>
      <c r="M13" s="161">
        <v>5</v>
      </c>
      <c r="N13" s="161">
        <v>5</v>
      </c>
      <c r="O13" s="161">
        <v>5</v>
      </c>
      <c r="P13" s="161">
        <v>5</v>
      </c>
      <c r="Q13" s="161">
        <v>5</v>
      </c>
      <c r="R13" s="161">
        <v>5</v>
      </c>
      <c r="S13" s="161">
        <v>5</v>
      </c>
      <c r="T13" s="161">
        <v>5</v>
      </c>
      <c r="U13" s="161">
        <v>5</v>
      </c>
      <c r="V13" s="161">
        <v>5</v>
      </c>
      <c r="W13" s="161">
        <v>3</v>
      </c>
      <c r="X13" s="161">
        <v>4</v>
      </c>
      <c r="Y13" s="161">
        <v>5</v>
      </c>
      <c r="Z13" s="161">
        <v>5</v>
      </c>
      <c r="AA13" s="161">
        <v>4</v>
      </c>
      <c r="AB13" s="161">
        <v>5</v>
      </c>
      <c r="AC13" s="161">
        <v>5</v>
      </c>
    </row>
    <row r="14" spans="1:32" ht="14.25" x14ac:dyDescent="0.2">
      <c r="A14" s="160">
        <v>44953.501904039353</v>
      </c>
      <c r="B14" s="161" t="s">
        <v>53</v>
      </c>
      <c r="D14" s="161" t="s">
        <v>43</v>
      </c>
      <c r="E14" s="161" t="s">
        <v>136</v>
      </c>
      <c r="F14" s="161" t="s">
        <v>136</v>
      </c>
      <c r="G14" s="161" t="s">
        <v>136</v>
      </c>
      <c r="H14" s="161" t="s">
        <v>136</v>
      </c>
      <c r="I14" s="161" t="s">
        <v>136</v>
      </c>
      <c r="J14" s="161" t="s">
        <v>135</v>
      </c>
      <c r="K14" s="161" t="s">
        <v>152</v>
      </c>
      <c r="L14" s="161" t="s">
        <v>137</v>
      </c>
      <c r="M14" s="161">
        <v>3</v>
      </c>
      <c r="N14" s="161">
        <v>3</v>
      </c>
      <c r="O14" s="161">
        <v>3</v>
      </c>
      <c r="P14" s="161">
        <v>3</v>
      </c>
      <c r="Q14" s="161">
        <v>3</v>
      </c>
      <c r="R14" s="161">
        <v>3</v>
      </c>
      <c r="S14" s="161">
        <v>3</v>
      </c>
      <c r="T14" s="161">
        <v>4</v>
      </c>
      <c r="U14" s="161">
        <v>4</v>
      </c>
      <c r="V14" s="161">
        <v>4</v>
      </c>
      <c r="W14" s="161">
        <v>4</v>
      </c>
      <c r="X14" s="161">
        <v>4</v>
      </c>
      <c r="Y14" s="161">
        <v>4</v>
      </c>
      <c r="Z14" s="161">
        <v>4</v>
      </c>
      <c r="AA14" s="161">
        <v>4</v>
      </c>
      <c r="AB14" s="161">
        <v>4</v>
      </c>
      <c r="AC14" s="161">
        <v>4</v>
      </c>
      <c r="AD14" s="161" t="s">
        <v>153</v>
      </c>
      <c r="AE14" s="161" t="s">
        <v>7</v>
      </c>
    </row>
    <row r="15" spans="1:32" ht="14.25" x14ac:dyDescent="0.2">
      <c r="A15" s="160">
        <v>44953.50199863426</v>
      </c>
      <c r="B15" s="161" t="s">
        <v>50</v>
      </c>
      <c r="D15" s="161" t="s">
        <v>154</v>
      </c>
      <c r="E15" s="161" t="s">
        <v>135</v>
      </c>
      <c r="F15" s="161" t="s">
        <v>135</v>
      </c>
      <c r="G15" s="161" t="s">
        <v>135</v>
      </c>
      <c r="H15" s="161" t="s">
        <v>136</v>
      </c>
      <c r="I15" s="161" t="s">
        <v>136</v>
      </c>
      <c r="J15" s="161" t="s">
        <v>135</v>
      </c>
      <c r="K15" s="161" t="s">
        <v>155</v>
      </c>
      <c r="L15" s="161" t="s">
        <v>137</v>
      </c>
      <c r="M15" s="161">
        <v>5</v>
      </c>
      <c r="N15" s="161">
        <v>4</v>
      </c>
      <c r="O15" s="161">
        <v>5</v>
      </c>
      <c r="P15" s="161">
        <v>4</v>
      </c>
      <c r="Q15" s="161">
        <v>4</v>
      </c>
      <c r="R15" s="161">
        <v>4</v>
      </c>
      <c r="S15" s="161">
        <v>5</v>
      </c>
      <c r="T15" s="161">
        <v>5</v>
      </c>
      <c r="U15" s="161">
        <v>4</v>
      </c>
      <c r="V15" s="161">
        <v>4</v>
      </c>
      <c r="W15" s="161">
        <v>4</v>
      </c>
      <c r="X15" s="161">
        <v>5</v>
      </c>
      <c r="Y15" s="161">
        <v>5</v>
      </c>
      <c r="Z15" s="161">
        <v>5</v>
      </c>
      <c r="AA15" s="161">
        <v>5</v>
      </c>
      <c r="AB15" s="161">
        <v>5</v>
      </c>
      <c r="AC15" s="161">
        <v>5</v>
      </c>
      <c r="AD15" s="161" t="s">
        <v>156</v>
      </c>
      <c r="AE15" s="161" t="s">
        <v>156</v>
      </c>
      <c r="AF15" s="161" t="s">
        <v>157</v>
      </c>
    </row>
    <row r="16" spans="1:32" ht="14.25" x14ac:dyDescent="0.2">
      <c r="A16" s="160">
        <v>44953.502176006943</v>
      </c>
      <c r="B16" s="161" t="s">
        <v>53</v>
      </c>
      <c r="C16" s="161" t="s">
        <v>143</v>
      </c>
      <c r="D16" s="161" t="s">
        <v>43</v>
      </c>
      <c r="E16" s="161" t="s">
        <v>136</v>
      </c>
      <c r="F16" s="161" t="s">
        <v>136</v>
      </c>
      <c r="G16" s="161" t="s">
        <v>135</v>
      </c>
      <c r="H16" s="161" t="s">
        <v>136</v>
      </c>
      <c r="I16" s="161" t="s">
        <v>136</v>
      </c>
      <c r="J16" s="161" t="s">
        <v>136</v>
      </c>
      <c r="L16" s="161" t="s">
        <v>137</v>
      </c>
      <c r="M16" s="161">
        <v>5</v>
      </c>
      <c r="N16" s="161">
        <v>5</v>
      </c>
      <c r="O16" s="161">
        <v>4</v>
      </c>
      <c r="P16" s="161">
        <v>5</v>
      </c>
      <c r="Q16" s="161">
        <v>5</v>
      </c>
      <c r="R16" s="161">
        <v>5</v>
      </c>
      <c r="S16" s="161">
        <v>5</v>
      </c>
      <c r="T16" s="161">
        <v>5</v>
      </c>
      <c r="U16" s="161">
        <v>5</v>
      </c>
      <c r="V16" s="161">
        <v>5</v>
      </c>
      <c r="W16" s="161">
        <v>2</v>
      </c>
      <c r="X16" s="161">
        <v>4</v>
      </c>
      <c r="Y16" s="161">
        <v>5</v>
      </c>
      <c r="Z16" s="161">
        <v>5</v>
      </c>
      <c r="AA16" s="161">
        <v>5</v>
      </c>
      <c r="AB16" s="161">
        <v>5</v>
      </c>
      <c r="AC16" s="161">
        <v>5</v>
      </c>
      <c r="AD16" s="161" t="s">
        <v>143</v>
      </c>
      <c r="AE16" s="161" t="s">
        <v>143</v>
      </c>
      <c r="AF16" s="161" t="s">
        <v>158</v>
      </c>
    </row>
    <row r="17" spans="1:32" ht="14.25" x14ac:dyDescent="0.2">
      <c r="A17" s="160">
        <v>44953.502187893522</v>
      </c>
      <c r="B17" s="161" t="s">
        <v>142</v>
      </c>
      <c r="D17" s="161" t="s">
        <v>60</v>
      </c>
      <c r="E17" s="161" t="s">
        <v>136</v>
      </c>
      <c r="F17" s="161" t="s">
        <v>136</v>
      </c>
      <c r="G17" s="161" t="s">
        <v>135</v>
      </c>
      <c r="H17" s="161" t="s">
        <v>135</v>
      </c>
      <c r="I17" s="161" t="s">
        <v>135</v>
      </c>
      <c r="J17" s="161" t="s">
        <v>136</v>
      </c>
      <c r="L17" s="161" t="s">
        <v>137</v>
      </c>
      <c r="M17" s="161">
        <v>5</v>
      </c>
      <c r="N17" s="161">
        <v>3</v>
      </c>
      <c r="O17" s="161">
        <v>4</v>
      </c>
      <c r="P17" s="161">
        <v>5</v>
      </c>
      <c r="Q17" s="161">
        <v>5</v>
      </c>
      <c r="R17" s="161">
        <v>5</v>
      </c>
      <c r="S17" s="161">
        <v>4</v>
      </c>
      <c r="T17" s="161">
        <v>5</v>
      </c>
      <c r="U17" s="161">
        <v>4</v>
      </c>
      <c r="V17" s="161">
        <v>4</v>
      </c>
      <c r="W17" s="161">
        <v>3</v>
      </c>
      <c r="X17" s="161">
        <v>4</v>
      </c>
      <c r="Y17" s="161">
        <v>5</v>
      </c>
      <c r="Z17" s="161">
        <v>4</v>
      </c>
      <c r="AA17" s="161">
        <v>4</v>
      </c>
      <c r="AB17" s="161">
        <v>4</v>
      </c>
      <c r="AC17" s="161">
        <v>4</v>
      </c>
      <c r="AD17" s="161" t="s">
        <v>143</v>
      </c>
      <c r="AE17" s="161" t="s">
        <v>143</v>
      </c>
      <c r="AF17" s="161" t="s">
        <v>143</v>
      </c>
    </row>
    <row r="18" spans="1:32" ht="14.25" x14ac:dyDescent="0.2">
      <c r="A18" s="160">
        <v>44953.506950717594</v>
      </c>
      <c r="B18" s="161" t="s">
        <v>54</v>
      </c>
      <c r="D18" s="161" t="s">
        <v>159</v>
      </c>
      <c r="E18" s="161" t="s">
        <v>136</v>
      </c>
      <c r="F18" s="161" t="s">
        <v>136</v>
      </c>
      <c r="G18" s="161" t="s">
        <v>136</v>
      </c>
      <c r="H18" s="161" t="s">
        <v>135</v>
      </c>
      <c r="I18" s="161" t="s">
        <v>136</v>
      </c>
      <c r="J18" s="161" t="s">
        <v>136</v>
      </c>
      <c r="L18" s="161" t="s">
        <v>137</v>
      </c>
      <c r="M18" s="161">
        <v>5</v>
      </c>
      <c r="N18" s="161">
        <v>5</v>
      </c>
      <c r="O18" s="161">
        <v>5</v>
      </c>
      <c r="P18" s="161">
        <v>5</v>
      </c>
      <c r="Q18" s="161">
        <v>5</v>
      </c>
      <c r="R18" s="161">
        <v>5</v>
      </c>
      <c r="S18" s="161">
        <v>5</v>
      </c>
      <c r="T18" s="161">
        <v>5</v>
      </c>
      <c r="U18" s="161">
        <v>5</v>
      </c>
      <c r="V18" s="161">
        <v>5</v>
      </c>
      <c r="W18" s="161">
        <v>2</v>
      </c>
      <c r="X18" s="161">
        <v>3</v>
      </c>
      <c r="Y18" s="161">
        <v>5</v>
      </c>
      <c r="Z18" s="161">
        <v>4</v>
      </c>
      <c r="AA18" s="161">
        <v>4</v>
      </c>
      <c r="AB18" s="161">
        <v>3</v>
      </c>
      <c r="AC18" s="161">
        <v>4</v>
      </c>
      <c r="AE18" s="161" t="s">
        <v>160</v>
      </c>
      <c r="AF18" s="161" t="s">
        <v>161</v>
      </c>
    </row>
    <row r="19" spans="1:32" ht="14.25" x14ac:dyDescent="0.2">
      <c r="A19" s="160">
        <v>44953.537800810183</v>
      </c>
      <c r="B19" s="161" t="s">
        <v>54</v>
      </c>
      <c r="D19" s="161" t="s">
        <v>162</v>
      </c>
      <c r="E19" s="161" t="s">
        <v>136</v>
      </c>
      <c r="F19" s="161" t="s">
        <v>136</v>
      </c>
      <c r="G19" s="161" t="s">
        <v>135</v>
      </c>
      <c r="H19" s="161" t="s">
        <v>135</v>
      </c>
      <c r="I19" s="161" t="s">
        <v>135</v>
      </c>
      <c r="J19" s="161" t="s">
        <v>136</v>
      </c>
      <c r="L19" s="161" t="s">
        <v>148</v>
      </c>
      <c r="M19" s="161">
        <v>5</v>
      </c>
      <c r="N19" s="161">
        <v>5</v>
      </c>
      <c r="O19" s="161">
        <v>4</v>
      </c>
      <c r="P19" s="161">
        <v>5</v>
      </c>
      <c r="Q19" s="161">
        <v>5</v>
      </c>
      <c r="R19" s="161">
        <v>4</v>
      </c>
      <c r="S19" s="161">
        <v>5</v>
      </c>
      <c r="T19" s="161">
        <v>5</v>
      </c>
      <c r="U19" s="161">
        <v>5</v>
      </c>
      <c r="V19" s="161">
        <v>5</v>
      </c>
      <c r="W19" s="161">
        <v>2</v>
      </c>
      <c r="X19" s="161">
        <v>3</v>
      </c>
      <c r="Y19" s="161">
        <v>4</v>
      </c>
      <c r="Z19" s="161">
        <v>4</v>
      </c>
      <c r="AA19" s="161">
        <v>4</v>
      </c>
      <c r="AB19" s="161">
        <v>4</v>
      </c>
      <c r="AC19" s="161">
        <v>4</v>
      </c>
    </row>
    <row r="20" spans="1:32" ht="14.25" x14ac:dyDescent="0.2">
      <c r="A20" s="160">
        <v>44953.619942986115</v>
      </c>
      <c r="B20" s="161" t="s">
        <v>142</v>
      </c>
      <c r="D20" s="161" t="s">
        <v>163</v>
      </c>
      <c r="E20" s="161" t="s">
        <v>136</v>
      </c>
      <c r="F20" s="161" t="s">
        <v>136</v>
      </c>
      <c r="G20" s="161" t="s">
        <v>135</v>
      </c>
      <c r="H20" s="161" t="s">
        <v>136</v>
      </c>
      <c r="I20" s="161" t="s">
        <v>135</v>
      </c>
      <c r="J20" s="161" t="s">
        <v>136</v>
      </c>
      <c r="L20" s="161" t="s">
        <v>148</v>
      </c>
      <c r="M20" s="161">
        <v>5</v>
      </c>
      <c r="N20" s="161">
        <v>5</v>
      </c>
      <c r="O20" s="161">
        <v>5</v>
      </c>
      <c r="P20" s="161">
        <v>5</v>
      </c>
      <c r="Q20" s="161">
        <v>5</v>
      </c>
      <c r="R20" s="161">
        <v>4</v>
      </c>
      <c r="S20" s="161">
        <v>5</v>
      </c>
      <c r="T20" s="161">
        <v>5</v>
      </c>
      <c r="U20" s="161">
        <v>5</v>
      </c>
      <c r="V20" s="161">
        <v>5</v>
      </c>
      <c r="W20" s="161">
        <v>1</v>
      </c>
      <c r="X20" s="161">
        <v>2</v>
      </c>
      <c r="Y20" s="161">
        <v>3</v>
      </c>
      <c r="Z20" s="161">
        <v>3</v>
      </c>
      <c r="AA20" s="161">
        <v>3</v>
      </c>
      <c r="AB20" s="161">
        <v>2</v>
      </c>
      <c r="AC20" s="161">
        <v>3</v>
      </c>
    </row>
    <row r="21" spans="1:32" ht="14.25" x14ac:dyDescent="0.2">
      <c r="A21" s="160">
        <v>44953.666566261571</v>
      </c>
      <c r="B21" s="161" t="s">
        <v>50</v>
      </c>
      <c r="D21" s="161" t="s">
        <v>78</v>
      </c>
      <c r="E21" s="161" t="s">
        <v>135</v>
      </c>
      <c r="F21" s="161" t="s">
        <v>136</v>
      </c>
      <c r="G21" s="161" t="s">
        <v>135</v>
      </c>
      <c r="H21" s="161" t="s">
        <v>136</v>
      </c>
      <c r="I21" s="161" t="s">
        <v>135</v>
      </c>
      <c r="J21" s="161" t="s">
        <v>136</v>
      </c>
      <c r="L21" s="161" t="s">
        <v>148</v>
      </c>
      <c r="M21" s="161">
        <v>5</v>
      </c>
      <c r="N21" s="161">
        <v>4</v>
      </c>
      <c r="O21" s="161">
        <v>5</v>
      </c>
      <c r="P21" s="161">
        <v>5</v>
      </c>
      <c r="Q21" s="161">
        <v>5</v>
      </c>
      <c r="R21" s="161">
        <v>5</v>
      </c>
      <c r="S21" s="161">
        <v>5</v>
      </c>
      <c r="T21" s="161">
        <v>5</v>
      </c>
      <c r="U21" s="161">
        <v>5</v>
      </c>
      <c r="V21" s="161">
        <v>5</v>
      </c>
      <c r="W21" s="161">
        <v>2</v>
      </c>
      <c r="X21" s="161">
        <v>4</v>
      </c>
      <c r="Y21" s="161">
        <v>5</v>
      </c>
      <c r="Z21" s="161">
        <v>5</v>
      </c>
      <c r="AA21" s="161">
        <v>5</v>
      </c>
      <c r="AB21" s="161">
        <v>5</v>
      </c>
      <c r="AC21" s="161">
        <v>5</v>
      </c>
      <c r="AF21" s="161" t="s">
        <v>164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98"/>
  <sheetViews>
    <sheetView zoomScale="70" zoomScaleNormal="70" workbookViewId="0">
      <selection activeCell="B23" sqref="B23"/>
    </sheetView>
  </sheetViews>
  <sheetFormatPr defaultColWidth="15" defaultRowHeight="24" x14ac:dyDescent="0.55000000000000004"/>
  <cols>
    <col min="1" max="1" width="4.375" style="13" bestFit="1" customWidth="1"/>
    <col min="2" max="2" width="41.75" style="13" bestFit="1" customWidth="1"/>
    <col min="3" max="3" width="37" style="13" customWidth="1"/>
    <col min="4" max="4" width="8.875" style="13" customWidth="1"/>
    <col min="5" max="5" width="10.375" style="13" customWidth="1"/>
    <col min="6" max="6" width="10.875" style="13" customWidth="1"/>
    <col min="7" max="7" width="8.375" style="13" customWidth="1"/>
    <col min="8" max="8" width="10.875" style="13" customWidth="1"/>
    <col min="9" max="9" width="6.375" style="74" customWidth="1"/>
    <col min="10" max="11" width="7.75" style="74" customWidth="1"/>
    <col min="12" max="13" width="7.75" style="75" customWidth="1"/>
    <col min="14" max="17" width="7.75" style="76" customWidth="1"/>
    <col min="18" max="18" width="6.875" style="76" customWidth="1"/>
    <col min="19" max="20" width="6.25" style="78" bestFit="1" customWidth="1"/>
    <col min="21" max="21" width="6.25" style="77" bestFit="1" customWidth="1"/>
    <col min="22" max="23" width="6.25" style="78" bestFit="1" customWidth="1"/>
    <col min="24" max="24" width="6.25" style="77" bestFit="1" customWidth="1"/>
    <col min="25" max="25" width="5.125" style="80" bestFit="1" customWidth="1"/>
    <col min="26" max="26" width="5.125" style="13" customWidth="1"/>
    <col min="27" max="27" width="6.75" style="13" customWidth="1"/>
    <col min="28" max="16384" width="15" style="13"/>
  </cols>
  <sheetData>
    <row r="1" spans="1:27" s="53" customFormat="1" ht="46.5" customHeight="1" x14ac:dyDescent="0.65">
      <c r="A1" s="84"/>
      <c r="B1" s="81" t="s">
        <v>51</v>
      </c>
      <c r="C1" s="81" t="s">
        <v>0</v>
      </c>
      <c r="D1" s="85" t="s">
        <v>1</v>
      </c>
      <c r="E1" s="85" t="s">
        <v>42</v>
      </c>
      <c r="F1" s="85" t="s">
        <v>0</v>
      </c>
      <c r="G1" s="85" t="s">
        <v>82</v>
      </c>
      <c r="H1" s="85" t="s">
        <v>52</v>
      </c>
      <c r="I1" s="93">
        <v>1.1000000000000001</v>
      </c>
      <c r="J1" s="93">
        <v>1.2</v>
      </c>
      <c r="K1" s="93">
        <v>1.3</v>
      </c>
      <c r="L1" s="163">
        <v>2.1</v>
      </c>
      <c r="M1" s="163">
        <v>2.2000000000000002</v>
      </c>
      <c r="N1" s="164">
        <v>3.1</v>
      </c>
      <c r="O1" s="164">
        <v>3.2</v>
      </c>
      <c r="P1" s="164">
        <v>3.3</v>
      </c>
      <c r="Q1" s="164">
        <v>3.4</v>
      </c>
      <c r="R1" s="164">
        <v>3.5</v>
      </c>
      <c r="S1" s="165" t="s">
        <v>36</v>
      </c>
      <c r="T1" s="165" t="s">
        <v>46</v>
      </c>
      <c r="U1" s="166" t="s">
        <v>47</v>
      </c>
      <c r="V1" s="166" t="s">
        <v>37</v>
      </c>
      <c r="W1" s="167" t="s">
        <v>48</v>
      </c>
      <c r="X1" s="167" t="s">
        <v>49</v>
      </c>
      <c r="Y1" s="168">
        <v>4.3</v>
      </c>
    </row>
    <row r="2" spans="1:27" ht="27.75" x14ac:dyDescent="0.65">
      <c r="A2" s="92">
        <v>1</v>
      </c>
      <c r="B2" s="169" t="s">
        <v>54</v>
      </c>
      <c r="C2" s="169" t="s">
        <v>45</v>
      </c>
      <c r="D2" s="169">
        <v>1</v>
      </c>
      <c r="E2" s="169">
        <v>0</v>
      </c>
      <c r="F2" s="169">
        <v>1</v>
      </c>
      <c r="G2" s="169">
        <v>0</v>
      </c>
      <c r="H2" s="169">
        <v>0</v>
      </c>
      <c r="I2" s="170">
        <v>5</v>
      </c>
      <c r="J2" s="170">
        <v>4</v>
      </c>
      <c r="K2" s="170">
        <v>5</v>
      </c>
      <c r="L2" s="171">
        <v>5</v>
      </c>
      <c r="M2" s="171">
        <v>5</v>
      </c>
      <c r="N2" s="172">
        <v>5</v>
      </c>
      <c r="O2" s="172">
        <v>5</v>
      </c>
      <c r="P2" s="172">
        <v>5</v>
      </c>
      <c r="Q2" s="172">
        <v>5</v>
      </c>
      <c r="R2" s="172">
        <v>5</v>
      </c>
      <c r="S2" s="173">
        <v>3</v>
      </c>
      <c r="T2" s="173">
        <v>4</v>
      </c>
      <c r="U2" s="174">
        <v>5</v>
      </c>
      <c r="V2" s="174">
        <v>5</v>
      </c>
      <c r="W2" s="175">
        <v>5</v>
      </c>
      <c r="X2" s="175">
        <v>5</v>
      </c>
      <c r="Y2" s="175">
        <v>5</v>
      </c>
      <c r="AA2" s="53"/>
    </row>
    <row r="3" spans="1:27" ht="27.75" x14ac:dyDescent="0.65">
      <c r="A3" s="82">
        <v>2</v>
      </c>
      <c r="B3" s="178" t="s">
        <v>53</v>
      </c>
      <c r="C3" s="169" t="s">
        <v>138</v>
      </c>
      <c r="D3" s="169">
        <v>1</v>
      </c>
      <c r="E3" s="169">
        <v>1</v>
      </c>
      <c r="F3" s="169">
        <v>1</v>
      </c>
      <c r="G3" s="169">
        <v>0</v>
      </c>
      <c r="H3" s="169">
        <v>1</v>
      </c>
      <c r="I3" s="170">
        <v>5</v>
      </c>
      <c r="J3" s="170">
        <v>5</v>
      </c>
      <c r="K3" s="170">
        <v>4</v>
      </c>
      <c r="L3" s="171">
        <v>5</v>
      </c>
      <c r="M3" s="171">
        <v>5</v>
      </c>
      <c r="N3" s="172">
        <v>4</v>
      </c>
      <c r="O3" s="172">
        <v>5</v>
      </c>
      <c r="P3" s="172">
        <v>5</v>
      </c>
      <c r="Q3" s="172">
        <v>4</v>
      </c>
      <c r="R3" s="172">
        <v>4</v>
      </c>
      <c r="S3" s="173">
        <v>2</v>
      </c>
      <c r="T3" s="173">
        <v>4</v>
      </c>
      <c r="U3" s="174">
        <v>5</v>
      </c>
      <c r="V3" s="174">
        <v>5</v>
      </c>
      <c r="W3" s="175">
        <v>5</v>
      </c>
      <c r="X3" s="175">
        <v>5</v>
      </c>
      <c r="Y3" s="175">
        <v>5</v>
      </c>
      <c r="AA3" s="53"/>
    </row>
    <row r="4" spans="1:27" ht="27.75" x14ac:dyDescent="0.65">
      <c r="A4" s="92">
        <v>3</v>
      </c>
      <c r="B4" s="169" t="s">
        <v>53</v>
      </c>
      <c r="C4" s="178" t="s">
        <v>77</v>
      </c>
      <c r="D4" s="169">
        <v>0</v>
      </c>
      <c r="E4" s="169">
        <v>0</v>
      </c>
      <c r="F4" s="169">
        <v>1</v>
      </c>
      <c r="G4" s="169">
        <v>1</v>
      </c>
      <c r="H4" s="169">
        <v>0</v>
      </c>
      <c r="I4" s="170">
        <v>5</v>
      </c>
      <c r="J4" s="170">
        <v>5</v>
      </c>
      <c r="K4" s="170">
        <v>5</v>
      </c>
      <c r="L4" s="171">
        <v>5</v>
      </c>
      <c r="M4" s="171">
        <v>5</v>
      </c>
      <c r="N4" s="172">
        <v>5</v>
      </c>
      <c r="O4" s="172">
        <v>5</v>
      </c>
      <c r="P4" s="172">
        <v>5</v>
      </c>
      <c r="Q4" s="172">
        <v>5</v>
      </c>
      <c r="R4" s="172">
        <v>5</v>
      </c>
      <c r="S4" s="173">
        <v>1</v>
      </c>
      <c r="T4" s="173">
        <v>4</v>
      </c>
      <c r="U4" s="174">
        <v>5</v>
      </c>
      <c r="V4" s="174">
        <v>5</v>
      </c>
      <c r="W4" s="175">
        <v>5</v>
      </c>
      <c r="X4" s="175">
        <v>5</v>
      </c>
      <c r="Y4" s="175">
        <v>5</v>
      </c>
      <c r="AA4" s="53"/>
    </row>
    <row r="5" spans="1:27" ht="27.75" x14ac:dyDescent="0.65">
      <c r="A5" s="82">
        <v>4</v>
      </c>
      <c r="B5" s="169" t="s">
        <v>50</v>
      </c>
      <c r="C5" s="169" t="s">
        <v>45</v>
      </c>
      <c r="D5" s="169">
        <v>1</v>
      </c>
      <c r="E5" s="169">
        <v>0</v>
      </c>
      <c r="F5" s="169">
        <v>0</v>
      </c>
      <c r="G5" s="169">
        <v>0</v>
      </c>
      <c r="H5" s="169">
        <v>1</v>
      </c>
      <c r="I5" s="170">
        <v>4</v>
      </c>
      <c r="J5" s="170">
        <v>4</v>
      </c>
      <c r="K5" s="170">
        <v>4</v>
      </c>
      <c r="L5" s="171">
        <v>4</v>
      </c>
      <c r="M5" s="171">
        <v>4</v>
      </c>
      <c r="N5" s="172">
        <v>4</v>
      </c>
      <c r="O5" s="172">
        <v>4</v>
      </c>
      <c r="P5" s="172">
        <v>4</v>
      </c>
      <c r="Q5" s="172">
        <v>4</v>
      </c>
      <c r="R5" s="172">
        <v>4</v>
      </c>
      <c r="S5" s="173">
        <v>4</v>
      </c>
      <c r="T5" s="173">
        <v>4</v>
      </c>
      <c r="U5" s="174">
        <v>4</v>
      </c>
      <c r="V5" s="174">
        <v>4</v>
      </c>
      <c r="W5" s="175">
        <v>4</v>
      </c>
      <c r="X5" s="175">
        <v>4</v>
      </c>
      <c r="Y5" s="175">
        <v>4</v>
      </c>
      <c r="AA5" s="53"/>
    </row>
    <row r="6" spans="1:27" ht="27.75" x14ac:dyDescent="0.65">
      <c r="A6" s="92">
        <v>5</v>
      </c>
      <c r="B6" s="169" t="s">
        <v>53</v>
      </c>
      <c r="C6" s="169" t="s">
        <v>41</v>
      </c>
      <c r="D6" s="169">
        <v>0</v>
      </c>
      <c r="E6" s="169">
        <v>1</v>
      </c>
      <c r="F6" s="169">
        <v>1</v>
      </c>
      <c r="G6" s="169">
        <v>0</v>
      </c>
      <c r="H6" s="169">
        <v>1</v>
      </c>
      <c r="I6" s="170">
        <v>4</v>
      </c>
      <c r="J6" s="170">
        <v>4</v>
      </c>
      <c r="K6" s="170">
        <v>4</v>
      </c>
      <c r="L6" s="171">
        <v>5</v>
      </c>
      <c r="M6" s="171">
        <v>5</v>
      </c>
      <c r="N6" s="172">
        <v>4</v>
      </c>
      <c r="O6" s="172">
        <v>4</v>
      </c>
      <c r="P6" s="172">
        <v>4</v>
      </c>
      <c r="Q6" s="172">
        <v>4</v>
      </c>
      <c r="R6" s="172">
        <v>4</v>
      </c>
      <c r="S6" s="173">
        <v>3</v>
      </c>
      <c r="T6" s="173">
        <v>5</v>
      </c>
      <c r="U6" s="174">
        <v>5</v>
      </c>
      <c r="V6" s="174">
        <v>5</v>
      </c>
      <c r="W6" s="175">
        <v>5</v>
      </c>
      <c r="X6" s="175">
        <v>5</v>
      </c>
      <c r="Y6" s="175">
        <v>5</v>
      </c>
      <c r="AA6" s="53"/>
    </row>
    <row r="7" spans="1:27" ht="27.75" x14ac:dyDescent="0.65">
      <c r="A7" s="82">
        <v>6</v>
      </c>
      <c r="B7" s="169" t="s">
        <v>54</v>
      </c>
      <c r="C7" s="169" t="s">
        <v>41</v>
      </c>
      <c r="D7" s="169">
        <v>0</v>
      </c>
      <c r="E7" s="169">
        <v>0</v>
      </c>
      <c r="F7" s="169">
        <v>1</v>
      </c>
      <c r="G7" s="169">
        <v>1</v>
      </c>
      <c r="H7" s="169">
        <v>1</v>
      </c>
      <c r="I7" s="170">
        <v>4</v>
      </c>
      <c r="J7" s="170">
        <v>5</v>
      </c>
      <c r="K7" s="170">
        <v>5</v>
      </c>
      <c r="L7" s="171">
        <v>5</v>
      </c>
      <c r="M7" s="171">
        <v>5</v>
      </c>
      <c r="N7" s="172">
        <v>5</v>
      </c>
      <c r="O7" s="172">
        <v>5</v>
      </c>
      <c r="P7" s="172">
        <v>5</v>
      </c>
      <c r="Q7" s="172">
        <v>5</v>
      </c>
      <c r="R7" s="172">
        <v>5</v>
      </c>
      <c r="S7" s="173">
        <v>2</v>
      </c>
      <c r="T7" s="173">
        <v>4</v>
      </c>
      <c r="U7" s="174">
        <v>5</v>
      </c>
      <c r="V7" s="174">
        <v>5</v>
      </c>
      <c r="W7" s="175">
        <v>5</v>
      </c>
      <c r="X7" s="175">
        <v>4</v>
      </c>
      <c r="Y7" s="175">
        <v>4</v>
      </c>
      <c r="AA7" s="53"/>
    </row>
    <row r="8" spans="1:27" ht="27.75" x14ac:dyDescent="0.65">
      <c r="A8" s="92">
        <v>7</v>
      </c>
      <c r="B8" s="169" t="s">
        <v>50</v>
      </c>
      <c r="C8" s="169" t="s">
        <v>45</v>
      </c>
      <c r="D8" s="169">
        <v>0</v>
      </c>
      <c r="E8" s="169">
        <v>0</v>
      </c>
      <c r="F8" s="169">
        <v>0</v>
      </c>
      <c r="G8" s="169">
        <v>0</v>
      </c>
      <c r="H8" s="169">
        <v>0</v>
      </c>
      <c r="I8" s="170">
        <v>5</v>
      </c>
      <c r="J8" s="170">
        <v>5</v>
      </c>
      <c r="K8" s="170">
        <v>5</v>
      </c>
      <c r="L8" s="171">
        <v>5</v>
      </c>
      <c r="M8" s="171">
        <v>5</v>
      </c>
      <c r="N8" s="172">
        <v>5</v>
      </c>
      <c r="O8" s="172">
        <v>5</v>
      </c>
      <c r="P8" s="172">
        <v>5</v>
      </c>
      <c r="Q8" s="172">
        <v>5</v>
      </c>
      <c r="R8" s="172">
        <v>5</v>
      </c>
      <c r="S8" s="173">
        <v>2</v>
      </c>
      <c r="T8" s="173">
        <v>5</v>
      </c>
      <c r="U8" s="174">
        <v>5</v>
      </c>
      <c r="V8" s="174">
        <v>5</v>
      </c>
      <c r="W8" s="175">
        <v>5</v>
      </c>
      <c r="X8" s="175">
        <v>5</v>
      </c>
      <c r="Y8" s="175">
        <v>5</v>
      </c>
      <c r="AA8" s="53"/>
    </row>
    <row r="9" spans="1:27" ht="27.75" x14ac:dyDescent="0.65">
      <c r="A9" s="82">
        <v>8</v>
      </c>
      <c r="B9" s="178" t="s">
        <v>142</v>
      </c>
      <c r="C9" s="178" t="s">
        <v>144</v>
      </c>
      <c r="D9" s="169">
        <v>1</v>
      </c>
      <c r="E9" s="169">
        <v>1</v>
      </c>
      <c r="F9" s="169">
        <v>1</v>
      </c>
      <c r="G9" s="169">
        <v>1</v>
      </c>
      <c r="H9" s="169">
        <v>1</v>
      </c>
      <c r="I9" s="170">
        <v>5</v>
      </c>
      <c r="J9" s="170">
        <v>5</v>
      </c>
      <c r="K9" s="170">
        <v>5</v>
      </c>
      <c r="L9" s="171">
        <v>5</v>
      </c>
      <c r="M9" s="171">
        <v>5</v>
      </c>
      <c r="N9" s="172">
        <v>5</v>
      </c>
      <c r="O9" s="172">
        <v>5</v>
      </c>
      <c r="P9" s="172">
        <v>5</v>
      </c>
      <c r="Q9" s="172">
        <v>5</v>
      </c>
      <c r="R9" s="172">
        <v>5</v>
      </c>
      <c r="S9" s="173">
        <v>1</v>
      </c>
      <c r="T9" s="173">
        <v>4</v>
      </c>
      <c r="U9" s="174">
        <v>4</v>
      </c>
      <c r="V9" s="174">
        <v>5</v>
      </c>
      <c r="W9" s="175">
        <v>5</v>
      </c>
      <c r="X9" s="175">
        <v>5</v>
      </c>
      <c r="Y9" s="175">
        <v>5</v>
      </c>
      <c r="AA9" s="53"/>
    </row>
    <row r="10" spans="1:27" ht="27.75" x14ac:dyDescent="0.65">
      <c r="A10" s="92">
        <v>9</v>
      </c>
      <c r="B10" s="169" t="s">
        <v>54</v>
      </c>
      <c r="C10" s="169" t="s">
        <v>45</v>
      </c>
      <c r="D10" s="169">
        <v>0</v>
      </c>
      <c r="E10" s="169">
        <v>1</v>
      </c>
      <c r="F10" s="169">
        <v>1</v>
      </c>
      <c r="G10" s="169">
        <v>0</v>
      </c>
      <c r="H10" s="169">
        <v>1</v>
      </c>
      <c r="I10" s="170">
        <v>5</v>
      </c>
      <c r="J10" s="170">
        <v>4</v>
      </c>
      <c r="K10" s="170">
        <v>5</v>
      </c>
      <c r="L10" s="171">
        <v>4</v>
      </c>
      <c r="M10" s="171">
        <v>4</v>
      </c>
      <c r="N10" s="172">
        <v>3</v>
      </c>
      <c r="O10" s="172">
        <v>5</v>
      </c>
      <c r="P10" s="172">
        <v>5</v>
      </c>
      <c r="Q10" s="172">
        <v>3</v>
      </c>
      <c r="R10" s="172">
        <v>3</v>
      </c>
      <c r="S10" s="173">
        <v>3</v>
      </c>
      <c r="T10" s="173">
        <v>4</v>
      </c>
      <c r="U10" s="174">
        <v>5</v>
      </c>
      <c r="V10" s="174">
        <v>4</v>
      </c>
      <c r="W10" s="175">
        <v>4</v>
      </c>
      <c r="X10" s="175">
        <v>4</v>
      </c>
      <c r="Y10" s="175">
        <v>4</v>
      </c>
      <c r="AA10" s="53"/>
    </row>
    <row r="11" spans="1:27" ht="27.75" x14ac:dyDescent="0.65">
      <c r="A11" s="82">
        <v>10</v>
      </c>
      <c r="B11" s="169" t="s">
        <v>53</v>
      </c>
      <c r="C11" s="178" t="s">
        <v>77</v>
      </c>
      <c r="D11" s="169">
        <v>0</v>
      </c>
      <c r="E11" s="169">
        <v>0</v>
      </c>
      <c r="F11" s="169">
        <v>0</v>
      </c>
      <c r="G11" s="169">
        <v>1</v>
      </c>
      <c r="H11" s="169">
        <v>1</v>
      </c>
      <c r="I11" s="170">
        <v>5</v>
      </c>
      <c r="J11" s="170">
        <v>5</v>
      </c>
      <c r="K11" s="170">
        <v>5</v>
      </c>
      <c r="L11" s="171">
        <v>5</v>
      </c>
      <c r="M11" s="171">
        <v>5</v>
      </c>
      <c r="N11" s="172">
        <v>5</v>
      </c>
      <c r="O11" s="172">
        <v>5</v>
      </c>
      <c r="P11" s="172">
        <v>5</v>
      </c>
      <c r="Q11" s="172">
        <v>5</v>
      </c>
      <c r="R11" s="172">
        <v>5</v>
      </c>
      <c r="S11" s="173">
        <v>4</v>
      </c>
      <c r="T11" s="173">
        <v>5</v>
      </c>
      <c r="U11" s="174">
        <v>5</v>
      </c>
      <c r="V11" s="174">
        <v>5</v>
      </c>
      <c r="W11" s="175">
        <v>5</v>
      </c>
      <c r="X11" s="175">
        <v>5</v>
      </c>
      <c r="Y11" s="175">
        <v>5</v>
      </c>
      <c r="AA11" s="53"/>
    </row>
    <row r="12" spans="1:27" ht="27.75" x14ac:dyDescent="0.65">
      <c r="A12" s="92">
        <v>11</v>
      </c>
      <c r="B12" s="169" t="s">
        <v>53</v>
      </c>
      <c r="C12" s="169" t="s">
        <v>138</v>
      </c>
      <c r="D12" s="169">
        <v>0</v>
      </c>
      <c r="E12" s="169">
        <v>1</v>
      </c>
      <c r="F12" s="169">
        <v>0</v>
      </c>
      <c r="G12" s="169">
        <v>1</v>
      </c>
      <c r="H12" s="169">
        <v>0</v>
      </c>
      <c r="I12" s="170">
        <v>5</v>
      </c>
      <c r="J12" s="170">
        <v>5</v>
      </c>
      <c r="K12" s="170">
        <v>5</v>
      </c>
      <c r="L12" s="171">
        <v>5</v>
      </c>
      <c r="M12" s="171">
        <v>5</v>
      </c>
      <c r="N12" s="172">
        <v>5</v>
      </c>
      <c r="O12" s="172">
        <v>5</v>
      </c>
      <c r="P12" s="172">
        <v>5</v>
      </c>
      <c r="Q12" s="172">
        <v>5</v>
      </c>
      <c r="R12" s="172">
        <v>5</v>
      </c>
      <c r="S12" s="173">
        <v>1</v>
      </c>
      <c r="T12" s="173">
        <v>4</v>
      </c>
      <c r="U12" s="174">
        <v>5</v>
      </c>
      <c r="V12" s="174">
        <v>5</v>
      </c>
      <c r="W12" s="175">
        <v>5</v>
      </c>
      <c r="X12" s="175">
        <v>5</v>
      </c>
      <c r="Y12" s="175">
        <v>5</v>
      </c>
      <c r="AA12" s="53"/>
    </row>
    <row r="13" spans="1:27" ht="27.75" x14ac:dyDescent="0.65">
      <c r="A13" s="82">
        <v>12</v>
      </c>
      <c r="B13" s="169" t="s">
        <v>142</v>
      </c>
      <c r="C13" s="169" t="s">
        <v>165</v>
      </c>
      <c r="D13" s="169">
        <v>0</v>
      </c>
      <c r="E13" s="169">
        <v>0</v>
      </c>
      <c r="F13" s="169">
        <v>0</v>
      </c>
      <c r="G13" s="169">
        <v>0</v>
      </c>
      <c r="H13" s="169">
        <v>1</v>
      </c>
      <c r="I13" s="170">
        <v>5</v>
      </c>
      <c r="J13" s="170">
        <v>5</v>
      </c>
      <c r="K13" s="170">
        <v>5</v>
      </c>
      <c r="L13" s="171">
        <v>5</v>
      </c>
      <c r="M13" s="171">
        <v>5</v>
      </c>
      <c r="N13" s="172">
        <v>5</v>
      </c>
      <c r="O13" s="172">
        <v>5</v>
      </c>
      <c r="P13" s="172">
        <v>5</v>
      </c>
      <c r="Q13" s="172">
        <v>5</v>
      </c>
      <c r="R13" s="172">
        <v>5</v>
      </c>
      <c r="S13" s="173">
        <v>3</v>
      </c>
      <c r="T13" s="173">
        <v>4</v>
      </c>
      <c r="U13" s="174">
        <v>5</v>
      </c>
      <c r="V13" s="174">
        <v>5</v>
      </c>
      <c r="W13" s="175">
        <v>4</v>
      </c>
      <c r="X13" s="175">
        <v>5</v>
      </c>
      <c r="Y13" s="175">
        <v>5</v>
      </c>
      <c r="AA13" s="53"/>
    </row>
    <row r="14" spans="1:27" ht="27.75" x14ac:dyDescent="0.65">
      <c r="A14" s="92">
        <v>13</v>
      </c>
      <c r="B14" s="169" t="s">
        <v>53</v>
      </c>
      <c r="C14" s="169" t="s">
        <v>43</v>
      </c>
      <c r="D14" s="169">
        <v>0</v>
      </c>
      <c r="E14" s="169">
        <v>0</v>
      </c>
      <c r="F14" s="169">
        <v>0</v>
      </c>
      <c r="G14" s="169">
        <v>0</v>
      </c>
      <c r="H14" s="169">
        <v>0</v>
      </c>
      <c r="I14" s="170">
        <v>3</v>
      </c>
      <c r="J14" s="170">
        <v>3</v>
      </c>
      <c r="K14" s="170">
        <v>3</v>
      </c>
      <c r="L14" s="171">
        <v>3</v>
      </c>
      <c r="M14" s="171">
        <v>3</v>
      </c>
      <c r="N14" s="172">
        <v>3</v>
      </c>
      <c r="O14" s="172">
        <v>3</v>
      </c>
      <c r="P14" s="172">
        <v>4</v>
      </c>
      <c r="Q14" s="172">
        <v>4</v>
      </c>
      <c r="R14" s="172">
        <v>4</v>
      </c>
      <c r="S14" s="173">
        <v>4</v>
      </c>
      <c r="T14" s="173">
        <v>4</v>
      </c>
      <c r="U14" s="174">
        <v>4</v>
      </c>
      <c r="V14" s="174">
        <v>4</v>
      </c>
      <c r="W14" s="175">
        <v>4</v>
      </c>
      <c r="X14" s="175">
        <v>4</v>
      </c>
      <c r="Y14" s="175">
        <v>4</v>
      </c>
      <c r="AA14" s="53"/>
    </row>
    <row r="15" spans="1:27" ht="27.75" x14ac:dyDescent="0.65">
      <c r="A15" s="82">
        <v>14</v>
      </c>
      <c r="B15" s="169" t="s">
        <v>50</v>
      </c>
      <c r="C15" s="169" t="s">
        <v>154</v>
      </c>
      <c r="D15" s="169">
        <v>1</v>
      </c>
      <c r="E15" s="169">
        <v>1</v>
      </c>
      <c r="F15" s="169">
        <v>1</v>
      </c>
      <c r="G15" s="169">
        <v>0</v>
      </c>
      <c r="H15" s="169">
        <v>0</v>
      </c>
      <c r="I15" s="170">
        <v>5</v>
      </c>
      <c r="J15" s="170">
        <v>4</v>
      </c>
      <c r="K15" s="170">
        <v>5</v>
      </c>
      <c r="L15" s="171">
        <v>4</v>
      </c>
      <c r="M15" s="171">
        <v>4</v>
      </c>
      <c r="N15" s="172">
        <v>4</v>
      </c>
      <c r="O15" s="172">
        <v>5</v>
      </c>
      <c r="P15" s="172">
        <v>5</v>
      </c>
      <c r="Q15" s="172">
        <v>4</v>
      </c>
      <c r="R15" s="172">
        <v>4</v>
      </c>
      <c r="S15" s="173">
        <v>4</v>
      </c>
      <c r="T15" s="173">
        <v>5</v>
      </c>
      <c r="U15" s="174">
        <v>5</v>
      </c>
      <c r="V15" s="174">
        <v>5</v>
      </c>
      <c r="W15" s="175">
        <v>5</v>
      </c>
      <c r="X15" s="175">
        <v>5</v>
      </c>
      <c r="Y15" s="175">
        <v>5</v>
      </c>
      <c r="AA15" s="53"/>
    </row>
    <row r="16" spans="1:27" ht="27.75" x14ac:dyDescent="0.65">
      <c r="A16" s="92">
        <v>15</v>
      </c>
      <c r="B16" s="169" t="s">
        <v>53</v>
      </c>
      <c r="C16" s="169" t="s">
        <v>43</v>
      </c>
      <c r="D16" s="169">
        <v>0</v>
      </c>
      <c r="E16" s="169">
        <v>0</v>
      </c>
      <c r="F16" s="169">
        <v>1</v>
      </c>
      <c r="G16" s="169">
        <v>0</v>
      </c>
      <c r="H16" s="169">
        <v>0</v>
      </c>
      <c r="I16" s="170">
        <v>5</v>
      </c>
      <c r="J16" s="170">
        <v>5</v>
      </c>
      <c r="K16" s="170">
        <v>4</v>
      </c>
      <c r="L16" s="171">
        <v>5</v>
      </c>
      <c r="M16" s="171">
        <v>5</v>
      </c>
      <c r="N16" s="172">
        <v>5</v>
      </c>
      <c r="O16" s="172">
        <v>5</v>
      </c>
      <c r="P16" s="172">
        <v>5</v>
      </c>
      <c r="Q16" s="172">
        <v>5</v>
      </c>
      <c r="R16" s="172">
        <v>5</v>
      </c>
      <c r="S16" s="173">
        <v>2</v>
      </c>
      <c r="T16" s="173">
        <v>4</v>
      </c>
      <c r="U16" s="174">
        <v>5</v>
      </c>
      <c r="V16" s="174">
        <v>5</v>
      </c>
      <c r="W16" s="175">
        <v>5</v>
      </c>
      <c r="X16" s="175">
        <v>5</v>
      </c>
      <c r="Y16" s="175">
        <v>5</v>
      </c>
      <c r="AA16" s="53"/>
    </row>
    <row r="17" spans="1:53" ht="27.75" x14ac:dyDescent="0.65">
      <c r="A17" s="82">
        <v>16</v>
      </c>
      <c r="B17" s="169" t="s">
        <v>142</v>
      </c>
      <c r="C17" s="169" t="s">
        <v>44</v>
      </c>
      <c r="D17" s="169">
        <v>0</v>
      </c>
      <c r="E17" s="169">
        <v>0</v>
      </c>
      <c r="F17" s="169">
        <v>1</v>
      </c>
      <c r="G17" s="169">
        <v>1</v>
      </c>
      <c r="H17" s="169">
        <v>1</v>
      </c>
      <c r="I17" s="170">
        <v>5</v>
      </c>
      <c r="J17" s="170">
        <v>3</v>
      </c>
      <c r="K17" s="170">
        <v>4</v>
      </c>
      <c r="L17" s="171">
        <v>5</v>
      </c>
      <c r="M17" s="171">
        <v>5</v>
      </c>
      <c r="N17" s="172">
        <v>5</v>
      </c>
      <c r="O17" s="172">
        <v>4</v>
      </c>
      <c r="P17" s="172">
        <v>5</v>
      </c>
      <c r="Q17" s="172">
        <v>4</v>
      </c>
      <c r="R17" s="172">
        <v>4</v>
      </c>
      <c r="S17" s="173">
        <v>3</v>
      </c>
      <c r="T17" s="173">
        <v>4</v>
      </c>
      <c r="U17" s="174">
        <v>5</v>
      </c>
      <c r="V17" s="174">
        <v>4</v>
      </c>
      <c r="W17" s="175">
        <v>4</v>
      </c>
      <c r="X17" s="175">
        <v>4</v>
      </c>
      <c r="Y17" s="175">
        <v>4</v>
      </c>
      <c r="AA17" s="53"/>
    </row>
    <row r="18" spans="1:53" ht="27.75" x14ac:dyDescent="0.65">
      <c r="A18" s="92">
        <v>17</v>
      </c>
      <c r="B18" s="169" t="s">
        <v>54</v>
      </c>
      <c r="C18" s="178" t="s">
        <v>77</v>
      </c>
      <c r="D18" s="169">
        <v>0</v>
      </c>
      <c r="E18" s="169">
        <v>0</v>
      </c>
      <c r="F18" s="169">
        <v>0</v>
      </c>
      <c r="G18" s="169">
        <v>1</v>
      </c>
      <c r="H18" s="169">
        <v>0</v>
      </c>
      <c r="I18" s="170">
        <v>5</v>
      </c>
      <c r="J18" s="170">
        <v>5</v>
      </c>
      <c r="K18" s="170">
        <v>5</v>
      </c>
      <c r="L18" s="171">
        <v>5</v>
      </c>
      <c r="M18" s="171">
        <v>5</v>
      </c>
      <c r="N18" s="172">
        <v>5</v>
      </c>
      <c r="O18" s="172">
        <v>5</v>
      </c>
      <c r="P18" s="172">
        <v>5</v>
      </c>
      <c r="Q18" s="172">
        <v>5</v>
      </c>
      <c r="R18" s="172">
        <v>5</v>
      </c>
      <c r="S18" s="173">
        <v>2</v>
      </c>
      <c r="T18" s="173">
        <v>3</v>
      </c>
      <c r="U18" s="174">
        <v>5</v>
      </c>
      <c r="V18" s="174">
        <v>4</v>
      </c>
      <c r="W18" s="175">
        <v>4</v>
      </c>
      <c r="X18" s="175">
        <v>3</v>
      </c>
      <c r="Y18" s="175">
        <v>4</v>
      </c>
      <c r="AA18" s="53"/>
    </row>
    <row r="19" spans="1:53" ht="27.75" x14ac:dyDescent="0.65">
      <c r="A19" s="82">
        <v>18</v>
      </c>
      <c r="B19" s="169" t="s">
        <v>54</v>
      </c>
      <c r="C19" s="169" t="s">
        <v>41</v>
      </c>
      <c r="D19" s="169">
        <v>0</v>
      </c>
      <c r="E19" s="169">
        <v>0</v>
      </c>
      <c r="F19" s="169">
        <v>1</v>
      </c>
      <c r="G19" s="169">
        <v>1</v>
      </c>
      <c r="H19" s="169">
        <v>1</v>
      </c>
      <c r="I19" s="170">
        <v>5</v>
      </c>
      <c r="J19" s="170">
        <v>5</v>
      </c>
      <c r="K19" s="170">
        <v>4</v>
      </c>
      <c r="L19" s="171">
        <v>5</v>
      </c>
      <c r="M19" s="171">
        <v>5</v>
      </c>
      <c r="N19" s="172">
        <v>4</v>
      </c>
      <c r="O19" s="172">
        <v>5</v>
      </c>
      <c r="P19" s="172">
        <v>5</v>
      </c>
      <c r="Q19" s="172">
        <v>5</v>
      </c>
      <c r="R19" s="172">
        <v>5</v>
      </c>
      <c r="S19" s="173">
        <v>2</v>
      </c>
      <c r="T19" s="173">
        <v>3</v>
      </c>
      <c r="U19" s="174">
        <v>4</v>
      </c>
      <c r="V19" s="174">
        <v>4</v>
      </c>
      <c r="W19" s="175">
        <v>4</v>
      </c>
      <c r="X19" s="175">
        <v>4</v>
      </c>
      <c r="Y19" s="175">
        <v>4</v>
      </c>
      <c r="AA19" s="53"/>
    </row>
    <row r="20" spans="1:53" ht="27.75" x14ac:dyDescent="0.65">
      <c r="A20" s="92">
        <v>19</v>
      </c>
      <c r="B20" s="169" t="s">
        <v>142</v>
      </c>
      <c r="C20" s="169" t="s">
        <v>163</v>
      </c>
      <c r="D20" s="169">
        <v>0</v>
      </c>
      <c r="E20" s="169">
        <v>0</v>
      </c>
      <c r="F20" s="169">
        <v>1</v>
      </c>
      <c r="G20" s="169">
        <v>0</v>
      </c>
      <c r="H20" s="169">
        <v>1</v>
      </c>
      <c r="I20" s="170">
        <v>5</v>
      </c>
      <c r="J20" s="170">
        <v>5</v>
      </c>
      <c r="K20" s="170">
        <v>5</v>
      </c>
      <c r="L20" s="171">
        <v>5</v>
      </c>
      <c r="M20" s="171">
        <v>5</v>
      </c>
      <c r="N20" s="172">
        <v>4</v>
      </c>
      <c r="O20" s="172">
        <v>5</v>
      </c>
      <c r="P20" s="172">
        <v>5</v>
      </c>
      <c r="Q20" s="172">
        <v>5</v>
      </c>
      <c r="R20" s="172">
        <v>5</v>
      </c>
      <c r="S20" s="173">
        <v>1</v>
      </c>
      <c r="T20" s="173">
        <v>2</v>
      </c>
      <c r="U20" s="174">
        <v>3</v>
      </c>
      <c r="V20" s="174">
        <v>3</v>
      </c>
      <c r="W20" s="175">
        <v>3</v>
      </c>
      <c r="X20" s="175">
        <v>2</v>
      </c>
      <c r="Y20" s="175">
        <v>3</v>
      </c>
      <c r="AA20" s="53"/>
    </row>
    <row r="21" spans="1:53" ht="27.75" x14ac:dyDescent="0.65">
      <c r="A21" s="82">
        <v>20</v>
      </c>
      <c r="B21" s="169" t="s">
        <v>50</v>
      </c>
      <c r="C21" s="169" t="s">
        <v>78</v>
      </c>
      <c r="D21" s="169">
        <v>1</v>
      </c>
      <c r="E21" s="169">
        <v>0</v>
      </c>
      <c r="F21" s="169">
        <v>1</v>
      </c>
      <c r="G21" s="169">
        <v>0</v>
      </c>
      <c r="H21" s="169">
        <v>1</v>
      </c>
      <c r="I21" s="170">
        <v>5</v>
      </c>
      <c r="J21" s="170">
        <v>4</v>
      </c>
      <c r="K21" s="170">
        <v>5</v>
      </c>
      <c r="L21" s="171">
        <v>5</v>
      </c>
      <c r="M21" s="171">
        <v>5</v>
      </c>
      <c r="N21" s="172">
        <v>5</v>
      </c>
      <c r="O21" s="172">
        <v>5</v>
      </c>
      <c r="P21" s="172">
        <v>5</v>
      </c>
      <c r="Q21" s="172">
        <v>5</v>
      </c>
      <c r="R21" s="172">
        <v>5</v>
      </c>
      <c r="S21" s="173">
        <v>2</v>
      </c>
      <c r="T21" s="173">
        <v>4</v>
      </c>
      <c r="U21" s="174">
        <v>5</v>
      </c>
      <c r="V21" s="174">
        <v>5</v>
      </c>
      <c r="W21" s="175">
        <v>5</v>
      </c>
      <c r="X21" s="175">
        <v>5</v>
      </c>
      <c r="Y21" s="175">
        <v>5</v>
      </c>
      <c r="AA21" s="53"/>
    </row>
    <row r="22" spans="1:53" s="79" customFormat="1" ht="27.75" x14ac:dyDescent="0.65">
      <c r="A22" s="13"/>
      <c r="B22" s="13"/>
      <c r="C22" s="13"/>
      <c r="D22" s="90">
        <f>COUNTIF(D2:D21,1)</f>
        <v>6</v>
      </c>
      <c r="E22" s="90">
        <f>COUNTIF(E2:E21,1)</f>
        <v>6</v>
      </c>
      <c r="F22" s="90">
        <f>COUNTIF(F2:F21,1)</f>
        <v>13</v>
      </c>
      <c r="G22" s="90">
        <f>COUNTIF(G2:G21,1)</f>
        <v>8</v>
      </c>
      <c r="H22" s="90">
        <f>COUNTIF(H2:H21,1)</f>
        <v>12</v>
      </c>
      <c r="I22" s="91">
        <f t="shared" ref="I22:Y22" si="0">AVERAGE(I2:I21)</f>
        <v>4.75</v>
      </c>
      <c r="J22" s="91">
        <f t="shared" si="0"/>
        <v>4.5</v>
      </c>
      <c r="K22" s="91">
        <f t="shared" si="0"/>
        <v>4.5999999999999996</v>
      </c>
      <c r="L22" s="91">
        <f t="shared" si="0"/>
        <v>4.75</v>
      </c>
      <c r="M22" s="91">
        <f t="shared" si="0"/>
        <v>4.75</v>
      </c>
      <c r="N22" s="91">
        <f t="shared" si="0"/>
        <v>4.5</v>
      </c>
      <c r="O22" s="91">
        <f t="shared" si="0"/>
        <v>4.75</v>
      </c>
      <c r="P22" s="91">
        <f t="shared" si="0"/>
        <v>4.8499999999999996</v>
      </c>
      <c r="Q22" s="91">
        <f t="shared" si="0"/>
        <v>4.5999999999999996</v>
      </c>
      <c r="R22" s="91">
        <f t="shared" si="0"/>
        <v>4.5999999999999996</v>
      </c>
      <c r="S22" s="91">
        <f t="shared" si="0"/>
        <v>2.4500000000000002</v>
      </c>
      <c r="T22" s="91">
        <f t="shared" si="0"/>
        <v>4</v>
      </c>
      <c r="U22" s="91">
        <f t="shared" si="0"/>
        <v>4.7</v>
      </c>
      <c r="V22" s="91">
        <f t="shared" si="0"/>
        <v>4.5999999999999996</v>
      </c>
      <c r="W22" s="91">
        <f t="shared" si="0"/>
        <v>4.55</v>
      </c>
      <c r="X22" s="91">
        <f t="shared" si="0"/>
        <v>4.45</v>
      </c>
      <c r="Y22" s="91">
        <f t="shared" si="0"/>
        <v>4.55</v>
      </c>
      <c r="Z22" s="83">
        <f>AVERAGE(I22:R22,W22:Y22)</f>
        <v>4.6307692307692312</v>
      </c>
      <c r="AA22" s="5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</row>
    <row r="23" spans="1:53" s="79" customFormat="1" ht="27.75" x14ac:dyDescent="0.65">
      <c r="A23" s="13"/>
      <c r="B23" s="13"/>
      <c r="C23" s="13"/>
      <c r="D23" s="83">
        <f t="shared" ref="D23:Y23" si="1">STDEV(D2:D21)</f>
        <v>0.47016234598162726</v>
      </c>
      <c r="E23" s="83">
        <f t="shared" si="1"/>
        <v>0.47016234598162726</v>
      </c>
      <c r="F23" s="83">
        <f t="shared" si="1"/>
        <v>0.48936048492959294</v>
      </c>
      <c r="G23" s="83">
        <f t="shared" si="1"/>
        <v>0.50262468995003462</v>
      </c>
      <c r="H23" s="83">
        <f t="shared" si="1"/>
        <v>0.50262468995003462</v>
      </c>
      <c r="I23" s="83">
        <f t="shared" si="1"/>
        <v>0.5501196042201808</v>
      </c>
      <c r="J23" s="83">
        <f t="shared" si="1"/>
        <v>0.68824720161168529</v>
      </c>
      <c r="K23" s="83">
        <f t="shared" si="1"/>
        <v>0.5982430416161193</v>
      </c>
      <c r="L23" s="83">
        <f t="shared" si="1"/>
        <v>0.5501196042201808</v>
      </c>
      <c r="M23" s="83">
        <f t="shared" si="1"/>
        <v>0.5501196042201808</v>
      </c>
      <c r="N23" s="83">
        <f t="shared" si="1"/>
        <v>0.68824720161168529</v>
      </c>
      <c r="O23" s="83">
        <f t="shared" si="1"/>
        <v>0.5501196042201808</v>
      </c>
      <c r="P23" s="83">
        <f t="shared" si="1"/>
        <v>0.36634754853252322</v>
      </c>
      <c r="Q23" s="83">
        <f t="shared" si="1"/>
        <v>0.5982430416161193</v>
      </c>
      <c r="R23" s="83">
        <f t="shared" si="1"/>
        <v>0.5982430416161193</v>
      </c>
      <c r="S23" s="83">
        <f t="shared" si="1"/>
        <v>1.0500626547722611</v>
      </c>
      <c r="T23" s="83">
        <f t="shared" si="1"/>
        <v>0.7254762501100116</v>
      </c>
      <c r="U23" s="83">
        <f t="shared" si="1"/>
        <v>0.5712405705774789</v>
      </c>
      <c r="V23" s="83">
        <f t="shared" si="1"/>
        <v>0.5982430416161193</v>
      </c>
      <c r="W23" s="83">
        <f t="shared" si="1"/>
        <v>0.60480531882929889</v>
      </c>
      <c r="X23" s="83">
        <f t="shared" si="1"/>
        <v>0.82557794748189617</v>
      </c>
      <c r="Y23" s="83">
        <f t="shared" si="1"/>
        <v>0.60480531882929889</v>
      </c>
      <c r="Z23" s="83">
        <f>AVERAGE(I23:R23,W23:Y23)</f>
        <v>0.59794139066349772</v>
      </c>
      <c r="AA23" s="5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</row>
    <row r="24" spans="1:53" ht="27.75" x14ac:dyDescent="0.65">
      <c r="I24" s="13"/>
      <c r="J24" s="13"/>
      <c r="K24" s="94">
        <f>STDEV(I2:K21)</f>
        <v>0.6131791749276656</v>
      </c>
      <c r="L24" s="13"/>
      <c r="M24" s="94">
        <f>STDEVA(L2:M21)</f>
        <v>0.54302098934736853</v>
      </c>
      <c r="N24" s="13"/>
      <c r="O24" s="13"/>
      <c r="P24" s="13"/>
      <c r="Q24" s="13"/>
      <c r="R24" s="94">
        <f>STDEVA(N2:R21)</f>
        <v>0.57243057891483073</v>
      </c>
      <c r="S24" s="94">
        <f>STDEVA(S2:S21)</f>
        <v>1.0500626547722611</v>
      </c>
      <c r="T24" s="94">
        <f>STDEVA(T2:T21)</f>
        <v>0.7254762501100116</v>
      </c>
      <c r="U24" s="13"/>
      <c r="V24" s="94">
        <f>STDEVA(U2:V21)</f>
        <v>0.57956659315167269</v>
      </c>
      <c r="W24" s="13"/>
      <c r="X24" s="13"/>
      <c r="Y24" s="94">
        <f>STDEVA(W2:Y21)</f>
        <v>0.67627260240849763</v>
      </c>
      <c r="AA24" s="53"/>
    </row>
    <row r="25" spans="1:53" ht="27.75" x14ac:dyDescent="0.65">
      <c r="I25" s="13"/>
      <c r="J25" s="13"/>
      <c r="K25" s="95">
        <f>AVERAGE(I2:K21)</f>
        <v>4.6166666666666663</v>
      </c>
      <c r="L25" s="13"/>
      <c r="M25" s="95">
        <f>AVERAGE(L2:M21)</f>
        <v>4.75</v>
      </c>
      <c r="N25" s="13"/>
      <c r="O25" s="13"/>
      <c r="P25" s="13"/>
      <c r="Q25" s="13"/>
      <c r="R25" s="95">
        <f>AVERAGE(N2:R21)</f>
        <v>4.66</v>
      </c>
      <c r="S25" s="95">
        <f>AVERAGE(S2:S21)</f>
        <v>2.4500000000000002</v>
      </c>
      <c r="T25" s="95">
        <f>AVERAGE(T2:T21)</f>
        <v>4</v>
      </c>
      <c r="U25" s="13"/>
      <c r="V25" s="95">
        <f>AVERAGE(U2:V21)</f>
        <v>4.6500000000000004</v>
      </c>
      <c r="W25" s="13"/>
      <c r="X25" s="13"/>
      <c r="Y25" s="95">
        <f>AVERAGE(W2:Y21)</f>
        <v>4.5166666666666666</v>
      </c>
      <c r="AA25" s="53"/>
    </row>
    <row r="26" spans="1:53" ht="27.75" x14ac:dyDescent="0.65"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AA26" s="53"/>
    </row>
    <row r="27" spans="1:53" ht="27.75" x14ac:dyDescent="0.65"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53"/>
    </row>
    <row r="28" spans="1:53" ht="27.75" x14ac:dyDescent="0.65"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53"/>
    </row>
    <row r="29" spans="1:53" x14ac:dyDescent="0.55000000000000004"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53" x14ac:dyDescent="0.55000000000000004"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53" x14ac:dyDescent="0.55000000000000004"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53" x14ac:dyDescent="0.55000000000000004"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9:25" x14ac:dyDescent="0.55000000000000004"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9:25" x14ac:dyDescent="0.55000000000000004"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9:25" x14ac:dyDescent="0.55000000000000004"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9:25" x14ac:dyDescent="0.55000000000000004"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9:25" x14ac:dyDescent="0.55000000000000004"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9:25" x14ac:dyDescent="0.55000000000000004"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9:25" x14ac:dyDescent="0.55000000000000004"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9:25" x14ac:dyDescent="0.55000000000000004"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9:25" x14ac:dyDescent="0.55000000000000004"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9:25" x14ac:dyDescent="0.55000000000000004"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 spans="9:25" x14ac:dyDescent="0.55000000000000004"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9:25" x14ac:dyDescent="0.55000000000000004"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spans="9:25" x14ac:dyDescent="0.55000000000000004"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9:25" x14ac:dyDescent="0.55000000000000004"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9:25" x14ac:dyDescent="0.55000000000000004"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9:25" x14ac:dyDescent="0.55000000000000004"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9:25" x14ac:dyDescent="0.55000000000000004"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9:25" x14ac:dyDescent="0.55000000000000004"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9:25" x14ac:dyDescent="0.55000000000000004"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9:25" x14ac:dyDescent="0.55000000000000004"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9:25" x14ac:dyDescent="0.55000000000000004"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9:25" x14ac:dyDescent="0.55000000000000004"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9:25" x14ac:dyDescent="0.55000000000000004"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spans="9:25" x14ac:dyDescent="0.55000000000000004"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spans="9:25" x14ac:dyDescent="0.55000000000000004"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9:25" x14ac:dyDescent="0.55000000000000004"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</row>
    <row r="59" spans="9:25" x14ac:dyDescent="0.55000000000000004"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</row>
    <row r="60" spans="9:25" x14ac:dyDescent="0.55000000000000004"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</row>
    <row r="61" spans="9:25" x14ac:dyDescent="0.55000000000000004"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spans="9:25" x14ac:dyDescent="0.55000000000000004"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</row>
    <row r="63" spans="9:25" x14ac:dyDescent="0.55000000000000004"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</row>
    <row r="64" spans="9:25" x14ac:dyDescent="0.55000000000000004"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</row>
    <row r="65" spans="9:25" x14ac:dyDescent="0.55000000000000004"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 spans="9:25" x14ac:dyDescent="0.55000000000000004"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</row>
    <row r="67" spans="9:25" x14ac:dyDescent="0.55000000000000004"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 spans="9:25" x14ac:dyDescent="0.55000000000000004"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 spans="9:25" x14ac:dyDescent="0.55000000000000004"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spans="9:25" x14ac:dyDescent="0.55000000000000004"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 spans="9:25" x14ac:dyDescent="0.55000000000000004"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 spans="9:25" x14ac:dyDescent="0.55000000000000004"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</row>
    <row r="73" spans="9:25" x14ac:dyDescent="0.55000000000000004"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</row>
    <row r="74" spans="9:25" x14ac:dyDescent="0.55000000000000004"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 spans="9:25" x14ac:dyDescent="0.55000000000000004"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 spans="9:25" x14ac:dyDescent="0.55000000000000004"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 spans="9:25" x14ac:dyDescent="0.55000000000000004"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</row>
    <row r="78" spans="9:25" x14ac:dyDescent="0.55000000000000004"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 spans="9:25" x14ac:dyDescent="0.55000000000000004"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 spans="9:25" x14ac:dyDescent="0.55000000000000004"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spans="9:25" x14ac:dyDescent="0.55000000000000004"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spans="9:25" x14ac:dyDescent="0.55000000000000004"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 spans="9:25" x14ac:dyDescent="0.55000000000000004"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 spans="9:25" x14ac:dyDescent="0.55000000000000004"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 spans="9:25" x14ac:dyDescent="0.55000000000000004"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9:25" x14ac:dyDescent="0.55000000000000004"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spans="9:25" x14ac:dyDescent="0.55000000000000004"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spans="9:25" x14ac:dyDescent="0.55000000000000004"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 spans="9:25" x14ac:dyDescent="0.55000000000000004"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</row>
    <row r="90" spans="9:25" x14ac:dyDescent="0.55000000000000004"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 spans="9:25" x14ac:dyDescent="0.55000000000000004"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 spans="9:25" x14ac:dyDescent="0.55000000000000004"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 spans="9:25" x14ac:dyDescent="0.55000000000000004"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 spans="9:25" x14ac:dyDescent="0.55000000000000004"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 spans="9:25" x14ac:dyDescent="0.55000000000000004"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spans="9:25" x14ac:dyDescent="0.55000000000000004"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spans="9:25" x14ac:dyDescent="0.55000000000000004"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 spans="9:25" x14ac:dyDescent="0.55000000000000004"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 spans="9:25" x14ac:dyDescent="0.55000000000000004"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 spans="9:25" x14ac:dyDescent="0.55000000000000004"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 spans="9:25" x14ac:dyDescent="0.55000000000000004"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 spans="9:25" x14ac:dyDescent="0.55000000000000004"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 spans="9:25" x14ac:dyDescent="0.55000000000000004"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 spans="9:25" x14ac:dyDescent="0.55000000000000004"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 spans="9:25" x14ac:dyDescent="0.55000000000000004"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 spans="9:25" x14ac:dyDescent="0.55000000000000004"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 spans="9:25" x14ac:dyDescent="0.55000000000000004"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 spans="9:25" x14ac:dyDescent="0.55000000000000004"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 spans="9:25" x14ac:dyDescent="0.55000000000000004"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 spans="9:25" x14ac:dyDescent="0.55000000000000004"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 spans="9:25" x14ac:dyDescent="0.55000000000000004"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</row>
    <row r="112" spans="9:25" x14ac:dyDescent="0.55000000000000004"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 spans="9:25" x14ac:dyDescent="0.55000000000000004"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</row>
    <row r="114" spans="9:25" x14ac:dyDescent="0.55000000000000004"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 spans="9:25" x14ac:dyDescent="0.55000000000000004"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</row>
    <row r="116" spans="9:25" x14ac:dyDescent="0.55000000000000004"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 spans="9:25" x14ac:dyDescent="0.55000000000000004"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</row>
    <row r="118" spans="9:25" x14ac:dyDescent="0.55000000000000004"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 spans="9:25" x14ac:dyDescent="0.55000000000000004"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</row>
    <row r="120" spans="9:25" x14ac:dyDescent="0.55000000000000004"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</row>
    <row r="121" spans="9:25" x14ac:dyDescent="0.55000000000000004"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 spans="9:25" x14ac:dyDescent="0.55000000000000004"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</row>
    <row r="123" spans="9:25" x14ac:dyDescent="0.55000000000000004"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</row>
    <row r="124" spans="9:25" x14ac:dyDescent="0.55000000000000004"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 spans="9:25" x14ac:dyDescent="0.55000000000000004"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 spans="9:25" x14ac:dyDescent="0.55000000000000004"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 spans="9:25" x14ac:dyDescent="0.55000000000000004"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 spans="9:25" x14ac:dyDescent="0.55000000000000004"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 spans="9:25" x14ac:dyDescent="0.55000000000000004"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 spans="9:25" x14ac:dyDescent="0.55000000000000004"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 spans="9:25" x14ac:dyDescent="0.55000000000000004"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 spans="9:25" x14ac:dyDescent="0.55000000000000004"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 spans="9:25" x14ac:dyDescent="0.55000000000000004"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 spans="9:25" x14ac:dyDescent="0.55000000000000004"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 spans="9:25" x14ac:dyDescent="0.55000000000000004"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 spans="9:25" x14ac:dyDescent="0.55000000000000004"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 spans="9:25" x14ac:dyDescent="0.55000000000000004"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 spans="9:25" x14ac:dyDescent="0.55000000000000004"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spans="9:25" x14ac:dyDescent="0.55000000000000004"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spans="9:25" x14ac:dyDescent="0.55000000000000004"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 spans="9:25" x14ac:dyDescent="0.55000000000000004"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 spans="9:25" x14ac:dyDescent="0.55000000000000004"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 spans="9:25" x14ac:dyDescent="0.55000000000000004"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 spans="9:25" x14ac:dyDescent="0.55000000000000004"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 spans="9:25" x14ac:dyDescent="0.55000000000000004"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 spans="9:25" x14ac:dyDescent="0.55000000000000004"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 spans="9:25" x14ac:dyDescent="0.55000000000000004"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 spans="9:25" x14ac:dyDescent="0.55000000000000004"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 spans="9:25" x14ac:dyDescent="0.55000000000000004"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 spans="9:25" x14ac:dyDescent="0.55000000000000004"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 spans="9:25" x14ac:dyDescent="0.55000000000000004"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 spans="9:25" x14ac:dyDescent="0.55000000000000004"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 spans="9:25" x14ac:dyDescent="0.55000000000000004"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</row>
    <row r="154" spans="9:25" x14ac:dyDescent="0.55000000000000004"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 spans="9:25" x14ac:dyDescent="0.55000000000000004"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</row>
    <row r="156" spans="9:25" x14ac:dyDescent="0.55000000000000004"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 spans="9:25" x14ac:dyDescent="0.55000000000000004"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 spans="9:25" x14ac:dyDescent="0.55000000000000004"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 spans="9:25" x14ac:dyDescent="0.55000000000000004"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</row>
    <row r="160" spans="9:25" x14ac:dyDescent="0.55000000000000004"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 spans="9:25" x14ac:dyDescent="0.55000000000000004"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</row>
    <row r="162" spans="9:25" x14ac:dyDescent="0.55000000000000004"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 spans="9:25" x14ac:dyDescent="0.55000000000000004"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</row>
    <row r="164" spans="9:25" x14ac:dyDescent="0.55000000000000004"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 spans="9:25" x14ac:dyDescent="0.55000000000000004"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 spans="9:25" x14ac:dyDescent="0.55000000000000004"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 spans="9:25" x14ac:dyDescent="0.55000000000000004"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 spans="9:25" x14ac:dyDescent="0.55000000000000004"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 spans="9:25" x14ac:dyDescent="0.55000000000000004"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 spans="9:25" x14ac:dyDescent="0.55000000000000004"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 spans="9:25" x14ac:dyDescent="0.55000000000000004"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  <row r="172" spans="9:25" x14ac:dyDescent="0.55000000000000004"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 spans="9:25" x14ac:dyDescent="0.55000000000000004"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  <row r="174" spans="9:25" x14ac:dyDescent="0.55000000000000004"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</row>
    <row r="175" spans="9:25" x14ac:dyDescent="0.55000000000000004"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</row>
    <row r="176" spans="9:25" x14ac:dyDescent="0.55000000000000004"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</row>
    <row r="177" spans="9:25" x14ac:dyDescent="0.55000000000000004"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spans="9:25" x14ac:dyDescent="0.55000000000000004"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</row>
    <row r="179" spans="9:25" x14ac:dyDescent="0.55000000000000004"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</row>
    <row r="180" spans="9:25" x14ac:dyDescent="0.55000000000000004"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</row>
    <row r="181" spans="9:25" x14ac:dyDescent="0.55000000000000004"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</row>
    <row r="182" spans="9:25" x14ac:dyDescent="0.55000000000000004"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</row>
    <row r="183" spans="9:25" x14ac:dyDescent="0.55000000000000004"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</row>
    <row r="184" spans="9:25" x14ac:dyDescent="0.55000000000000004"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</row>
    <row r="185" spans="9:25" x14ac:dyDescent="0.55000000000000004"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</row>
    <row r="186" spans="9:25" x14ac:dyDescent="0.55000000000000004"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</row>
    <row r="187" spans="9:25" x14ac:dyDescent="0.55000000000000004"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</row>
    <row r="188" spans="9:25" x14ac:dyDescent="0.55000000000000004"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</row>
    <row r="189" spans="9:25" x14ac:dyDescent="0.55000000000000004"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</row>
    <row r="190" spans="9:25" x14ac:dyDescent="0.55000000000000004"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</row>
    <row r="191" spans="9:25" x14ac:dyDescent="0.55000000000000004"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</row>
    <row r="192" spans="9:25" x14ac:dyDescent="0.55000000000000004"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</row>
    <row r="193" spans="9:25" x14ac:dyDescent="0.55000000000000004"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</row>
    <row r="194" spans="9:25" x14ac:dyDescent="0.55000000000000004"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</row>
    <row r="195" spans="9:25" x14ac:dyDescent="0.55000000000000004"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</row>
    <row r="196" spans="9:25" x14ac:dyDescent="0.55000000000000004"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</row>
    <row r="197" spans="9:25" x14ac:dyDescent="0.55000000000000004"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</row>
    <row r="198" spans="9:25" x14ac:dyDescent="0.55000000000000004"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</row>
  </sheetData>
  <autoFilter ref="C1:C198" xr:uid="{36B60E94-0162-4725-BE46-D3191D276DE4}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0"/>
  <sheetViews>
    <sheetView zoomScale="110" zoomScaleNormal="110" workbookViewId="0">
      <selection activeCell="A8" sqref="A8:F8"/>
    </sheetView>
  </sheetViews>
  <sheetFormatPr defaultColWidth="9.125" defaultRowHeight="14.25" x14ac:dyDescent="0.2"/>
  <cols>
    <col min="1" max="1" width="1.75" style="51" customWidth="1"/>
    <col min="2" max="4" width="9.125" style="51"/>
    <col min="5" max="5" width="9.125" style="51" customWidth="1"/>
    <col min="6" max="6" width="57.25" style="51" customWidth="1"/>
    <col min="7" max="16384" width="9.125" style="51"/>
  </cols>
  <sheetData>
    <row r="1" spans="1:14" s="50" customFormat="1" ht="27.75" x14ac:dyDescent="0.65">
      <c r="A1" s="183" t="s">
        <v>25</v>
      </c>
      <c r="B1" s="183"/>
      <c r="C1" s="183"/>
      <c r="D1" s="183"/>
      <c r="E1" s="183"/>
      <c r="F1" s="183"/>
    </row>
    <row r="2" spans="1:14" s="50" customFormat="1" ht="27.75" x14ac:dyDescent="0.65">
      <c r="A2" s="183" t="s">
        <v>56</v>
      </c>
      <c r="B2" s="183"/>
      <c r="C2" s="183"/>
      <c r="D2" s="183"/>
      <c r="E2" s="183"/>
      <c r="F2" s="183"/>
    </row>
    <row r="3" spans="1:14" s="50" customFormat="1" ht="27.75" x14ac:dyDescent="0.65">
      <c r="A3" s="183" t="s">
        <v>183</v>
      </c>
      <c r="B3" s="183"/>
      <c r="C3" s="183"/>
      <c r="D3" s="183"/>
      <c r="E3" s="183"/>
      <c r="F3" s="183"/>
    </row>
    <row r="4" spans="1:14" s="50" customFormat="1" ht="27.75" x14ac:dyDescent="0.65">
      <c r="A4" s="186" t="s">
        <v>184</v>
      </c>
      <c r="B4" s="186"/>
      <c r="C4" s="186"/>
      <c r="D4" s="186"/>
      <c r="E4" s="186"/>
      <c r="F4" s="186"/>
      <c r="G4" s="72"/>
    </row>
    <row r="5" spans="1:14" ht="24" x14ac:dyDescent="0.55000000000000004">
      <c r="A5" s="184"/>
      <c r="B5" s="184"/>
      <c r="C5" s="184"/>
      <c r="D5" s="184"/>
      <c r="E5" s="184"/>
      <c r="F5" s="184"/>
    </row>
    <row r="6" spans="1:14" s="52" customFormat="1" ht="24" x14ac:dyDescent="0.55000000000000004">
      <c r="A6" s="69" t="s">
        <v>197</v>
      </c>
      <c r="B6" s="69"/>
      <c r="C6" s="69"/>
      <c r="D6" s="69"/>
      <c r="E6" s="69"/>
      <c r="F6" s="69"/>
    </row>
    <row r="7" spans="1:14" s="52" customFormat="1" ht="24" x14ac:dyDescent="0.55000000000000004">
      <c r="A7" s="185" t="s">
        <v>198</v>
      </c>
      <c r="B7" s="185"/>
      <c r="C7" s="185"/>
      <c r="D7" s="185"/>
      <c r="E7" s="185"/>
      <c r="F7" s="185"/>
    </row>
    <row r="8" spans="1:14" s="52" customFormat="1" ht="24" x14ac:dyDescent="0.55000000000000004">
      <c r="A8" s="185" t="s">
        <v>200</v>
      </c>
      <c r="B8" s="185"/>
      <c r="C8" s="185"/>
      <c r="D8" s="185"/>
      <c r="E8" s="185"/>
      <c r="F8" s="185"/>
    </row>
    <row r="9" spans="1:14" s="52" customFormat="1" ht="24" x14ac:dyDescent="0.55000000000000004">
      <c r="A9" s="14"/>
      <c r="B9" s="14" t="s">
        <v>201</v>
      </c>
      <c r="C9" s="14"/>
      <c r="D9" s="14"/>
      <c r="E9" s="14"/>
      <c r="F9" s="14"/>
    </row>
    <row r="10" spans="1:14" s="96" customFormat="1" ht="24" x14ac:dyDescent="0.55000000000000004">
      <c r="B10" s="97" t="s">
        <v>202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14" s="96" customFormat="1" ht="24" x14ac:dyDescent="0.55000000000000004">
      <c r="B11" s="97" t="s">
        <v>199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</row>
    <row r="12" spans="1:14" s="96" customFormat="1" ht="24" x14ac:dyDescent="0.55000000000000004">
      <c r="B12" s="97" t="s">
        <v>205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4" s="8" customFormat="1" ht="24" x14ac:dyDescent="0.55000000000000004">
      <c r="B13" s="8" t="s">
        <v>204</v>
      </c>
      <c r="G13" s="162"/>
      <c r="H13" s="162"/>
    </row>
    <row r="14" spans="1:14" s="8" customFormat="1" ht="24" x14ac:dyDescent="0.55000000000000004">
      <c r="A14" s="8" t="s">
        <v>206</v>
      </c>
      <c r="F14" s="162"/>
      <c r="G14" s="162"/>
      <c r="H14" s="162"/>
    </row>
    <row r="15" spans="1:14" s="8" customFormat="1" ht="24" x14ac:dyDescent="0.55000000000000004">
      <c r="B15" s="8" t="s">
        <v>207</v>
      </c>
      <c r="F15" s="162"/>
      <c r="G15" s="162"/>
      <c r="H15" s="162"/>
    </row>
    <row r="16" spans="1:14" s="8" customFormat="1" ht="24" x14ac:dyDescent="0.55000000000000004">
      <c r="A16" s="14"/>
      <c r="B16" s="8" t="s">
        <v>208</v>
      </c>
      <c r="E16" s="86"/>
      <c r="F16" s="86"/>
      <c r="G16" s="86"/>
    </row>
    <row r="17" spans="1:10" s="8" customFormat="1" ht="24" x14ac:dyDescent="0.55000000000000004">
      <c r="A17" s="8" t="s">
        <v>209</v>
      </c>
      <c r="E17" s="86"/>
      <c r="F17" s="86"/>
      <c r="G17" s="86"/>
    </row>
    <row r="18" spans="1:10" s="8" customFormat="1" ht="24" x14ac:dyDescent="0.55000000000000004">
      <c r="A18" s="14" t="s">
        <v>76</v>
      </c>
      <c r="B18" s="14"/>
      <c r="C18" s="14"/>
      <c r="D18" s="14"/>
      <c r="E18" s="14"/>
      <c r="F18" s="14"/>
    </row>
    <row r="19" spans="1:10" s="8" customFormat="1" ht="24" x14ac:dyDescent="0.55000000000000004">
      <c r="B19" s="14" t="s">
        <v>211</v>
      </c>
      <c r="C19" s="14"/>
      <c r="D19" s="14"/>
      <c r="E19" s="14"/>
      <c r="F19" s="14"/>
      <c r="G19" s="14"/>
      <c r="H19" s="14"/>
      <c r="I19" s="14"/>
      <c r="J19" s="14"/>
    </row>
    <row r="20" spans="1:10" s="8" customFormat="1" ht="24" x14ac:dyDescent="0.55000000000000004">
      <c r="B20" s="14" t="s">
        <v>212</v>
      </c>
      <c r="C20" s="14"/>
      <c r="D20" s="14"/>
      <c r="E20" s="14"/>
      <c r="F20" s="14"/>
      <c r="G20" s="14"/>
      <c r="H20" s="14"/>
      <c r="I20" s="14"/>
      <c r="J20" s="14"/>
    </row>
    <row r="21" spans="1:10" s="8" customFormat="1" ht="24" x14ac:dyDescent="0.55000000000000004">
      <c r="A21" s="14" t="s">
        <v>220</v>
      </c>
      <c r="B21" s="14"/>
      <c r="C21" s="14"/>
      <c r="D21" s="14"/>
      <c r="E21" s="14"/>
      <c r="F21" s="14"/>
    </row>
    <row r="22" spans="1:10" s="54" customFormat="1" ht="24" x14ac:dyDescent="0.2">
      <c r="A22" s="54" t="s">
        <v>219</v>
      </c>
    </row>
    <row r="23" spans="1:10" s="8" customFormat="1" ht="24" x14ac:dyDescent="0.55000000000000004">
      <c r="B23" s="181" t="s">
        <v>216</v>
      </c>
      <c r="C23" s="182"/>
      <c r="D23" s="182"/>
      <c r="E23" s="182"/>
      <c r="F23" s="182"/>
      <c r="G23" s="182"/>
      <c r="H23" s="182"/>
    </row>
    <row r="24" spans="1:10" s="8" customFormat="1" ht="24" x14ac:dyDescent="0.55000000000000004">
      <c r="B24" s="181" t="s">
        <v>217</v>
      </c>
      <c r="C24" s="182"/>
      <c r="D24" s="182"/>
      <c r="E24" s="182"/>
      <c r="F24" s="182"/>
      <c r="G24" s="182"/>
      <c r="H24" s="182"/>
    </row>
    <row r="25" spans="1:10" s="8" customFormat="1" ht="24" x14ac:dyDescent="0.55000000000000004">
      <c r="B25" s="8" t="s">
        <v>218</v>
      </c>
    </row>
    <row r="26" spans="1:10" s="8" customFormat="1" ht="24" x14ac:dyDescent="0.55000000000000004"/>
    <row r="27" spans="1:10" s="8" customFormat="1" ht="24" x14ac:dyDescent="0.55000000000000004"/>
    <row r="28" spans="1:10" s="8" customFormat="1" ht="24" x14ac:dyDescent="0.55000000000000004"/>
    <row r="29" spans="1:10" s="8" customFormat="1" ht="24" x14ac:dyDescent="0.55000000000000004"/>
    <row r="30" spans="1:10" s="8" customFormat="1" ht="24" x14ac:dyDescent="0.55000000000000004"/>
    <row r="31" spans="1:10" ht="24" x14ac:dyDescent="0.55000000000000004">
      <c r="A31" s="8"/>
      <c r="B31" s="71" t="s">
        <v>74</v>
      </c>
      <c r="C31" s="71"/>
      <c r="D31" s="8"/>
      <c r="E31" s="8"/>
      <c r="F31" s="8"/>
    </row>
    <row r="32" spans="1:10" s="109" customFormat="1" ht="24" x14ac:dyDescent="0.55000000000000004">
      <c r="B32" s="140" t="s">
        <v>221</v>
      </c>
    </row>
    <row r="33" spans="2:3" s="109" customFormat="1" ht="24" x14ac:dyDescent="0.55000000000000004">
      <c r="B33" s="140" t="s">
        <v>222</v>
      </c>
    </row>
    <row r="34" spans="2:3" s="109" customFormat="1" ht="24" x14ac:dyDescent="0.55000000000000004">
      <c r="B34" s="140"/>
      <c r="C34" s="109" t="s">
        <v>223</v>
      </c>
    </row>
    <row r="35" spans="2:3" s="109" customFormat="1" ht="24" x14ac:dyDescent="0.55000000000000004">
      <c r="B35" s="140"/>
      <c r="C35" s="109" t="s">
        <v>224</v>
      </c>
    </row>
    <row r="36" spans="2:3" ht="24" x14ac:dyDescent="0.55000000000000004">
      <c r="B36" s="140"/>
    </row>
    <row r="37" spans="2:3" s="109" customFormat="1" ht="24" x14ac:dyDescent="0.55000000000000004">
      <c r="B37" s="110" t="s">
        <v>75</v>
      </c>
    </row>
    <row r="38" spans="2:3" s="109" customFormat="1" ht="24" x14ac:dyDescent="0.55000000000000004">
      <c r="B38" s="140" t="s">
        <v>225</v>
      </c>
    </row>
    <row r="39" spans="2:3" ht="24" x14ac:dyDescent="0.55000000000000004">
      <c r="B39" s="140" t="s">
        <v>226</v>
      </c>
    </row>
    <row r="40" spans="2:3" ht="24" x14ac:dyDescent="0.55000000000000004">
      <c r="B40" s="140" t="s">
        <v>227</v>
      </c>
    </row>
    <row r="41" spans="2:3" ht="24" x14ac:dyDescent="0.55000000000000004">
      <c r="B41" s="140" t="s">
        <v>228</v>
      </c>
    </row>
    <row r="42" spans="2:3" ht="24" x14ac:dyDescent="0.55000000000000004">
      <c r="B42" s="140" t="s">
        <v>229</v>
      </c>
    </row>
    <row r="43" spans="2:3" ht="24" x14ac:dyDescent="0.55000000000000004">
      <c r="B43" s="140" t="s">
        <v>230</v>
      </c>
    </row>
    <row r="44" spans="2:3" ht="24" x14ac:dyDescent="0.55000000000000004">
      <c r="B44" s="140"/>
    </row>
    <row r="45" spans="2:3" ht="24" x14ac:dyDescent="0.55000000000000004">
      <c r="B45" s="140"/>
    </row>
    <row r="46" spans="2:3" ht="24" x14ac:dyDescent="0.55000000000000004">
      <c r="B46" s="140"/>
    </row>
    <row r="47" spans="2:3" ht="24" x14ac:dyDescent="0.55000000000000004">
      <c r="B47" s="140"/>
    </row>
    <row r="48" spans="2:3" ht="24" x14ac:dyDescent="0.55000000000000004">
      <c r="B48" s="140"/>
    </row>
    <row r="49" spans="2:2" ht="24" x14ac:dyDescent="0.55000000000000004">
      <c r="B49" s="140"/>
    </row>
    <row r="50" spans="2:2" ht="24" x14ac:dyDescent="0.55000000000000004">
      <c r="B50" s="140"/>
    </row>
  </sheetData>
  <mergeCells count="9">
    <mergeCell ref="B24:H24"/>
    <mergeCell ref="B23:H23"/>
    <mergeCell ref="A1:F1"/>
    <mergeCell ref="A2:F2"/>
    <mergeCell ref="A5:F5"/>
    <mergeCell ref="A8:F8"/>
    <mergeCell ref="A4:F4"/>
    <mergeCell ref="A3:F3"/>
    <mergeCell ref="A7:F7"/>
  </mergeCells>
  <pageMargins left="0.5" right="0.25" top="0.75" bottom="0.2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6"/>
  <sheetViews>
    <sheetView zoomScale="80" zoomScaleNormal="80" workbookViewId="0">
      <selection activeCell="E181" sqref="E181"/>
    </sheetView>
  </sheetViews>
  <sheetFormatPr defaultRowHeight="23.25" x14ac:dyDescent="0.55000000000000004"/>
  <cols>
    <col min="1" max="1" width="3.375" style="1" customWidth="1"/>
    <col min="2" max="2" width="7.75" style="1" customWidth="1"/>
    <col min="3" max="3" width="9" style="1"/>
    <col min="4" max="4" width="15.375" style="1" customWidth="1"/>
    <col min="5" max="5" width="25.75" style="1" customWidth="1"/>
    <col min="6" max="6" width="8" style="3" customWidth="1"/>
    <col min="7" max="7" width="7.375" style="3" bestFit="1" customWidth="1"/>
    <col min="8" max="8" width="15.375" style="3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" style="1"/>
    <col min="16384" max="16384" width="9" style="1" customWidth="1"/>
  </cols>
  <sheetData>
    <row r="1" spans="1:8" x14ac:dyDescent="0.55000000000000004">
      <c r="A1" s="187" t="s">
        <v>2</v>
      </c>
      <c r="B1" s="187"/>
      <c r="C1" s="187"/>
      <c r="D1" s="187"/>
      <c r="E1" s="187"/>
      <c r="F1" s="187"/>
      <c r="G1" s="187"/>
      <c r="H1" s="187"/>
    </row>
    <row r="2" spans="1:8" x14ac:dyDescent="0.55000000000000004">
      <c r="B2" s="2"/>
      <c r="C2" s="2"/>
      <c r="D2" s="2"/>
      <c r="E2" s="2"/>
      <c r="F2" s="2"/>
      <c r="G2" s="2"/>
      <c r="H2" s="2"/>
    </row>
    <row r="3" spans="1:8" s="50" customFormat="1" ht="27.75" x14ac:dyDescent="0.65">
      <c r="A3" s="183" t="s">
        <v>56</v>
      </c>
      <c r="B3" s="183"/>
      <c r="C3" s="183"/>
      <c r="D3" s="183"/>
      <c r="E3" s="183"/>
      <c r="F3" s="183"/>
      <c r="G3" s="183"/>
      <c r="H3" s="183"/>
    </row>
    <row r="4" spans="1:8" s="50" customFormat="1" ht="27.75" x14ac:dyDescent="0.65">
      <c r="A4" s="183" t="s">
        <v>183</v>
      </c>
      <c r="B4" s="183"/>
      <c r="C4" s="183"/>
      <c r="D4" s="183"/>
      <c r="E4" s="183"/>
      <c r="F4" s="183"/>
      <c r="G4" s="183"/>
      <c r="H4" s="183"/>
    </row>
    <row r="5" spans="1:8" s="50" customFormat="1" ht="27.75" x14ac:dyDescent="0.65">
      <c r="A5" s="186" t="s">
        <v>184</v>
      </c>
      <c r="B5" s="186"/>
      <c r="C5" s="186"/>
      <c r="D5" s="186"/>
      <c r="E5" s="186"/>
      <c r="F5" s="186"/>
      <c r="G5" s="186"/>
      <c r="H5" s="186"/>
    </row>
    <row r="6" spans="1:8" x14ac:dyDescent="0.55000000000000004">
      <c r="B6" s="222"/>
      <c r="C6" s="222"/>
      <c r="D6" s="222"/>
      <c r="E6" s="222"/>
      <c r="F6" s="222"/>
      <c r="G6" s="222"/>
      <c r="H6" s="222"/>
    </row>
    <row r="7" spans="1:8" s="8" customFormat="1" ht="24" x14ac:dyDescent="0.55000000000000004">
      <c r="B7" s="9" t="s">
        <v>31</v>
      </c>
      <c r="F7" s="16"/>
      <c r="G7" s="16"/>
      <c r="H7" s="16"/>
    </row>
    <row r="8" spans="1:8" s="8" customFormat="1" ht="24.75" thickBot="1" x14ac:dyDescent="0.6">
      <c r="B8" s="17" t="s">
        <v>80</v>
      </c>
      <c r="C8" s="102"/>
      <c r="D8" s="102"/>
      <c r="E8" s="102"/>
      <c r="F8" s="62"/>
      <c r="G8" s="62"/>
      <c r="H8" s="16"/>
    </row>
    <row r="9" spans="1:8" s="8" customFormat="1" ht="25.5" thickTop="1" thickBot="1" x14ac:dyDescent="0.6">
      <c r="B9" s="17"/>
      <c r="C9" s="199" t="s">
        <v>3</v>
      </c>
      <c r="D9" s="199"/>
      <c r="E9" s="199"/>
      <c r="F9" s="67" t="s">
        <v>4</v>
      </c>
      <c r="G9" s="67" t="s">
        <v>5</v>
      </c>
      <c r="H9" s="16"/>
    </row>
    <row r="10" spans="1:8" s="8" customFormat="1" ht="24.75" thickTop="1" x14ac:dyDescent="0.55000000000000004">
      <c r="B10" s="17"/>
      <c r="C10" s="128" t="s">
        <v>99</v>
      </c>
      <c r="D10" s="129"/>
      <c r="E10" s="130"/>
      <c r="F10" s="131">
        <v>19</v>
      </c>
      <c r="G10" s="66">
        <f t="shared" ref="G10:G17" si="0">F10*100/F$17</f>
        <v>95</v>
      </c>
      <c r="H10" s="86"/>
    </row>
    <row r="11" spans="1:8" s="8" customFormat="1" ht="24" x14ac:dyDescent="0.55000000000000004">
      <c r="B11" s="17"/>
      <c r="C11" s="121" t="s">
        <v>176</v>
      </c>
      <c r="D11" s="122"/>
      <c r="E11" s="123"/>
      <c r="F11" s="65">
        <v>3</v>
      </c>
      <c r="G11" s="66">
        <f t="shared" si="0"/>
        <v>15</v>
      </c>
      <c r="H11" s="111"/>
    </row>
    <row r="12" spans="1:8" s="8" customFormat="1" ht="24" x14ac:dyDescent="0.55000000000000004">
      <c r="B12" s="17"/>
      <c r="C12" s="121" t="s">
        <v>93</v>
      </c>
      <c r="D12" s="122"/>
      <c r="E12" s="123"/>
      <c r="F12" s="65">
        <v>7</v>
      </c>
      <c r="G12" s="66">
        <f t="shared" si="0"/>
        <v>35</v>
      </c>
      <c r="H12" s="111"/>
    </row>
    <row r="13" spans="1:8" s="8" customFormat="1" ht="24" x14ac:dyDescent="0.55000000000000004">
      <c r="B13" s="17"/>
      <c r="C13" s="121" t="s">
        <v>94</v>
      </c>
      <c r="D13" s="122"/>
      <c r="E13" s="123"/>
      <c r="F13" s="65">
        <v>5</v>
      </c>
      <c r="G13" s="66">
        <f t="shared" si="0"/>
        <v>25</v>
      </c>
      <c r="H13" s="111"/>
    </row>
    <row r="14" spans="1:8" s="8" customFormat="1" ht="24" x14ac:dyDescent="0.55000000000000004">
      <c r="B14" s="17"/>
      <c r="C14" s="121" t="s">
        <v>92</v>
      </c>
      <c r="D14" s="122"/>
      <c r="E14" s="123"/>
      <c r="F14" s="65">
        <v>4</v>
      </c>
      <c r="G14" s="66">
        <f t="shared" si="0"/>
        <v>20</v>
      </c>
      <c r="H14" s="111"/>
    </row>
    <row r="15" spans="1:8" s="8" customFormat="1" ht="24" x14ac:dyDescent="0.55000000000000004">
      <c r="B15" s="17"/>
      <c r="C15" s="263" t="s">
        <v>79</v>
      </c>
      <c r="D15" s="264"/>
      <c r="E15" s="265"/>
      <c r="F15" s="104">
        <v>1</v>
      </c>
      <c r="G15" s="146">
        <f t="shared" si="0"/>
        <v>5</v>
      </c>
      <c r="H15" s="143"/>
    </row>
    <row r="16" spans="1:8" s="8" customFormat="1" ht="24" x14ac:dyDescent="0.55000000000000004">
      <c r="B16" s="17"/>
      <c r="C16" s="266" t="s">
        <v>176</v>
      </c>
      <c r="D16" s="267"/>
      <c r="E16" s="268"/>
      <c r="F16" s="65">
        <v>1</v>
      </c>
      <c r="G16" s="145">
        <f t="shared" si="0"/>
        <v>5</v>
      </c>
      <c r="H16" s="143"/>
    </row>
    <row r="17" spans="2:8" s="8" customFormat="1" ht="24.75" thickBot="1" x14ac:dyDescent="0.6">
      <c r="B17" s="17"/>
      <c r="C17" s="203" t="s">
        <v>6</v>
      </c>
      <c r="D17" s="204"/>
      <c r="E17" s="205"/>
      <c r="F17" s="138">
        <f>SUM(F11:F15)</f>
        <v>20</v>
      </c>
      <c r="G17" s="49">
        <f t="shared" si="0"/>
        <v>100</v>
      </c>
      <c r="H17" s="119"/>
    </row>
    <row r="18" spans="2:8" s="8" customFormat="1" ht="24.75" thickTop="1" x14ac:dyDescent="0.55000000000000004">
      <c r="B18" s="17"/>
      <c r="C18" s="18"/>
      <c r="D18" s="18"/>
      <c r="E18" s="18"/>
      <c r="F18" s="19"/>
      <c r="G18" s="20"/>
    </row>
    <row r="19" spans="2:8" s="8" customFormat="1" ht="24" x14ac:dyDescent="0.55000000000000004">
      <c r="B19" s="17"/>
      <c r="C19" s="8" t="s">
        <v>177</v>
      </c>
      <c r="F19" s="16"/>
      <c r="G19" s="16"/>
    </row>
    <row r="20" spans="2:8" s="8" customFormat="1" ht="24" x14ac:dyDescent="0.55000000000000004">
      <c r="B20" s="8" t="s">
        <v>203</v>
      </c>
      <c r="F20" s="86"/>
      <c r="G20" s="86"/>
      <c r="H20" s="86"/>
    </row>
    <row r="21" spans="2:8" s="8" customFormat="1" ht="24" x14ac:dyDescent="0.55000000000000004">
      <c r="B21" s="8" t="s">
        <v>178</v>
      </c>
      <c r="F21" s="119"/>
      <c r="G21" s="119"/>
      <c r="H21" s="119"/>
    </row>
    <row r="22" spans="2:8" s="8" customFormat="1" ht="24" x14ac:dyDescent="0.55000000000000004">
      <c r="F22" s="86"/>
      <c r="G22" s="86"/>
      <c r="H22" s="86"/>
    </row>
    <row r="23" spans="2:8" s="8" customFormat="1" ht="24" x14ac:dyDescent="0.55000000000000004">
      <c r="F23" s="86"/>
      <c r="G23" s="86"/>
      <c r="H23" s="86"/>
    </row>
    <row r="24" spans="2:8" s="8" customFormat="1" ht="24" x14ac:dyDescent="0.55000000000000004">
      <c r="F24" s="86"/>
      <c r="G24" s="86"/>
      <c r="H24" s="86"/>
    </row>
    <row r="25" spans="2:8" s="8" customFormat="1" ht="24" x14ac:dyDescent="0.55000000000000004">
      <c r="F25" s="141"/>
      <c r="G25" s="141"/>
      <c r="H25" s="141"/>
    </row>
    <row r="26" spans="2:8" s="8" customFormat="1" ht="24" x14ac:dyDescent="0.55000000000000004">
      <c r="F26" s="147"/>
      <c r="G26" s="147"/>
      <c r="H26" s="147"/>
    </row>
    <row r="27" spans="2:8" s="8" customFormat="1" ht="24" x14ac:dyDescent="0.55000000000000004">
      <c r="F27" s="147"/>
      <c r="G27" s="147"/>
      <c r="H27" s="147"/>
    </row>
    <row r="28" spans="2:8" s="8" customFormat="1" ht="24" x14ac:dyDescent="0.55000000000000004">
      <c r="F28" s="147"/>
      <c r="G28" s="147"/>
      <c r="H28" s="147"/>
    </row>
    <row r="29" spans="2:8" s="8" customFormat="1" ht="24" x14ac:dyDescent="0.55000000000000004">
      <c r="F29" s="147"/>
      <c r="G29" s="147"/>
      <c r="H29" s="147"/>
    </row>
    <row r="30" spans="2:8" s="8" customFormat="1" ht="24" x14ac:dyDescent="0.55000000000000004">
      <c r="F30" s="147"/>
      <c r="G30" s="147"/>
      <c r="H30" s="147"/>
    </row>
    <row r="31" spans="2:8" s="8" customFormat="1" ht="24" x14ac:dyDescent="0.55000000000000004">
      <c r="F31" s="147"/>
      <c r="G31" s="147"/>
      <c r="H31" s="147"/>
    </row>
    <row r="32" spans="2:8" s="8" customFormat="1" ht="24" x14ac:dyDescent="0.55000000000000004">
      <c r="F32" s="147"/>
      <c r="G32" s="147"/>
      <c r="H32" s="147"/>
    </row>
    <row r="33" spans="1:8" s="8" customFormat="1" ht="24" x14ac:dyDescent="0.55000000000000004">
      <c r="F33" s="147"/>
      <c r="G33" s="147"/>
      <c r="H33" s="147"/>
    </row>
    <row r="34" spans="1:8" s="8" customFormat="1" ht="24" x14ac:dyDescent="0.55000000000000004">
      <c r="A34" s="187" t="s">
        <v>27</v>
      </c>
      <c r="B34" s="187"/>
      <c r="C34" s="187"/>
      <c r="D34" s="187"/>
      <c r="E34" s="187"/>
      <c r="F34" s="187"/>
      <c r="G34" s="187"/>
      <c r="H34" s="187"/>
    </row>
    <row r="35" spans="1:8" s="8" customFormat="1" ht="24" x14ac:dyDescent="0.55000000000000004">
      <c r="A35" s="87"/>
      <c r="B35" s="87"/>
      <c r="C35" s="87"/>
      <c r="D35" s="87"/>
      <c r="E35" s="87"/>
      <c r="F35" s="87"/>
      <c r="G35" s="87"/>
      <c r="H35" s="87"/>
    </row>
    <row r="36" spans="1:8" s="8" customFormat="1" ht="24" x14ac:dyDescent="0.55000000000000004">
      <c r="A36" s="17" t="s">
        <v>100</v>
      </c>
      <c r="B36" s="10"/>
      <c r="C36" s="10"/>
      <c r="D36" s="10"/>
      <c r="E36" s="30"/>
      <c r="F36" s="30"/>
      <c r="G36" s="30"/>
      <c r="H36" s="10"/>
    </row>
    <row r="37" spans="1:8" s="8" customFormat="1" ht="24.75" thickBot="1" x14ac:dyDescent="0.6">
      <c r="A37" s="17"/>
      <c r="B37" s="8" t="s">
        <v>103</v>
      </c>
      <c r="C37" s="102"/>
      <c r="D37" s="102"/>
      <c r="E37" s="62"/>
      <c r="F37" s="62"/>
      <c r="G37" s="141"/>
    </row>
    <row r="38" spans="1:8" ht="25.5" thickTop="1" thickBot="1" x14ac:dyDescent="0.6">
      <c r="C38" s="199" t="s">
        <v>65</v>
      </c>
      <c r="D38" s="199"/>
      <c r="E38" s="199"/>
      <c r="F38" s="100" t="s">
        <v>4</v>
      </c>
      <c r="G38" s="88" t="s">
        <v>5</v>
      </c>
      <c r="H38" s="1"/>
    </row>
    <row r="39" spans="1:8" ht="24.75" thickTop="1" x14ac:dyDescent="0.55000000000000004">
      <c r="B39" s="1" t="s">
        <v>96</v>
      </c>
      <c r="C39" s="135" t="s">
        <v>95</v>
      </c>
      <c r="D39" s="133"/>
      <c r="E39" s="134"/>
      <c r="F39" s="134">
        <v>5</v>
      </c>
      <c r="G39" s="132">
        <f t="shared" ref="G39:G55" si="1">F39*100/F$55</f>
        <v>25</v>
      </c>
      <c r="H39" s="1"/>
    </row>
    <row r="40" spans="1:8" ht="24" x14ac:dyDescent="0.55000000000000004">
      <c r="C40" s="194" t="s">
        <v>58</v>
      </c>
      <c r="D40" s="195" t="s">
        <v>41</v>
      </c>
      <c r="E40" s="196" t="s">
        <v>41</v>
      </c>
      <c r="F40" s="99">
        <v>4</v>
      </c>
      <c r="G40" s="66">
        <f t="shared" si="1"/>
        <v>20</v>
      </c>
      <c r="H40" s="1"/>
    </row>
    <row r="41" spans="1:8" ht="24" x14ac:dyDescent="0.55000000000000004">
      <c r="C41" s="194" t="s">
        <v>154</v>
      </c>
      <c r="D41" s="195" t="s">
        <v>41</v>
      </c>
      <c r="E41" s="196" t="s">
        <v>41</v>
      </c>
      <c r="F41" s="99">
        <v>1</v>
      </c>
      <c r="G41" s="66">
        <f t="shared" si="1"/>
        <v>5</v>
      </c>
      <c r="H41" s="1"/>
    </row>
    <row r="42" spans="1:8" ht="24" x14ac:dyDescent="0.55000000000000004">
      <c r="C42" s="128" t="s">
        <v>97</v>
      </c>
      <c r="D42" s="154"/>
      <c r="E42" s="155"/>
      <c r="F42" s="104">
        <v>10</v>
      </c>
      <c r="G42" s="132">
        <f t="shared" si="1"/>
        <v>50</v>
      </c>
      <c r="H42" s="1"/>
    </row>
    <row r="43" spans="1:8" ht="24" x14ac:dyDescent="0.55000000000000004">
      <c r="C43" s="188" t="s">
        <v>81</v>
      </c>
      <c r="D43" s="189" t="s">
        <v>55</v>
      </c>
      <c r="E43" s="190" t="s">
        <v>55</v>
      </c>
      <c r="F43" s="99">
        <v>3</v>
      </c>
      <c r="G43" s="66">
        <f t="shared" si="1"/>
        <v>15</v>
      </c>
      <c r="H43" s="1"/>
    </row>
    <row r="44" spans="1:8" ht="24" x14ac:dyDescent="0.55000000000000004">
      <c r="C44" s="188" t="s">
        <v>163</v>
      </c>
      <c r="D44" s="189" t="s">
        <v>55</v>
      </c>
      <c r="E44" s="190" t="s">
        <v>55</v>
      </c>
      <c r="F44" s="99">
        <v>1</v>
      </c>
      <c r="G44" s="66">
        <f t="shared" si="1"/>
        <v>5</v>
      </c>
      <c r="H44" s="1"/>
    </row>
    <row r="45" spans="1:8" ht="24" x14ac:dyDescent="0.55000000000000004">
      <c r="C45" s="188" t="s">
        <v>57</v>
      </c>
      <c r="D45" s="189" t="s">
        <v>55</v>
      </c>
      <c r="E45" s="190" t="s">
        <v>55</v>
      </c>
      <c r="F45" s="99">
        <v>3</v>
      </c>
      <c r="G45" s="66">
        <f t="shared" si="1"/>
        <v>15</v>
      </c>
      <c r="H45" s="1"/>
    </row>
    <row r="46" spans="1:8" ht="24" x14ac:dyDescent="0.55000000000000004">
      <c r="C46" s="188" t="s">
        <v>101</v>
      </c>
      <c r="D46" s="189" t="s">
        <v>45</v>
      </c>
      <c r="E46" s="190" t="s">
        <v>45</v>
      </c>
      <c r="F46" s="99">
        <v>1</v>
      </c>
      <c r="G46" s="66">
        <f t="shared" si="1"/>
        <v>5</v>
      </c>
      <c r="H46" s="1"/>
    </row>
    <row r="47" spans="1:8" ht="24" x14ac:dyDescent="0.55000000000000004">
      <c r="C47" s="148" t="s">
        <v>138</v>
      </c>
      <c r="D47" s="149"/>
      <c r="E47" s="150"/>
      <c r="F47" s="99">
        <v>2</v>
      </c>
      <c r="G47" s="66">
        <f t="shared" si="1"/>
        <v>10</v>
      </c>
      <c r="H47" s="1"/>
    </row>
    <row r="48" spans="1:8" ht="24" x14ac:dyDescent="0.55000000000000004">
      <c r="C48" s="136" t="s">
        <v>98</v>
      </c>
      <c r="D48" s="149"/>
      <c r="E48" s="150"/>
      <c r="F48" s="104">
        <v>3</v>
      </c>
      <c r="G48" s="132">
        <f t="shared" si="1"/>
        <v>15</v>
      </c>
      <c r="H48" s="1"/>
    </row>
    <row r="49" spans="1:8" ht="24" x14ac:dyDescent="0.55000000000000004">
      <c r="C49" s="188" t="s">
        <v>60</v>
      </c>
      <c r="D49" s="189" t="s">
        <v>55</v>
      </c>
      <c r="E49" s="190" t="s">
        <v>55</v>
      </c>
      <c r="F49" s="99">
        <v>1</v>
      </c>
      <c r="G49" s="66">
        <f t="shared" si="1"/>
        <v>5</v>
      </c>
      <c r="H49" s="1"/>
    </row>
    <row r="50" spans="1:8" ht="24" x14ac:dyDescent="0.55000000000000004">
      <c r="C50" s="188" t="s">
        <v>59</v>
      </c>
      <c r="D50" s="189" t="s">
        <v>55</v>
      </c>
      <c r="E50" s="190" t="s">
        <v>55</v>
      </c>
      <c r="F50" s="99">
        <v>2</v>
      </c>
      <c r="G50" s="66">
        <f t="shared" si="1"/>
        <v>10</v>
      </c>
      <c r="H50" s="1"/>
    </row>
    <row r="51" spans="1:8" ht="24" x14ac:dyDescent="0.55000000000000004">
      <c r="C51" s="136" t="s">
        <v>179</v>
      </c>
      <c r="D51" s="149"/>
      <c r="E51" s="150"/>
      <c r="F51" s="104">
        <v>1</v>
      </c>
      <c r="G51" s="132">
        <f t="shared" si="1"/>
        <v>5</v>
      </c>
      <c r="H51" s="1"/>
    </row>
    <row r="52" spans="1:8" ht="24" x14ac:dyDescent="0.55000000000000004">
      <c r="C52" s="188" t="s">
        <v>165</v>
      </c>
      <c r="D52" s="189" t="s">
        <v>55</v>
      </c>
      <c r="E52" s="190" t="s">
        <v>55</v>
      </c>
      <c r="F52" s="99">
        <v>1</v>
      </c>
      <c r="G52" s="66">
        <f t="shared" si="1"/>
        <v>5</v>
      </c>
      <c r="H52" s="1"/>
    </row>
    <row r="53" spans="1:8" ht="24" x14ac:dyDescent="0.55000000000000004">
      <c r="C53" s="137" t="s">
        <v>79</v>
      </c>
      <c r="D53" s="179"/>
      <c r="E53" s="179"/>
      <c r="F53" s="104">
        <v>1</v>
      </c>
      <c r="G53" s="132">
        <f t="shared" si="1"/>
        <v>5</v>
      </c>
      <c r="H53" s="1"/>
    </row>
    <row r="54" spans="1:8" ht="24" x14ac:dyDescent="0.55000000000000004">
      <c r="C54" s="260" t="s">
        <v>180</v>
      </c>
      <c r="D54" s="261"/>
      <c r="E54" s="262"/>
      <c r="F54" s="65">
        <v>1</v>
      </c>
      <c r="G54" s="66">
        <f t="shared" si="1"/>
        <v>5</v>
      </c>
      <c r="H54" s="1"/>
    </row>
    <row r="55" spans="1:8" ht="24.75" thickBot="1" x14ac:dyDescent="0.6">
      <c r="C55" s="203" t="s">
        <v>6</v>
      </c>
      <c r="D55" s="204"/>
      <c r="E55" s="205"/>
      <c r="F55" s="138">
        <v>20</v>
      </c>
      <c r="G55" s="139">
        <f t="shared" si="1"/>
        <v>100</v>
      </c>
      <c r="H55" s="1"/>
    </row>
    <row r="56" spans="1:8" ht="24" thickTop="1" x14ac:dyDescent="0.55000000000000004">
      <c r="C56" s="4"/>
      <c r="D56" s="4"/>
      <c r="E56" s="5"/>
      <c r="G56" s="1"/>
      <c r="H56" s="1"/>
    </row>
    <row r="57" spans="1:8" s="8" customFormat="1" ht="24" x14ac:dyDescent="0.55000000000000004">
      <c r="A57" s="14"/>
      <c r="B57" s="8" t="s">
        <v>102</v>
      </c>
      <c r="E57" s="68"/>
      <c r="F57" s="68"/>
      <c r="G57" s="68"/>
    </row>
    <row r="58" spans="1:8" s="8" customFormat="1" ht="24" x14ac:dyDescent="0.55000000000000004">
      <c r="A58" s="8" t="s">
        <v>181</v>
      </c>
      <c r="E58" s="68"/>
      <c r="F58" s="68"/>
      <c r="G58" s="68"/>
    </row>
    <row r="59" spans="1:8" s="8" customFormat="1" ht="24" x14ac:dyDescent="0.55000000000000004">
      <c r="B59" s="8" t="s">
        <v>182</v>
      </c>
      <c r="F59" s="68"/>
      <c r="G59" s="68"/>
      <c r="H59" s="68"/>
    </row>
    <row r="60" spans="1:8" s="8" customFormat="1" ht="24" x14ac:dyDescent="0.55000000000000004">
      <c r="F60" s="147"/>
      <c r="G60" s="147"/>
      <c r="H60" s="147"/>
    </row>
    <row r="61" spans="1:8" s="8" customFormat="1" ht="24" x14ac:dyDescent="0.55000000000000004">
      <c r="F61" s="147"/>
      <c r="G61" s="147"/>
      <c r="H61" s="147"/>
    </row>
    <row r="62" spans="1:8" s="8" customFormat="1" ht="24" x14ac:dyDescent="0.55000000000000004">
      <c r="F62" s="147"/>
      <c r="G62" s="147"/>
      <c r="H62" s="147"/>
    </row>
    <row r="63" spans="1:8" s="8" customFormat="1" ht="24" x14ac:dyDescent="0.55000000000000004">
      <c r="F63" s="147"/>
      <c r="G63" s="147"/>
      <c r="H63" s="147"/>
    </row>
    <row r="64" spans="1:8" s="8" customFormat="1" ht="24" x14ac:dyDescent="0.55000000000000004">
      <c r="F64" s="147"/>
      <c r="G64" s="147"/>
      <c r="H64" s="147"/>
    </row>
    <row r="65" spans="1:8" s="8" customFormat="1" ht="24" x14ac:dyDescent="0.55000000000000004">
      <c r="F65" s="147"/>
      <c r="G65" s="147"/>
      <c r="H65" s="147"/>
    </row>
    <row r="66" spans="1:8" s="8" customFormat="1" ht="24" x14ac:dyDescent="0.55000000000000004">
      <c r="F66" s="147"/>
      <c r="G66" s="147"/>
      <c r="H66" s="147"/>
    </row>
    <row r="67" spans="1:8" s="8" customFormat="1" ht="24" x14ac:dyDescent="0.55000000000000004">
      <c r="F67" s="147"/>
      <c r="G67" s="147"/>
      <c r="H67" s="147"/>
    </row>
    <row r="68" spans="1:8" x14ac:dyDescent="0.55000000000000004">
      <c r="A68" s="187" t="s">
        <v>26</v>
      </c>
      <c r="B68" s="187"/>
      <c r="C68" s="187"/>
      <c r="D68" s="187"/>
      <c r="E68" s="187"/>
      <c r="F68" s="187"/>
      <c r="G68" s="187"/>
      <c r="H68" s="187"/>
    </row>
    <row r="69" spans="1:8" x14ac:dyDescent="0.55000000000000004">
      <c r="A69" s="153"/>
      <c r="B69" s="153"/>
      <c r="C69" s="153"/>
      <c r="D69" s="153"/>
      <c r="E69" s="153"/>
      <c r="F69" s="153"/>
      <c r="G69" s="153"/>
      <c r="H69" s="153"/>
    </row>
    <row r="70" spans="1:8" x14ac:dyDescent="0.55000000000000004">
      <c r="A70" s="153"/>
      <c r="B70" s="153"/>
      <c r="C70" s="153"/>
      <c r="D70" s="153"/>
      <c r="E70" s="153"/>
      <c r="F70" s="153"/>
      <c r="G70" s="153"/>
      <c r="H70" s="153"/>
    </row>
    <row r="71" spans="1:8" s="8" customFormat="1" ht="24" x14ac:dyDescent="0.55000000000000004">
      <c r="A71" s="17" t="s">
        <v>83</v>
      </c>
      <c r="E71" s="68"/>
      <c r="F71" s="68"/>
      <c r="G71" s="68"/>
    </row>
    <row r="72" spans="1:8" s="8" customFormat="1" ht="24.75" thickBot="1" x14ac:dyDescent="0.6">
      <c r="B72" s="8" t="s">
        <v>84</v>
      </c>
      <c r="F72" s="16"/>
      <c r="G72" s="16"/>
      <c r="H72" s="16"/>
    </row>
    <row r="73" spans="1:8" s="8" customFormat="1" ht="24.75" thickTop="1" x14ac:dyDescent="0.55000000000000004">
      <c r="C73" s="269" t="s">
        <v>7</v>
      </c>
      <c r="D73" s="269"/>
      <c r="E73" s="269"/>
      <c r="F73" s="98" t="s">
        <v>4</v>
      </c>
      <c r="G73" s="101" t="s">
        <v>5</v>
      </c>
      <c r="H73" s="58"/>
    </row>
    <row r="74" spans="1:8" s="8" customFormat="1" ht="24" x14ac:dyDescent="0.55000000000000004">
      <c r="C74" s="188" t="s">
        <v>8</v>
      </c>
      <c r="D74" s="189"/>
      <c r="E74" s="190"/>
      <c r="F74" s="99">
        <v>13</v>
      </c>
      <c r="G74" s="66">
        <f t="shared" ref="G74:G79" si="2">F74*100/F$79</f>
        <v>28.888888888888889</v>
      </c>
      <c r="H74" s="86"/>
    </row>
    <row r="75" spans="1:8" s="8" customFormat="1" ht="24" x14ac:dyDescent="0.55000000000000004">
      <c r="C75" s="188" t="s">
        <v>52</v>
      </c>
      <c r="D75" s="189"/>
      <c r="E75" s="190"/>
      <c r="F75" s="70">
        <v>12</v>
      </c>
      <c r="G75" s="66">
        <f t="shared" si="2"/>
        <v>26.666666666666668</v>
      </c>
      <c r="H75" s="58"/>
    </row>
    <row r="76" spans="1:8" s="8" customFormat="1" ht="24" x14ac:dyDescent="0.55000000000000004">
      <c r="C76" s="188" t="s">
        <v>38</v>
      </c>
      <c r="D76" s="189"/>
      <c r="E76" s="190"/>
      <c r="F76" s="99">
        <v>8</v>
      </c>
      <c r="G76" s="66">
        <f t="shared" si="2"/>
        <v>17.777777777777779</v>
      </c>
      <c r="H76" s="86"/>
    </row>
    <row r="77" spans="1:8" s="8" customFormat="1" ht="24" x14ac:dyDescent="0.55000000000000004">
      <c r="C77" s="188" t="s">
        <v>61</v>
      </c>
      <c r="D77" s="189"/>
      <c r="E77" s="190"/>
      <c r="F77" s="99">
        <v>6</v>
      </c>
      <c r="G77" s="66">
        <f t="shared" si="2"/>
        <v>13.333333333333334</v>
      </c>
      <c r="H77" s="86"/>
    </row>
    <row r="78" spans="1:8" s="8" customFormat="1" ht="24" x14ac:dyDescent="0.55000000000000004">
      <c r="C78" s="188" t="s">
        <v>82</v>
      </c>
      <c r="D78" s="189"/>
      <c r="E78" s="190"/>
      <c r="F78" s="99">
        <v>6</v>
      </c>
      <c r="G78" s="66">
        <f t="shared" si="2"/>
        <v>13.333333333333334</v>
      </c>
      <c r="H78" s="86"/>
    </row>
    <row r="79" spans="1:8" s="8" customFormat="1" ht="24.75" thickBot="1" x14ac:dyDescent="0.6">
      <c r="C79" s="257" t="s">
        <v>6</v>
      </c>
      <c r="D79" s="258"/>
      <c r="E79" s="259"/>
      <c r="F79" s="21">
        <f>SUM(F74:F78)</f>
        <v>45</v>
      </c>
      <c r="G79" s="49">
        <f t="shared" si="2"/>
        <v>100</v>
      </c>
      <c r="H79" s="58"/>
    </row>
    <row r="80" spans="1:8" s="8" customFormat="1" ht="24.75" thickTop="1" x14ac:dyDescent="0.55000000000000004">
      <c r="F80" s="58"/>
      <c r="G80" s="58"/>
      <c r="H80" s="58"/>
    </row>
    <row r="81" spans="1:9" s="8" customFormat="1" ht="24" x14ac:dyDescent="0.55000000000000004">
      <c r="A81" s="14"/>
      <c r="B81" s="8" t="s">
        <v>39</v>
      </c>
      <c r="E81" s="86"/>
      <c r="F81" s="86"/>
      <c r="G81" s="86"/>
    </row>
    <row r="82" spans="1:9" s="8" customFormat="1" ht="24" x14ac:dyDescent="0.55000000000000004">
      <c r="A82" s="8" t="s">
        <v>210</v>
      </c>
      <c r="E82" s="86"/>
      <c r="F82" s="86"/>
      <c r="G82" s="86"/>
    </row>
    <row r="83" spans="1:9" s="8" customFormat="1" ht="24" x14ac:dyDescent="0.55000000000000004">
      <c r="B83" s="8" t="s">
        <v>175</v>
      </c>
      <c r="F83" s="86"/>
      <c r="G83" s="86"/>
      <c r="H83" s="86"/>
    </row>
    <row r="84" spans="1:9" x14ac:dyDescent="0.55000000000000004">
      <c r="B84" s="3"/>
      <c r="C84" s="3"/>
      <c r="D84" s="3"/>
      <c r="E84" s="3"/>
      <c r="I84" s="6"/>
    </row>
    <row r="85" spans="1:9" x14ac:dyDescent="0.55000000000000004">
      <c r="B85" s="3"/>
      <c r="C85" s="3"/>
      <c r="D85" s="3"/>
      <c r="E85" s="3"/>
      <c r="I85" s="6"/>
    </row>
    <row r="86" spans="1:9" x14ac:dyDescent="0.55000000000000004">
      <c r="B86" s="3"/>
      <c r="C86" s="3"/>
      <c r="D86" s="3"/>
      <c r="E86" s="3"/>
      <c r="I86" s="6"/>
    </row>
    <row r="87" spans="1:9" x14ac:dyDescent="0.55000000000000004">
      <c r="B87" s="3"/>
      <c r="C87" s="3"/>
      <c r="D87" s="3"/>
      <c r="E87" s="3"/>
      <c r="I87" s="6"/>
    </row>
    <row r="88" spans="1:9" x14ac:dyDescent="0.55000000000000004">
      <c r="B88" s="3"/>
      <c r="C88" s="3"/>
      <c r="D88" s="3"/>
      <c r="E88" s="3"/>
      <c r="I88" s="6"/>
    </row>
    <row r="89" spans="1:9" x14ac:dyDescent="0.55000000000000004">
      <c r="B89" s="3"/>
      <c r="C89" s="3"/>
      <c r="D89" s="3"/>
      <c r="E89" s="3"/>
      <c r="I89" s="6"/>
    </row>
    <row r="90" spans="1:9" x14ac:dyDescent="0.55000000000000004">
      <c r="B90" s="3"/>
      <c r="C90" s="3"/>
      <c r="D90" s="3"/>
      <c r="E90" s="3"/>
      <c r="I90" s="6"/>
    </row>
    <row r="91" spans="1:9" x14ac:dyDescent="0.55000000000000004">
      <c r="B91" s="3"/>
      <c r="C91" s="3"/>
      <c r="D91" s="3"/>
      <c r="E91" s="3"/>
      <c r="I91" s="6"/>
    </row>
    <row r="92" spans="1:9" x14ac:dyDescent="0.55000000000000004">
      <c r="B92" s="3"/>
      <c r="C92" s="3"/>
      <c r="D92" s="3"/>
      <c r="E92" s="3"/>
      <c r="I92" s="6"/>
    </row>
    <row r="93" spans="1:9" x14ac:dyDescent="0.55000000000000004">
      <c r="B93" s="3"/>
      <c r="C93" s="3"/>
      <c r="D93" s="3"/>
      <c r="E93" s="3"/>
      <c r="I93" s="6"/>
    </row>
    <row r="94" spans="1:9" x14ac:dyDescent="0.55000000000000004">
      <c r="B94" s="3"/>
      <c r="C94" s="3"/>
      <c r="D94" s="3"/>
      <c r="E94" s="3"/>
      <c r="I94" s="6"/>
    </row>
    <row r="95" spans="1:9" x14ac:dyDescent="0.55000000000000004">
      <c r="B95" s="3"/>
      <c r="C95" s="3"/>
      <c r="D95" s="3"/>
      <c r="E95" s="3"/>
      <c r="I95" s="6"/>
    </row>
    <row r="96" spans="1:9" x14ac:dyDescent="0.55000000000000004">
      <c r="B96" s="3"/>
      <c r="C96" s="3"/>
      <c r="D96" s="3"/>
      <c r="E96" s="3"/>
      <c r="I96" s="6"/>
    </row>
    <row r="97" spans="1:9" x14ac:dyDescent="0.55000000000000004">
      <c r="B97" s="3"/>
      <c r="C97" s="3"/>
      <c r="D97" s="3"/>
      <c r="E97" s="3"/>
      <c r="I97" s="6"/>
    </row>
    <row r="98" spans="1:9" x14ac:dyDescent="0.55000000000000004">
      <c r="B98" s="3"/>
      <c r="C98" s="3"/>
      <c r="D98" s="3"/>
      <c r="E98" s="3"/>
      <c r="I98" s="6"/>
    </row>
    <row r="99" spans="1:9" x14ac:dyDescent="0.55000000000000004">
      <c r="B99" s="3"/>
      <c r="C99" s="3"/>
      <c r="D99" s="3"/>
      <c r="E99" s="3"/>
      <c r="I99" s="6"/>
    </row>
    <row r="100" spans="1:9" x14ac:dyDescent="0.55000000000000004">
      <c r="B100" s="3"/>
      <c r="C100" s="3"/>
      <c r="D100" s="3"/>
      <c r="E100" s="3"/>
      <c r="I100" s="6"/>
    </row>
    <row r="101" spans="1:9" x14ac:dyDescent="0.55000000000000004">
      <c r="B101" s="3"/>
      <c r="C101" s="3"/>
      <c r="D101" s="3"/>
      <c r="E101" s="3"/>
      <c r="I101" s="6"/>
    </row>
    <row r="102" spans="1:9" x14ac:dyDescent="0.55000000000000004">
      <c r="B102" s="3"/>
      <c r="C102" s="3"/>
      <c r="D102" s="3"/>
      <c r="E102" s="3"/>
      <c r="I102" s="6"/>
    </row>
    <row r="103" spans="1:9" x14ac:dyDescent="0.55000000000000004">
      <c r="A103" s="187" t="s">
        <v>35</v>
      </c>
      <c r="B103" s="187"/>
      <c r="C103" s="187"/>
      <c r="D103" s="187"/>
      <c r="E103" s="187"/>
      <c r="F103" s="187"/>
      <c r="G103" s="187"/>
      <c r="H103" s="187"/>
      <c r="I103" s="89"/>
    </row>
    <row r="104" spans="1:9" x14ac:dyDescent="0.55000000000000004">
      <c r="A104" s="120"/>
      <c r="B104" s="120"/>
      <c r="C104" s="120"/>
      <c r="D104" s="120"/>
      <c r="E104" s="120"/>
      <c r="F104" s="120"/>
      <c r="G104" s="120"/>
      <c r="H104" s="120"/>
      <c r="I104" s="89"/>
    </row>
    <row r="105" spans="1:9" s="8" customFormat="1" ht="24" x14ac:dyDescent="0.55000000000000004">
      <c r="B105" s="9" t="s">
        <v>32</v>
      </c>
      <c r="F105" s="16"/>
      <c r="G105" s="16"/>
      <c r="H105" s="16"/>
    </row>
    <row r="106" spans="1:9" s="14" customFormat="1" ht="25.5" customHeight="1" thickBot="1" x14ac:dyDescent="0.6">
      <c r="B106" s="48" t="s">
        <v>168</v>
      </c>
      <c r="F106" s="62"/>
      <c r="G106" s="62"/>
      <c r="H106" s="62"/>
    </row>
    <row r="107" spans="1:9" s="8" customFormat="1" ht="24.75" thickTop="1" x14ac:dyDescent="0.55000000000000004">
      <c r="B107" s="232" t="s">
        <v>9</v>
      </c>
      <c r="C107" s="233"/>
      <c r="D107" s="233"/>
      <c r="E107" s="234"/>
      <c r="F107" s="238"/>
      <c r="G107" s="197" t="s">
        <v>10</v>
      </c>
      <c r="H107" s="197" t="s">
        <v>11</v>
      </c>
    </row>
    <row r="108" spans="1:9" s="8" customFormat="1" ht="24.75" thickBot="1" x14ac:dyDescent="0.6">
      <c r="B108" s="235"/>
      <c r="C108" s="236"/>
      <c r="D108" s="236"/>
      <c r="E108" s="237"/>
      <c r="F108" s="239"/>
      <c r="G108" s="198"/>
      <c r="H108" s="198"/>
    </row>
    <row r="109" spans="1:9" s="8" customFormat="1" ht="24.75" thickTop="1" x14ac:dyDescent="0.55000000000000004">
      <c r="B109" s="177" t="s">
        <v>22</v>
      </c>
      <c r="C109" s="151"/>
      <c r="D109" s="151"/>
      <c r="E109" s="152"/>
      <c r="F109" s="61"/>
      <c r="G109" s="18"/>
      <c r="H109" s="61"/>
      <c r="I109" s="10"/>
    </row>
    <row r="110" spans="1:9" s="8" customFormat="1" ht="24" x14ac:dyDescent="0.55000000000000004">
      <c r="B110" s="200" t="s">
        <v>170</v>
      </c>
      <c r="C110" s="201"/>
      <c r="D110" s="201"/>
      <c r="E110" s="202"/>
      <c r="F110" s="252">
        <f>คีย์ข้อมูล!S22</f>
        <v>2.4500000000000002</v>
      </c>
      <c r="G110" s="248">
        <f>คีย์ข้อมูล!S23</f>
        <v>1.0500626547722611</v>
      </c>
      <c r="H110" s="250" t="str">
        <f t="shared" ref="H110" si="3">IF(F110&gt;4.5,"มากที่สุด",IF(F110&gt;3.5,"มาก",IF(F110&gt;2.5,"ปานกลาง",IF(F110&gt;1.5,"น้อย",IF(F110&lt;=1.5,"น้อยที่สุด")))))</f>
        <v>น้อย</v>
      </c>
      <c r="I110" s="10"/>
    </row>
    <row r="111" spans="1:9" s="8" customFormat="1" ht="24" x14ac:dyDescent="0.55000000000000004">
      <c r="B111" s="254" t="s">
        <v>171</v>
      </c>
      <c r="C111" s="255"/>
      <c r="D111" s="255"/>
      <c r="E111" s="256"/>
      <c r="F111" s="253"/>
      <c r="G111" s="249"/>
      <c r="H111" s="251"/>
      <c r="I111" s="10"/>
    </row>
    <row r="112" spans="1:9" s="8" customFormat="1" ht="24.75" thickBot="1" x14ac:dyDescent="0.6">
      <c r="B112" s="229" t="s">
        <v>23</v>
      </c>
      <c r="C112" s="230"/>
      <c r="D112" s="230"/>
      <c r="E112" s="231"/>
      <c r="F112" s="23">
        <f>คีย์ข้อมูล!S25</f>
        <v>2.4500000000000002</v>
      </c>
      <c r="G112" s="24">
        <f>คีย์ข้อมูล!S24</f>
        <v>1.0500626547722611</v>
      </c>
      <c r="H112" s="73" t="str">
        <f t="shared" ref="H112" si="4">IF(F112&gt;4.5,"มากที่สุด",IF(F112&gt;3.5,"มาก",IF(F112&gt;2.5,"ปานกลาง",IF(F112&gt;1.5,"น้อย",IF(F112&lt;=1.5,"น้อยที่สุด")))))</f>
        <v>น้อย</v>
      </c>
    </row>
    <row r="113" spans="1:10" s="8" customFormat="1" ht="24.75" thickTop="1" x14ac:dyDescent="0.55000000000000004">
      <c r="B113" s="126" t="s">
        <v>24</v>
      </c>
      <c r="C113" s="127"/>
      <c r="D113" s="127"/>
      <c r="E113" s="26"/>
      <c r="F113" s="27"/>
      <c r="G113" s="27"/>
      <c r="H113" s="26"/>
    </row>
    <row r="114" spans="1:10" s="8" customFormat="1" ht="24" x14ac:dyDescent="0.55000000000000004">
      <c r="B114" s="200" t="s">
        <v>172</v>
      </c>
      <c r="C114" s="201"/>
      <c r="D114" s="201"/>
      <c r="E114" s="202"/>
      <c r="F114" s="252">
        <f>คีย์ข้อมูล!T22</f>
        <v>4</v>
      </c>
      <c r="G114" s="248">
        <f>คีย์ข้อมูล!T23</f>
        <v>0.7254762501100116</v>
      </c>
      <c r="H114" s="250" t="str">
        <f t="shared" ref="H114" si="5">IF(F114&gt;4.5,"มากที่สุด",IF(F114&gt;3.5,"มาก",IF(F114&gt;2.5,"ปานกลาง",IF(F114&gt;1.5,"น้อย",IF(F114&lt;=1.5,"น้อยที่สุด")))))</f>
        <v>มาก</v>
      </c>
    </row>
    <row r="115" spans="1:10" s="8" customFormat="1" ht="24" x14ac:dyDescent="0.55000000000000004">
      <c r="B115" s="191" t="s">
        <v>171</v>
      </c>
      <c r="C115" s="192"/>
      <c r="D115" s="192"/>
      <c r="E115" s="193"/>
      <c r="F115" s="253"/>
      <c r="G115" s="249"/>
      <c r="H115" s="251"/>
    </row>
    <row r="116" spans="1:10" s="8" customFormat="1" ht="24.75" thickBot="1" x14ac:dyDescent="0.6">
      <c r="B116" s="229" t="s">
        <v>23</v>
      </c>
      <c r="C116" s="230"/>
      <c r="D116" s="230"/>
      <c r="E116" s="231"/>
      <c r="F116" s="24">
        <f>คีย์ข้อมูล!T25</f>
        <v>4</v>
      </c>
      <c r="G116" s="28">
        <f>คีย์ข้อมูล!T24</f>
        <v>0.7254762501100116</v>
      </c>
      <c r="H116" s="25" t="str">
        <f t="shared" ref="H116" si="6">IF(F116&gt;4.5,"มากที่สุด",IF(F116&gt;3.5,"มาก",IF(F116&gt;2.5,"ปานกลาง",IF(F116&gt;1.5,"น้อย",IF(F116&lt;=1.5,"น้อยที่สุด")))))</f>
        <v>มาก</v>
      </c>
      <c r="J116" s="29"/>
    </row>
    <row r="117" spans="1:10" s="8" customFormat="1" ht="24.75" thickTop="1" x14ac:dyDescent="0.55000000000000004">
      <c r="B117" s="10"/>
      <c r="C117" s="10"/>
      <c r="D117" s="10"/>
      <c r="E117" s="10"/>
      <c r="F117" s="30"/>
      <c r="G117" s="30"/>
      <c r="H117" s="30"/>
    </row>
    <row r="118" spans="1:10" s="8" customFormat="1" ht="24" x14ac:dyDescent="0.55000000000000004">
      <c r="B118" s="14"/>
      <c r="C118" s="14" t="s">
        <v>40</v>
      </c>
      <c r="D118" s="14"/>
      <c r="E118" s="14"/>
      <c r="F118" s="14"/>
      <c r="G118" s="14"/>
      <c r="H118" s="14"/>
      <c r="I118" s="14"/>
      <c r="J118" s="14"/>
    </row>
    <row r="119" spans="1:10" s="8" customFormat="1" ht="24" x14ac:dyDescent="0.55000000000000004">
      <c r="B119" s="14" t="s">
        <v>173</v>
      </c>
      <c r="C119" s="14"/>
      <c r="D119" s="14"/>
      <c r="E119" s="14"/>
      <c r="F119" s="14"/>
      <c r="G119" s="14"/>
      <c r="H119" s="14"/>
      <c r="I119" s="14"/>
      <c r="J119" s="14"/>
    </row>
    <row r="120" spans="1:10" s="8" customFormat="1" ht="24" x14ac:dyDescent="0.55000000000000004">
      <c r="B120" s="14" t="s">
        <v>174</v>
      </c>
      <c r="C120" s="14"/>
      <c r="D120" s="14"/>
      <c r="E120" s="14"/>
      <c r="F120" s="14"/>
      <c r="G120" s="14"/>
      <c r="H120" s="14"/>
      <c r="I120" s="14"/>
      <c r="J120" s="14"/>
    </row>
    <row r="121" spans="1:10" s="8" customFormat="1" ht="24" x14ac:dyDescent="0.55000000000000004">
      <c r="A121" s="60"/>
      <c r="B121" s="60"/>
      <c r="C121" s="60"/>
      <c r="D121" s="60"/>
      <c r="E121" s="60"/>
      <c r="F121" s="60"/>
      <c r="G121" s="14"/>
      <c r="H121" s="14"/>
    </row>
    <row r="122" spans="1:10" s="8" customFormat="1" ht="24" x14ac:dyDescent="0.55000000000000004">
      <c r="B122" s="14"/>
      <c r="C122" s="14"/>
      <c r="D122" s="14"/>
      <c r="E122" s="14"/>
      <c r="F122" s="14"/>
      <c r="G122" s="14"/>
      <c r="H122" s="14"/>
      <c r="I122" s="14"/>
      <c r="J122" s="14"/>
    </row>
    <row r="123" spans="1:10" s="8" customFormat="1" ht="24" x14ac:dyDescent="0.55000000000000004">
      <c r="B123" s="14"/>
      <c r="C123" s="14"/>
      <c r="D123" s="14"/>
      <c r="E123" s="14"/>
      <c r="F123" s="14"/>
      <c r="G123" s="14"/>
      <c r="H123" s="14"/>
      <c r="I123" s="14"/>
      <c r="J123" s="14"/>
    </row>
    <row r="124" spans="1:10" s="8" customFormat="1" ht="24" x14ac:dyDescent="0.55000000000000004">
      <c r="B124" s="14"/>
      <c r="C124" s="14"/>
      <c r="D124" s="14"/>
      <c r="E124" s="14"/>
      <c r="F124" s="14"/>
      <c r="G124" s="14"/>
      <c r="H124" s="14"/>
      <c r="I124" s="14"/>
      <c r="J124" s="14"/>
    </row>
    <row r="125" spans="1:10" s="8" customFormat="1" ht="24" x14ac:dyDescent="0.55000000000000004">
      <c r="B125" s="14"/>
      <c r="C125" s="14"/>
      <c r="D125" s="14"/>
      <c r="E125" s="14"/>
      <c r="F125" s="14"/>
      <c r="G125" s="14"/>
      <c r="H125" s="14"/>
      <c r="I125" s="14"/>
      <c r="J125" s="14"/>
    </row>
    <row r="126" spans="1:10" s="8" customFormat="1" ht="24" x14ac:dyDescent="0.55000000000000004">
      <c r="B126" s="14"/>
      <c r="C126" s="14"/>
      <c r="D126" s="14"/>
      <c r="E126" s="14"/>
      <c r="F126" s="14"/>
      <c r="G126" s="14"/>
      <c r="H126" s="14"/>
      <c r="I126" s="14"/>
      <c r="J126" s="14"/>
    </row>
    <row r="127" spans="1:10" s="8" customFormat="1" ht="24" x14ac:dyDescent="0.55000000000000004">
      <c r="B127" s="14"/>
      <c r="C127" s="14"/>
      <c r="D127" s="14"/>
      <c r="E127" s="14"/>
      <c r="F127" s="14"/>
      <c r="G127" s="14"/>
      <c r="H127" s="14"/>
      <c r="I127" s="14"/>
      <c r="J127" s="14"/>
    </row>
    <row r="128" spans="1:10" s="8" customFormat="1" ht="24" x14ac:dyDescent="0.55000000000000004">
      <c r="B128" s="14"/>
      <c r="C128" s="14"/>
      <c r="D128" s="14"/>
      <c r="E128" s="14"/>
      <c r="F128" s="14"/>
      <c r="G128" s="14"/>
      <c r="H128" s="14"/>
      <c r="I128" s="14"/>
      <c r="J128" s="14"/>
    </row>
    <row r="129" spans="2:10" s="8" customFormat="1" ht="24" x14ac:dyDescent="0.55000000000000004">
      <c r="B129" s="14"/>
      <c r="C129" s="14"/>
      <c r="D129" s="14"/>
      <c r="E129" s="14"/>
      <c r="F129" s="14"/>
      <c r="G129" s="14"/>
      <c r="H129" s="14"/>
      <c r="I129" s="14"/>
      <c r="J129" s="14"/>
    </row>
    <row r="130" spans="2:10" s="8" customFormat="1" ht="24" x14ac:dyDescent="0.55000000000000004">
      <c r="B130" s="14"/>
      <c r="C130" s="14"/>
      <c r="D130" s="14"/>
      <c r="E130" s="14"/>
      <c r="F130" s="14"/>
      <c r="G130" s="14"/>
      <c r="H130" s="14"/>
      <c r="I130" s="14"/>
      <c r="J130" s="14"/>
    </row>
    <row r="131" spans="2:10" s="8" customFormat="1" ht="24" x14ac:dyDescent="0.55000000000000004">
      <c r="B131" s="14"/>
      <c r="C131" s="14"/>
      <c r="D131" s="14"/>
      <c r="E131" s="14"/>
      <c r="F131" s="14"/>
      <c r="G131" s="14"/>
      <c r="H131" s="14"/>
      <c r="I131" s="14"/>
      <c r="J131" s="14"/>
    </row>
    <row r="132" spans="2:10" s="8" customFormat="1" ht="24" x14ac:dyDescent="0.55000000000000004">
      <c r="B132" s="14"/>
      <c r="C132" s="14"/>
      <c r="D132" s="14"/>
      <c r="E132" s="14"/>
      <c r="F132" s="14"/>
      <c r="G132" s="14"/>
      <c r="H132" s="14"/>
      <c r="I132" s="14"/>
      <c r="J132" s="14"/>
    </row>
    <row r="133" spans="2:10" s="8" customFormat="1" ht="24" x14ac:dyDescent="0.55000000000000004">
      <c r="B133" s="14"/>
      <c r="C133" s="14"/>
      <c r="D133" s="14"/>
      <c r="E133" s="14"/>
      <c r="F133" s="14"/>
      <c r="G133" s="14"/>
      <c r="H133" s="14"/>
      <c r="I133" s="14"/>
      <c r="J133" s="14"/>
    </row>
    <row r="134" spans="2:10" s="8" customFormat="1" ht="24" x14ac:dyDescent="0.55000000000000004">
      <c r="B134" s="14"/>
      <c r="C134" s="14"/>
      <c r="D134" s="14"/>
      <c r="E134" s="14"/>
      <c r="F134" s="14"/>
      <c r="G134" s="14"/>
      <c r="H134" s="14"/>
      <c r="I134" s="14"/>
      <c r="J134" s="14"/>
    </row>
    <row r="135" spans="2:10" s="8" customFormat="1" ht="24" x14ac:dyDescent="0.55000000000000004">
      <c r="B135" s="14"/>
      <c r="C135" s="14"/>
      <c r="D135" s="14"/>
      <c r="E135" s="14"/>
      <c r="F135" s="14"/>
      <c r="G135" s="14"/>
      <c r="H135" s="14"/>
      <c r="I135" s="14"/>
      <c r="J135" s="14"/>
    </row>
    <row r="136" spans="2:10" s="8" customFormat="1" ht="24" x14ac:dyDescent="0.55000000000000004">
      <c r="B136" s="14"/>
      <c r="C136" s="14"/>
      <c r="D136" s="14"/>
      <c r="E136" s="14"/>
      <c r="F136" s="14"/>
      <c r="G136" s="14"/>
      <c r="H136" s="14"/>
      <c r="I136" s="14"/>
      <c r="J136" s="14"/>
    </row>
    <row r="137" spans="2:10" s="8" customFormat="1" ht="24" x14ac:dyDescent="0.55000000000000004">
      <c r="B137" s="240" t="s">
        <v>63</v>
      </c>
      <c r="C137" s="240"/>
      <c r="D137" s="240"/>
      <c r="E137" s="240"/>
      <c r="F137" s="240"/>
      <c r="G137" s="240"/>
      <c r="H137" s="240"/>
    </row>
    <row r="138" spans="2:10" s="8" customFormat="1" ht="24" x14ac:dyDescent="0.55000000000000004">
      <c r="B138" s="59"/>
      <c r="C138" s="59"/>
      <c r="D138" s="59"/>
      <c r="E138" s="59"/>
      <c r="F138" s="59"/>
      <c r="G138" s="59"/>
      <c r="H138" s="59"/>
    </row>
    <row r="139" spans="2:10" s="11" customFormat="1" ht="24.75" thickBot="1" x14ac:dyDescent="0.6">
      <c r="B139" s="31" t="s">
        <v>169</v>
      </c>
      <c r="F139" s="12"/>
      <c r="G139" s="12"/>
      <c r="H139" s="12"/>
    </row>
    <row r="140" spans="2:10" s="11" customFormat="1" ht="24.75" thickTop="1" x14ac:dyDescent="0.55000000000000004">
      <c r="B140" s="223" t="s">
        <v>9</v>
      </c>
      <c r="C140" s="224"/>
      <c r="D140" s="224"/>
      <c r="E140" s="225"/>
      <c r="F140" s="241"/>
      <c r="G140" s="243" t="s">
        <v>10</v>
      </c>
      <c r="H140" s="243" t="s">
        <v>11</v>
      </c>
    </row>
    <row r="141" spans="2:10" s="11" customFormat="1" ht="19.5" customHeight="1" thickBot="1" x14ac:dyDescent="0.6">
      <c r="B141" s="226"/>
      <c r="C141" s="227"/>
      <c r="D141" s="227"/>
      <c r="E141" s="228"/>
      <c r="F141" s="242"/>
      <c r="G141" s="244"/>
      <c r="H141" s="244"/>
    </row>
    <row r="142" spans="2:10" s="11" customFormat="1" ht="24.75" thickTop="1" x14ac:dyDescent="0.55000000000000004">
      <c r="B142" s="245" t="s">
        <v>12</v>
      </c>
      <c r="C142" s="246"/>
      <c r="D142" s="246"/>
      <c r="E142" s="247"/>
      <c r="F142" s="63"/>
      <c r="G142" s="64"/>
      <c r="H142" s="64"/>
    </row>
    <row r="143" spans="2:10" s="11" customFormat="1" ht="24" x14ac:dyDescent="0.55000000000000004">
      <c r="B143" s="218" t="s">
        <v>13</v>
      </c>
      <c r="C143" s="219"/>
      <c r="D143" s="219"/>
      <c r="E143" s="220"/>
      <c r="F143" s="32">
        <f>คีย์ข้อมูล!I22</f>
        <v>4.75</v>
      </c>
      <c r="G143" s="32">
        <f>คีย์ข้อมูล!I23</f>
        <v>0.5501196042201808</v>
      </c>
      <c r="H143" s="33" t="str">
        <f>IF(F143&gt;4.5,"มากที่สุด",IF(F143&gt;3.5,"มาก",IF(F143&gt;2.5,"ปานกลาง",IF(F143&gt;1.5,"น้อย",IF(F143&lt;=1.5,"น้อยที่สุด")))))</f>
        <v>มากที่สุด</v>
      </c>
    </row>
    <row r="144" spans="2:10" s="11" customFormat="1" ht="24" x14ac:dyDescent="0.55000000000000004">
      <c r="B144" s="34" t="s">
        <v>85</v>
      </c>
      <c r="C144" s="34"/>
      <c r="D144" s="34"/>
      <c r="E144" s="34"/>
      <c r="F144" s="32">
        <f>คีย์ข้อมูล!J22</f>
        <v>4.5</v>
      </c>
      <c r="G144" s="32">
        <f>คีย์ข้อมูล!J23</f>
        <v>0.68824720161168529</v>
      </c>
      <c r="H144" s="33" t="str">
        <f>IF(F144&gt;4.5,"มากที่สุด",IF(F144&gt;3.5,"มาก",IF(F144&gt;2.5,"ปานกลาง",IF(F144&gt;1.5,"น้อย",IF(F144&lt;=1.5,"น้อยที่สุด")))))</f>
        <v>มาก</v>
      </c>
    </row>
    <row r="145" spans="2:10" s="11" customFormat="1" ht="24" x14ac:dyDescent="0.55000000000000004">
      <c r="B145" s="34" t="s">
        <v>86</v>
      </c>
      <c r="C145" s="34"/>
      <c r="D145" s="34"/>
      <c r="E145" s="34"/>
      <c r="F145" s="32">
        <f>คีย์ข้อมูล!K22</f>
        <v>4.5999999999999996</v>
      </c>
      <c r="G145" s="32">
        <f>คีย์ข้อมูล!K23</f>
        <v>0.5982430416161193</v>
      </c>
      <c r="H145" s="33" t="str">
        <f t="shared" ref="H145:H161" si="7">IF(F145&gt;4.5,"มากที่สุด",IF(F145&gt;3.5,"มาก",IF(F145&gt;2.5,"ปานกลาง",IF(F145&gt;1.5,"น้อย",IF(F145&lt;=1.5,"น้อยที่สุด")))))</f>
        <v>มากที่สุด</v>
      </c>
    </row>
    <row r="146" spans="2:10" s="11" customFormat="1" ht="24" x14ac:dyDescent="0.55000000000000004">
      <c r="B146" s="213" t="s">
        <v>14</v>
      </c>
      <c r="C146" s="214"/>
      <c r="D146" s="214"/>
      <c r="E146" s="215"/>
      <c r="F146" s="35">
        <f>คีย์ข้อมูล!K25</f>
        <v>4.6166666666666663</v>
      </c>
      <c r="G146" s="35">
        <f>คีย์ข้อมูล!K24</f>
        <v>0.6131791749276656</v>
      </c>
      <c r="H146" s="36" t="str">
        <f>IF(F146&gt;4.5,"มากที่สุด",IF(F146&gt;3.5,"มาก",IF(F146&gt;2.5,"ปานกลาง",IF(F146&gt;1.5,"น้อย",IF(F146&lt;=1.5,"น้อยที่สุด")))))</f>
        <v>มากที่สุด</v>
      </c>
      <c r="J146" s="37"/>
    </row>
    <row r="147" spans="2:10" s="11" customFormat="1" ht="24" x14ac:dyDescent="0.55000000000000004">
      <c r="B147" s="218" t="s">
        <v>15</v>
      </c>
      <c r="C147" s="219"/>
      <c r="D147" s="219"/>
      <c r="E147" s="220"/>
      <c r="F147" s="33"/>
      <c r="G147" s="33"/>
      <c r="H147" s="33"/>
    </row>
    <row r="148" spans="2:10" s="11" customFormat="1" ht="24" x14ac:dyDescent="0.55000000000000004">
      <c r="B148" s="34" t="s">
        <v>16</v>
      </c>
      <c r="C148" s="34"/>
      <c r="D148" s="34"/>
      <c r="E148" s="34"/>
      <c r="F148" s="32">
        <f>คีย์ข้อมูล!L22</f>
        <v>4.75</v>
      </c>
      <c r="G148" s="32">
        <f>คีย์ข้อมูล!L23</f>
        <v>0.5501196042201808</v>
      </c>
      <c r="H148" s="33" t="str">
        <f t="shared" si="7"/>
        <v>มากที่สุด</v>
      </c>
    </row>
    <row r="149" spans="2:10" s="11" customFormat="1" ht="24" x14ac:dyDescent="0.55000000000000004">
      <c r="B149" s="218" t="s">
        <v>17</v>
      </c>
      <c r="C149" s="219"/>
      <c r="D149" s="219"/>
      <c r="E149" s="220"/>
      <c r="F149" s="32">
        <f>คีย์ข้อมูล!M22</f>
        <v>4.75</v>
      </c>
      <c r="G149" s="32">
        <f>คีย์ข้อมูล!M23</f>
        <v>0.5501196042201808</v>
      </c>
      <c r="H149" s="33" t="str">
        <f>IF(F149&gt;4.5,"มากที่สุด",IF(F149&gt;3.5,"มาก",IF(F149&gt;2.5,"ปานกลาง",IF(F149&gt;1.5,"น้อย",IF(F149&lt;=1.5,"น้อยที่สุด")))))</f>
        <v>มากที่สุด</v>
      </c>
    </row>
    <row r="150" spans="2:10" s="11" customFormat="1" ht="24" x14ac:dyDescent="0.55000000000000004">
      <c r="B150" s="213" t="s">
        <v>28</v>
      </c>
      <c r="C150" s="214"/>
      <c r="D150" s="214"/>
      <c r="E150" s="215"/>
      <c r="F150" s="38">
        <f>คีย์ข้อมูล!M25</f>
        <v>4.75</v>
      </c>
      <c r="G150" s="38">
        <f>คีย์ข้อมูล!M24</f>
        <v>0.54302098934736853</v>
      </c>
      <c r="H150" s="39" t="str">
        <f t="shared" si="7"/>
        <v>มากที่สุด</v>
      </c>
    </row>
    <row r="151" spans="2:10" s="11" customFormat="1" ht="24" x14ac:dyDescent="0.55000000000000004">
      <c r="B151" s="218" t="s">
        <v>18</v>
      </c>
      <c r="C151" s="219"/>
      <c r="D151" s="219"/>
      <c r="E151" s="220"/>
      <c r="F151" s="32"/>
      <c r="G151" s="32"/>
      <c r="H151" s="33"/>
    </row>
    <row r="152" spans="2:10" s="11" customFormat="1" ht="24" x14ac:dyDescent="0.55000000000000004">
      <c r="B152" s="218" t="s">
        <v>72</v>
      </c>
      <c r="C152" s="219"/>
      <c r="D152" s="219"/>
      <c r="E152" s="220"/>
      <c r="F152" s="32">
        <f>คีย์ข้อมูล!N22</f>
        <v>4.5</v>
      </c>
      <c r="G152" s="32">
        <f>คีย์ข้อมูล!N23</f>
        <v>0.68824720161168529</v>
      </c>
      <c r="H152" s="33" t="str">
        <f t="shared" si="7"/>
        <v>มาก</v>
      </c>
    </row>
    <row r="153" spans="2:10" s="11" customFormat="1" ht="24" x14ac:dyDescent="0.55000000000000004">
      <c r="B153" s="218" t="s">
        <v>19</v>
      </c>
      <c r="C153" s="219"/>
      <c r="D153" s="219"/>
      <c r="E153" s="220"/>
      <c r="F153" s="32">
        <f>คีย์ข้อมูล!O22</f>
        <v>4.75</v>
      </c>
      <c r="G153" s="32">
        <f>คีย์ข้อมูล!O23</f>
        <v>0.5501196042201808</v>
      </c>
      <c r="H153" s="33" t="str">
        <f t="shared" si="7"/>
        <v>มากที่สุด</v>
      </c>
    </row>
    <row r="154" spans="2:10" s="11" customFormat="1" ht="24" x14ac:dyDescent="0.55000000000000004">
      <c r="B154" s="34" t="s">
        <v>73</v>
      </c>
      <c r="C154" s="34"/>
      <c r="D154" s="34"/>
      <c r="E154" s="34"/>
      <c r="F154" s="32">
        <f>คีย์ข้อมูล!P22</f>
        <v>4.8499999999999996</v>
      </c>
      <c r="G154" s="32">
        <f>คีย์ข้อมูล!P23</f>
        <v>0.36634754853252322</v>
      </c>
      <c r="H154" s="33" t="str">
        <f t="shared" si="7"/>
        <v>มากที่สุด</v>
      </c>
    </row>
    <row r="155" spans="2:10" s="11" customFormat="1" ht="24" x14ac:dyDescent="0.55000000000000004">
      <c r="B155" s="218" t="s">
        <v>70</v>
      </c>
      <c r="C155" s="219"/>
      <c r="D155" s="219"/>
      <c r="E155" s="220"/>
      <c r="F155" s="32">
        <f>คีย์ข้อมูล!Q22</f>
        <v>4.5999999999999996</v>
      </c>
      <c r="G155" s="32">
        <f>คีย์ข้อมูล!Q23</f>
        <v>0.5982430416161193</v>
      </c>
      <c r="H155" s="33" t="str">
        <f t="shared" si="7"/>
        <v>มากที่สุด</v>
      </c>
    </row>
    <row r="156" spans="2:10" s="11" customFormat="1" ht="24" x14ac:dyDescent="0.55000000000000004">
      <c r="B156" s="218" t="s">
        <v>71</v>
      </c>
      <c r="C156" s="219"/>
      <c r="D156" s="219"/>
      <c r="E156" s="220"/>
      <c r="F156" s="32">
        <f>คีย์ข้อมูล!R22</f>
        <v>4.5999999999999996</v>
      </c>
      <c r="G156" s="32">
        <f>คีย์ข้อมูล!R23</f>
        <v>0.5982430416161193</v>
      </c>
      <c r="H156" s="33" t="str">
        <f t="shared" si="7"/>
        <v>มากที่สุด</v>
      </c>
    </row>
    <row r="157" spans="2:10" s="11" customFormat="1" ht="24" x14ac:dyDescent="0.55000000000000004">
      <c r="B157" s="213" t="s">
        <v>29</v>
      </c>
      <c r="C157" s="214"/>
      <c r="D157" s="214"/>
      <c r="E157" s="215"/>
      <c r="F157" s="38">
        <f>คีย์ข้อมูล!R25</f>
        <v>4.66</v>
      </c>
      <c r="G157" s="38">
        <f>คีย์ข้อมูล!R24</f>
        <v>0.57243057891483073</v>
      </c>
      <c r="H157" s="40" t="str">
        <f t="shared" si="7"/>
        <v>มากที่สุด</v>
      </c>
    </row>
    <row r="158" spans="2:10" s="11" customFormat="1" ht="24" x14ac:dyDescent="0.55000000000000004">
      <c r="B158" s="218" t="s">
        <v>33</v>
      </c>
      <c r="C158" s="219"/>
      <c r="D158" s="219"/>
      <c r="E158" s="220"/>
      <c r="F158" s="38"/>
      <c r="G158" s="38"/>
      <c r="H158" s="40"/>
    </row>
    <row r="159" spans="2:10" s="11" customFormat="1" ht="24" x14ac:dyDescent="0.55000000000000004">
      <c r="B159" s="221" t="s">
        <v>90</v>
      </c>
      <c r="C159" s="221"/>
      <c r="D159" s="221"/>
      <c r="E159" s="221"/>
      <c r="F159" s="41">
        <f>คีย์ข้อมูล!U22</f>
        <v>4.7</v>
      </c>
      <c r="G159" s="41">
        <f>คีย์ข้อมูล!U23</f>
        <v>0.5712405705774789</v>
      </c>
      <c r="H159" s="33" t="str">
        <f t="shared" ref="H159" si="8">IF(F159&gt;4.5,"มากที่สุด",IF(F159&gt;3.5,"มาก",IF(F159&gt;2.5,"ปานกลาง",IF(F159&gt;1.5,"น้อย",IF(F159&lt;=1.5,"น้อยที่สุด")))))</f>
        <v>มากที่สุด</v>
      </c>
    </row>
    <row r="160" spans="2:10" s="11" customFormat="1" ht="43.5" customHeight="1" x14ac:dyDescent="0.55000000000000004">
      <c r="B160" s="210" t="s">
        <v>91</v>
      </c>
      <c r="C160" s="211"/>
      <c r="D160" s="211"/>
      <c r="E160" s="212"/>
      <c r="F160" s="41">
        <f>คีย์ข้อมูล!V22</f>
        <v>4.5999999999999996</v>
      </c>
      <c r="G160" s="41">
        <f>คีย์ข้อมูล!V23</f>
        <v>0.5982430416161193</v>
      </c>
      <c r="H160" s="33" t="str">
        <f t="shared" si="7"/>
        <v>มากที่สุด</v>
      </c>
    </row>
    <row r="161" spans="2:8" s="11" customFormat="1" ht="24" x14ac:dyDescent="0.55000000000000004">
      <c r="B161" s="213" t="s">
        <v>34</v>
      </c>
      <c r="C161" s="214"/>
      <c r="D161" s="214"/>
      <c r="E161" s="215"/>
      <c r="F161" s="38">
        <f>คีย์ข้อมูล!V25</f>
        <v>4.6500000000000004</v>
      </c>
      <c r="G161" s="38">
        <f>คีย์ข้อมูล!V24</f>
        <v>0.57956659315167269</v>
      </c>
      <c r="H161" s="40" t="str">
        <f t="shared" si="7"/>
        <v>มากที่สุด</v>
      </c>
    </row>
    <row r="162" spans="2:8" s="11" customFormat="1" ht="24" x14ac:dyDescent="0.55000000000000004">
      <c r="B162" s="218" t="s">
        <v>20</v>
      </c>
      <c r="C162" s="219"/>
      <c r="D162" s="219"/>
      <c r="E162" s="220"/>
      <c r="F162" s="41"/>
      <c r="G162" s="41"/>
      <c r="H162" s="22"/>
    </row>
    <row r="163" spans="2:8" s="11" customFormat="1" ht="24" x14ac:dyDescent="0.55000000000000004">
      <c r="B163" s="34" t="s">
        <v>87</v>
      </c>
      <c r="C163" s="34"/>
      <c r="D163" s="34"/>
      <c r="E163" s="34"/>
      <c r="F163" s="41">
        <f>คีย์ข้อมูล!W22</f>
        <v>4.55</v>
      </c>
      <c r="G163" s="41">
        <f>คีย์ข้อมูล!W23</f>
        <v>0.60480531882929889</v>
      </c>
      <c r="H163" s="33" t="str">
        <f t="shared" ref="H163:H167" si="9">IF(F163&gt;4.5,"มากที่สุด",IF(F163&gt;3.5,"มาก",IF(F163&gt;2.5,"ปานกลาง",IF(F163&gt;1.5,"น้อย",IF(F163&lt;=1.5,"น้อยที่สุด")))))</f>
        <v>มากที่สุด</v>
      </c>
    </row>
    <row r="164" spans="2:8" s="11" customFormat="1" ht="24" x14ac:dyDescent="0.55000000000000004">
      <c r="B164" s="216" t="s">
        <v>88</v>
      </c>
      <c r="C164" s="217"/>
      <c r="D164" s="217"/>
      <c r="E164" s="217"/>
      <c r="F164" s="42">
        <f>คีย์ข้อมูล!X22</f>
        <v>4.45</v>
      </c>
      <c r="G164" s="42">
        <f>คีย์ข้อมูล!X23</f>
        <v>0.82557794748189617</v>
      </c>
      <c r="H164" s="43" t="str">
        <f t="shared" si="9"/>
        <v>มาก</v>
      </c>
    </row>
    <row r="165" spans="2:8" s="11" customFormat="1" ht="24" x14ac:dyDescent="0.55000000000000004">
      <c r="B165" s="34" t="s">
        <v>89</v>
      </c>
      <c r="C165" s="34"/>
      <c r="D165" s="34"/>
      <c r="E165" s="34"/>
      <c r="F165" s="41">
        <f>คีย์ข้อมูล!Y22</f>
        <v>4.55</v>
      </c>
      <c r="G165" s="41">
        <f>คีย์ข้อมูล!Y23</f>
        <v>0.60480531882929889</v>
      </c>
      <c r="H165" s="33" t="str">
        <f t="shared" si="9"/>
        <v>มากที่สุด</v>
      </c>
    </row>
    <row r="166" spans="2:8" s="11" customFormat="1" ht="24" x14ac:dyDescent="0.55000000000000004">
      <c r="B166" s="213" t="s">
        <v>30</v>
      </c>
      <c r="C166" s="214"/>
      <c r="D166" s="214"/>
      <c r="E166" s="215"/>
      <c r="F166" s="38">
        <f>คีย์ข้อมูล!Y25</f>
        <v>4.5166666666666666</v>
      </c>
      <c r="G166" s="38">
        <f>คีย์ข้อมูล!Y24</f>
        <v>0.67627260240849763</v>
      </c>
      <c r="H166" s="40" t="str">
        <f t="shared" si="9"/>
        <v>มากที่สุด</v>
      </c>
    </row>
    <row r="167" spans="2:8" s="11" customFormat="1" ht="24.75" thickBot="1" x14ac:dyDescent="0.6">
      <c r="B167" s="207" t="s">
        <v>21</v>
      </c>
      <c r="C167" s="208"/>
      <c r="D167" s="208"/>
      <c r="E167" s="209"/>
      <c r="F167" s="44">
        <f>คีย์ข้อมูล!Z22</f>
        <v>4.6307692307692312</v>
      </c>
      <c r="G167" s="44">
        <f>คีย์ข้อมูล!Z23</f>
        <v>0.59794139066349772</v>
      </c>
      <c r="H167" s="45" t="str">
        <f t="shared" si="9"/>
        <v>มากที่สุด</v>
      </c>
    </row>
    <row r="168" spans="2:8" s="11" customFormat="1" ht="24.75" thickTop="1" x14ac:dyDescent="0.55000000000000004">
      <c r="B168" s="55"/>
      <c r="C168" s="55"/>
      <c r="D168" s="55"/>
      <c r="E168" s="55"/>
      <c r="F168" s="56"/>
      <c r="G168" s="56"/>
      <c r="H168" s="57"/>
    </row>
    <row r="169" spans="2:8" s="11" customFormat="1" ht="24" x14ac:dyDescent="0.55000000000000004">
      <c r="B169" s="55"/>
      <c r="C169" s="55"/>
      <c r="D169" s="55"/>
      <c r="E169" s="55"/>
      <c r="F169" s="56"/>
      <c r="G169" s="56"/>
      <c r="H169" s="57"/>
    </row>
    <row r="170" spans="2:8" s="11" customFormat="1" ht="24" x14ac:dyDescent="0.55000000000000004">
      <c r="B170" s="240" t="s">
        <v>64</v>
      </c>
      <c r="C170" s="240"/>
      <c r="D170" s="240"/>
      <c r="E170" s="240"/>
      <c r="F170" s="240"/>
      <c r="G170" s="240"/>
      <c r="H170" s="240"/>
    </row>
    <row r="171" spans="2:8" s="15" customFormat="1" ht="24" x14ac:dyDescent="0.55000000000000004">
      <c r="B171" s="46"/>
      <c r="C171" s="46"/>
      <c r="D171" s="46"/>
      <c r="E171" s="46"/>
      <c r="F171" s="47"/>
      <c r="G171" s="47"/>
      <c r="H171" s="46"/>
    </row>
    <row r="172" spans="2:8" s="8" customFormat="1" ht="24" x14ac:dyDescent="0.55000000000000004">
      <c r="B172" s="18"/>
      <c r="C172" s="206" t="s">
        <v>62</v>
      </c>
      <c r="D172" s="206"/>
      <c r="E172" s="206"/>
      <c r="F172" s="206"/>
      <c r="G172" s="206"/>
      <c r="H172" s="206"/>
    </row>
    <row r="173" spans="2:8" s="8" customFormat="1" ht="24" x14ac:dyDescent="0.55000000000000004">
      <c r="B173" s="181" t="s">
        <v>166</v>
      </c>
      <c r="C173" s="182"/>
      <c r="D173" s="182"/>
      <c r="E173" s="182"/>
      <c r="F173" s="182"/>
      <c r="G173" s="182"/>
      <c r="H173" s="182"/>
    </row>
    <row r="174" spans="2:8" s="8" customFormat="1" ht="24" x14ac:dyDescent="0.55000000000000004">
      <c r="B174" s="54"/>
      <c r="C174" s="181" t="s">
        <v>167</v>
      </c>
      <c r="D174" s="181"/>
      <c r="E174" s="181"/>
      <c r="F174" s="181"/>
      <c r="G174" s="181"/>
      <c r="H174" s="181"/>
    </row>
    <row r="175" spans="2:8" s="8" customFormat="1" ht="24" x14ac:dyDescent="0.55000000000000004">
      <c r="B175" s="181" t="s">
        <v>213</v>
      </c>
      <c r="C175" s="182"/>
      <c r="D175" s="182"/>
      <c r="E175" s="182"/>
      <c r="F175" s="182"/>
      <c r="G175" s="182"/>
      <c r="H175" s="182"/>
    </row>
    <row r="176" spans="2:8" s="8" customFormat="1" ht="24" x14ac:dyDescent="0.55000000000000004">
      <c r="B176" s="181" t="s">
        <v>215</v>
      </c>
      <c r="C176" s="182"/>
      <c r="D176" s="182"/>
      <c r="E176" s="182"/>
      <c r="F176" s="182"/>
      <c r="G176" s="182"/>
      <c r="H176" s="182"/>
    </row>
    <row r="177" spans="2:2" s="8" customFormat="1" ht="24" x14ac:dyDescent="0.55000000000000004">
      <c r="B177" s="8" t="s">
        <v>214</v>
      </c>
    </row>
    <row r="178" spans="2:2" s="8" customFormat="1" ht="24" x14ac:dyDescent="0.55000000000000004"/>
    <row r="179" spans="2:2" s="15" customFormat="1" ht="24" x14ac:dyDescent="0.55000000000000004"/>
    <row r="180" spans="2:2" s="15" customFormat="1" ht="24" x14ac:dyDescent="0.55000000000000004"/>
    <row r="181" spans="2:2" s="15" customFormat="1" ht="24" x14ac:dyDescent="0.55000000000000004"/>
    <row r="182" spans="2:2" s="15" customFormat="1" ht="24" x14ac:dyDescent="0.55000000000000004"/>
    <row r="183" spans="2:2" s="15" customFormat="1" ht="24" x14ac:dyDescent="0.55000000000000004"/>
    <row r="184" spans="2:2" s="15" customFormat="1" ht="24" x14ac:dyDescent="0.55000000000000004"/>
    <row r="185" spans="2:2" s="15" customFormat="1" ht="24" x14ac:dyDescent="0.55000000000000004"/>
    <row r="186" spans="2:2" s="15" customFormat="1" ht="24" x14ac:dyDescent="0.55000000000000004"/>
    <row r="187" spans="2:2" s="15" customFormat="1" ht="24" x14ac:dyDescent="0.55000000000000004"/>
    <row r="188" spans="2:2" s="15" customFormat="1" ht="24" x14ac:dyDescent="0.55000000000000004"/>
    <row r="189" spans="2:2" s="15" customFormat="1" ht="24" x14ac:dyDescent="0.55000000000000004"/>
    <row r="190" spans="2:2" s="15" customFormat="1" ht="24" x14ac:dyDescent="0.55000000000000004"/>
    <row r="191" spans="2:2" s="15" customFormat="1" ht="24" x14ac:dyDescent="0.55000000000000004"/>
    <row r="192" spans="2:2" s="8" customFormat="1" ht="24" x14ac:dyDescent="0.55000000000000004"/>
    <row r="193" spans="2:8" s="8" customFormat="1" ht="24" x14ac:dyDescent="0.55000000000000004"/>
    <row r="194" spans="2:8" s="8" customFormat="1" ht="24" x14ac:dyDescent="0.55000000000000004"/>
    <row r="195" spans="2:8" s="8" customFormat="1" ht="24" x14ac:dyDescent="0.55000000000000004"/>
    <row r="196" spans="2:8" s="8" customFormat="1" ht="24" x14ac:dyDescent="0.55000000000000004"/>
    <row r="197" spans="2:8" s="8" customFormat="1" ht="24" x14ac:dyDescent="0.55000000000000004"/>
    <row r="198" spans="2:8" s="14" customFormat="1" ht="24" x14ac:dyDescent="0.55000000000000004"/>
    <row r="199" spans="2:8" s="14" customFormat="1" ht="24" x14ac:dyDescent="0.55000000000000004"/>
    <row r="200" spans="2:8" s="14" customFormat="1" ht="24" x14ac:dyDescent="0.55000000000000004"/>
    <row r="201" spans="2:8" s="14" customFormat="1" ht="24" x14ac:dyDescent="0.55000000000000004"/>
    <row r="202" spans="2:8" s="14" customFormat="1" ht="24" x14ac:dyDescent="0.55000000000000004"/>
    <row r="203" spans="2:8" s="14" customFormat="1" ht="24" x14ac:dyDescent="0.55000000000000004"/>
    <row r="204" spans="2:8" s="6" customFormat="1" x14ac:dyDescent="0.55000000000000004">
      <c r="B204" s="7"/>
      <c r="C204" s="7"/>
    </row>
    <row r="205" spans="2:8" x14ac:dyDescent="0.55000000000000004">
      <c r="B205" s="4"/>
      <c r="C205" s="4"/>
      <c r="D205" s="4"/>
      <c r="E205" s="4"/>
      <c r="F205" s="5"/>
      <c r="G205" s="5"/>
      <c r="H205" s="5"/>
    </row>
    <row r="206" spans="2:8" x14ac:dyDescent="0.55000000000000004">
      <c r="B206" s="4"/>
      <c r="C206" s="4"/>
      <c r="D206" s="4"/>
      <c r="E206" s="4"/>
      <c r="F206" s="5"/>
      <c r="G206" s="5"/>
      <c r="H206" s="5"/>
    </row>
    <row r="207" spans="2:8" x14ac:dyDescent="0.55000000000000004">
      <c r="B207" s="4"/>
      <c r="C207" s="4"/>
      <c r="D207" s="4"/>
      <c r="E207" s="4"/>
      <c r="F207" s="5"/>
      <c r="G207" s="5"/>
      <c r="H207" s="5"/>
    </row>
    <row r="208" spans="2:8" x14ac:dyDescent="0.55000000000000004">
      <c r="B208" s="4"/>
      <c r="C208" s="4"/>
      <c r="D208" s="4"/>
      <c r="E208" s="4"/>
      <c r="F208" s="5"/>
      <c r="G208" s="5"/>
      <c r="H208" s="5"/>
    </row>
    <row r="209" spans="2:8" x14ac:dyDescent="0.55000000000000004">
      <c r="B209" s="4"/>
      <c r="C209" s="4"/>
      <c r="D209" s="4"/>
      <c r="E209" s="4"/>
      <c r="F209" s="5"/>
      <c r="G209" s="5"/>
      <c r="H209" s="5"/>
    </row>
    <row r="210" spans="2:8" x14ac:dyDescent="0.55000000000000004">
      <c r="B210" s="4"/>
      <c r="C210" s="4"/>
      <c r="D210" s="4"/>
      <c r="E210" s="4"/>
      <c r="F210" s="5"/>
      <c r="G210" s="5"/>
      <c r="H210" s="5"/>
    </row>
    <row r="211" spans="2:8" x14ac:dyDescent="0.55000000000000004">
      <c r="B211" s="4"/>
      <c r="C211" s="4"/>
      <c r="D211" s="4"/>
      <c r="E211" s="4"/>
      <c r="F211" s="5"/>
      <c r="G211" s="5"/>
      <c r="H211" s="5"/>
    </row>
    <row r="212" spans="2:8" x14ac:dyDescent="0.55000000000000004">
      <c r="B212" s="4"/>
      <c r="C212" s="4"/>
      <c r="D212" s="4"/>
      <c r="E212" s="4"/>
      <c r="F212" s="5"/>
      <c r="G212" s="5"/>
      <c r="H212" s="5"/>
    </row>
    <row r="213" spans="2:8" x14ac:dyDescent="0.55000000000000004">
      <c r="B213" s="4"/>
      <c r="C213" s="4"/>
      <c r="D213" s="4"/>
      <c r="E213" s="4"/>
      <c r="F213" s="5"/>
      <c r="G213" s="5"/>
      <c r="H213" s="5"/>
    </row>
    <row r="214" spans="2:8" x14ac:dyDescent="0.55000000000000004">
      <c r="B214" s="4"/>
      <c r="C214" s="4"/>
      <c r="D214" s="4"/>
      <c r="E214" s="4"/>
      <c r="F214" s="5"/>
      <c r="G214" s="5"/>
      <c r="H214" s="5"/>
    </row>
    <row r="215" spans="2:8" x14ac:dyDescent="0.55000000000000004">
      <c r="B215" s="4"/>
      <c r="C215" s="4"/>
      <c r="D215" s="4"/>
      <c r="E215" s="4"/>
      <c r="F215" s="5"/>
      <c r="G215" s="5"/>
      <c r="H215" s="5"/>
    </row>
    <row r="216" spans="2:8" x14ac:dyDescent="0.55000000000000004">
      <c r="B216" s="4"/>
      <c r="C216" s="4"/>
      <c r="D216" s="4"/>
      <c r="E216" s="4"/>
      <c r="F216" s="5"/>
      <c r="G216" s="5"/>
      <c r="H216" s="5"/>
    </row>
  </sheetData>
  <mergeCells count="78">
    <mergeCell ref="C50:E50"/>
    <mergeCell ref="C54:E54"/>
    <mergeCell ref="F110:F111"/>
    <mergeCell ref="A3:H3"/>
    <mergeCell ref="A4:H4"/>
    <mergeCell ref="A5:H5"/>
    <mergeCell ref="C49:E49"/>
    <mergeCell ref="C43:E43"/>
    <mergeCell ref="C41:E41"/>
    <mergeCell ref="C15:E15"/>
    <mergeCell ref="C16:E16"/>
    <mergeCell ref="C17:E17"/>
    <mergeCell ref="C74:E74"/>
    <mergeCell ref="C76:E76"/>
    <mergeCell ref="C73:E73"/>
    <mergeCell ref="C44:E44"/>
    <mergeCell ref="H140:H141"/>
    <mergeCell ref="B149:E149"/>
    <mergeCell ref="C77:E77"/>
    <mergeCell ref="B142:E142"/>
    <mergeCell ref="B143:E143"/>
    <mergeCell ref="B147:E147"/>
    <mergeCell ref="G110:G111"/>
    <mergeCell ref="H110:H111"/>
    <mergeCell ref="F114:F115"/>
    <mergeCell ref="G114:G115"/>
    <mergeCell ref="H114:H115"/>
    <mergeCell ref="B110:E110"/>
    <mergeCell ref="B111:E111"/>
    <mergeCell ref="C79:E79"/>
    <mergeCell ref="B176:H176"/>
    <mergeCell ref="C174:H174"/>
    <mergeCell ref="B6:H6"/>
    <mergeCell ref="C9:E9"/>
    <mergeCell ref="B140:E141"/>
    <mergeCell ref="B112:E112"/>
    <mergeCell ref="B107:E108"/>
    <mergeCell ref="F107:F108"/>
    <mergeCell ref="B170:H170"/>
    <mergeCell ref="B116:E116"/>
    <mergeCell ref="B175:H175"/>
    <mergeCell ref="B153:E153"/>
    <mergeCell ref="B155:E155"/>
    <mergeCell ref="B137:H137"/>
    <mergeCell ref="F140:F141"/>
    <mergeCell ref="G140:G141"/>
    <mergeCell ref="B150:E150"/>
    <mergeCell ref="B146:E146"/>
    <mergeCell ref="B156:E156"/>
    <mergeCell ref="B157:E157"/>
    <mergeCell ref="B166:E166"/>
    <mergeCell ref="B162:E162"/>
    <mergeCell ref="B159:E159"/>
    <mergeCell ref="B158:E158"/>
    <mergeCell ref="B151:E151"/>
    <mergeCell ref="B152:E152"/>
    <mergeCell ref="C172:H172"/>
    <mergeCell ref="B173:H173"/>
    <mergeCell ref="B167:E167"/>
    <mergeCell ref="B160:E160"/>
    <mergeCell ref="B161:E161"/>
    <mergeCell ref="B164:E164"/>
    <mergeCell ref="A1:H1"/>
    <mergeCell ref="C75:E75"/>
    <mergeCell ref="B115:E115"/>
    <mergeCell ref="C40:E40"/>
    <mergeCell ref="C46:E46"/>
    <mergeCell ref="H107:H108"/>
    <mergeCell ref="C38:E38"/>
    <mergeCell ref="G107:G108"/>
    <mergeCell ref="B114:E114"/>
    <mergeCell ref="C52:E52"/>
    <mergeCell ref="C45:E45"/>
    <mergeCell ref="C55:E55"/>
    <mergeCell ref="A68:H68"/>
    <mergeCell ref="A34:H34"/>
    <mergeCell ref="A103:H103"/>
    <mergeCell ref="C78:E78"/>
  </mergeCells>
  <pageMargins left="0.5" right="0" top="0.5" bottom="0.25" header="0.31496062992126" footer="0.31496062992126"/>
  <pageSetup paperSize="9" scale="9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5</xdr:col>
                <xdr:colOff>219075</xdr:colOff>
                <xdr:row>139</xdr:row>
                <xdr:rowOff>180975</xdr:rowOff>
              </from>
              <to>
                <xdr:col>5</xdr:col>
                <xdr:colOff>352425</xdr:colOff>
                <xdr:row>140</xdr:row>
                <xdr:rowOff>38100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3" r:id="rId6">
          <objectPr defaultSize="0" autoPict="0" r:id="rId5">
            <anchor moveWithCells="1" sizeWithCells="1">
              <from>
                <xdr:col>5</xdr:col>
                <xdr:colOff>209550</xdr:colOff>
                <xdr:row>106</xdr:row>
                <xdr:rowOff>209550</xdr:rowOff>
              </from>
              <to>
                <xdr:col>5</xdr:col>
                <xdr:colOff>352425</xdr:colOff>
                <xdr:row>107</xdr:row>
                <xdr:rowOff>85725</xdr:rowOff>
              </to>
            </anchor>
          </objectPr>
        </oleObject>
      </mc:Choice>
      <mc:Fallback>
        <oleObject progId="Equation.3" shapeId="2053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tabSelected="1" zoomScale="90" zoomScaleNormal="90" workbookViewId="0">
      <selection activeCell="C14" sqref="C14"/>
    </sheetView>
  </sheetViews>
  <sheetFormatPr defaultRowHeight="24" x14ac:dyDescent="0.55000000000000004"/>
  <cols>
    <col min="1" max="1" width="5.875" style="8" customWidth="1"/>
    <col min="2" max="2" width="5.625" style="8" customWidth="1"/>
    <col min="3" max="3" width="66.125" style="8" customWidth="1"/>
    <col min="4" max="4" width="8.75" style="8" customWidth="1"/>
    <col min="5" max="255" width="9.125" style="8"/>
    <col min="256" max="256" width="5.875" style="8" customWidth="1"/>
    <col min="257" max="257" width="5.625" style="8" customWidth="1"/>
    <col min="258" max="258" width="69.25" style="8" customWidth="1"/>
    <col min="259" max="259" width="7.375" style="8" customWidth="1"/>
    <col min="260" max="511" width="9.125" style="8"/>
    <col min="512" max="512" width="5.875" style="8" customWidth="1"/>
    <col min="513" max="513" width="5.625" style="8" customWidth="1"/>
    <col min="514" max="514" width="69.25" style="8" customWidth="1"/>
    <col min="515" max="515" width="7.375" style="8" customWidth="1"/>
    <col min="516" max="767" width="9.125" style="8"/>
    <col min="768" max="768" width="5.875" style="8" customWidth="1"/>
    <col min="769" max="769" width="5.625" style="8" customWidth="1"/>
    <col min="770" max="770" width="69.25" style="8" customWidth="1"/>
    <col min="771" max="771" width="7.375" style="8" customWidth="1"/>
    <col min="772" max="1023" width="9.125" style="8"/>
    <col min="1024" max="1024" width="5.875" style="8" customWidth="1"/>
    <col min="1025" max="1025" width="5.625" style="8" customWidth="1"/>
    <col min="1026" max="1026" width="69.25" style="8" customWidth="1"/>
    <col min="1027" max="1027" width="7.375" style="8" customWidth="1"/>
    <col min="1028" max="1279" width="9.125" style="8"/>
    <col min="1280" max="1280" width="5.875" style="8" customWidth="1"/>
    <col min="1281" max="1281" width="5.625" style="8" customWidth="1"/>
    <col min="1282" max="1282" width="69.25" style="8" customWidth="1"/>
    <col min="1283" max="1283" width="7.375" style="8" customWidth="1"/>
    <col min="1284" max="1535" width="9.125" style="8"/>
    <col min="1536" max="1536" width="5.875" style="8" customWidth="1"/>
    <col min="1537" max="1537" width="5.625" style="8" customWidth="1"/>
    <col min="1538" max="1538" width="69.25" style="8" customWidth="1"/>
    <col min="1539" max="1539" width="7.375" style="8" customWidth="1"/>
    <col min="1540" max="1791" width="9.125" style="8"/>
    <col min="1792" max="1792" width="5.875" style="8" customWidth="1"/>
    <col min="1793" max="1793" width="5.625" style="8" customWidth="1"/>
    <col min="1794" max="1794" width="69.25" style="8" customWidth="1"/>
    <col min="1795" max="1795" width="7.375" style="8" customWidth="1"/>
    <col min="1796" max="2047" width="9.125" style="8"/>
    <col min="2048" max="2048" width="5.875" style="8" customWidth="1"/>
    <col min="2049" max="2049" width="5.625" style="8" customWidth="1"/>
    <col min="2050" max="2050" width="69.25" style="8" customWidth="1"/>
    <col min="2051" max="2051" width="7.375" style="8" customWidth="1"/>
    <col min="2052" max="2303" width="9.125" style="8"/>
    <col min="2304" max="2304" width="5.875" style="8" customWidth="1"/>
    <col min="2305" max="2305" width="5.625" style="8" customWidth="1"/>
    <col min="2306" max="2306" width="69.25" style="8" customWidth="1"/>
    <col min="2307" max="2307" width="7.375" style="8" customWidth="1"/>
    <col min="2308" max="2559" width="9.125" style="8"/>
    <col min="2560" max="2560" width="5.875" style="8" customWidth="1"/>
    <col min="2561" max="2561" width="5.625" style="8" customWidth="1"/>
    <col min="2562" max="2562" width="69.25" style="8" customWidth="1"/>
    <col min="2563" max="2563" width="7.375" style="8" customWidth="1"/>
    <col min="2564" max="2815" width="9.125" style="8"/>
    <col min="2816" max="2816" width="5.875" style="8" customWidth="1"/>
    <col min="2817" max="2817" width="5.625" style="8" customWidth="1"/>
    <col min="2818" max="2818" width="69.25" style="8" customWidth="1"/>
    <col min="2819" max="2819" width="7.375" style="8" customWidth="1"/>
    <col min="2820" max="3071" width="9.125" style="8"/>
    <col min="3072" max="3072" width="5.875" style="8" customWidth="1"/>
    <col min="3073" max="3073" width="5.625" style="8" customWidth="1"/>
    <col min="3074" max="3074" width="69.25" style="8" customWidth="1"/>
    <col min="3075" max="3075" width="7.375" style="8" customWidth="1"/>
    <col min="3076" max="3327" width="9.125" style="8"/>
    <col min="3328" max="3328" width="5.875" style="8" customWidth="1"/>
    <col min="3329" max="3329" width="5.625" style="8" customWidth="1"/>
    <col min="3330" max="3330" width="69.25" style="8" customWidth="1"/>
    <col min="3331" max="3331" width="7.375" style="8" customWidth="1"/>
    <col min="3332" max="3583" width="9.125" style="8"/>
    <col min="3584" max="3584" width="5.875" style="8" customWidth="1"/>
    <col min="3585" max="3585" width="5.625" style="8" customWidth="1"/>
    <col min="3586" max="3586" width="69.25" style="8" customWidth="1"/>
    <col min="3587" max="3587" width="7.375" style="8" customWidth="1"/>
    <col min="3588" max="3839" width="9.125" style="8"/>
    <col min="3840" max="3840" width="5.875" style="8" customWidth="1"/>
    <col min="3841" max="3841" width="5.625" style="8" customWidth="1"/>
    <col min="3842" max="3842" width="69.25" style="8" customWidth="1"/>
    <col min="3843" max="3843" width="7.375" style="8" customWidth="1"/>
    <col min="3844" max="4095" width="9.125" style="8"/>
    <col min="4096" max="4096" width="5.875" style="8" customWidth="1"/>
    <col min="4097" max="4097" width="5.625" style="8" customWidth="1"/>
    <col min="4098" max="4098" width="69.25" style="8" customWidth="1"/>
    <col min="4099" max="4099" width="7.375" style="8" customWidth="1"/>
    <col min="4100" max="4351" width="9.125" style="8"/>
    <col min="4352" max="4352" width="5.875" style="8" customWidth="1"/>
    <col min="4353" max="4353" width="5.625" style="8" customWidth="1"/>
    <col min="4354" max="4354" width="69.25" style="8" customWidth="1"/>
    <col min="4355" max="4355" width="7.375" style="8" customWidth="1"/>
    <col min="4356" max="4607" width="9.125" style="8"/>
    <col min="4608" max="4608" width="5.875" style="8" customWidth="1"/>
    <col min="4609" max="4609" width="5.625" style="8" customWidth="1"/>
    <col min="4610" max="4610" width="69.25" style="8" customWidth="1"/>
    <col min="4611" max="4611" width="7.375" style="8" customWidth="1"/>
    <col min="4612" max="4863" width="9.125" style="8"/>
    <col min="4864" max="4864" width="5.875" style="8" customWidth="1"/>
    <col min="4865" max="4865" width="5.625" style="8" customWidth="1"/>
    <col min="4866" max="4866" width="69.25" style="8" customWidth="1"/>
    <col min="4867" max="4867" width="7.375" style="8" customWidth="1"/>
    <col min="4868" max="5119" width="9.125" style="8"/>
    <col min="5120" max="5120" width="5.875" style="8" customWidth="1"/>
    <col min="5121" max="5121" width="5.625" style="8" customWidth="1"/>
    <col min="5122" max="5122" width="69.25" style="8" customWidth="1"/>
    <col min="5123" max="5123" width="7.375" style="8" customWidth="1"/>
    <col min="5124" max="5375" width="9.125" style="8"/>
    <col min="5376" max="5376" width="5.875" style="8" customWidth="1"/>
    <col min="5377" max="5377" width="5.625" style="8" customWidth="1"/>
    <col min="5378" max="5378" width="69.25" style="8" customWidth="1"/>
    <col min="5379" max="5379" width="7.375" style="8" customWidth="1"/>
    <col min="5380" max="5631" width="9.125" style="8"/>
    <col min="5632" max="5632" width="5.875" style="8" customWidth="1"/>
    <col min="5633" max="5633" width="5.625" style="8" customWidth="1"/>
    <col min="5634" max="5634" width="69.25" style="8" customWidth="1"/>
    <col min="5635" max="5635" width="7.375" style="8" customWidth="1"/>
    <col min="5636" max="5887" width="9.125" style="8"/>
    <col min="5888" max="5888" width="5.875" style="8" customWidth="1"/>
    <col min="5889" max="5889" width="5.625" style="8" customWidth="1"/>
    <col min="5890" max="5890" width="69.25" style="8" customWidth="1"/>
    <col min="5891" max="5891" width="7.375" style="8" customWidth="1"/>
    <col min="5892" max="6143" width="9.125" style="8"/>
    <col min="6144" max="6144" width="5.875" style="8" customWidth="1"/>
    <col min="6145" max="6145" width="5.625" style="8" customWidth="1"/>
    <col min="6146" max="6146" width="69.25" style="8" customWidth="1"/>
    <col min="6147" max="6147" width="7.375" style="8" customWidth="1"/>
    <col min="6148" max="6399" width="9.125" style="8"/>
    <col min="6400" max="6400" width="5.875" style="8" customWidth="1"/>
    <col min="6401" max="6401" width="5.625" style="8" customWidth="1"/>
    <col min="6402" max="6402" width="69.25" style="8" customWidth="1"/>
    <col min="6403" max="6403" width="7.375" style="8" customWidth="1"/>
    <col min="6404" max="6655" width="9.125" style="8"/>
    <col min="6656" max="6656" width="5.875" style="8" customWidth="1"/>
    <col min="6657" max="6657" width="5.625" style="8" customWidth="1"/>
    <col min="6658" max="6658" width="69.25" style="8" customWidth="1"/>
    <col min="6659" max="6659" width="7.375" style="8" customWidth="1"/>
    <col min="6660" max="6911" width="9.125" style="8"/>
    <col min="6912" max="6912" width="5.875" style="8" customWidth="1"/>
    <col min="6913" max="6913" width="5.625" style="8" customWidth="1"/>
    <col min="6914" max="6914" width="69.25" style="8" customWidth="1"/>
    <col min="6915" max="6915" width="7.375" style="8" customWidth="1"/>
    <col min="6916" max="7167" width="9.125" style="8"/>
    <col min="7168" max="7168" width="5.875" style="8" customWidth="1"/>
    <col min="7169" max="7169" width="5.625" style="8" customWidth="1"/>
    <col min="7170" max="7170" width="69.25" style="8" customWidth="1"/>
    <col min="7171" max="7171" width="7.375" style="8" customWidth="1"/>
    <col min="7172" max="7423" width="9.125" style="8"/>
    <col min="7424" max="7424" width="5.875" style="8" customWidth="1"/>
    <col min="7425" max="7425" width="5.625" style="8" customWidth="1"/>
    <col min="7426" max="7426" width="69.25" style="8" customWidth="1"/>
    <col min="7427" max="7427" width="7.375" style="8" customWidth="1"/>
    <col min="7428" max="7679" width="9.125" style="8"/>
    <col min="7680" max="7680" width="5.875" style="8" customWidth="1"/>
    <col min="7681" max="7681" width="5.625" style="8" customWidth="1"/>
    <col min="7682" max="7682" width="69.25" style="8" customWidth="1"/>
    <col min="7683" max="7683" width="7.375" style="8" customWidth="1"/>
    <col min="7684" max="7935" width="9.125" style="8"/>
    <col min="7936" max="7936" width="5.875" style="8" customWidth="1"/>
    <col min="7937" max="7937" width="5.625" style="8" customWidth="1"/>
    <col min="7938" max="7938" width="69.25" style="8" customWidth="1"/>
    <col min="7939" max="7939" width="7.375" style="8" customWidth="1"/>
    <col min="7940" max="8191" width="9.125" style="8"/>
    <col min="8192" max="8192" width="5.875" style="8" customWidth="1"/>
    <col min="8193" max="8193" width="5.625" style="8" customWidth="1"/>
    <col min="8194" max="8194" width="69.25" style="8" customWidth="1"/>
    <col min="8195" max="8195" width="7.375" style="8" customWidth="1"/>
    <col min="8196" max="8447" width="9.125" style="8"/>
    <col min="8448" max="8448" width="5.875" style="8" customWidth="1"/>
    <col min="8449" max="8449" width="5.625" style="8" customWidth="1"/>
    <col min="8450" max="8450" width="69.25" style="8" customWidth="1"/>
    <col min="8451" max="8451" width="7.375" style="8" customWidth="1"/>
    <col min="8452" max="8703" width="9.125" style="8"/>
    <col min="8704" max="8704" width="5.875" style="8" customWidth="1"/>
    <col min="8705" max="8705" width="5.625" style="8" customWidth="1"/>
    <col min="8706" max="8706" width="69.25" style="8" customWidth="1"/>
    <col min="8707" max="8707" width="7.375" style="8" customWidth="1"/>
    <col min="8708" max="8959" width="9.125" style="8"/>
    <col min="8960" max="8960" width="5.875" style="8" customWidth="1"/>
    <col min="8961" max="8961" width="5.625" style="8" customWidth="1"/>
    <col min="8962" max="8962" width="69.25" style="8" customWidth="1"/>
    <col min="8963" max="8963" width="7.375" style="8" customWidth="1"/>
    <col min="8964" max="9215" width="9.125" style="8"/>
    <col min="9216" max="9216" width="5.875" style="8" customWidth="1"/>
    <col min="9217" max="9217" width="5.625" style="8" customWidth="1"/>
    <col min="9218" max="9218" width="69.25" style="8" customWidth="1"/>
    <col min="9219" max="9219" width="7.375" style="8" customWidth="1"/>
    <col min="9220" max="9471" width="9.125" style="8"/>
    <col min="9472" max="9472" width="5.875" style="8" customWidth="1"/>
    <col min="9473" max="9473" width="5.625" style="8" customWidth="1"/>
    <col min="9474" max="9474" width="69.25" style="8" customWidth="1"/>
    <col min="9475" max="9475" width="7.375" style="8" customWidth="1"/>
    <col min="9476" max="9727" width="9.125" style="8"/>
    <col min="9728" max="9728" width="5.875" style="8" customWidth="1"/>
    <col min="9729" max="9729" width="5.625" style="8" customWidth="1"/>
    <col min="9730" max="9730" width="69.25" style="8" customWidth="1"/>
    <col min="9731" max="9731" width="7.375" style="8" customWidth="1"/>
    <col min="9732" max="9983" width="9.125" style="8"/>
    <col min="9984" max="9984" width="5.875" style="8" customWidth="1"/>
    <col min="9985" max="9985" width="5.625" style="8" customWidth="1"/>
    <col min="9986" max="9986" width="69.25" style="8" customWidth="1"/>
    <col min="9987" max="9987" width="7.375" style="8" customWidth="1"/>
    <col min="9988" max="10239" width="9.125" style="8"/>
    <col min="10240" max="10240" width="5.875" style="8" customWidth="1"/>
    <col min="10241" max="10241" width="5.625" style="8" customWidth="1"/>
    <col min="10242" max="10242" width="69.25" style="8" customWidth="1"/>
    <col min="10243" max="10243" width="7.375" style="8" customWidth="1"/>
    <col min="10244" max="10495" width="9.125" style="8"/>
    <col min="10496" max="10496" width="5.875" style="8" customWidth="1"/>
    <col min="10497" max="10497" width="5.625" style="8" customWidth="1"/>
    <col min="10498" max="10498" width="69.25" style="8" customWidth="1"/>
    <col min="10499" max="10499" width="7.375" style="8" customWidth="1"/>
    <col min="10500" max="10751" width="9.125" style="8"/>
    <col min="10752" max="10752" width="5.875" style="8" customWidth="1"/>
    <col min="10753" max="10753" width="5.625" style="8" customWidth="1"/>
    <col min="10754" max="10754" width="69.25" style="8" customWidth="1"/>
    <col min="10755" max="10755" width="7.375" style="8" customWidth="1"/>
    <col min="10756" max="11007" width="9.125" style="8"/>
    <col min="11008" max="11008" width="5.875" style="8" customWidth="1"/>
    <col min="11009" max="11009" width="5.625" style="8" customWidth="1"/>
    <col min="11010" max="11010" width="69.25" style="8" customWidth="1"/>
    <col min="11011" max="11011" width="7.375" style="8" customWidth="1"/>
    <col min="11012" max="11263" width="9.125" style="8"/>
    <col min="11264" max="11264" width="5.875" style="8" customWidth="1"/>
    <col min="11265" max="11265" width="5.625" style="8" customWidth="1"/>
    <col min="11266" max="11266" width="69.25" style="8" customWidth="1"/>
    <col min="11267" max="11267" width="7.375" style="8" customWidth="1"/>
    <col min="11268" max="11519" width="9.125" style="8"/>
    <col min="11520" max="11520" width="5.875" style="8" customWidth="1"/>
    <col min="11521" max="11521" width="5.625" style="8" customWidth="1"/>
    <col min="11522" max="11522" width="69.25" style="8" customWidth="1"/>
    <col min="11523" max="11523" width="7.375" style="8" customWidth="1"/>
    <col min="11524" max="11775" width="9.125" style="8"/>
    <col min="11776" max="11776" width="5.875" style="8" customWidth="1"/>
    <col min="11777" max="11777" width="5.625" style="8" customWidth="1"/>
    <col min="11778" max="11778" width="69.25" style="8" customWidth="1"/>
    <col min="11779" max="11779" width="7.375" style="8" customWidth="1"/>
    <col min="11780" max="12031" width="9.125" style="8"/>
    <col min="12032" max="12032" width="5.875" style="8" customWidth="1"/>
    <col min="12033" max="12033" width="5.625" style="8" customWidth="1"/>
    <col min="12034" max="12034" width="69.25" style="8" customWidth="1"/>
    <col min="12035" max="12035" width="7.375" style="8" customWidth="1"/>
    <col min="12036" max="12287" width="9.125" style="8"/>
    <col min="12288" max="12288" width="5.875" style="8" customWidth="1"/>
    <col min="12289" max="12289" width="5.625" style="8" customWidth="1"/>
    <col min="12290" max="12290" width="69.25" style="8" customWidth="1"/>
    <col min="12291" max="12291" width="7.375" style="8" customWidth="1"/>
    <col min="12292" max="12543" width="9.125" style="8"/>
    <col min="12544" max="12544" width="5.875" style="8" customWidth="1"/>
    <col min="12545" max="12545" width="5.625" style="8" customWidth="1"/>
    <col min="12546" max="12546" width="69.25" style="8" customWidth="1"/>
    <col min="12547" max="12547" width="7.375" style="8" customWidth="1"/>
    <col min="12548" max="12799" width="9.125" style="8"/>
    <col min="12800" max="12800" width="5.875" style="8" customWidth="1"/>
    <col min="12801" max="12801" width="5.625" style="8" customWidth="1"/>
    <col min="12802" max="12802" width="69.25" style="8" customWidth="1"/>
    <col min="12803" max="12803" width="7.375" style="8" customWidth="1"/>
    <col min="12804" max="13055" width="9.125" style="8"/>
    <col min="13056" max="13056" width="5.875" style="8" customWidth="1"/>
    <col min="13057" max="13057" width="5.625" style="8" customWidth="1"/>
    <col min="13058" max="13058" width="69.25" style="8" customWidth="1"/>
    <col min="13059" max="13059" width="7.375" style="8" customWidth="1"/>
    <col min="13060" max="13311" width="9.125" style="8"/>
    <col min="13312" max="13312" width="5.875" style="8" customWidth="1"/>
    <col min="13313" max="13313" width="5.625" style="8" customWidth="1"/>
    <col min="13314" max="13314" width="69.25" style="8" customWidth="1"/>
    <col min="13315" max="13315" width="7.375" style="8" customWidth="1"/>
    <col min="13316" max="13567" width="9.125" style="8"/>
    <col min="13568" max="13568" width="5.875" style="8" customWidth="1"/>
    <col min="13569" max="13569" width="5.625" style="8" customWidth="1"/>
    <col min="13570" max="13570" width="69.25" style="8" customWidth="1"/>
    <col min="13571" max="13571" width="7.375" style="8" customWidth="1"/>
    <col min="13572" max="13823" width="9.125" style="8"/>
    <col min="13824" max="13824" width="5.875" style="8" customWidth="1"/>
    <col min="13825" max="13825" width="5.625" style="8" customWidth="1"/>
    <col min="13826" max="13826" width="69.25" style="8" customWidth="1"/>
    <col min="13827" max="13827" width="7.375" style="8" customWidth="1"/>
    <col min="13828" max="14079" width="9.125" style="8"/>
    <col min="14080" max="14080" width="5.875" style="8" customWidth="1"/>
    <col min="14081" max="14081" width="5.625" style="8" customWidth="1"/>
    <col min="14082" max="14082" width="69.25" style="8" customWidth="1"/>
    <col min="14083" max="14083" width="7.375" style="8" customWidth="1"/>
    <col min="14084" max="14335" width="9.125" style="8"/>
    <col min="14336" max="14336" width="5.875" style="8" customWidth="1"/>
    <col min="14337" max="14337" width="5.625" style="8" customWidth="1"/>
    <col min="14338" max="14338" width="69.25" style="8" customWidth="1"/>
    <col min="14339" max="14339" width="7.375" style="8" customWidth="1"/>
    <col min="14340" max="14591" width="9.125" style="8"/>
    <col min="14592" max="14592" width="5.875" style="8" customWidth="1"/>
    <col min="14593" max="14593" width="5.625" style="8" customWidth="1"/>
    <col min="14594" max="14594" width="69.25" style="8" customWidth="1"/>
    <col min="14595" max="14595" width="7.375" style="8" customWidth="1"/>
    <col min="14596" max="14847" width="9.125" style="8"/>
    <col min="14848" max="14848" width="5.875" style="8" customWidth="1"/>
    <col min="14849" max="14849" width="5.625" style="8" customWidth="1"/>
    <col min="14850" max="14850" width="69.25" style="8" customWidth="1"/>
    <col min="14851" max="14851" width="7.375" style="8" customWidth="1"/>
    <col min="14852" max="15103" width="9.125" style="8"/>
    <col min="15104" max="15104" width="5.875" style="8" customWidth="1"/>
    <col min="15105" max="15105" width="5.625" style="8" customWidth="1"/>
    <col min="15106" max="15106" width="69.25" style="8" customWidth="1"/>
    <col min="15107" max="15107" width="7.375" style="8" customWidth="1"/>
    <col min="15108" max="15359" width="9.125" style="8"/>
    <col min="15360" max="15360" width="5.875" style="8" customWidth="1"/>
    <col min="15361" max="15361" width="5.625" style="8" customWidth="1"/>
    <col min="15362" max="15362" width="69.25" style="8" customWidth="1"/>
    <col min="15363" max="15363" width="7.375" style="8" customWidth="1"/>
    <col min="15364" max="15615" width="9.125" style="8"/>
    <col min="15616" max="15616" width="5.875" style="8" customWidth="1"/>
    <col min="15617" max="15617" width="5.625" style="8" customWidth="1"/>
    <col min="15618" max="15618" width="69.25" style="8" customWidth="1"/>
    <col min="15619" max="15619" width="7.375" style="8" customWidth="1"/>
    <col min="15620" max="15871" width="9.125" style="8"/>
    <col min="15872" max="15872" width="5.875" style="8" customWidth="1"/>
    <col min="15873" max="15873" width="5.625" style="8" customWidth="1"/>
    <col min="15874" max="15874" width="69.25" style="8" customWidth="1"/>
    <col min="15875" max="15875" width="7.375" style="8" customWidth="1"/>
    <col min="15876" max="16127" width="9.125" style="8"/>
    <col min="16128" max="16128" width="5.875" style="8" customWidth="1"/>
    <col min="16129" max="16129" width="5.625" style="8" customWidth="1"/>
    <col min="16130" max="16130" width="69.25" style="8" customWidth="1"/>
    <col min="16131" max="16131" width="7.375" style="8" customWidth="1"/>
    <col min="16132" max="16383" width="9.125" style="8"/>
    <col min="16384" max="16384" width="9" style="8" customWidth="1"/>
  </cols>
  <sheetData>
    <row r="1" spans="1:4" x14ac:dyDescent="0.55000000000000004">
      <c r="A1" s="240" t="s">
        <v>196</v>
      </c>
      <c r="B1" s="240"/>
      <c r="C1" s="240"/>
      <c r="D1" s="240"/>
    </row>
    <row r="2" spans="1:4" x14ac:dyDescent="0.55000000000000004">
      <c r="A2" s="9" t="s">
        <v>66</v>
      </c>
    </row>
    <row r="3" spans="1:4" x14ac:dyDescent="0.55000000000000004">
      <c r="B3" s="71" t="s">
        <v>194</v>
      </c>
    </row>
    <row r="4" spans="1:4" x14ac:dyDescent="0.55000000000000004">
      <c r="B4" s="71" t="s">
        <v>195</v>
      </c>
    </row>
    <row r="5" spans="1:4" x14ac:dyDescent="0.55000000000000004">
      <c r="B5" s="103" t="s">
        <v>67</v>
      </c>
      <c r="C5" s="103" t="s">
        <v>9</v>
      </c>
      <c r="D5" s="104" t="s">
        <v>68</v>
      </c>
    </row>
    <row r="6" spans="1:4" x14ac:dyDescent="0.55000000000000004">
      <c r="B6" s="105">
        <v>1</v>
      </c>
      <c r="C6" s="108" t="s">
        <v>7</v>
      </c>
      <c r="D6" s="106">
        <v>1</v>
      </c>
    </row>
    <row r="7" spans="1:4" x14ac:dyDescent="0.55000000000000004">
      <c r="B7" s="272">
        <v>2</v>
      </c>
      <c r="C7" s="114" t="s">
        <v>185</v>
      </c>
      <c r="D7" s="275">
        <v>1</v>
      </c>
    </row>
    <row r="8" spans="1:4" x14ac:dyDescent="0.55000000000000004">
      <c r="B8" s="273"/>
      <c r="C8" s="180" t="s">
        <v>186</v>
      </c>
      <c r="D8" s="276"/>
    </row>
    <row r="9" spans="1:4" x14ac:dyDescent="0.55000000000000004">
      <c r="B9" s="273"/>
      <c r="C9" s="180" t="s">
        <v>187</v>
      </c>
      <c r="D9" s="276"/>
    </row>
    <row r="10" spans="1:4" x14ac:dyDescent="0.55000000000000004">
      <c r="B10" s="274"/>
      <c r="C10" s="115" t="s">
        <v>188</v>
      </c>
      <c r="D10" s="277"/>
    </row>
    <row r="11" spans="1:4" s="15" customFormat="1" x14ac:dyDescent="0.55000000000000004">
      <c r="B11" s="270" t="s">
        <v>6</v>
      </c>
      <c r="C11" s="271"/>
      <c r="D11" s="107">
        <f>SUM(D6:D10)</f>
        <v>2</v>
      </c>
    </row>
    <row r="12" spans="1:4" x14ac:dyDescent="0.55000000000000004">
      <c r="B12" s="15"/>
      <c r="C12" s="15"/>
      <c r="D12" s="15"/>
    </row>
    <row r="13" spans="1:4" x14ac:dyDescent="0.55000000000000004">
      <c r="B13" s="71" t="s">
        <v>69</v>
      </c>
    </row>
    <row r="14" spans="1:4" x14ac:dyDescent="0.55000000000000004">
      <c r="B14" s="103" t="s">
        <v>67</v>
      </c>
      <c r="C14" s="113" t="s">
        <v>9</v>
      </c>
      <c r="D14" s="104" t="s">
        <v>68</v>
      </c>
    </row>
    <row r="15" spans="1:4" s="112" customFormat="1" x14ac:dyDescent="0.55000000000000004">
      <c r="B15" s="124">
        <v>1</v>
      </c>
      <c r="C15" s="144" t="s">
        <v>150</v>
      </c>
      <c r="D15" s="125">
        <v>1</v>
      </c>
    </row>
    <row r="16" spans="1:4" s="142" customFormat="1" x14ac:dyDescent="0.55000000000000004">
      <c r="B16" s="105">
        <v>2</v>
      </c>
      <c r="C16" s="116" t="s">
        <v>189</v>
      </c>
      <c r="D16" s="125">
        <v>1</v>
      </c>
    </row>
    <row r="17" spans="2:4" x14ac:dyDescent="0.55000000000000004">
      <c r="B17" s="156">
        <v>3</v>
      </c>
      <c r="C17" s="114" t="s">
        <v>193</v>
      </c>
      <c r="D17" s="157">
        <v>1</v>
      </c>
    </row>
    <row r="18" spans="2:4" x14ac:dyDescent="0.55000000000000004">
      <c r="B18" s="272">
        <v>4</v>
      </c>
      <c r="C18" s="114" t="s">
        <v>190</v>
      </c>
      <c r="D18" s="278">
        <v>1</v>
      </c>
    </row>
    <row r="19" spans="2:4" x14ac:dyDescent="0.55000000000000004">
      <c r="B19" s="274"/>
      <c r="C19" s="115" t="s">
        <v>191</v>
      </c>
      <c r="D19" s="279"/>
    </row>
    <row r="20" spans="2:4" x14ac:dyDescent="0.55000000000000004">
      <c r="B20" s="117">
        <v>5</v>
      </c>
      <c r="C20" s="115" t="s">
        <v>192</v>
      </c>
      <c r="D20" s="118">
        <v>1</v>
      </c>
    </row>
    <row r="21" spans="2:4" s="15" customFormat="1" x14ac:dyDescent="0.55000000000000004">
      <c r="B21" s="270" t="s">
        <v>6</v>
      </c>
      <c r="C21" s="271"/>
      <c r="D21" s="107">
        <f>SUM(D15:D20)</f>
        <v>5</v>
      </c>
    </row>
  </sheetData>
  <mergeCells count="7">
    <mergeCell ref="A1:D1"/>
    <mergeCell ref="B11:C11"/>
    <mergeCell ref="B21:C21"/>
    <mergeCell ref="B7:B10"/>
    <mergeCell ref="D7:D10"/>
    <mergeCell ref="B18:B19"/>
    <mergeCell ref="D18:D1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คีย์ข้อมูล</vt:lpstr>
      <vt:lpstr>บทสรุป</vt:lpstr>
      <vt:lpstr>สรุป</vt:lpstr>
      <vt:lpstr>เสนอะแนะ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2023-02-06T09:39:41Z</cp:lastPrinted>
  <dcterms:created xsi:type="dcterms:W3CDTF">2014-10-15T08:34:52Z</dcterms:created>
  <dcterms:modified xsi:type="dcterms:W3CDTF">2023-02-07T03:08:39Z</dcterms:modified>
</cp:coreProperties>
</file>