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784BCF14-D9E3-4340-9E8A-D52B91881988}" xr6:coauthVersionLast="36" xr6:coauthVersionMax="36" xr10:uidLastSave="{00000000-0000-0000-0000-000000000000}"/>
  <bookViews>
    <workbookView xWindow="240" yWindow="525" windowWidth="21075" windowHeight="9555" tabRatio="830" activeTab="2" xr2:uid="{00000000-000D-0000-FFFF-FFFF00000000}"/>
  </bookViews>
  <sheets>
    <sheet name="ข้อมูล" sheetId="34" r:id="rId1"/>
    <sheet name="DATA" sheetId="40" r:id="rId2"/>
    <sheet name="บทสรุป" sheetId="39" r:id="rId3"/>
    <sheet name="ตาราง 1-4" sheetId="35" r:id="rId4"/>
    <sheet name="ตาราง 5-6" sheetId="36" r:id="rId5"/>
    <sheet name="ความต้องการ" sheetId="41" r:id="rId6"/>
    <sheet name="ข้อเสนอแนะ" sheetId="42" r:id="rId7"/>
    <sheet name="." sheetId="37" r:id="rId8"/>
  </sheets>
  <definedNames>
    <definedName name="_xlnm._FilterDatabase" localSheetId="0" hidden="1">ข้อมูล!$E$1:$E$32</definedName>
  </definedNames>
  <calcPr calcId="191029"/>
</workbook>
</file>

<file path=xl/calcChain.xml><?xml version="1.0" encoding="utf-8"?>
<calcChain xmlns="http://schemas.openxmlformats.org/spreadsheetml/2006/main">
  <c r="X37" i="40" l="1"/>
  <c r="X36" i="40"/>
  <c r="B49" i="40" l="1"/>
  <c r="B67" i="40"/>
  <c r="B41" i="40"/>
  <c r="B40" i="40"/>
  <c r="B42" i="40" s="1"/>
  <c r="D9" i="36"/>
  <c r="D8" i="36"/>
  <c r="F40" i="35"/>
  <c r="W39" i="40"/>
  <c r="W38" i="40"/>
  <c r="O39" i="40"/>
  <c r="F18" i="41" s="1"/>
  <c r="O38" i="40"/>
  <c r="H36" i="40"/>
  <c r="I36" i="40"/>
  <c r="J36" i="40"/>
  <c r="K36" i="40"/>
  <c r="L36" i="40"/>
  <c r="M36" i="40"/>
  <c r="N36" i="40"/>
  <c r="O36" i="40"/>
  <c r="P36" i="40"/>
  <c r="Q36" i="40"/>
  <c r="R36" i="40"/>
  <c r="S36" i="40"/>
  <c r="T36" i="40"/>
  <c r="U36" i="40"/>
  <c r="V36" i="40"/>
  <c r="W36" i="40"/>
  <c r="H37" i="40"/>
  <c r="I37" i="40"/>
  <c r="J37" i="40"/>
  <c r="K37" i="40"/>
  <c r="L37" i="40"/>
  <c r="M37" i="40"/>
  <c r="N37" i="40"/>
  <c r="O37" i="40"/>
  <c r="P37" i="40"/>
  <c r="Q37" i="40"/>
  <c r="R37" i="40"/>
  <c r="S37" i="40"/>
  <c r="T37" i="40"/>
  <c r="U37" i="40"/>
  <c r="V37" i="40"/>
  <c r="W37" i="40"/>
  <c r="G37" i="40"/>
  <c r="G36" i="40"/>
  <c r="B58" i="40" l="1"/>
  <c r="F22" i="35"/>
  <c r="B70" i="40"/>
  <c r="D19" i="42" l="1"/>
  <c r="G17" i="41" l="1"/>
  <c r="G16" i="41"/>
  <c r="G15" i="41"/>
  <c r="G13" i="41"/>
  <c r="G12" i="41"/>
  <c r="G10" i="41"/>
  <c r="G8" i="41"/>
  <c r="G7" i="41"/>
  <c r="F17" i="41"/>
  <c r="H17" i="41" s="1"/>
  <c r="F16" i="41"/>
  <c r="H16" i="41" s="1"/>
  <c r="F15" i="41"/>
  <c r="H15" i="41" s="1"/>
  <c r="F13" i="41"/>
  <c r="H13" i="41" s="1"/>
  <c r="F12" i="41"/>
  <c r="H12" i="41" s="1"/>
  <c r="F10" i="41"/>
  <c r="H10" i="41" s="1"/>
  <c r="F9" i="41"/>
  <c r="H9" i="41" s="1"/>
  <c r="F8" i="41"/>
  <c r="H8" i="41" s="1"/>
  <c r="F7" i="41"/>
  <c r="H7" i="41" s="1"/>
  <c r="G48" i="41"/>
  <c r="G47" i="41"/>
  <c r="G46" i="41"/>
  <c r="G45" i="41"/>
  <c r="G44" i="41"/>
  <c r="G43" i="41"/>
  <c r="G42" i="41"/>
  <c r="G40" i="41"/>
  <c r="G38" i="41"/>
  <c r="F48" i="41"/>
  <c r="H48" i="41" s="1"/>
  <c r="F47" i="41"/>
  <c r="H47" i="41" s="1"/>
  <c r="F46" i="41"/>
  <c r="H46" i="41" s="1"/>
  <c r="F45" i="41"/>
  <c r="H45" i="41" s="1"/>
  <c r="F44" i="41"/>
  <c r="H44" i="41" s="1"/>
  <c r="F43" i="41"/>
  <c r="H43" i="41" s="1"/>
  <c r="F42" i="41"/>
  <c r="H42" i="41" s="1"/>
  <c r="F40" i="41"/>
  <c r="H40" i="41" s="1"/>
  <c r="F38" i="41"/>
  <c r="H38" i="41" s="1"/>
  <c r="G18" i="41"/>
  <c r="G9" i="41"/>
  <c r="H18" i="41"/>
  <c r="D17" i="37" l="1"/>
  <c r="D16" i="37"/>
  <c r="D15" i="37"/>
  <c r="D14" i="37"/>
  <c r="D13" i="37"/>
  <c r="D11" i="37"/>
  <c r="D10" i="37"/>
  <c r="D9" i="37"/>
  <c r="C23" i="36" l="1"/>
  <c r="D17" i="36" s="1"/>
  <c r="C9" i="36"/>
  <c r="D7" i="36" s="1"/>
  <c r="B64" i="40"/>
  <c r="B63" i="40"/>
  <c r="B62" i="40"/>
  <c r="F48" i="35" s="1"/>
  <c r="D6" i="36" l="1"/>
  <c r="B65" i="40"/>
  <c r="B69" i="40"/>
  <c r="B68" i="40"/>
  <c r="B80" i="40" l="1"/>
  <c r="B71" i="40"/>
  <c r="D23" i="36" l="1"/>
  <c r="D20" i="36" l="1"/>
  <c r="D19" i="36"/>
  <c r="D22" i="36"/>
  <c r="D18" i="36"/>
  <c r="D21" i="36"/>
  <c r="D5" i="36"/>
  <c r="F51" i="35" l="1"/>
  <c r="G49" i="35" s="1"/>
  <c r="F11" i="35"/>
  <c r="G35" i="35" l="1"/>
  <c r="G39" i="35"/>
  <c r="G36" i="35"/>
  <c r="G37" i="35"/>
  <c r="G38" i="35"/>
  <c r="G20" i="35"/>
  <c r="G10" i="35"/>
  <c r="G19" i="35"/>
  <c r="G18" i="35"/>
  <c r="G21" i="35"/>
  <c r="G9" i="35"/>
  <c r="G48" i="35"/>
  <c r="G50" i="35"/>
  <c r="G40" i="35" l="1"/>
  <c r="G22" i="35"/>
  <c r="G11" i="35"/>
  <c r="G51" i="3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monta chat-apiwan</author>
  </authors>
  <commentList>
    <comment ref="B2" authorId="0" shapeId="0" xr:uid="{C8F38019-D9B9-4146-A6D2-0B83969BA743}">
      <text>
        <r>
          <rPr>
            <b/>
            <sz val="9"/>
            <color indexed="81"/>
            <rFont val="Tahoma"/>
            <family val="2"/>
          </rPr>
          <t>monta chat-apiwan: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<sst xmlns="http://schemas.openxmlformats.org/spreadsheetml/2006/main" count="1135" uniqueCount="245">
  <si>
    <t>รายการ</t>
  </si>
  <si>
    <t>บทสรุปสำหรับผู้บริหาร</t>
  </si>
  <si>
    <t>จำนวน</t>
  </si>
  <si>
    <t>ลำดับที่</t>
  </si>
  <si>
    <t>ร้อยละ</t>
  </si>
  <si>
    <t xml:space="preserve">                                                                     - 1 -</t>
  </si>
  <si>
    <t>- 4 -</t>
  </si>
  <si>
    <t>ความต้องการ</t>
  </si>
  <si>
    <t>- 3 -</t>
  </si>
  <si>
    <t>- 2 -</t>
  </si>
  <si>
    <t>รวม</t>
  </si>
  <si>
    <t>Timestamp</t>
  </si>
  <si>
    <t>สถานภาพการทำงาน</t>
  </si>
  <si>
    <t>หญิง</t>
  </si>
  <si>
    <t>ปริญญาโท</t>
  </si>
  <si>
    <t>16 ปีขึ้นไป</t>
  </si>
  <si>
    <t>หัวหน้าสำนักงาน/หัวหน้างาน</t>
  </si>
  <si>
    <t>น้อยกว่า 5 ปี</t>
  </si>
  <si>
    <t>เจ้าหน้าที่งานแผนและสารสนเทศ</t>
  </si>
  <si>
    <t>ชาย</t>
  </si>
  <si>
    <t>ปริญญาตรี</t>
  </si>
  <si>
    <t>5 - 10 ปี</t>
  </si>
  <si>
    <t>เจ้าหน้าที่งานวิชาการ</t>
  </si>
  <si>
    <t>เจ้าหน้าที่งานวิจัยและวิเทศสัมพันธ์</t>
  </si>
  <si>
    <t>เจ้าหน้าที่สำนักพิมพ์มหาวิทยาลัยนเรศวร</t>
  </si>
  <si>
    <t>เจ้าหน้าที่งานอำนวยการ</t>
  </si>
  <si>
    <t>11 - 15 ปี</t>
  </si>
  <si>
    <t xml:space="preserve">แบบสำรวจความต้องการ ความคาดหวัง และปัจจัยที่ส่งผลต่อความผูกพันของบุคลากรบัณฑิตวิทยาลัย </t>
  </si>
  <si>
    <t>เพศ</t>
  </si>
  <si>
    <t>สถานภาพ</t>
  </si>
  <si>
    <t>ระดับปริญญาตรี</t>
  </si>
  <si>
    <t>ระดับปริญญาโท</t>
  </si>
  <si>
    <t>ประสบการณ์ในการทำงาน</t>
  </si>
  <si>
    <t>ความต้องการ ความคาดหวัง</t>
  </si>
  <si>
    <t xml:space="preserve">และความถูกต้อง กล้าตัดสินใจเป็นที่ปรึกษาในการแก้ไขปัญหาที่เกิดขึ้นในการทำงานได้
</t>
  </si>
  <si>
    <t>ความสามัคคี ความเอื้ออาทรซึ่งกันและกัน</t>
  </si>
  <si>
    <t xml:space="preserve">2.4 การได้รับความร่วมมือจากทุกหน่วยในบัณฑิตวิทยาลัย </t>
  </si>
  <si>
    <t>2.5 การไม่ละเลยหน้าที่ของตนเอง โดยไม่ปัดความรับผิดชอบให้ผู้อื่น</t>
  </si>
  <si>
    <t>2.6 การทำงานที่เอื้อประโยชน์ต่อผู้อื่น มิใช่แค่ประโยชน์ส่วนตัว</t>
  </si>
  <si>
    <t>2.7 ความเป็นน้ำหนึ่งใจเดียวกัน</t>
  </si>
  <si>
    <t xml:space="preserve">2.1 ผู้บังคับบัญชา เพื่อนร่วมงาน การทำงานเป็นทีม ช่วยเหลือกันในการทำงาน  </t>
  </si>
  <si>
    <t>1.2 ความรัก ความสามัคคี การร่วมแรง ร่วมใจ ร่วมมือกันของบุคลากรบัณฑิตวิทยาลัย</t>
  </si>
  <si>
    <t>1.3 การรับฟังความคิดเห็น การดูแลขวัญและกำลังใจจากผู้บังคับบัญชา</t>
  </si>
  <si>
    <t xml:space="preserve">2.8 การทำงานเป็นแบบบูรณาการประสานและสามัคคีจากทุกภาคส่วนของมหาวิทยาลัย </t>
  </si>
  <si>
    <t xml:space="preserve">2.3 สิ่งแวดล้อมในการทำงาน ทีมงาน/เพื่อนร่วมงานที่ดี ช่วยเหลื่อ มีน้ำใจต่อกัน </t>
  </si>
  <si>
    <t>ตามยุคสมัย</t>
  </si>
  <si>
    <t>1.1 มีความมั่นคงในการทำงาน และการได้ทำงานในองค์กรที่ดี มีการพัฒนาอยู่เสมอ</t>
  </si>
  <si>
    <t>1.4 มีผู้บริหารที่มีภาวะผู้นำ มีเมตตาธรรม บริหารงานอยู่บนพื้นฐานของเหตุผล</t>
  </si>
  <si>
    <t>1.6 ความรู้และทักษะที่จำเป็น รวมถึงอุปกรณ์เพื่อใช้เป็นเครื่องมือและปัจจัยในการ
พัฒนางานให้องค์กรมีคุณภาพมากที่สุด</t>
  </si>
  <si>
    <t xml:space="preserve">1.7 การปฏิบัติงานบนพื้นฐานของความถูกต้อง ตรงไปตรงมา </t>
  </si>
  <si>
    <t xml:space="preserve">1.8 มีระบบการประเมินที่มีมาตรฐาน ชัดเจน และเชื่อถือได้ </t>
  </si>
  <si>
    <t xml:space="preserve">1.9 การทำงานอย่างมีความสุข </t>
  </si>
  <si>
    <t>ผลการตอบแบบสำรวจความต้องการ ความคาดหวัง และปัจจัยที่ส่งผลต่อความผูกพัน</t>
  </si>
  <si>
    <t>1.5 อยากได้อาคารบัณฑิตวิทยาลัย เป็นของตนเอง</t>
  </si>
  <si>
    <r>
      <rPr>
        <b/>
        <i/>
        <sz val="16"/>
        <rFont val="TH SarabunPSK"/>
        <family val="2"/>
      </rPr>
      <t>ตอนที่ 2</t>
    </r>
    <r>
      <rPr>
        <b/>
        <sz val="16"/>
        <rFont val="TH SarabunPSK"/>
        <family val="2"/>
      </rPr>
      <t xml:space="preserve"> สอบถามความคิดเห็นที่มีต่อความต้องการ ความคาดหวังฯ (เลือกได้มากกว่า 1 ข้อ)</t>
    </r>
  </si>
  <si>
    <t xml:space="preserve">           ความต้องการ ความคาดหวัง พบว่า บุคลากรต้องการความคาดหวังให้บัณฑิตวิทยาลัยมีความมั่นคงในการ</t>
  </si>
  <si>
    <t>ความสามัคคี การร่วมแรง ร่วมใจ ร่วมมือกันของบุคลากรบัณฑิตวิทยาลัยการรับฟังความคิดเห็น การดูแลขวัญและ</t>
  </si>
  <si>
    <t xml:space="preserve">ทำงานและการได้ทำงานในองค์กรที่ดี มีการพัฒนาอยู่เสมอมากที่สุด คิดเป็นร้อยละ 18.18 รองลงมาได้แก่ ความรัก </t>
  </si>
  <si>
    <t>กำลังใจจากผู้บังคับบัญชา คิดเป็นร้อยละ 12.12</t>
  </si>
  <si>
    <t>ปัจจัยความผูกพันที่มีต่อบัณฑิตวิทยาลัย</t>
  </si>
  <si>
    <t xml:space="preserve">           ปัจจัยความผูกพันที่มีต่อบัณฑิตวิทยาลัย พบว่า บุคลากรต้องการให้ผู้บังคับบัญชา เพื่อนร่วมงาน การทำงาน</t>
  </si>
  <si>
    <t xml:space="preserve">เป็นทีม ช่วยเหลือกันในการทำงานความสามัคคี ความเอื้ออาทรซึ่งกันและกันมากที่สุด คิดเป็นร้อยละ 42.42 </t>
  </si>
  <si>
    <t xml:space="preserve"> ตลอดจนการได้รับการสนับสนุนจากผู้บริหารมหาวิทยาลัยอย่างเป็นรูปธรรม
</t>
  </si>
  <si>
    <t>2.2 บุคลากรทุกคนเข้าใจในหน้าที่การทำงานของตนเองและมีความรับผิดชอบ</t>
  </si>
  <si>
    <t>การสนับสนุนจากผู้บริหารมหาวิทยาลัยอย่างเป็นรูปธรรม คิดเป็นร้อยละ 27.27</t>
  </si>
  <si>
    <t>รองลงมาได้แก่ บุคลากรทุกคนเข้าใจในหน้าที่การทำงานของตนเองและมีความรับผิดชอบ ตลอดจนการได้รับ</t>
  </si>
  <si>
    <t>ตอนที่ 1 ข้อมูลทั่วไปของผู้ตอบแบบประเมิน</t>
  </si>
  <si>
    <t>ประเภท</t>
  </si>
  <si>
    <t>เพศหญิง</t>
  </si>
  <si>
    <t>ข้าราชการ</t>
  </si>
  <si>
    <t>มากที่สุด</t>
  </si>
  <si>
    <t>เพศชาย</t>
  </si>
  <si>
    <t>พนักงานเงินรายได้</t>
  </si>
  <si>
    <t>มาก</t>
  </si>
  <si>
    <t>น้อย</t>
  </si>
  <si>
    <t>น้อยที่สุด</t>
  </si>
  <si>
    <t>ปานกลาง</t>
  </si>
  <si>
    <t>ลูกจ้างประจำ</t>
  </si>
  <si>
    <t>ต่ำกว่าปริญญาตรี</t>
  </si>
  <si>
    <t>พนักงานเงินแผ่นดิน</t>
  </si>
  <si>
    <t>พนักงานราชการ</t>
  </si>
  <si>
    <t>9/28/2022 8:57:58</t>
  </si>
  <si>
    <t>9/28/2022 9:02:31</t>
  </si>
  <si>
    <t>9/28/2022 9:04:16</t>
  </si>
  <si>
    <t>9/28/2022 9:14:46</t>
  </si>
  <si>
    <t>9/28/2022 9:43:05</t>
  </si>
  <si>
    <t>9/28/2022 9:49:29</t>
  </si>
  <si>
    <t>9/28/2022 9:51:02</t>
  </si>
  <si>
    <t>9/28/2022 10:22:07</t>
  </si>
  <si>
    <t>9/28/2022 11:20:52</t>
  </si>
  <si>
    <t>9/28/2022 12:49:29</t>
  </si>
  <si>
    <t>9/28/2022 13:19:50</t>
  </si>
  <si>
    <t>9/29/2022 8:08:01</t>
  </si>
  <si>
    <t>9/29/2022 9:58:29</t>
  </si>
  <si>
    <t>9/29/2022 10:24:47</t>
  </si>
  <si>
    <t>1.ควรมีอาคารบัณฑิตวิทยาลัย เป็นของตนเอง
2.ยังรับทราบนโยบาย และสวัสดิการ ของการออกนอกระบบไม่ชัดเจน 
3.ควรมีการสรุปและแจ้งข้อมูลข่าวสารเกี่ยวกับนโยบายการออกนอกระบบให้ทราบอย่างทั่วถึงเป็นระยะๆ</t>
  </si>
  <si>
    <t>จากแบบสอบถามในหัวข้อ "การไม่ละเลยหน้าที่ของตนเอง โดยไม่ปัดความรับผิดชอบให้ผู้อื่น" การรับผิดชอบต่อหน้าที่ และกำกับดูแลอย่างเต็มความสามารถ ไม่ปัดความรับผิดชอบให้ผู้อื่น จากการทำงานทุกวันนี้งานการเงิน มีหน้าที่ตรวจเอกสารแต่ไม่ใช่ผู้ปฏิบัติ ทุกงานต้องจัดทำเอกสารการเงินเองทั้งหมด ซึ่งมักมีข้อผิดพลาดต้องแก้ไขเอกสารมากกว่า 1 ครั้ง เนื่องจากผู้ปฏิบัติที่ไม่มีความรู้ด้านการเงิน ไม่ทราบระเบียบทางการเงินอย่างละเอียด ทำให้การเบิกจ่ายล่าช้า หากผิดพลาดต้องแก้ไขไปมาหลายรอบ ซึ่งในขณะเดียวกันผู้ปฏิบัติก็ต้องทำงานที่ตนรับผิดชอบไปด้วย ทำงานแทนการเงินไปด้วย อยากเสนอให้แก้ปัญหาโดยเอกสารทางการเงินทุกฉบับ รวมถึงหนังสือราชการที่เกี่ยวข้องด้านการเงินของหน่วยงาน ควรให้การเงินเป็นผู้รับผิดชอบทั้งหมด สำหรับผู้ปฏิบัติงานอื่นๆ ซึ่งไม่มีความถนัดและความเชี่ยวชาญจริง ให้ดำเนินการแค่นำหลักฐานการเบิกจ่ายมาให้เท่านั้น เพื่อความคล่องตัวในการเบิกจ่าย และตัดปัญหาที่ก่อให้เกิดความขัดแย้งในองค์กรจากความไม่เข้าใจกัน</t>
  </si>
  <si>
    <t>ส่วนที่ 2 สอบถามความคิดเห็นที่มีต่อความต้องการ ความคาดหวังที่มีต่อบัณฑิตวิทยาลัย [มีความมั่นคงในการทำงาน และการได้ทำงานในองค์กรที่ดีมีการพัฒนาอยู่เสมอตามยุคสมัย]</t>
  </si>
  <si>
    <t>ส่วนที่ 2 สอบถามความคิดเห็นที่มีต่อความต้องการ ความคาดหวังที่มีต่อบัณฑิตวิทยาลัย [ความรัก ความสามัคคี การร่วมแรง ร่วมใจ ร่วมมือกันของบุคลากรบัณฑิตวิทยาลัย]</t>
  </si>
  <si>
    <t>ส่วนที่ 2 สอบถามความคิดเห็นที่มีต่อความต้องการ ความคาดหวังที่มีต่อบัณฑิตวิทยาลัย [การรับฟังความคิดเห็น การดูแลขวัญและกำลังใจจากผู้บังคับบัญชา]</t>
  </si>
  <si>
    <t>ส่วนที่ 2 สอบถามความคิดเห็นที่มีต่อความต้องการ ความคาดหวังที่มีต่อบัณฑิตวิทยาลัย [มีผู้บริหารมีภาวะผู้นำ มีเมตตาธรรม บริหารงานอยู่บนพื้นฐานของเหตุผลและความถูกต้อง กล้าตัดสินใจเป็นที่ปรึกษาในการแก้ไขปัญหาที่เกิดขึ้นในการทำงานได้]</t>
  </si>
  <si>
    <t>ส่วนที่ 2 สอบถามความคิดเห็นที่มีต่อความต้องการ ความคาดหวังที่มีต่อบัณฑิตวิทยาลัย [มีอาคารบัณฑิตวิทยาลัย เป็นของตนเอง]</t>
  </si>
  <si>
    <t>ส่วนที่ 2 สอบถามความคิดเห็นที่มีต่อความต้องการ ความคาดหวังที่มีต่อบัณฑิตวิทยาลัย [การปฏิบัติงานบนพื้นฐานของความถูกต้อง ตรงไปตรงมา]</t>
  </si>
  <si>
    <t>ส่วนที่ 2 สอบถามความคิดเห็นที่มีต่อความต้องการ ความคาดหวังที่มีต่อบัณฑิตวิทยาลัย [มีระบบการประเมินที่มีมาตรฐาน ชัดเจน และเชื่อถือได้]</t>
  </si>
  <si>
    <t>ส่วนที่ 2 สอบถามความคิดเห็นที่มีต่อความต้องการ ความคาดหวังที่มีต่อบัณฑิตวิทยาลัย [การทำงานอย่างมีความสุข]</t>
  </si>
  <si>
    <t>ส่วนที่ 3 สอบถามความคิดเห็นที่มีต่อปัจจัยความผูกพันที่มีต่อบัณฑิตวิทยาลัย [ผู้บังคับบัญชา เพื่อนร่วมงาน การทำงานเป็นทีม ช่วยเหลือกันในการทำงาน ความสามัคคี ความเอื้ออาทรซึ่งกันและกัน]</t>
  </si>
  <si>
    <t>ส่วนที่ 3 สอบถามความคิดเห็นที่มีต่อปัจจัยความผูกพันที่มีต่อบัณฑิตวิทยาลัย [การทำงานเป็นทีม บุคลากรทุกคนเข้าใจในหน้าที่การทำงานของตนเองและมีความรับผิดชอบ ตลอดจนการได้รับการสนับสนุนจากผู้บริหารมหาวิทยาลัยอย่างเป็นรูปธรรม]</t>
  </si>
  <si>
    <t>ส่วนที่ 3 สอบถามความคิดเห็นที่มีต่อปัจจัยความผูกพันที่มีต่อบัณฑิตวิทยาลัย [สิ่งแวดล้อมในการทำงาน ทีมงาน/เพื่อนร่วมงานที่ดี ช่วยเหลือมีน้ำใจต่อกัน]</t>
  </si>
  <si>
    <t>ส่วนที่ 3 สอบถามความคิดเห็นที่มีต่อปัจจัยความผูกพันที่มีต่อบัณฑิตวิทยาลัย [การได้รับความร่วมมือจากทุกหน่วยในบัณฑิตวิทยาลัย]</t>
  </si>
  <si>
    <t>ส่วนที่ 3 สอบถามความคิดเห็นที่มีต่อปัจจัยความผูกพันที่มีต่อบัณฑิตวิทยาลัย [การไม่ละเลยหน้าที่ของตนเอง โดยไม่ปัดความรับผิดชอบให้ผู้อื่น]</t>
  </si>
  <si>
    <t>ส่วนที่ 3 สอบถามความคิดเห็นที่มีต่อปัจจัยความผูกพันที่มีต่อบัณฑิตวิทยาลัย [การทำงานที่เอื้อประโยชน์ต่อผู้อื่น มิใช่แค่ประโยชน์ส่วนตัว]</t>
  </si>
  <si>
    <t>ส่วนที่ 3 สอบถามความคิดเห็นที่มีต่อปัจจัยความผูกพันที่มีต่อบัณฑิตวิทยาลัย [ความเป็นน้ำหนึ่งใจเดียวกัน]</t>
  </si>
  <si>
    <t>ส่วนที่ 3 สอบถามความคิดเห็นที่มีต่อปัจจัยความผูกพันที่มีต่อบัณฑิตวิทยาลัย [การทำงานเป็นแบบ บูรณาการประสานและสามัคคีจากทุกภาคส่วนของมหาวิทยาลัย]</t>
  </si>
  <si>
    <t>ส่วนที่ 2 สอบถามความคิดเห็นที่มีต่อความต้องการ ความคาดหวังที่มีต่อบัณฑิตวิทยาลัย [ความรู้และทักษะที่จำเป็น รวมถึงอุปกรณ์เพื่อใช้เป็นเครื่องมือและปัจจัยในการพัฒนางานให้องค์กรมีคุณภาพ5]</t>
  </si>
  <si>
    <t>มหาวิทยาลัยนเรศวร ประจำปีงบประมาณ 2566</t>
  </si>
  <si>
    <t>ของบุคลากรบัณฑิตวิทยาลัย ประจำปีงบประมาณ 2566</t>
  </si>
  <si>
    <t>ต่ำกว่าระดับปริญญาตรี</t>
  </si>
  <si>
    <t>N = 29</t>
  </si>
  <si>
    <t>SD</t>
  </si>
  <si>
    <t>ระดับความคิดเห็น</t>
  </si>
  <si>
    <r>
      <rPr>
        <b/>
        <i/>
        <sz val="15"/>
        <color theme="1"/>
        <rFont val="TH SarabunPSK"/>
        <family val="2"/>
      </rPr>
      <t xml:space="preserve">ตอนที่ 2 </t>
    </r>
    <r>
      <rPr>
        <i/>
        <sz val="15"/>
        <color theme="1"/>
        <rFont val="TH SarabunPSK"/>
        <family val="2"/>
      </rPr>
      <t>สอบถามความคิดเห็นที่มีต่อความต้องการ ความคาดหวังฯ (เลือกได้มากกว่า 1 ข้อ)</t>
    </r>
  </si>
  <si>
    <t>1. ความต้องการ ความคาดหวัง</t>
  </si>
  <si>
    <t>เฉลี่ยรวมด้านความต้องการ ความคาดหวัง</t>
  </si>
  <si>
    <t>1.8 มีระบบการประเมินที่มีมาตรฐาน ชัดเจน และเชื่อถือได้</t>
  </si>
  <si>
    <t>ส่วนที่ 1 ข้อมูลทั่วไปของผู้ตอบแบบสอบถาม</t>
  </si>
  <si>
    <t>ประเภทบุคลากร</t>
  </si>
  <si>
    <t>ระดับการศึกษา</t>
  </si>
  <si>
    <t>ประสบการณ์ในการทำงาน (ช่วงที่ท่านปฏิบัติงานที่บัณฑิตวิทยาลัย)</t>
  </si>
  <si>
    <t>ส่วนที่ 2 สอบถามความคิดเห็นที่มีต่อความต้องการ ความคาดหวังที่มีต่อบัณฑิตวิทยาลัย [ความรู้และทักษะที่จำเป็น รวมถึงอุปกรณ์เพื่อใช้เป็นเครื่องมือและปัจจัยในการพัฒนางานให้องค์กรมีคุณภาพมากที่สุด]</t>
  </si>
  <si>
    <t>ข้อเสนอแนะ (ถ้ามี)</t>
  </si>
  <si>
    <t>1.1 มีความมั่นคงในการทำงาน และการได้ทำงานในองค์กรที่ดีมีการพัฒนาอยู่เสมอตามยุคสมัย</t>
  </si>
  <si>
    <t>1.5 มีอาคารบัณฑิตวิทยาลัย เป็นของตนเอง</t>
  </si>
  <si>
    <t>1.6 ความรู้และทักษะที่จำเป็น รวมถึงอุปกรณ์เพื่อใช้เป็นเครื่องมือและปัจจัยในการพัฒนา</t>
  </si>
  <si>
    <t>งานให้องค์กรมีคุณภาพมากที่สุด</t>
  </si>
  <si>
    <t>1.7 การปฏิบัติงานบนพื้นฐานของความถูกต้อง ตรงไปตรงมา</t>
  </si>
  <si>
    <t>1.9 การทำงานอย่างมีความสุข</t>
  </si>
  <si>
    <t xml:space="preserve">2.1 ผู้บังคับบัญชา เพื่อนร่วมงาน การทำงานเป็นทีม ช่วยเหลือกันในการทำงาน </t>
  </si>
  <si>
    <t xml:space="preserve">2.2 การทำงานเป็นทีม บุคลากรทุกคนเข้าใจในหน้าที่การทำงานของตนเองและมีความ </t>
  </si>
  <si>
    <t>รับผิดชอบตลอดจนการได้รับการสนับสนุนจากผู้บริหารมหาวิทยาลัยอย่างเป็นรูปธรรม</t>
  </si>
  <si>
    <t>2.3 สิ่งแวดล้อมในการทำงาน ทีมงาน/เพื่อนร่วมงานที่ดี ช่วยเหลือมีน้ำใจต่อกัน</t>
  </si>
  <si>
    <t>2.4 การได้รับความร่วมมือจากทุกหน่วยในบัณฑิตวิทยาลัย</t>
  </si>
  <si>
    <t>2.8 การทำงานเป็นแบบ บูรณาการประสานและสามัคคีจากทุกภาคส่วนของมหาวิทยาลัย</t>
  </si>
  <si>
    <t>2.  ปัจจัยความพูกพันที่มีต่อบัณฑิตวิทยาลัย</t>
  </si>
  <si>
    <t>เฉลี่ยรวมด้านปัจจัยความพูกพันที่มีต่อบัณฑิตวิทยาลัย</t>
  </si>
  <si>
    <t>ที่</t>
  </si>
  <si>
    <t>ความถี่</t>
  </si>
  <si>
    <t>ควรมีอาคารบัณฑิตวิทยาลัย เป็นของตนเอง</t>
  </si>
  <si>
    <t>ยังรับทราบนโยบาย และสวัสดิการ ของการออกนอกระบบไม่ชัดเจน</t>
  </si>
  <si>
    <t>ควรมีการสรุปและแจ้งข้อมูลข่าวสารเกี่ยวกับนโยบายการออกนอกระบบให้ทราบอย่างทั่วถึงเป็นระยะๆ</t>
  </si>
  <si>
    <t xml:space="preserve">จากแบบสอบถามในหัวข้อ "การไม่ละเลยหน้าที่ของตนเอง โดยไม่ปัดความรับผิดชอบให้ผู้อื่น" </t>
  </si>
  <si>
    <t>การรับผิดชอบต่อหน้าที่ และกำกับดูแลอย่างเต็มความสามารถ ไม่ปัดความรับผิดชอบให้ผู้อื่น</t>
  </si>
  <si>
    <t>เอกสารการเงินเองทั้งหมด ซึ่งมักมีข้อผิดพลาดต้องแก้ไขเอกสารมากกว่า 1 ครั้ง เนื่องจาก</t>
  </si>
  <si>
    <t>ผู้ปฏิบัติที่ไม่มีความรู้ด้านการเงิน ไม่ทราบระเบียบทางการเงินอย่างละเอียด ทำให้การเบิกจ่าย</t>
  </si>
  <si>
    <t>ล่าช้า หากผิดพลาดต้องแก้ไขไปมาหลายรอบ ซึ่งในขณะเดียวกันผู้ปฏิบัติก็ต้องทำงานที่ตน</t>
  </si>
  <si>
    <t>รับผิดชอบไปด้วย ทำงานแทนการเงินไปด้วย อยากเสนอให้แก้ปัญหาโดยเอกสารทางการเงิน</t>
  </si>
  <si>
    <t>ทุกฉบับ รวมถึงหนังสือราชการที่เกี่ยวข้องด้านการเงินของหน่วยงาน ควรให้การเงิน</t>
  </si>
  <si>
    <t>เป็นผู้รับผิดชอบทั้งหมด สำหรับผู้ปฏิบัติงานอื่นๆ ซึ่งไม่มีความถนัดและความเชี่ยวชาญจริง</t>
  </si>
  <si>
    <t>และตัดปัญหาที่ก่อให้เกิดความขัดแย้งในองค์กรจากความไม่เข้าใจกัน</t>
  </si>
  <si>
    <t xml:space="preserve">ให้ดำเนินการแค่นำหลักฐานการเบิกจ่ายมาให้เท่านั้น เพื่อความคล่องตัวในการเบิกจ่าย </t>
  </si>
  <si>
    <t>จากการทำงานทุกวันนี้งานการเงิน มีหน้าที่ตรวจเอกสารแต่ไม่ใช่ผู้ปฏิบัติ ทุกงานต้องจัดทำ</t>
  </si>
  <si>
    <t xml:space="preserve">          ตอนที่ 3 ข้อเสนอแนะอื่นๆ</t>
  </si>
  <si>
    <t xml:space="preserve">           ผู้ตอบแบบสอบถามมีความคิดเห็นเกี่ยวกับการตอบแบบสอบถามความต้องการ ความคาดหวัง ในภาพรวม </t>
  </si>
  <si>
    <t xml:space="preserve">           ผู้ตอบแบบสอบถามมีความคิดเห็นเกี่ยวกับการตอบแบบสอบถามด้านปัจจัยความพูกพันที่มีต่อบัณฑิตวิทยาลัย </t>
  </si>
  <si>
    <t xml:space="preserve">ปรากฏผลดังนี้ </t>
  </si>
  <si>
    <t xml:space="preserve">           จากการสำรวจความต้องการ ความคาดหวัง และปัจจัยที่ส่งผลต่อความผูกพันของบุคลากรบัณฑิตวิทยาลัย </t>
  </si>
  <si>
    <t>-4-</t>
  </si>
  <si>
    <t>-5-</t>
  </si>
  <si>
    <t>1.4 มีผู้บริหารมีภาวะผู้นำ มีเมตตาธรรม บริหารงานอยู่บนพื้นฐานของเหตุผลและ</t>
  </si>
  <si>
    <t>ความถูกต้องกล้าตัดสินใจเป็นที่ปรึกษาในการแก้ไขปัญหาที่เกิดขึ้นในการทำงานได้</t>
  </si>
  <si>
    <t xml:space="preserve">           เมื่อพิจารณารายข้อแล้ว พบว่า ข้อ 4) มีผู้บริหารมีภาวะผู้นำมีเมตตาธรรม บริหารงานอยู่บนพื้นฐานของเหตุผล</t>
  </si>
  <si>
    <t>อายุระหว่าง 30 - 40 ปี</t>
  </si>
  <si>
    <t>อายุระหว่าง 20 - 30 ปี</t>
  </si>
  <si>
    <t>อายุระหว่าง 40 - 50 ปี</t>
  </si>
  <si>
    <t>อายุระหว่าง 51 ปีขึ้นไป</t>
  </si>
  <si>
    <t>อายุ</t>
  </si>
  <si>
    <t>สำนักงานฯ</t>
  </si>
  <si>
    <t>งานอำนวยการ</t>
  </si>
  <si>
    <t>งานวิชาการ</t>
  </si>
  <si>
    <t>งานแผนและสารสนเทศ</t>
  </si>
  <si>
    <t>งานวิจัยและวิเทศสัมพันธ์</t>
  </si>
  <si>
    <t>สำนักพิมพ์มหาวิทยาลัยนเรศวร</t>
  </si>
  <si>
    <r>
      <rPr>
        <b/>
        <i/>
        <sz val="16"/>
        <rFont val="TH SarabunPSK"/>
        <family val="2"/>
      </rPr>
      <t>ตาราง 5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แสดงจำนวนร้อยละของผู้ตอบแบบสำรวจ จำแนกตามประสบการณ์ในการทำงาน</t>
    </r>
  </si>
  <si>
    <t xml:space="preserve">          จากตาราง 5 แสดงจำนวนร้อยละของผู้ตอบแบบสำรวจ จำแนกตามประสบการณ์ในการทำงาน</t>
  </si>
  <si>
    <r>
      <rPr>
        <b/>
        <i/>
        <sz val="16"/>
        <rFont val="TH SarabunPSK"/>
        <family val="2"/>
      </rPr>
      <t>ตาราง 6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แสดงจำนวนร้อยละของผู้ตอบแบบสำรวจ จำแนกตามสถานภาพการทำงาน</t>
    </r>
  </si>
  <si>
    <t xml:space="preserve">          จากตาราง 6 แสดงจำนวนร้อยละของผู้ตอบแบบสำรวจ จำแนกสถานภาพการทำงาน พบว่า</t>
  </si>
  <si>
    <t>-6-</t>
  </si>
  <si>
    <t>จากตาราง 8 พบว่าผู้ตอบแบบสอบถามมีความคิดเห็นเกี่ยวกับการตอบแบบสอบถามด้านปัจจัยความพูกพัน</t>
  </si>
  <si>
    <t xml:space="preserve">          ผู้ตอบแบบสำรวจ จำแนกตามประเภทบุคลากร พบว่า ผู้ตอบแบบสำรวจเป็นพนักงานเงินแผ่นดิน </t>
  </si>
  <si>
    <r>
      <rPr>
        <b/>
        <i/>
        <u/>
        <sz val="16"/>
        <rFont val="TH SarabunPSK"/>
        <family val="2"/>
      </rPr>
      <t>ตอนที่ 1</t>
    </r>
    <r>
      <rPr>
        <b/>
        <i/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  ข้อมูลทั่วไปของผู้ตอบแบบสำรวจ</t>
    </r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</si>
  <si>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แสดงจำนวนและร้อยละของผู้ตอบแบบสำรวจ จำแนกตามเพศ</t>
    </r>
  </si>
  <si>
    <t xml:space="preserve">           จากตาราง 1 แสดงจำนวนร้อยละของผู้ตอบแบบสำรวจ จำแนกตามเพศ พบว่า ผู้ตอบแบบสำรวจ</t>
  </si>
  <si>
    <r>
      <rPr>
        <b/>
        <i/>
        <sz val="16"/>
        <rFont val="TH SarabunPSK"/>
        <family val="2"/>
      </rPr>
      <t>ตาราง 2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แสดงจำนวนและร้อยละของผู้ตอบแบบสำรวจจำแนกตามอายุ</t>
    </r>
  </si>
  <si>
    <t xml:space="preserve">           จากตาราง 2 แสดงจำนวนร้อยละของผู้ตอบแบบสำรวจ จำแนกตามอายุ พบว่า ผู้ตอบแบบสำรวจ</t>
  </si>
  <si>
    <r>
      <rPr>
        <b/>
        <i/>
        <sz val="16"/>
        <rFont val="TH SarabunPSK"/>
        <family val="2"/>
      </rPr>
      <t>ตาราง 3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แสดงจำนวนและร้อยละของผู้ตอบแบบสำรวจ จำแนกตามประเภทบุคลากร</t>
    </r>
  </si>
  <si>
    <t xml:space="preserve">           จากตาราง 3 แสดงจำนวนร้อยละของผู้ตอบแบบสำรวจ จำแนกตามประเภทบุคลากร พบว่า </t>
  </si>
  <si>
    <r>
      <rPr>
        <b/>
        <i/>
        <sz val="16"/>
        <rFont val="TH SarabunPSK"/>
        <family val="2"/>
      </rPr>
      <t>ตาราง 4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แสดงจำนวนและร้อยละของผู้ตอบแบบสำรวจ จำแนกตามสถานภาพ</t>
    </r>
  </si>
  <si>
    <t>จากตาราง 4 แสดงจำนวนร้อยละของผู้ตอบแบบสอบถาม จำแนกตามสถานภาพ พบว่า ผู้ตอบแบบสำรวจ</t>
  </si>
  <si>
    <t xml:space="preserve">          ผู้ตอบแบบสำรวจ จำแนกตามประสบการณ์ในการทำงานพบว่า ผู้ตอบแบบสำรวจส่วนใหญ่มีประสบการณ์</t>
  </si>
  <si>
    <t xml:space="preserve">           บัณฑิตวิทยาลัยได้จัดทำแบบสำรวจความต้องการ ความคาดหวัง และปัจจัยที่ส่งผลต่อความผูกพัน</t>
  </si>
  <si>
    <t xml:space="preserve">ของบุคลากรบัณฑิตวิทยาลัย ประจำปีงบประมาณ 2566 จากการสำรวจข้อมูลความต้องการ ความคาดหวัง </t>
  </si>
  <si>
    <t xml:space="preserve">          ผู้ตอบแบบสำรวจ จำแนกตามสถานภาพ พบว่า ผู้ตอบแบบสำรวจระดับปริญญาโท คิดเป็นร้อยละ </t>
  </si>
  <si>
    <t xml:space="preserve">          ผู้ตอบแบบสำรวจ จำแนกสถานภาพการทำงาน พบว่า ผู้ตอบแบบสอบถามส่วนใหญ่เป็นเจ้าหน้าที่</t>
  </si>
  <si>
    <t xml:space="preserve">            เมื่อพิจารณารายข้อแล้ว พบว่า ข้อ 5) การไม่ละเลยหน้าที่ของตนเอง โดยไม่ปัดความรับผิดชอบให้ผู้อื่น </t>
  </si>
  <si>
    <t>ข้อ 2) การทำงานเป็นทีม บุคลากรทุกคนเข้าใจในหน้าที่การทำงานของตนเองและมีความรับผิดชอบตลอดจน</t>
  </si>
  <si>
    <t xml:space="preserve">การได้รับการสนับสนุนจากผู้บริหารมหาวิทยาลัยอย่างเป็นรูปธรรม ข้อ 7) ความเป็นน้ำหนึ่งใจเดียวกันอยู่ในระดับมาก </t>
  </si>
  <si>
    <t>ผู้ตอบแบบสำรวจเป็นพนักงานเงินแผ่นดิน คิดเป็นร้อยละ 38.24 รองลงมาคือ พนักงานเงินรายได้</t>
  </si>
  <si>
    <t>คิดเป็นร้อยละ 32.35</t>
  </si>
  <si>
    <t>ระดับปริญญาโท คิดเป็นร้อยละ 55.88 รองลงมาคือ ระดับปริญญาตรี คิดเป็นร้อยละ 41.18</t>
  </si>
  <si>
    <t>พบว่า ผู้ตอบแบบสำรวจส่วนใหญ่มีประสบการณ์ในการทำงาน 16 ปีขึ้นไป คิดเป็นร้อยละ 58.82</t>
  </si>
  <si>
    <t>รองลงมาคือ ประสบการณ์ในการทำงาน 11 - 15 ปี คิดเป็นร้อยละ 17.65</t>
  </si>
  <si>
    <t>ผู้ตอบแบบสำรวจส่วนใหญ่เป็นเจ้าหน้าที่งานวิชาการ คิดเป็นร้อยละ 23.53 รองลงมาได้แก่ เจ้าหน้าที่</t>
  </si>
  <si>
    <t>งานวิจัยและวิเทศสัมพันธ์ และเจ้าหน้าที่สำนักพิมพ์มหาวิทยาลัยนเรศวร คิดเป็นร้อยละ 20.59</t>
  </si>
  <si>
    <t>ผู้มึความรู้ความสามารถ</t>
  </si>
  <si>
    <t>สำนักงาน</t>
  </si>
  <si>
    <t xml:space="preserve">และปัจจัยที่ส่งผลต่อความผูกพันของบุคลากรบัณฑิตวิทยาลัย มีบุคลากรทั้งสิ้น 34 คน มีผู้ตอบแบบสำรวจ </t>
  </si>
  <si>
    <t>จำนวนทั้งสิ้น 34 คน คิดเป็นร้อยละ 100.00 ปรากฏผลดังนี้</t>
  </si>
  <si>
    <t xml:space="preserve">           ผู้ตอบแบบสำรวจ จำแนกตามเพศ พบว่า ผู้ตอบแบบสำรวจเพศหญิง คิดเป็นร้อยละ 55.88 เพศชาย </t>
  </si>
  <si>
    <t>คิดเป็นร้อยละ 44.12</t>
  </si>
  <si>
    <t>55.88 รองลงมาคือ ระดับปริญญาตรี คิดเป็นร้อยละ 41.18</t>
  </si>
  <si>
    <t xml:space="preserve">ในการทำงาน 16 ปีขึ้นไป คิดเป็นร้อยละ 58.82 รองลงมาคือ ประสบการณ์ในการทำงาน 11 - 15 ปี คิดเป็นร้อยละ </t>
  </si>
  <si>
    <t>งานวิชาการ คิดเป็นร้อยละ 23.53 รองลงมาได้แก่ เจ้าหน้าที่งานวิจัยและวิเทศสัมพันธ์ และเจ้าหน้าที่สำนักพิมพ์</t>
  </si>
  <si>
    <t>มหาวิทยาลัยนเรศวร คิดเป็นร้อยละ 20.59</t>
  </si>
  <si>
    <t xml:space="preserve">พบว่า มีความคิดเห็นอยู่ในระดับมาก (ค่าเฉลี่ย 4.40)  </t>
  </si>
  <si>
    <t>ที่มีต่อบัณฑิตวิทยาลัย ในภาพรวมพบว่า มีความคิดเห็นอยู่ในระดับมาก (ค่าเฉลี่ย 4.36)</t>
  </si>
  <si>
    <t>คิดเป็นร้อยละ 38.24 รองลงมาคือ พนักงานเงินรายได้ คิดเป็นร้อยละ 32.35</t>
  </si>
  <si>
    <t xml:space="preserve">และความถูกต้อง กล้าตัดสินใจเป็นที่ปรึกษาในการแก้ไขปัญหาที่เกิดขึ้นในการทำงานได้มีค่าเฉลี่ยสูงสุด (ค่าเฉลี่ย 4.62) </t>
  </si>
  <si>
    <t>ในภาพรวมพบว่า มีความคิดเห็นอยู่ในระดับมาก (ค่าเฉลี่ย 4.36)</t>
  </si>
  <si>
    <t xml:space="preserve">ข้อ 6) การทำงานที่เอื้อประโยชน์ต่อผู้อื่น มิใช่แค่ประโยชน์ส่วนตัว มีค่าเฉลี่ยสูงสุด (ค่าเฉลี่ย 4.44) รองลงมาคือ </t>
  </si>
  <si>
    <t xml:space="preserve">(ค่าเฉลี่ย 4.41) </t>
  </si>
  <si>
    <t xml:space="preserve">เมื่อพิจารณารายข้อแล้ว พบว่า ข้อ 5) การไม่ละเลยหน้าที่ของตนเอง โดยไม่ปัดความรับผิดชอบให้ผู้อื่น </t>
  </si>
  <si>
    <t xml:space="preserve">ข้อ 6) การทำงานที่เอื้อประโยชน์ต่อผู้อื่น มิใช่แค่ประโยชน์ส่วนตัว มีค่าเฉลี่ยสูงสุด (ค่าเฉลี่ย 4.44) รองลงมาคือ ข้อ 2) </t>
  </si>
  <si>
    <t>การทำงานรับผิดชอบตลอดจนการได้รับการสนับสนุนจากผู้บริหารมหาวิทยาลัยอย่างเป็นรูปธรรม และข้อ 7) ความเป็น</t>
  </si>
  <si>
    <t xml:space="preserve">น้ำหนึ่งใจเดียวกันอยู่ในระดับมาก (ค่าเฉลี่ย 4.41) </t>
  </si>
  <si>
    <t>จากตาราง 7 พบว่าผู้ตอบแบบสอบถามมีความคิดเห็นเกี่ยวกับการตอบแบบสอบถามความต้องการความคาดหวัง</t>
  </si>
  <si>
    <t>ในภาพรวม พบว่า มีความคิดเห็นอยู่ในระดับมาก (ค่าเฉลี่ย 4.40)</t>
  </si>
  <si>
    <t>เมื่อพิจารณารายข้อแล้ว พบว่า ข้อ 4) มีผู้บริหารมีภาวะผู้นำ มีเมตตาธรรม บริหารงานอยู่บนพื้นฐานของเหตุผล</t>
  </si>
  <si>
    <t>คิดเป็นร้อยละ 52.94 รองลงมาคือ อายุระหว่าง 31 - 40 ปี คิดเป็นร้อยละ 26.47</t>
  </si>
  <si>
    <t xml:space="preserve">           ผู้ตอบแบบสำรวจ จำแนกตามอายุ พบว่า ผู้ตอบแบบสอบถามมีอายุระหว่าง 41 - 50 ปี </t>
  </si>
  <si>
    <t>มีอายุระหว่าง 41 - 50 ปี คิดเป็นร้อยละ 52.94 รองลงมาคือ อายุระหว่าง 31 - 40 ปี คิดเป็นร้อยละ 26.47</t>
  </si>
  <si>
    <t>อายุระหว่าง 31 - 40 ปี</t>
  </si>
  <si>
    <t>อายุระหว่าง 41 - 50 ปี</t>
  </si>
  <si>
    <t>เป็นเพศหญิง คิดเป็นร้อยละ 55.88 เพศชาย คิดเป็นร้อยละ 44.12</t>
  </si>
  <si>
    <t xml:space="preserve">รองลงมาคือ ข้อ 3) การรับฟังความคิดเห็น การดูแลขวัญและกำลังใจจากผู้บังคับบัญชาอยู่ในระดับมากที่สุด (ค่าเฉลี่ย 4.56) </t>
  </si>
  <si>
    <t xml:space="preserve">และข้อ 7) การปฏิบัติงานบนพื้นฐานของความถูกต้อง ตรงไปตรงมาอยู่ในระดับมากที่สุด (ค่าเฉลี่ย 4.53) </t>
  </si>
  <si>
    <t xml:space="preserve">และข้อ 7) การปฏิบัติงานบนพื้นฐานของความถูกต้องตรงไปตรงมาอยู่ในระดับมากที่สุด (ค่าเฉลี่ย 4.53)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</si>
</sst>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m/d/yyyy\ h:mm:ss"/>
  </numFmts>
  <fonts count="3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u/>
      <sz val="15.4"/>
      <color indexed="12"/>
      <name val="Cordia New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u/>
      <sz val="16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i/>
      <u/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b/>
      <sz val="16"/>
      <color rgb="FF000000"/>
      <name val="TH Sarabun New"/>
      <family val="2"/>
      <charset val="222"/>
    </font>
    <font>
      <b/>
      <sz val="16"/>
      <name val="TH Sarabun New"/>
      <family val="2"/>
      <charset val="222"/>
    </font>
    <font>
      <sz val="16"/>
      <name val="TH SarabunPSK"/>
      <family val="2"/>
      <charset val="22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/>
    <xf numFmtId="0" fontId="2" fillId="0" borderId="0" xfId="0" applyFont="1"/>
    <xf numFmtId="0" fontId="2" fillId="0" borderId="0" xfId="1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0" xfId="1" applyFont="1" applyAlignment="1">
      <alignment horizontal="center"/>
    </xf>
    <xf numFmtId="0" fontId="8" fillId="0" borderId="0" xfId="0" applyFont="1" applyAlignment="1">
      <alignment horizontal="left" indent="6"/>
    </xf>
    <xf numFmtId="0" fontId="8" fillId="0" borderId="0" xfId="0" applyFont="1"/>
    <xf numFmtId="0" fontId="3" fillId="0" borderId="0" xfId="0" applyFont="1"/>
    <xf numFmtId="0" fontId="2" fillId="0" borderId="0" xfId="0" applyFont="1" applyAlignment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Border="1" applyAlignment="1"/>
    <xf numFmtId="0" fontId="3" fillId="0" borderId="7" xfId="0" applyFont="1" applyBorder="1" applyAlignment="1"/>
    <xf numFmtId="0" fontId="9" fillId="0" borderId="9" xfId="0" applyFont="1" applyBorder="1" applyAlignment="1">
      <alignment horizontal="center"/>
    </xf>
    <xf numFmtId="0" fontId="9" fillId="0" borderId="4" xfId="0" applyFont="1" applyBorder="1"/>
    <xf numFmtId="2" fontId="9" fillId="0" borderId="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/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1" xfId="0" applyFont="1" applyBorder="1"/>
    <xf numFmtId="0" fontId="2" fillId="0" borderId="0" xfId="1" applyFont="1" applyAlignment="1"/>
    <xf numFmtId="1" fontId="9" fillId="0" borderId="4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/>
    <xf numFmtId="0" fontId="3" fillId="0" borderId="0" xfId="1" applyFont="1" applyAlignment="1"/>
    <xf numFmtId="0" fontId="3" fillId="0" borderId="0" xfId="1" applyFont="1" applyAlignment="1">
      <alignment horizontal="center"/>
    </xf>
    <xf numFmtId="49" fontId="2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0" borderId="1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/>
    <xf numFmtId="0" fontId="1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9" fillId="0" borderId="3" xfId="0" applyFont="1" applyBorder="1" applyAlignment="1">
      <alignment vertical="top" wrapText="1"/>
    </xf>
    <xf numFmtId="0" fontId="9" fillId="0" borderId="5" xfId="0" applyFont="1" applyBorder="1"/>
    <xf numFmtId="1" fontId="9" fillId="0" borderId="5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1" fontId="9" fillId="0" borderId="2" xfId="0" applyNumberFormat="1" applyFont="1" applyBorder="1" applyAlignment="1">
      <alignment horizontal="center"/>
    </xf>
    <xf numFmtId="0" fontId="9" fillId="0" borderId="9" xfId="0" applyFont="1" applyBorder="1"/>
    <xf numFmtId="1" fontId="9" fillId="0" borderId="9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vertical="top" wrapText="1"/>
    </xf>
    <xf numFmtId="0" fontId="10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7" fillId="0" borderId="0" xfId="0" applyFont="1" applyAlignment="1"/>
    <xf numFmtId="187" fontId="17" fillId="0" borderId="0" xfId="0" applyNumberFormat="1" applyFont="1" applyAlignment="1"/>
    <xf numFmtId="0" fontId="17" fillId="7" borderId="0" xfId="0" applyFont="1" applyFill="1" applyAlignment="1"/>
    <xf numFmtId="0" fontId="17" fillId="3" borderId="0" xfId="0" applyFont="1" applyFill="1" applyAlignment="1"/>
    <xf numFmtId="2" fontId="18" fillId="4" borderId="0" xfId="0" applyNumberFormat="1" applyFont="1" applyFill="1" applyAlignment="1">
      <alignment horizontal="center"/>
    </xf>
    <xf numFmtId="2" fontId="18" fillId="2" borderId="0" xfId="0" applyNumberFormat="1" applyFont="1" applyFill="1" applyAlignment="1">
      <alignment horizontal="center"/>
    </xf>
    <xf numFmtId="2" fontId="18" fillId="5" borderId="0" xfId="0" applyNumberFormat="1" applyFont="1" applyFill="1" applyAlignment="1">
      <alignment horizontal="center"/>
    </xf>
    <xf numFmtId="2" fontId="19" fillId="2" borderId="0" xfId="0" applyNumberFormat="1" applyFont="1" applyFill="1" applyBorder="1" applyAlignment="1">
      <alignment wrapText="1"/>
    </xf>
    <xf numFmtId="0" fontId="18" fillId="6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2" fontId="20" fillId="2" borderId="0" xfId="0" applyNumberFormat="1" applyFont="1" applyFill="1" applyBorder="1" applyAlignment="1">
      <alignment wrapText="1"/>
    </xf>
    <xf numFmtId="0" fontId="17" fillId="6" borderId="0" xfId="0" applyFont="1" applyFill="1" applyAlignment="1"/>
    <xf numFmtId="0" fontId="21" fillId="6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2" fontId="22" fillId="0" borderId="3" xfId="0" applyNumberFormat="1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2" fontId="22" fillId="0" borderId="0" xfId="0" applyNumberFormat="1" applyFont="1"/>
    <xf numFmtId="0" fontId="26" fillId="0" borderId="0" xfId="0" applyFo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2" fillId="0" borderId="9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9" fillId="0" borderId="0" xfId="0" applyFont="1" applyAlignment="1">
      <alignment horizontal="center"/>
    </xf>
    <xf numFmtId="2" fontId="22" fillId="0" borderId="13" xfId="0" applyNumberFormat="1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6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0" xfId="0" applyFont="1" applyBorder="1" applyAlignment="1"/>
    <xf numFmtId="0" fontId="22" fillId="0" borderId="8" xfId="0" applyFont="1" applyBorder="1" applyAlignment="1"/>
    <xf numFmtId="0" fontId="22" fillId="0" borderId="24" xfId="0" applyFont="1" applyBorder="1" applyAlignment="1"/>
    <xf numFmtId="0" fontId="22" fillId="0" borderId="11" xfId="0" applyFont="1" applyBorder="1" applyAlignment="1"/>
    <xf numFmtId="0" fontId="22" fillId="0" borderId="5" xfId="0" applyFont="1" applyBorder="1" applyAlignment="1">
      <alignment horizontal="left"/>
    </xf>
    <xf numFmtId="2" fontId="22" fillId="0" borderId="11" xfId="0" applyNumberFormat="1" applyFont="1" applyBorder="1" applyAlignment="1">
      <alignment horizontal="center" vertical="top"/>
    </xf>
    <xf numFmtId="0" fontId="22" fillId="0" borderId="9" xfId="0" applyFont="1" applyBorder="1" applyAlignment="1"/>
    <xf numFmtId="0" fontId="22" fillId="0" borderId="14" xfId="0" applyFont="1" applyBorder="1" applyAlignment="1"/>
    <xf numFmtId="0" fontId="27" fillId="0" borderId="0" xfId="0" applyFont="1" applyAlignment="1"/>
    <xf numFmtId="187" fontId="27" fillId="0" borderId="0" xfId="0" applyNumberFormat="1" applyFont="1" applyAlignment="1"/>
    <xf numFmtId="0" fontId="27" fillId="0" borderId="0" xfId="0" applyFont="1" applyAlignment="1">
      <alignment wrapText="1"/>
    </xf>
    <xf numFmtId="0" fontId="28" fillId="0" borderId="0" xfId="0" applyFont="1"/>
    <xf numFmtId="0" fontId="28" fillId="0" borderId="0" xfId="0" applyFont="1" applyAlignment="1"/>
    <xf numFmtId="0" fontId="29" fillId="0" borderId="0" xfId="0" applyFont="1"/>
    <xf numFmtId="0" fontId="29" fillId="0" borderId="0" xfId="0" applyFont="1" applyAlignment="1"/>
    <xf numFmtId="0" fontId="22" fillId="0" borderId="5" xfId="0" applyFont="1" applyBorder="1"/>
    <xf numFmtId="0" fontId="22" fillId="0" borderId="6" xfId="0" applyFont="1" applyBorder="1"/>
    <xf numFmtId="0" fontId="22" fillId="0" borderId="12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2" fillId="0" borderId="5" xfId="0" applyFont="1" applyBorder="1"/>
    <xf numFmtId="0" fontId="1" fillId="0" borderId="0" xfId="0" applyFont="1" applyBorder="1" applyAlignment="1"/>
    <xf numFmtId="0" fontId="1" fillId="0" borderId="9" xfId="0" applyFont="1" applyBorder="1" applyAlignment="1"/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1" applyFont="1" applyAlignment="1"/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2" fontId="22" fillId="0" borderId="11" xfId="0" applyNumberFormat="1" applyFont="1" applyBorder="1" applyAlignment="1">
      <alignment horizontal="center" vertical="top"/>
    </xf>
    <xf numFmtId="2" fontId="22" fillId="0" borderId="12" xfId="0" applyNumberFormat="1" applyFont="1" applyBorder="1" applyAlignment="1">
      <alignment horizontal="center" vertical="top"/>
    </xf>
    <xf numFmtId="0" fontId="25" fillId="0" borderId="17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/>
    </xf>
    <xf numFmtId="0" fontId="25" fillId="0" borderId="19" xfId="0" applyFont="1" applyBorder="1" applyAlignment="1">
      <alignment horizontal="left" vertical="top"/>
    </xf>
    <xf numFmtId="0" fontId="22" fillId="0" borderId="2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5" fillId="0" borderId="2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top"/>
    </xf>
    <xf numFmtId="2" fontId="22" fillId="0" borderId="3" xfId="0" applyNumberFormat="1" applyFont="1" applyBorder="1" applyAlignment="1">
      <alignment horizontal="center" vertical="top"/>
    </xf>
    <xf numFmtId="0" fontId="28" fillId="0" borderId="2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left" wrapText="1"/>
    </xf>
    <xf numFmtId="0" fontId="22" fillId="0" borderId="24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3" xfId="0" applyFont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2" fillId="0" borderId="9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2" xfId="0" applyFont="1" applyBorder="1" applyAlignment="1">
      <alignment horizontal="left" wrapText="1"/>
    </xf>
    <xf numFmtId="0" fontId="22" fillId="0" borderId="5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4" fillId="0" borderId="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1" fontId="9" fillId="0" borderId="13" xfId="0" applyNumberFormat="1" applyFont="1" applyBorder="1" applyAlignment="1">
      <alignment horizontal="center" vertical="top"/>
    </xf>
    <xf numFmtId="1" fontId="9" fillId="0" borderId="3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</cellXfs>
  <cellStyles count="4">
    <cellStyle name="Comma 2" xfId="2" xr:uid="{00000000-0005-0000-0000-000000000000}"/>
    <cellStyle name="Hyperlink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FFCCFF"/>
      <color rgb="FF28E6E6"/>
      <color rgb="FFF5A9DC"/>
      <color rgb="FFE0EE9C"/>
      <color rgb="FFCCCCFF"/>
      <color rgb="FFECD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3</xdr:row>
          <xdr:rowOff>123825</xdr:rowOff>
        </xdr:from>
        <xdr:to>
          <xdr:col>5</xdr:col>
          <xdr:colOff>285750</xdr:colOff>
          <xdr:row>3</xdr:row>
          <xdr:rowOff>238125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5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34</xdr:row>
          <xdr:rowOff>152400</xdr:rowOff>
        </xdr:from>
        <xdr:to>
          <xdr:col>5</xdr:col>
          <xdr:colOff>285750</xdr:colOff>
          <xdr:row>35</xdr:row>
          <xdr:rowOff>9525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5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4</xdr:row>
      <xdr:rowOff>19050</xdr:rowOff>
    </xdr:from>
    <xdr:to>
      <xdr:col>3</xdr:col>
      <xdr:colOff>352425</xdr:colOff>
      <xdr:row>4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 bwMode="auto">
        <a:xfrm>
          <a:off x="5305425" y="3581400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X30"/>
  <sheetViews>
    <sheetView topLeftCell="T1" zoomScale="80" zoomScaleNormal="80" workbookViewId="0">
      <selection activeCell="X1" sqref="X1"/>
    </sheetView>
  </sheetViews>
  <sheetFormatPr defaultColWidth="12.625" defaultRowHeight="15.75" customHeight="1" x14ac:dyDescent="0.5"/>
  <cols>
    <col min="1" max="1" width="18.875" style="139" customWidth="1"/>
    <col min="2" max="2" width="9" style="139" customWidth="1"/>
    <col min="3" max="3" width="16.625" style="139" customWidth="1"/>
    <col min="4" max="4" width="15.875" style="139" customWidth="1"/>
    <col min="5" max="5" width="9.125" style="139" customWidth="1"/>
    <col min="6" max="19" width="18.875" style="139" customWidth="1"/>
    <col min="20" max="16384" width="12.625" style="139"/>
  </cols>
  <sheetData>
    <row r="1" spans="1:24" s="143" customFormat="1" ht="21.75" x14ac:dyDescent="0.5">
      <c r="A1" s="142" t="s">
        <v>11</v>
      </c>
      <c r="B1" s="142" t="s">
        <v>124</v>
      </c>
      <c r="C1" s="142" t="s">
        <v>125</v>
      </c>
      <c r="D1" s="142" t="s">
        <v>126</v>
      </c>
      <c r="E1" s="142" t="s">
        <v>127</v>
      </c>
      <c r="F1" s="142" t="s">
        <v>12</v>
      </c>
      <c r="G1" s="142" t="s">
        <v>97</v>
      </c>
      <c r="H1" s="142" t="s">
        <v>98</v>
      </c>
      <c r="I1" s="142" t="s">
        <v>99</v>
      </c>
      <c r="J1" s="142" t="s">
        <v>100</v>
      </c>
      <c r="K1" s="142" t="s">
        <v>101</v>
      </c>
      <c r="L1" s="142" t="s">
        <v>128</v>
      </c>
      <c r="M1" s="142" t="s">
        <v>102</v>
      </c>
      <c r="N1" s="143" t="s">
        <v>103</v>
      </c>
      <c r="O1" s="143" t="s">
        <v>104</v>
      </c>
      <c r="P1" s="143" t="s">
        <v>105</v>
      </c>
      <c r="Q1" s="143" t="s">
        <v>106</v>
      </c>
      <c r="R1" s="143" t="s">
        <v>107</v>
      </c>
      <c r="S1" s="143" t="s">
        <v>108</v>
      </c>
      <c r="T1" s="143" t="s">
        <v>109</v>
      </c>
      <c r="U1" s="143" t="s">
        <v>110</v>
      </c>
      <c r="V1" s="143" t="s">
        <v>111</v>
      </c>
      <c r="W1" s="143" t="s">
        <v>112</v>
      </c>
      <c r="X1" s="143" t="s">
        <v>129</v>
      </c>
    </row>
    <row r="2" spans="1:24" ht="21.75" x14ac:dyDescent="0.5">
      <c r="A2" s="140" t="s">
        <v>81</v>
      </c>
      <c r="B2" s="139" t="s">
        <v>13</v>
      </c>
      <c r="C2" s="139" t="s">
        <v>69</v>
      </c>
      <c r="D2" s="139" t="s">
        <v>14</v>
      </c>
      <c r="E2" s="139" t="s">
        <v>17</v>
      </c>
      <c r="F2" s="139" t="s">
        <v>16</v>
      </c>
      <c r="G2" s="139" t="s">
        <v>70</v>
      </c>
      <c r="H2" s="139" t="s">
        <v>70</v>
      </c>
      <c r="I2" s="139" t="s">
        <v>70</v>
      </c>
      <c r="J2" s="139" t="s">
        <v>70</v>
      </c>
      <c r="K2" s="139" t="s">
        <v>70</v>
      </c>
      <c r="L2" s="139" t="s">
        <v>70</v>
      </c>
      <c r="M2" s="139" t="s">
        <v>70</v>
      </c>
      <c r="N2" s="139" t="s">
        <v>70</v>
      </c>
      <c r="O2" s="139" t="s">
        <v>70</v>
      </c>
      <c r="P2" s="139" t="s">
        <v>70</v>
      </c>
      <c r="Q2" s="139" t="s">
        <v>70</v>
      </c>
      <c r="R2" s="139" t="s">
        <v>70</v>
      </c>
      <c r="S2" s="139" t="s">
        <v>70</v>
      </c>
      <c r="T2" s="139" t="s">
        <v>70</v>
      </c>
      <c r="U2" s="139" t="s">
        <v>70</v>
      </c>
      <c r="V2" s="139" t="s">
        <v>70</v>
      </c>
      <c r="W2" s="139" t="s">
        <v>70</v>
      </c>
    </row>
    <row r="3" spans="1:24" ht="21.75" x14ac:dyDescent="0.5">
      <c r="A3" s="140" t="s">
        <v>82</v>
      </c>
      <c r="B3" s="139" t="s">
        <v>19</v>
      </c>
      <c r="C3" s="139" t="s">
        <v>72</v>
      </c>
      <c r="D3" s="139" t="s">
        <v>20</v>
      </c>
      <c r="E3" s="139" t="s">
        <v>17</v>
      </c>
      <c r="F3" s="139" t="s">
        <v>24</v>
      </c>
      <c r="G3" s="139" t="s">
        <v>73</v>
      </c>
      <c r="H3" s="139" t="s">
        <v>73</v>
      </c>
      <c r="I3" s="139" t="s">
        <v>73</v>
      </c>
      <c r="J3" s="139" t="s">
        <v>73</v>
      </c>
      <c r="K3" s="139" t="s">
        <v>73</v>
      </c>
      <c r="L3" s="139" t="s">
        <v>73</v>
      </c>
      <c r="M3" s="139" t="s">
        <v>73</v>
      </c>
      <c r="N3" s="139" t="s">
        <v>73</v>
      </c>
      <c r="O3" s="139" t="s">
        <v>73</v>
      </c>
      <c r="P3" s="139" t="s">
        <v>73</v>
      </c>
      <c r="Q3" s="139" t="s">
        <v>73</v>
      </c>
      <c r="R3" s="139" t="s">
        <v>73</v>
      </c>
      <c r="S3" s="139" t="s">
        <v>73</v>
      </c>
      <c r="T3" s="139" t="s">
        <v>73</v>
      </c>
      <c r="U3" s="139" t="s">
        <v>73</v>
      </c>
      <c r="V3" s="139" t="s">
        <v>73</v>
      </c>
      <c r="W3" s="139" t="s">
        <v>73</v>
      </c>
    </row>
    <row r="4" spans="1:24" ht="21.75" x14ac:dyDescent="0.5">
      <c r="A4" s="140" t="s">
        <v>83</v>
      </c>
      <c r="B4" s="139" t="s">
        <v>19</v>
      </c>
      <c r="C4" s="139" t="s">
        <v>72</v>
      </c>
      <c r="D4" s="139" t="s">
        <v>14</v>
      </c>
      <c r="E4" s="139" t="s">
        <v>21</v>
      </c>
      <c r="F4" s="139" t="s">
        <v>24</v>
      </c>
      <c r="G4" s="139" t="s">
        <v>76</v>
      </c>
      <c r="H4" s="139" t="s">
        <v>76</v>
      </c>
      <c r="I4" s="139" t="s">
        <v>70</v>
      </c>
      <c r="J4" s="139" t="s">
        <v>70</v>
      </c>
      <c r="K4" s="139" t="s">
        <v>70</v>
      </c>
      <c r="L4" s="139" t="s">
        <v>70</v>
      </c>
      <c r="M4" s="139" t="s">
        <v>73</v>
      </c>
      <c r="N4" s="139" t="s">
        <v>76</v>
      </c>
      <c r="O4" s="139" t="s">
        <v>74</v>
      </c>
      <c r="P4" s="139" t="s">
        <v>76</v>
      </c>
      <c r="Q4" s="139" t="s">
        <v>76</v>
      </c>
      <c r="R4" s="139" t="s">
        <v>73</v>
      </c>
      <c r="S4" s="139" t="s">
        <v>74</v>
      </c>
      <c r="T4" s="139" t="s">
        <v>76</v>
      </c>
      <c r="U4" s="139" t="s">
        <v>76</v>
      </c>
      <c r="V4" s="139" t="s">
        <v>76</v>
      </c>
      <c r="W4" s="139" t="s">
        <v>75</v>
      </c>
    </row>
    <row r="5" spans="1:24" ht="21.75" x14ac:dyDescent="0.5">
      <c r="A5" s="140" t="s">
        <v>84</v>
      </c>
      <c r="B5" s="139" t="s">
        <v>19</v>
      </c>
      <c r="C5" s="139" t="s">
        <v>77</v>
      </c>
      <c r="D5" s="139" t="s">
        <v>78</v>
      </c>
      <c r="E5" s="139" t="s">
        <v>15</v>
      </c>
      <c r="F5" s="139" t="s">
        <v>25</v>
      </c>
      <c r="G5" s="139" t="s">
        <v>70</v>
      </c>
      <c r="H5" s="139" t="s">
        <v>70</v>
      </c>
      <c r="I5" s="139" t="s">
        <v>70</v>
      </c>
      <c r="J5" s="139" t="s">
        <v>70</v>
      </c>
      <c r="K5" s="139" t="s">
        <v>73</v>
      </c>
      <c r="L5" s="139" t="s">
        <v>70</v>
      </c>
      <c r="M5" s="139" t="s">
        <v>70</v>
      </c>
      <c r="N5" s="139" t="s">
        <v>70</v>
      </c>
      <c r="O5" s="139" t="s">
        <v>70</v>
      </c>
      <c r="P5" s="139" t="s">
        <v>70</v>
      </c>
      <c r="Q5" s="139" t="s">
        <v>70</v>
      </c>
      <c r="R5" s="139" t="s">
        <v>70</v>
      </c>
      <c r="S5" s="139" t="s">
        <v>73</v>
      </c>
      <c r="T5" s="139" t="s">
        <v>73</v>
      </c>
      <c r="U5" s="139" t="s">
        <v>73</v>
      </c>
      <c r="V5" s="139" t="s">
        <v>73</v>
      </c>
      <c r="W5" s="139" t="s">
        <v>70</v>
      </c>
    </row>
    <row r="6" spans="1:24" ht="21.75" x14ac:dyDescent="0.5">
      <c r="A6" s="140" t="s">
        <v>85</v>
      </c>
      <c r="B6" s="139" t="s">
        <v>13</v>
      </c>
      <c r="C6" s="139" t="s">
        <v>79</v>
      </c>
      <c r="D6" s="139" t="s">
        <v>14</v>
      </c>
      <c r="E6" s="139" t="s">
        <v>15</v>
      </c>
      <c r="F6" s="139" t="s">
        <v>16</v>
      </c>
      <c r="G6" s="139" t="s">
        <v>70</v>
      </c>
      <c r="H6" s="139" t="s">
        <v>70</v>
      </c>
      <c r="I6" s="139" t="s">
        <v>70</v>
      </c>
      <c r="J6" s="139" t="s">
        <v>70</v>
      </c>
      <c r="K6" s="139" t="s">
        <v>74</v>
      </c>
      <c r="L6" s="139" t="s">
        <v>70</v>
      </c>
      <c r="M6" s="139" t="s">
        <v>70</v>
      </c>
      <c r="N6" s="139" t="s">
        <v>70</v>
      </c>
      <c r="O6" s="139" t="s">
        <v>70</v>
      </c>
      <c r="P6" s="139" t="s">
        <v>70</v>
      </c>
      <c r="Q6" s="139" t="s">
        <v>70</v>
      </c>
      <c r="R6" s="139" t="s">
        <v>70</v>
      </c>
      <c r="S6" s="139" t="s">
        <v>70</v>
      </c>
      <c r="T6" s="139" t="s">
        <v>70</v>
      </c>
      <c r="U6" s="139" t="s">
        <v>70</v>
      </c>
      <c r="V6" s="139" t="s">
        <v>70</v>
      </c>
      <c r="W6" s="139" t="s">
        <v>73</v>
      </c>
    </row>
    <row r="7" spans="1:24" ht="21.75" x14ac:dyDescent="0.5">
      <c r="A7" s="140" t="s">
        <v>86</v>
      </c>
      <c r="B7" s="139" t="s">
        <v>13</v>
      </c>
      <c r="C7" s="139" t="s">
        <v>79</v>
      </c>
      <c r="D7" s="139" t="s">
        <v>14</v>
      </c>
      <c r="E7" s="139" t="s">
        <v>15</v>
      </c>
      <c r="F7" s="139" t="s">
        <v>24</v>
      </c>
      <c r="G7" s="139" t="s">
        <v>73</v>
      </c>
      <c r="H7" s="139" t="s">
        <v>73</v>
      </c>
      <c r="I7" s="139" t="s">
        <v>70</v>
      </c>
      <c r="J7" s="139" t="s">
        <v>70</v>
      </c>
      <c r="K7" s="139" t="s">
        <v>74</v>
      </c>
      <c r="L7" s="139" t="s">
        <v>73</v>
      </c>
      <c r="M7" s="139" t="s">
        <v>73</v>
      </c>
      <c r="N7" s="139" t="s">
        <v>73</v>
      </c>
      <c r="O7" s="139" t="s">
        <v>73</v>
      </c>
      <c r="P7" s="139" t="s">
        <v>73</v>
      </c>
      <c r="Q7" s="139" t="s">
        <v>73</v>
      </c>
      <c r="R7" s="139" t="s">
        <v>73</v>
      </c>
      <c r="S7" s="139" t="s">
        <v>73</v>
      </c>
      <c r="T7" s="139" t="s">
        <v>73</v>
      </c>
      <c r="U7" s="139" t="s">
        <v>73</v>
      </c>
      <c r="V7" s="139" t="s">
        <v>73</v>
      </c>
      <c r="W7" s="139" t="s">
        <v>73</v>
      </c>
    </row>
    <row r="8" spans="1:24" ht="21.75" x14ac:dyDescent="0.5">
      <c r="A8" s="140" t="s">
        <v>87</v>
      </c>
      <c r="B8" s="139" t="s">
        <v>13</v>
      </c>
      <c r="C8" s="139" t="s">
        <v>79</v>
      </c>
      <c r="D8" s="139" t="s">
        <v>20</v>
      </c>
      <c r="E8" s="139" t="s">
        <v>15</v>
      </c>
      <c r="F8" s="139" t="s">
        <v>24</v>
      </c>
      <c r="G8" s="139" t="s">
        <v>70</v>
      </c>
      <c r="H8" s="139" t="s">
        <v>70</v>
      </c>
      <c r="I8" s="139" t="s">
        <v>70</v>
      </c>
      <c r="J8" s="139" t="s">
        <v>70</v>
      </c>
      <c r="K8" s="139" t="s">
        <v>76</v>
      </c>
      <c r="L8" s="139" t="s">
        <v>73</v>
      </c>
      <c r="M8" s="139" t="s">
        <v>70</v>
      </c>
      <c r="N8" s="139" t="s">
        <v>73</v>
      </c>
      <c r="O8" s="139" t="s">
        <v>70</v>
      </c>
      <c r="P8" s="139" t="s">
        <v>70</v>
      </c>
      <c r="Q8" s="139" t="s">
        <v>70</v>
      </c>
      <c r="R8" s="139" t="s">
        <v>70</v>
      </c>
      <c r="S8" s="139" t="s">
        <v>70</v>
      </c>
      <c r="T8" s="139" t="s">
        <v>70</v>
      </c>
      <c r="U8" s="139" t="s">
        <v>70</v>
      </c>
      <c r="V8" s="139" t="s">
        <v>70</v>
      </c>
      <c r="W8" s="139" t="s">
        <v>70</v>
      </c>
    </row>
    <row r="9" spans="1:24" ht="21.75" x14ac:dyDescent="0.5">
      <c r="A9" s="140" t="s">
        <v>88</v>
      </c>
      <c r="B9" s="139" t="s">
        <v>13</v>
      </c>
      <c r="C9" s="139" t="s">
        <v>79</v>
      </c>
      <c r="D9" s="139" t="s">
        <v>14</v>
      </c>
      <c r="E9" s="139" t="s">
        <v>15</v>
      </c>
      <c r="F9" s="139" t="s">
        <v>16</v>
      </c>
      <c r="G9" s="139" t="s">
        <v>73</v>
      </c>
      <c r="H9" s="139" t="s">
        <v>70</v>
      </c>
      <c r="I9" s="139" t="s">
        <v>73</v>
      </c>
      <c r="J9" s="139" t="s">
        <v>73</v>
      </c>
      <c r="K9" s="139" t="s">
        <v>73</v>
      </c>
      <c r="L9" s="139" t="s">
        <v>73</v>
      </c>
      <c r="M9" s="139" t="s">
        <v>73</v>
      </c>
      <c r="N9" s="139" t="s">
        <v>73</v>
      </c>
      <c r="O9" s="139" t="s">
        <v>73</v>
      </c>
      <c r="P9" s="139" t="s">
        <v>73</v>
      </c>
      <c r="Q9" s="139" t="s">
        <v>73</v>
      </c>
      <c r="R9" s="139" t="s">
        <v>73</v>
      </c>
      <c r="S9" s="139" t="s">
        <v>73</v>
      </c>
      <c r="T9" s="139" t="s">
        <v>73</v>
      </c>
      <c r="U9" s="139" t="s">
        <v>73</v>
      </c>
      <c r="V9" s="139" t="s">
        <v>73</v>
      </c>
      <c r="W9" s="139" t="s">
        <v>73</v>
      </c>
    </row>
    <row r="10" spans="1:24" ht="21.75" x14ac:dyDescent="0.5">
      <c r="A10" s="140" t="s">
        <v>89</v>
      </c>
      <c r="B10" s="139" t="s">
        <v>19</v>
      </c>
      <c r="C10" s="139" t="s">
        <v>72</v>
      </c>
      <c r="D10" s="139" t="s">
        <v>20</v>
      </c>
      <c r="E10" s="139" t="s">
        <v>15</v>
      </c>
      <c r="F10" s="139" t="s">
        <v>24</v>
      </c>
      <c r="G10" s="139" t="s">
        <v>70</v>
      </c>
      <c r="H10" s="139" t="s">
        <v>73</v>
      </c>
      <c r="I10" s="139" t="s">
        <v>73</v>
      </c>
      <c r="J10" s="139" t="s">
        <v>70</v>
      </c>
      <c r="K10" s="139" t="s">
        <v>70</v>
      </c>
      <c r="L10" s="139" t="s">
        <v>73</v>
      </c>
      <c r="M10" s="139" t="s">
        <v>70</v>
      </c>
      <c r="N10" s="139" t="s">
        <v>73</v>
      </c>
      <c r="O10" s="139" t="s">
        <v>70</v>
      </c>
      <c r="P10" s="139" t="s">
        <v>73</v>
      </c>
      <c r="Q10" s="139" t="s">
        <v>73</v>
      </c>
      <c r="R10" s="139" t="s">
        <v>73</v>
      </c>
      <c r="S10" s="139" t="s">
        <v>73</v>
      </c>
      <c r="T10" s="139" t="s">
        <v>73</v>
      </c>
      <c r="U10" s="139" t="s">
        <v>70</v>
      </c>
      <c r="V10" s="139" t="s">
        <v>73</v>
      </c>
      <c r="W10" s="139" t="s">
        <v>73</v>
      </c>
    </row>
    <row r="11" spans="1:24" ht="21.75" x14ac:dyDescent="0.5">
      <c r="A11" s="140" t="s">
        <v>90</v>
      </c>
      <c r="B11" s="139" t="s">
        <v>13</v>
      </c>
      <c r="C11" s="139" t="s">
        <v>72</v>
      </c>
      <c r="D11" s="139" t="s">
        <v>14</v>
      </c>
      <c r="E11" s="139" t="s">
        <v>26</v>
      </c>
      <c r="F11" s="139" t="s">
        <v>23</v>
      </c>
      <c r="G11" s="139" t="s">
        <v>73</v>
      </c>
      <c r="H11" s="139" t="s">
        <v>73</v>
      </c>
      <c r="I11" s="139" t="s">
        <v>73</v>
      </c>
      <c r="J11" s="139" t="s">
        <v>73</v>
      </c>
      <c r="K11" s="139" t="s">
        <v>70</v>
      </c>
      <c r="L11" s="139" t="s">
        <v>73</v>
      </c>
      <c r="M11" s="139" t="s">
        <v>73</v>
      </c>
      <c r="N11" s="139" t="s">
        <v>73</v>
      </c>
      <c r="O11" s="139" t="s">
        <v>70</v>
      </c>
      <c r="P11" s="139" t="s">
        <v>73</v>
      </c>
      <c r="Q11" s="139" t="s">
        <v>73</v>
      </c>
      <c r="R11" s="139" t="s">
        <v>73</v>
      </c>
      <c r="S11" s="139" t="s">
        <v>73</v>
      </c>
      <c r="T11" s="139" t="s">
        <v>73</v>
      </c>
      <c r="U11" s="139" t="s">
        <v>73</v>
      </c>
      <c r="V11" s="139" t="s">
        <v>73</v>
      </c>
      <c r="W11" s="139" t="s">
        <v>73</v>
      </c>
    </row>
    <row r="12" spans="1:24" ht="21.75" x14ac:dyDescent="0.5">
      <c r="A12" s="140" t="s">
        <v>91</v>
      </c>
      <c r="B12" s="139" t="s">
        <v>13</v>
      </c>
      <c r="C12" s="139" t="s">
        <v>79</v>
      </c>
      <c r="D12" s="139" t="s">
        <v>14</v>
      </c>
      <c r="E12" s="139" t="s">
        <v>15</v>
      </c>
      <c r="F12" s="139" t="s">
        <v>25</v>
      </c>
      <c r="G12" s="139" t="s">
        <v>70</v>
      </c>
      <c r="H12" s="139" t="s">
        <v>70</v>
      </c>
      <c r="I12" s="139" t="s">
        <v>70</v>
      </c>
      <c r="J12" s="139" t="s">
        <v>70</v>
      </c>
      <c r="K12" s="139" t="s">
        <v>73</v>
      </c>
      <c r="L12" s="139" t="s">
        <v>73</v>
      </c>
      <c r="M12" s="139" t="s">
        <v>70</v>
      </c>
      <c r="N12" s="139" t="s">
        <v>73</v>
      </c>
      <c r="O12" s="139" t="s">
        <v>73</v>
      </c>
      <c r="P12" s="139" t="s">
        <v>70</v>
      </c>
      <c r="Q12" s="139" t="s">
        <v>70</v>
      </c>
      <c r="R12" s="139" t="s">
        <v>73</v>
      </c>
      <c r="S12" s="139" t="s">
        <v>70</v>
      </c>
      <c r="T12" s="139" t="s">
        <v>70</v>
      </c>
      <c r="U12" s="139" t="s">
        <v>73</v>
      </c>
      <c r="V12" s="139" t="s">
        <v>73</v>
      </c>
      <c r="W12" s="139" t="s">
        <v>73</v>
      </c>
    </row>
    <row r="13" spans="1:24" ht="21.75" x14ac:dyDescent="0.5">
      <c r="A13" s="140" t="s">
        <v>92</v>
      </c>
      <c r="B13" s="139" t="s">
        <v>13</v>
      </c>
      <c r="C13" s="139" t="s">
        <v>79</v>
      </c>
      <c r="D13" s="139" t="s">
        <v>14</v>
      </c>
      <c r="E13" s="139" t="s">
        <v>15</v>
      </c>
      <c r="F13" s="139" t="s">
        <v>22</v>
      </c>
      <c r="G13" s="139" t="s">
        <v>73</v>
      </c>
      <c r="H13" s="139" t="s">
        <v>70</v>
      </c>
      <c r="I13" s="139" t="s">
        <v>70</v>
      </c>
      <c r="J13" s="139" t="s">
        <v>70</v>
      </c>
      <c r="K13" s="139" t="s">
        <v>73</v>
      </c>
      <c r="L13" s="139" t="s">
        <v>73</v>
      </c>
      <c r="M13" s="139" t="s">
        <v>70</v>
      </c>
      <c r="N13" s="139" t="s">
        <v>73</v>
      </c>
      <c r="O13" s="139" t="s">
        <v>73</v>
      </c>
      <c r="P13" s="139" t="s">
        <v>73</v>
      </c>
      <c r="Q13" s="139" t="s">
        <v>73</v>
      </c>
      <c r="R13" s="139" t="s">
        <v>73</v>
      </c>
      <c r="S13" s="139" t="s">
        <v>73</v>
      </c>
      <c r="T13" s="139" t="s">
        <v>70</v>
      </c>
      <c r="U13" s="139" t="s">
        <v>70</v>
      </c>
      <c r="V13" s="139" t="s">
        <v>70</v>
      </c>
      <c r="W13" s="139" t="s">
        <v>73</v>
      </c>
    </row>
    <row r="14" spans="1:24" ht="21.75" x14ac:dyDescent="0.5">
      <c r="A14" s="140" t="s">
        <v>93</v>
      </c>
      <c r="B14" s="139" t="s">
        <v>13</v>
      </c>
      <c r="C14" s="139" t="s">
        <v>79</v>
      </c>
      <c r="D14" s="139" t="s">
        <v>14</v>
      </c>
      <c r="E14" s="139" t="s">
        <v>21</v>
      </c>
      <c r="F14" s="139" t="s">
        <v>23</v>
      </c>
      <c r="G14" s="139" t="s">
        <v>73</v>
      </c>
      <c r="H14" s="139" t="s">
        <v>76</v>
      </c>
      <c r="I14" s="139" t="s">
        <v>76</v>
      </c>
      <c r="J14" s="139" t="s">
        <v>76</v>
      </c>
      <c r="K14" s="139" t="s">
        <v>70</v>
      </c>
      <c r="L14" s="139" t="s">
        <v>76</v>
      </c>
      <c r="M14" s="139" t="s">
        <v>76</v>
      </c>
      <c r="N14" s="139" t="s">
        <v>76</v>
      </c>
      <c r="O14" s="139" t="s">
        <v>76</v>
      </c>
      <c r="P14" s="139" t="s">
        <v>76</v>
      </c>
      <c r="Q14" s="139" t="s">
        <v>76</v>
      </c>
      <c r="R14" s="139" t="s">
        <v>76</v>
      </c>
      <c r="S14" s="139" t="s">
        <v>76</v>
      </c>
      <c r="T14" s="139" t="s">
        <v>76</v>
      </c>
      <c r="U14" s="139" t="s">
        <v>76</v>
      </c>
      <c r="V14" s="139" t="s">
        <v>76</v>
      </c>
      <c r="W14" s="139" t="s">
        <v>76</v>
      </c>
    </row>
    <row r="15" spans="1:24" ht="21.75" customHeight="1" x14ac:dyDescent="0.5">
      <c r="A15" s="140" t="s">
        <v>94</v>
      </c>
      <c r="B15" s="139" t="s">
        <v>13</v>
      </c>
      <c r="C15" s="139" t="s">
        <v>79</v>
      </c>
      <c r="D15" s="139" t="s">
        <v>14</v>
      </c>
      <c r="E15" s="139" t="s">
        <v>15</v>
      </c>
      <c r="F15" s="139" t="s">
        <v>22</v>
      </c>
      <c r="G15" s="139" t="s">
        <v>73</v>
      </c>
      <c r="H15" s="139" t="s">
        <v>70</v>
      </c>
      <c r="I15" s="139" t="s">
        <v>70</v>
      </c>
      <c r="J15" s="139" t="s">
        <v>70</v>
      </c>
      <c r="K15" s="139" t="s">
        <v>75</v>
      </c>
      <c r="L15" s="139" t="s">
        <v>70</v>
      </c>
      <c r="M15" s="139" t="s">
        <v>70</v>
      </c>
      <c r="N15" s="139" t="s">
        <v>70</v>
      </c>
      <c r="O15" s="139" t="s">
        <v>70</v>
      </c>
      <c r="P15" s="139" t="s">
        <v>70</v>
      </c>
      <c r="Q15" s="139" t="s">
        <v>70</v>
      </c>
      <c r="R15" s="139" t="s">
        <v>70</v>
      </c>
      <c r="S15" s="139" t="s">
        <v>70</v>
      </c>
      <c r="T15" s="139" t="s">
        <v>70</v>
      </c>
      <c r="U15" s="139" t="s">
        <v>70</v>
      </c>
      <c r="V15" s="139" t="s">
        <v>70</v>
      </c>
      <c r="W15" s="139" t="s">
        <v>70</v>
      </c>
      <c r="X15" s="141" t="s">
        <v>95</v>
      </c>
    </row>
    <row r="16" spans="1:24" ht="21.75" x14ac:dyDescent="0.5">
      <c r="A16" s="140">
        <v>44661.47556712963</v>
      </c>
      <c r="B16" s="139" t="s">
        <v>19</v>
      </c>
      <c r="C16" s="139" t="s">
        <v>79</v>
      </c>
      <c r="D16" s="139" t="s">
        <v>14</v>
      </c>
      <c r="E16" s="139" t="s">
        <v>26</v>
      </c>
      <c r="F16" s="139" t="s">
        <v>23</v>
      </c>
      <c r="G16" s="139" t="s">
        <v>73</v>
      </c>
      <c r="H16" s="139" t="s">
        <v>73</v>
      </c>
      <c r="I16" s="139" t="s">
        <v>73</v>
      </c>
      <c r="J16" s="139" t="s">
        <v>73</v>
      </c>
      <c r="K16" s="139" t="s">
        <v>73</v>
      </c>
      <c r="L16" s="139" t="s">
        <v>73</v>
      </c>
      <c r="M16" s="139" t="s">
        <v>73</v>
      </c>
      <c r="N16" s="139" t="s">
        <v>73</v>
      </c>
      <c r="O16" s="139" t="s">
        <v>73</v>
      </c>
      <c r="P16" s="139" t="s">
        <v>73</v>
      </c>
      <c r="Q16" s="141" t="s">
        <v>73</v>
      </c>
      <c r="R16" s="139" t="s">
        <v>73</v>
      </c>
      <c r="S16" s="139" t="s">
        <v>73</v>
      </c>
      <c r="T16" s="139" t="s">
        <v>73</v>
      </c>
      <c r="U16" s="139" t="s">
        <v>73</v>
      </c>
      <c r="V16" s="139" t="s">
        <v>73</v>
      </c>
      <c r="W16" s="139" t="s">
        <v>73</v>
      </c>
    </row>
    <row r="17" spans="1:24" ht="21.75" x14ac:dyDescent="0.5">
      <c r="A17" s="140">
        <v>44661.479548611111</v>
      </c>
      <c r="B17" s="139" t="s">
        <v>19</v>
      </c>
      <c r="C17" s="139" t="s">
        <v>72</v>
      </c>
      <c r="D17" s="139" t="s">
        <v>20</v>
      </c>
      <c r="E17" s="139" t="s">
        <v>26</v>
      </c>
      <c r="F17" s="139" t="s">
        <v>22</v>
      </c>
      <c r="G17" s="139" t="s">
        <v>73</v>
      </c>
      <c r="H17" s="139" t="s">
        <v>73</v>
      </c>
      <c r="I17" s="139" t="s">
        <v>73</v>
      </c>
      <c r="J17" s="139" t="s">
        <v>73</v>
      </c>
      <c r="K17" s="139" t="s">
        <v>75</v>
      </c>
      <c r="L17" s="139" t="s">
        <v>73</v>
      </c>
      <c r="M17" s="139" t="s">
        <v>70</v>
      </c>
      <c r="N17" s="139" t="s">
        <v>73</v>
      </c>
      <c r="O17" s="139" t="s">
        <v>73</v>
      </c>
      <c r="P17" s="139" t="s">
        <v>73</v>
      </c>
      <c r="Q17" s="139" t="s">
        <v>73</v>
      </c>
      <c r="R17" s="139" t="s">
        <v>73</v>
      </c>
      <c r="S17" s="139" t="s">
        <v>73</v>
      </c>
      <c r="T17" s="139" t="s">
        <v>70</v>
      </c>
      <c r="U17" s="139" t="s">
        <v>73</v>
      </c>
      <c r="V17" s="139" t="s">
        <v>73</v>
      </c>
      <c r="W17" s="139" t="s">
        <v>73</v>
      </c>
    </row>
    <row r="18" spans="1:24" ht="21.75" x14ac:dyDescent="0.5">
      <c r="A18" s="140">
        <v>44661.482546296298</v>
      </c>
      <c r="B18" s="139" t="s">
        <v>13</v>
      </c>
      <c r="C18" s="139" t="s">
        <v>80</v>
      </c>
      <c r="D18" s="139" t="s">
        <v>14</v>
      </c>
      <c r="E18" s="139" t="s">
        <v>15</v>
      </c>
      <c r="F18" s="139" t="s">
        <v>25</v>
      </c>
      <c r="G18" s="139" t="s">
        <v>73</v>
      </c>
      <c r="H18" s="139" t="s">
        <v>73</v>
      </c>
      <c r="I18" s="139" t="s">
        <v>73</v>
      </c>
      <c r="J18" s="139" t="s">
        <v>73</v>
      </c>
      <c r="K18" s="139" t="s">
        <v>73</v>
      </c>
      <c r="L18" s="139" t="s">
        <v>73</v>
      </c>
      <c r="M18" s="139" t="s">
        <v>73</v>
      </c>
      <c r="N18" s="139" t="s">
        <v>73</v>
      </c>
      <c r="O18" s="139" t="s">
        <v>73</v>
      </c>
      <c r="P18" s="139" t="s">
        <v>73</v>
      </c>
      <c r="Q18" s="139" t="s">
        <v>73</v>
      </c>
      <c r="R18" s="139" t="s">
        <v>73</v>
      </c>
      <c r="S18" s="139" t="s">
        <v>73</v>
      </c>
      <c r="T18" s="139" t="s">
        <v>73</v>
      </c>
      <c r="U18" s="139" t="s">
        <v>73</v>
      </c>
      <c r="V18" s="139" t="s">
        <v>73</v>
      </c>
      <c r="W18" s="139" t="s">
        <v>73</v>
      </c>
    </row>
    <row r="19" spans="1:24" ht="21.75" x14ac:dyDescent="0.5">
      <c r="A19" s="140">
        <v>44661.485671296294</v>
      </c>
      <c r="B19" s="139" t="s">
        <v>13</v>
      </c>
      <c r="C19" s="139" t="s">
        <v>72</v>
      </c>
      <c r="D19" s="139" t="s">
        <v>20</v>
      </c>
      <c r="E19" s="139" t="s">
        <v>21</v>
      </c>
      <c r="F19" s="139" t="s">
        <v>18</v>
      </c>
      <c r="G19" s="139" t="s">
        <v>73</v>
      </c>
      <c r="H19" s="139" t="s">
        <v>73</v>
      </c>
      <c r="I19" s="139" t="s">
        <v>73</v>
      </c>
      <c r="J19" s="139" t="s">
        <v>70</v>
      </c>
      <c r="K19" s="139" t="s">
        <v>73</v>
      </c>
      <c r="L19" s="139" t="s">
        <v>73</v>
      </c>
      <c r="M19" s="139" t="s">
        <v>73</v>
      </c>
      <c r="N19" s="139" t="s">
        <v>73</v>
      </c>
      <c r="O19" s="139" t="s">
        <v>73</v>
      </c>
      <c r="P19" s="139" t="s">
        <v>73</v>
      </c>
      <c r="Q19" s="139" t="s">
        <v>73</v>
      </c>
      <c r="R19" s="139" t="s">
        <v>73</v>
      </c>
      <c r="S19" s="139" t="s">
        <v>73</v>
      </c>
      <c r="T19" s="139" t="s">
        <v>73</v>
      </c>
      <c r="U19" s="139" t="s">
        <v>73</v>
      </c>
      <c r="V19" s="139" t="s">
        <v>73</v>
      </c>
      <c r="W19" s="139" t="s">
        <v>73</v>
      </c>
    </row>
    <row r="20" spans="1:24" ht="21.75" x14ac:dyDescent="0.5">
      <c r="A20" s="140">
        <v>44661.520509259259</v>
      </c>
      <c r="B20" s="139" t="s">
        <v>13</v>
      </c>
      <c r="C20" s="139" t="s">
        <v>79</v>
      </c>
      <c r="D20" s="139" t="s">
        <v>14</v>
      </c>
      <c r="E20" s="139" t="s">
        <v>15</v>
      </c>
      <c r="F20" s="139" t="s">
        <v>23</v>
      </c>
      <c r="G20" s="139" t="s">
        <v>73</v>
      </c>
      <c r="H20" s="139" t="s">
        <v>73</v>
      </c>
      <c r="I20" s="139" t="s">
        <v>73</v>
      </c>
      <c r="J20" s="139" t="s">
        <v>73</v>
      </c>
      <c r="K20" s="139" t="s">
        <v>73</v>
      </c>
      <c r="L20" s="139" t="s">
        <v>73</v>
      </c>
      <c r="M20" s="139" t="s">
        <v>73</v>
      </c>
      <c r="N20" s="139" t="s">
        <v>73</v>
      </c>
      <c r="O20" s="139" t="s">
        <v>73</v>
      </c>
      <c r="P20" s="139" t="s">
        <v>73</v>
      </c>
      <c r="Q20" s="139" t="s">
        <v>73</v>
      </c>
      <c r="R20" s="139" t="s">
        <v>73</v>
      </c>
      <c r="S20" s="139" t="s">
        <v>73</v>
      </c>
      <c r="T20" s="139" t="s">
        <v>73</v>
      </c>
      <c r="U20" s="139" t="s">
        <v>73</v>
      </c>
      <c r="V20" s="139" t="s">
        <v>73</v>
      </c>
      <c r="W20" s="139" t="s">
        <v>73</v>
      </c>
      <c r="X20" s="139" t="s">
        <v>96</v>
      </c>
    </row>
    <row r="21" spans="1:24" ht="21.75" x14ac:dyDescent="0.5">
      <c r="A21" s="140">
        <v>44661.550636574073</v>
      </c>
      <c r="B21" s="139" t="s">
        <v>13</v>
      </c>
      <c r="C21" s="139" t="s">
        <v>72</v>
      </c>
      <c r="D21" s="139" t="s">
        <v>20</v>
      </c>
      <c r="E21" s="139" t="s">
        <v>15</v>
      </c>
      <c r="F21" s="139" t="s">
        <v>22</v>
      </c>
      <c r="G21" s="139" t="s">
        <v>76</v>
      </c>
      <c r="H21" s="139" t="s">
        <v>73</v>
      </c>
      <c r="I21" s="139" t="s">
        <v>73</v>
      </c>
      <c r="J21" s="139" t="s">
        <v>73</v>
      </c>
      <c r="K21" s="139" t="s">
        <v>75</v>
      </c>
      <c r="L21" s="139" t="s">
        <v>73</v>
      </c>
      <c r="M21" s="139" t="s">
        <v>73</v>
      </c>
      <c r="N21" s="139" t="s">
        <v>73</v>
      </c>
      <c r="O21" s="139" t="s">
        <v>73</v>
      </c>
      <c r="P21" s="139" t="s">
        <v>73</v>
      </c>
      <c r="Q21" s="139" t="s">
        <v>73</v>
      </c>
      <c r="R21" s="139" t="s">
        <v>73</v>
      </c>
      <c r="S21" s="139" t="s">
        <v>73</v>
      </c>
      <c r="T21" s="139" t="s">
        <v>73</v>
      </c>
      <c r="U21" s="139" t="s">
        <v>73</v>
      </c>
      <c r="V21" s="139" t="s">
        <v>73</v>
      </c>
      <c r="W21" s="139" t="s">
        <v>73</v>
      </c>
    </row>
    <row r="22" spans="1:24" ht="21.75" x14ac:dyDescent="0.5">
      <c r="A22" s="140">
        <v>44661.560555555552</v>
      </c>
      <c r="B22" s="139" t="s">
        <v>19</v>
      </c>
      <c r="C22" s="139" t="s">
        <v>72</v>
      </c>
      <c r="D22" s="139" t="s">
        <v>14</v>
      </c>
      <c r="E22" s="139" t="s">
        <v>17</v>
      </c>
      <c r="F22" s="139" t="s">
        <v>18</v>
      </c>
      <c r="G22" s="139" t="s">
        <v>73</v>
      </c>
      <c r="H22" s="139" t="s">
        <v>70</v>
      </c>
      <c r="I22" s="139" t="s">
        <v>70</v>
      </c>
      <c r="J22" s="139" t="s">
        <v>73</v>
      </c>
      <c r="K22" s="139" t="s">
        <v>70</v>
      </c>
      <c r="L22" s="139" t="s">
        <v>70</v>
      </c>
      <c r="M22" s="139" t="s">
        <v>70</v>
      </c>
      <c r="N22" s="139" t="s">
        <v>70</v>
      </c>
      <c r="O22" s="139" t="s">
        <v>70</v>
      </c>
      <c r="P22" s="139" t="s">
        <v>73</v>
      </c>
      <c r="Q22" s="139" t="s">
        <v>73</v>
      </c>
      <c r="R22" s="139" t="s">
        <v>73</v>
      </c>
      <c r="S22" s="139" t="s">
        <v>70</v>
      </c>
      <c r="T22" s="139" t="s">
        <v>73</v>
      </c>
      <c r="U22" s="139" t="s">
        <v>70</v>
      </c>
      <c r="V22" s="139" t="s">
        <v>73</v>
      </c>
      <c r="W22" s="139" t="s">
        <v>70</v>
      </c>
    </row>
    <row r="23" spans="1:24" ht="21.75" x14ac:dyDescent="0.5">
      <c r="A23" s="140">
        <v>44661.569502314815</v>
      </c>
      <c r="B23" s="139" t="s">
        <v>19</v>
      </c>
      <c r="C23" s="139" t="s">
        <v>80</v>
      </c>
      <c r="D23" s="139" t="s">
        <v>20</v>
      </c>
      <c r="E23" s="139" t="s">
        <v>17</v>
      </c>
      <c r="F23" s="139" t="s">
        <v>24</v>
      </c>
      <c r="G23" s="139" t="s">
        <v>73</v>
      </c>
      <c r="H23" s="139" t="s">
        <v>73</v>
      </c>
      <c r="I23" s="139" t="s">
        <v>70</v>
      </c>
      <c r="J23" s="139" t="s">
        <v>70</v>
      </c>
      <c r="K23" s="139" t="s">
        <v>75</v>
      </c>
      <c r="L23" s="139" t="s">
        <v>74</v>
      </c>
      <c r="M23" s="139" t="s">
        <v>76</v>
      </c>
      <c r="N23" s="139" t="s">
        <v>76</v>
      </c>
      <c r="O23" s="139" t="s">
        <v>73</v>
      </c>
      <c r="P23" s="139" t="s">
        <v>73</v>
      </c>
      <c r="Q23" s="139" t="s">
        <v>73</v>
      </c>
      <c r="R23" s="139" t="s">
        <v>73</v>
      </c>
      <c r="S23" s="139" t="s">
        <v>73</v>
      </c>
      <c r="T23" s="139" t="s">
        <v>73</v>
      </c>
      <c r="U23" s="139" t="s">
        <v>73</v>
      </c>
      <c r="V23" s="139" t="s">
        <v>73</v>
      </c>
      <c r="W23" s="139" t="s">
        <v>73</v>
      </c>
    </row>
    <row r="24" spans="1:24" ht="21.75" x14ac:dyDescent="0.5">
      <c r="A24" s="140">
        <v>44661.577025462961</v>
      </c>
      <c r="B24" s="139" t="s">
        <v>13</v>
      </c>
      <c r="C24" s="139" t="s">
        <v>79</v>
      </c>
      <c r="D24" s="139" t="s">
        <v>14</v>
      </c>
      <c r="E24" s="139" t="s">
        <v>26</v>
      </c>
      <c r="F24" s="139" t="s">
        <v>18</v>
      </c>
      <c r="G24" s="139" t="s">
        <v>70</v>
      </c>
      <c r="H24" s="139" t="s">
        <v>70</v>
      </c>
      <c r="I24" s="139" t="s">
        <v>70</v>
      </c>
      <c r="J24" s="139" t="s">
        <v>70</v>
      </c>
      <c r="K24" s="139" t="s">
        <v>70</v>
      </c>
      <c r="L24" s="139" t="s">
        <v>70</v>
      </c>
      <c r="M24" s="139" t="s">
        <v>70</v>
      </c>
      <c r="N24" s="139" t="s">
        <v>70</v>
      </c>
      <c r="O24" s="139" t="s">
        <v>70</v>
      </c>
      <c r="P24" s="139" t="s">
        <v>70</v>
      </c>
      <c r="Q24" s="139" t="s">
        <v>70</v>
      </c>
      <c r="R24" s="139" t="s">
        <v>70</v>
      </c>
      <c r="S24" s="139" t="s">
        <v>70</v>
      </c>
      <c r="T24" s="139" t="s">
        <v>70</v>
      </c>
      <c r="U24" s="139" t="s">
        <v>70</v>
      </c>
      <c r="V24" s="139" t="s">
        <v>70</v>
      </c>
      <c r="W24" s="139" t="s">
        <v>70</v>
      </c>
    </row>
    <row r="25" spans="1:24" ht="21.75" x14ac:dyDescent="0.5">
      <c r="A25" s="140">
        <v>44661.627812500003</v>
      </c>
      <c r="B25" s="139" t="s">
        <v>13</v>
      </c>
      <c r="C25" s="139" t="s">
        <v>79</v>
      </c>
      <c r="D25" s="139" t="s">
        <v>14</v>
      </c>
      <c r="E25" s="139" t="s">
        <v>15</v>
      </c>
      <c r="F25" s="139" t="s">
        <v>23</v>
      </c>
      <c r="G25" s="139" t="s">
        <v>73</v>
      </c>
      <c r="H25" s="139" t="s">
        <v>73</v>
      </c>
      <c r="I25" s="139" t="s">
        <v>73</v>
      </c>
      <c r="J25" s="139" t="s">
        <v>70</v>
      </c>
      <c r="K25" s="139" t="s">
        <v>75</v>
      </c>
      <c r="L25" s="139" t="s">
        <v>73</v>
      </c>
      <c r="M25" s="139" t="s">
        <v>73</v>
      </c>
      <c r="N25" s="139" t="s">
        <v>73</v>
      </c>
      <c r="O25" s="139" t="s">
        <v>73</v>
      </c>
      <c r="P25" s="139" t="s">
        <v>73</v>
      </c>
      <c r="Q25" s="139" t="s">
        <v>73</v>
      </c>
      <c r="R25" s="139" t="s">
        <v>73</v>
      </c>
      <c r="S25" s="139" t="s">
        <v>73</v>
      </c>
      <c r="T25" s="139" t="s">
        <v>73</v>
      </c>
      <c r="U25" s="139" t="s">
        <v>73</v>
      </c>
      <c r="V25" s="139" t="s">
        <v>73</v>
      </c>
      <c r="W25" s="139" t="s">
        <v>73</v>
      </c>
    </row>
    <row r="26" spans="1:24" ht="21.75" x14ac:dyDescent="0.5">
      <c r="A26" s="140">
        <v>44661.72619212963</v>
      </c>
      <c r="B26" s="139" t="s">
        <v>13</v>
      </c>
      <c r="C26" s="139" t="s">
        <v>72</v>
      </c>
      <c r="D26" s="139" t="s">
        <v>14</v>
      </c>
      <c r="E26" s="139" t="s">
        <v>26</v>
      </c>
      <c r="F26" s="139" t="s">
        <v>22</v>
      </c>
      <c r="G26" s="139" t="s">
        <v>76</v>
      </c>
      <c r="H26" s="139" t="s">
        <v>76</v>
      </c>
      <c r="I26" s="139" t="s">
        <v>73</v>
      </c>
      <c r="J26" s="139" t="s">
        <v>73</v>
      </c>
      <c r="K26" s="139" t="s">
        <v>76</v>
      </c>
      <c r="L26" s="139" t="s">
        <v>76</v>
      </c>
      <c r="M26" s="139" t="s">
        <v>73</v>
      </c>
      <c r="N26" s="139" t="s">
        <v>73</v>
      </c>
      <c r="O26" s="139" t="s">
        <v>76</v>
      </c>
      <c r="P26" s="139" t="s">
        <v>70</v>
      </c>
      <c r="Q26" s="139" t="s">
        <v>73</v>
      </c>
      <c r="R26" s="139" t="s">
        <v>76</v>
      </c>
      <c r="S26" s="139" t="s">
        <v>76</v>
      </c>
      <c r="T26" s="139" t="s">
        <v>70</v>
      </c>
      <c r="U26" s="139" t="s">
        <v>70</v>
      </c>
      <c r="V26" s="139" t="s">
        <v>70</v>
      </c>
      <c r="W26" s="139" t="s">
        <v>70</v>
      </c>
    </row>
    <row r="27" spans="1:24" ht="21.75" x14ac:dyDescent="0.5">
      <c r="A27" s="140">
        <v>44691.521527777775</v>
      </c>
      <c r="B27" s="139" t="s">
        <v>19</v>
      </c>
      <c r="C27" s="139" t="s">
        <v>79</v>
      </c>
      <c r="D27" s="139" t="s">
        <v>14</v>
      </c>
      <c r="E27" s="139" t="s">
        <v>15</v>
      </c>
      <c r="F27" s="139" t="s">
        <v>23</v>
      </c>
      <c r="G27" s="139" t="s">
        <v>73</v>
      </c>
      <c r="H27" s="139" t="s">
        <v>73</v>
      </c>
      <c r="I27" s="139" t="s">
        <v>73</v>
      </c>
      <c r="J27" s="139" t="s">
        <v>73</v>
      </c>
      <c r="K27" s="139" t="s">
        <v>73</v>
      </c>
      <c r="L27" s="139" t="s">
        <v>73</v>
      </c>
      <c r="M27" s="139" t="s">
        <v>73</v>
      </c>
      <c r="N27" s="139" t="s">
        <v>73</v>
      </c>
      <c r="O27" s="139" t="s">
        <v>73</v>
      </c>
      <c r="P27" s="139" t="s">
        <v>73</v>
      </c>
      <c r="Q27" s="139" t="s">
        <v>73</v>
      </c>
      <c r="R27" s="139" t="s">
        <v>73</v>
      </c>
      <c r="S27" s="139" t="s">
        <v>73</v>
      </c>
      <c r="T27" s="139" t="s">
        <v>73</v>
      </c>
      <c r="U27" s="139" t="s">
        <v>73</v>
      </c>
      <c r="V27" s="139" t="s">
        <v>73</v>
      </c>
      <c r="W27" s="139" t="s">
        <v>73</v>
      </c>
    </row>
    <row r="28" spans="1:24" ht="21.75" x14ac:dyDescent="0.5">
      <c r="A28" s="140">
        <v>44691.550370370373</v>
      </c>
      <c r="B28" s="139" t="s">
        <v>19</v>
      </c>
      <c r="C28" s="139" t="s">
        <v>79</v>
      </c>
      <c r="D28" s="139" t="s">
        <v>20</v>
      </c>
      <c r="E28" s="139" t="s">
        <v>26</v>
      </c>
      <c r="F28" s="139" t="s">
        <v>22</v>
      </c>
      <c r="G28" s="139" t="s">
        <v>73</v>
      </c>
      <c r="H28" s="139" t="s">
        <v>73</v>
      </c>
      <c r="I28" s="139" t="s">
        <v>73</v>
      </c>
      <c r="J28" s="139" t="s">
        <v>73</v>
      </c>
      <c r="K28" s="139" t="s">
        <v>73</v>
      </c>
      <c r="L28" s="139" t="s">
        <v>73</v>
      </c>
      <c r="M28" s="139" t="s">
        <v>73</v>
      </c>
      <c r="N28" s="139" t="s">
        <v>73</v>
      </c>
      <c r="O28" s="139" t="s">
        <v>73</v>
      </c>
      <c r="P28" s="139" t="s">
        <v>73</v>
      </c>
      <c r="Q28" s="139" t="s">
        <v>73</v>
      </c>
      <c r="R28" s="139" t="s">
        <v>73</v>
      </c>
      <c r="S28" s="139" t="s">
        <v>73</v>
      </c>
      <c r="T28" s="139" t="s">
        <v>73</v>
      </c>
      <c r="U28" s="139" t="s">
        <v>73</v>
      </c>
      <c r="V28" s="139" t="s">
        <v>73</v>
      </c>
      <c r="W28" s="139" t="s">
        <v>73</v>
      </c>
    </row>
    <row r="29" spans="1:24" ht="21.75" x14ac:dyDescent="0.5">
      <c r="A29" s="140">
        <v>44722.908101851855</v>
      </c>
      <c r="B29" s="139" t="s">
        <v>13</v>
      </c>
      <c r="C29" s="139" t="s">
        <v>72</v>
      </c>
      <c r="D29" s="139" t="s">
        <v>20</v>
      </c>
      <c r="E29" s="139" t="s">
        <v>17</v>
      </c>
      <c r="F29" s="139" t="s">
        <v>22</v>
      </c>
      <c r="G29" s="139" t="s">
        <v>73</v>
      </c>
      <c r="H29" s="139" t="s">
        <v>70</v>
      </c>
      <c r="I29" s="139" t="s">
        <v>70</v>
      </c>
      <c r="J29" s="139" t="s">
        <v>70</v>
      </c>
      <c r="K29" s="139" t="s">
        <v>70</v>
      </c>
      <c r="L29" s="139" t="s">
        <v>73</v>
      </c>
      <c r="M29" s="139" t="s">
        <v>70</v>
      </c>
      <c r="N29" s="139" t="s">
        <v>70</v>
      </c>
      <c r="O29" s="139" t="s">
        <v>70</v>
      </c>
      <c r="P29" s="139" t="s">
        <v>73</v>
      </c>
      <c r="Q29" s="139" t="s">
        <v>70</v>
      </c>
      <c r="R29" s="139" t="s">
        <v>70</v>
      </c>
      <c r="S29" s="139" t="s">
        <v>73</v>
      </c>
      <c r="T29" s="139" t="s">
        <v>73</v>
      </c>
      <c r="U29" s="139" t="s">
        <v>73</v>
      </c>
      <c r="V29" s="139" t="s">
        <v>70</v>
      </c>
      <c r="W29" s="139" t="s">
        <v>70</v>
      </c>
    </row>
    <row r="30" spans="1:24" ht="21.75" x14ac:dyDescent="0.5">
      <c r="A30" s="140">
        <v>44752.406215277777</v>
      </c>
      <c r="B30" s="139" t="s">
        <v>19</v>
      </c>
      <c r="C30" s="139" t="s">
        <v>79</v>
      </c>
      <c r="D30" s="139" t="s">
        <v>14</v>
      </c>
      <c r="E30" s="139" t="s">
        <v>15</v>
      </c>
      <c r="F30" s="139" t="s">
        <v>18</v>
      </c>
      <c r="G30" s="139" t="s">
        <v>70</v>
      </c>
      <c r="H30" s="139" t="s">
        <v>70</v>
      </c>
      <c r="I30" s="139" t="s">
        <v>70</v>
      </c>
      <c r="J30" s="139" t="s">
        <v>70</v>
      </c>
      <c r="K30" s="139" t="s">
        <v>70</v>
      </c>
      <c r="L30" s="139" t="s">
        <v>70</v>
      </c>
      <c r="M30" s="139" t="s">
        <v>70</v>
      </c>
      <c r="N30" s="139" t="s">
        <v>70</v>
      </c>
      <c r="O30" s="139" t="s">
        <v>70</v>
      </c>
      <c r="P30" s="139" t="s">
        <v>70</v>
      </c>
      <c r="Q30" s="139" t="s">
        <v>70</v>
      </c>
      <c r="R30" s="139" t="s">
        <v>70</v>
      </c>
      <c r="S30" s="139" t="s">
        <v>70</v>
      </c>
      <c r="T30" s="139" t="s">
        <v>70</v>
      </c>
      <c r="U30" s="139" t="s">
        <v>70</v>
      </c>
      <c r="V30" s="139" t="s">
        <v>70</v>
      </c>
      <c r="W30" s="139" t="s">
        <v>70</v>
      </c>
    </row>
  </sheetData>
  <autoFilter ref="E1:E32" xr:uid="{00000000-0009-0000-0000-000000000000}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4D998-E4CB-43C2-88A1-6E50211640C7}">
  <sheetPr>
    <tabColor rgb="FF28E6E6"/>
  </sheetPr>
  <dimension ref="A1:X180"/>
  <sheetViews>
    <sheetView topLeftCell="A28" zoomScale="82" zoomScaleNormal="82" workbookViewId="0">
      <selection activeCell="I50" sqref="I50"/>
    </sheetView>
  </sheetViews>
  <sheetFormatPr defaultColWidth="12.625" defaultRowHeight="24" x14ac:dyDescent="0.55000000000000004"/>
  <cols>
    <col min="1" max="2" width="18.875" style="94" customWidth="1"/>
    <col min="3" max="3" width="14.75" style="94" customWidth="1"/>
    <col min="4" max="4" width="21.75" style="94" bestFit="1" customWidth="1"/>
    <col min="5" max="5" width="14" style="94" customWidth="1"/>
    <col min="6" max="6" width="27.5" style="94" bestFit="1" customWidth="1"/>
    <col min="7" max="23" width="7.625" style="94" customWidth="1"/>
    <col min="24" max="16384" width="12.625" style="94"/>
  </cols>
  <sheetData>
    <row r="1" spans="1:23" s="145" customFormat="1" x14ac:dyDescent="0.55000000000000004">
      <c r="A1" s="144" t="s">
        <v>11</v>
      </c>
      <c r="B1" s="144" t="s">
        <v>66</v>
      </c>
      <c r="C1" s="144" t="s">
        <v>67</v>
      </c>
      <c r="D1" s="144"/>
      <c r="E1" s="144"/>
      <c r="F1" s="144"/>
      <c r="G1" s="144" t="s">
        <v>97</v>
      </c>
      <c r="H1" s="144" t="s">
        <v>98</v>
      </c>
      <c r="I1" s="144" t="s">
        <v>99</v>
      </c>
      <c r="J1" s="144" t="s">
        <v>100</v>
      </c>
      <c r="K1" s="144" t="s">
        <v>101</v>
      </c>
      <c r="L1" s="144" t="s">
        <v>113</v>
      </c>
      <c r="M1" s="144" t="s">
        <v>102</v>
      </c>
      <c r="N1" s="144" t="s">
        <v>103</v>
      </c>
      <c r="O1" s="144" t="s">
        <v>104</v>
      </c>
      <c r="P1" s="145" t="s">
        <v>105</v>
      </c>
      <c r="Q1" s="145" t="s">
        <v>106</v>
      </c>
      <c r="R1" s="145" t="s">
        <v>107</v>
      </c>
      <c r="S1" s="145" t="s">
        <v>108</v>
      </c>
      <c r="T1" s="145" t="s">
        <v>109</v>
      </c>
      <c r="U1" s="145" t="s">
        <v>110</v>
      </c>
      <c r="V1" s="145" t="s">
        <v>111</v>
      </c>
      <c r="W1" s="145" t="s">
        <v>112</v>
      </c>
    </row>
    <row r="2" spans="1:23" x14ac:dyDescent="0.55000000000000004">
      <c r="A2" s="95" t="s">
        <v>81</v>
      </c>
      <c r="B2" s="94" t="s">
        <v>13</v>
      </c>
      <c r="C2" s="94" t="s">
        <v>69</v>
      </c>
      <c r="D2" s="94" t="s">
        <v>14</v>
      </c>
      <c r="E2" s="94" t="s">
        <v>17</v>
      </c>
      <c r="F2" s="94" t="s">
        <v>16</v>
      </c>
      <c r="G2" s="96">
        <v>5</v>
      </c>
      <c r="H2" s="96">
        <v>5</v>
      </c>
      <c r="I2" s="96">
        <v>5</v>
      </c>
      <c r="J2" s="96">
        <v>5</v>
      </c>
      <c r="K2" s="96">
        <v>5</v>
      </c>
      <c r="L2" s="96">
        <v>5</v>
      </c>
      <c r="M2" s="96">
        <v>5</v>
      </c>
      <c r="N2" s="96">
        <v>5</v>
      </c>
      <c r="O2" s="96">
        <v>5</v>
      </c>
      <c r="P2" s="97">
        <v>5</v>
      </c>
      <c r="Q2" s="97">
        <v>5</v>
      </c>
      <c r="R2" s="97">
        <v>5</v>
      </c>
      <c r="S2" s="97">
        <v>5</v>
      </c>
      <c r="T2" s="97">
        <v>5</v>
      </c>
      <c r="U2" s="97">
        <v>5</v>
      </c>
      <c r="V2" s="97">
        <v>5</v>
      </c>
      <c r="W2" s="97">
        <v>5</v>
      </c>
    </row>
    <row r="3" spans="1:23" x14ac:dyDescent="0.55000000000000004">
      <c r="A3" s="95" t="s">
        <v>82</v>
      </c>
      <c r="B3" s="94" t="s">
        <v>19</v>
      </c>
      <c r="C3" s="94" t="s">
        <v>72</v>
      </c>
      <c r="D3" s="94" t="s">
        <v>20</v>
      </c>
      <c r="E3" s="94" t="s">
        <v>17</v>
      </c>
      <c r="F3" s="94" t="s">
        <v>24</v>
      </c>
      <c r="G3" s="96">
        <v>4</v>
      </c>
      <c r="H3" s="96">
        <v>4</v>
      </c>
      <c r="I3" s="96">
        <v>4</v>
      </c>
      <c r="J3" s="96">
        <v>4</v>
      </c>
      <c r="K3" s="96">
        <v>4</v>
      </c>
      <c r="L3" s="96">
        <v>4</v>
      </c>
      <c r="M3" s="96">
        <v>4</v>
      </c>
      <c r="N3" s="96">
        <v>4</v>
      </c>
      <c r="O3" s="96">
        <v>4</v>
      </c>
      <c r="P3" s="97">
        <v>4</v>
      </c>
      <c r="Q3" s="97">
        <v>4</v>
      </c>
      <c r="R3" s="97">
        <v>4</v>
      </c>
      <c r="S3" s="97">
        <v>4</v>
      </c>
      <c r="T3" s="97">
        <v>4</v>
      </c>
      <c r="U3" s="97">
        <v>4</v>
      </c>
      <c r="V3" s="97">
        <v>4</v>
      </c>
      <c r="W3" s="97">
        <v>4</v>
      </c>
    </row>
    <row r="4" spans="1:23" x14ac:dyDescent="0.55000000000000004">
      <c r="A4" s="95" t="s">
        <v>83</v>
      </c>
      <c r="B4" s="94" t="s">
        <v>19</v>
      </c>
      <c r="C4" s="94" t="s">
        <v>72</v>
      </c>
      <c r="D4" s="94" t="s">
        <v>14</v>
      </c>
      <c r="E4" s="94" t="s">
        <v>21</v>
      </c>
      <c r="F4" s="94" t="s">
        <v>24</v>
      </c>
      <c r="G4" s="96">
        <v>4</v>
      </c>
      <c r="H4" s="96">
        <v>4</v>
      </c>
      <c r="I4" s="96">
        <v>5</v>
      </c>
      <c r="J4" s="96">
        <v>5</v>
      </c>
      <c r="K4" s="96">
        <v>5</v>
      </c>
      <c r="L4" s="96">
        <v>5</v>
      </c>
      <c r="M4" s="96">
        <v>4</v>
      </c>
      <c r="N4" s="96">
        <v>4</v>
      </c>
      <c r="O4" s="96">
        <v>2</v>
      </c>
      <c r="P4" s="97">
        <v>4</v>
      </c>
      <c r="Q4" s="97">
        <v>4</v>
      </c>
      <c r="R4" s="97">
        <v>4</v>
      </c>
      <c r="S4" s="97">
        <v>2</v>
      </c>
      <c r="T4" s="97">
        <v>4</v>
      </c>
      <c r="U4" s="97">
        <v>4</v>
      </c>
      <c r="V4" s="97">
        <v>4</v>
      </c>
      <c r="W4" s="97">
        <v>1</v>
      </c>
    </row>
    <row r="5" spans="1:23" x14ac:dyDescent="0.55000000000000004">
      <c r="A5" s="95" t="s">
        <v>84</v>
      </c>
      <c r="B5" s="94" t="s">
        <v>19</v>
      </c>
      <c r="C5" s="94" t="s">
        <v>77</v>
      </c>
      <c r="D5" s="94" t="s">
        <v>78</v>
      </c>
      <c r="E5" s="94" t="s">
        <v>15</v>
      </c>
      <c r="F5" s="94" t="s">
        <v>25</v>
      </c>
      <c r="G5" s="96">
        <v>5</v>
      </c>
      <c r="H5" s="96">
        <v>5</v>
      </c>
      <c r="I5" s="96">
        <v>5</v>
      </c>
      <c r="J5" s="96">
        <v>5</v>
      </c>
      <c r="K5" s="96">
        <v>4</v>
      </c>
      <c r="L5" s="96">
        <v>5</v>
      </c>
      <c r="M5" s="96">
        <v>5</v>
      </c>
      <c r="N5" s="96">
        <v>5</v>
      </c>
      <c r="O5" s="96">
        <v>5</v>
      </c>
      <c r="P5" s="97">
        <v>5</v>
      </c>
      <c r="Q5" s="97">
        <v>5</v>
      </c>
      <c r="R5" s="97">
        <v>5</v>
      </c>
      <c r="S5" s="97">
        <v>4</v>
      </c>
      <c r="T5" s="97">
        <v>4</v>
      </c>
      <c r="U5" s="97">
        <v>4</v>
      </c>
      <c r="V5" s="97">
        <v>4</v>
      </c>
      <c r="W5" s="97">
        <v>5</v>
      </c>
    </row>
    <row r="6" spans="1:23" x14ac:dyDescent="0.55000000000000004">
      <c r="A6" s="95" t="s">
        <v>85</v>
      </c>
      <c r="B6" s="94" t="s">
        <v>13</v>
      </c>
      <c r="C6" s="94" t="s">
        <v>79</v>
      </c>
      <c r="D6" s="94" t="s">
        <v>14</v>
      </c>
      <c r="E6" s="94" t="s">
        <v>15</v>
      </c>
      <c r="F6" s="94" t="s">
        <v>16</v>
      </c>
      <c r="G6" s="96">
        <v>5</v>
      </c>
      <c r="H6" s="96">
        <v>5</v>
      </c>
      <c r="I6" s="96">
        <v>5</v>
      </c>
      <c r="J6" s="96">
        <v>5</v>
      </c>
      <c r="K6" s="96">
        <v>2</v>
      </c>
      <c r="L6" s="96">
        <v>5</v>
      </c>
      <c r="M6" s="96">
        <v>5</v>
      </c>
      <c r="N6" s="96">
        <v>5</v>
      </c>
      <c r="O6" s="96">
        <v>5</v>
      </c>
      <c r="P6" s="97">
        <v>5</v>
      </c>
      <c r="Q6" s="97">
        <v>5</v>
      </c>
      <c r="R6" s="97">
        <v>5</v>
      </c>
      <c r="S6" s="97">
        <v>5</v>
      </c>
      <c r="T6" s="97">
        <v>5</v>
      </c>
      <c r="U6" s="97">
        <v>5</v>
      </c>
      <c r="V6" s="97">
        <v>5</v>
      </c>
      <c r="W6" s="97">
        <v>4</v>
      </c>
    </row>
    <row r="7" spans="1:23" x14ac:dyDescent="0.55000000000000004">
      <c r="A7" s="95" t="s">
        <v>86</v>
      </c>
      <c r="B7" s="94" t="s">
        <v>13</v>
      </c>
      <c r="C7" s="94" t="s">
        <v>79</v>
      </c>
      <c r="D7" s="94" t="s">
        <v>14</v>
      </c>
      <c r="E7" s="94" t="s">
        <v>15</v>
      </c>
      <c r="F7" s="94" t="s">
        <v>24</v>
      </c>
      <c r="G7" s="96">
        <v>4</v>
      </c>
      <c r="H7" s="96">
        <v>4</v>
      </c>
      <c r="I7" s="96">
        <v>5</v>
      </c>
      <c r="J7" s="96">
        <v>5</v>
      </c>
      <c r="K7" s="96">
        <v>2</v>
      </c>
      <c r="L7" s="96">
        <v>4</v>
      </c>
      <c r="M7" s="96">
        <v>4</v>
      </c>
      <c r="N7" s="96">
        <v>4</v>
      </c>
      <c r="O7" s="96">
        <v>4</v>
      </c>
      <c r="P7" s="97">
        <v>4</v>
      </c>
      <c r="Q7" s="97">
        <v>4</v>
      </c>
      <c r="R7" s="97">
        <v>4</v>
      </c>
      <c r="S7" s="97">
        <v>4</v>
      </c>
      <c r="T7" s="97">
        <v>4</v>
      </c>
      <c r="U7" s="97">
        <v>4</v>
      </c>
      <c r="V7" s="97">
        <v>4</v>
      </c>
      <c r="W7" s="97">
        <v>4</v>
      </c>
    </row>
    <row r="8" spans="1:23" x14ac:dyDescent="0.55000000000000004">
      <c r="A8" s="95" t="s">
        <v>87</v>
      </c>
      <c r="B8" s="94" t="s">
        <v>13</v>
      </c>
      <c r="C8" s="94" t="s">
        <v>79</v>
      </c>
      <c r="D8" s="94" t="s">
        <v>20</v>
      </c>
      <c r="E8" s="94" t="s">
        <v>15</v>
      </c>
      <c r="F8" s="94" t="s">
        <v>24</v>
      </c>
      <c r="G8" s="96">
        <v>5</v>
      </c>
      <c r="H8" s="96">
        <v>5</v>
      </c>
      <c r="I8" s="96">
        <v>5</v>
      </c>
      <c r="J8" s="96">
        <v>5</v>
      </c>
      <c r="K8" s="96">
        <v>4</v>
      </c>
      <c r="L8" s="96">
        <v>4</v>
      </c>
      <c r="M8" s="96">
        <v>5</v>
      </c>
      <c r="N8" s="96">
        <v>4</v>
      </c>
      <c r="O8" s="96">
        <v>5</v>
      </c>
      <c r="P8" s="97">
        <v>5</v>
      </c>
      <c r="Q8" s="97">
        <v>5</v>
      </c>
      <c r="R8" s="97">
        <v>5</v>
      </c>
      <c r="S8" s="97">
        <v>5</v>
      </c>
      <c r="T8" s="97">
        <v>5</v>
      </c>
      <c r="U8" s="97">
        <v>5</v>
      </c>
      <c r="V8" s="97">
        <v>5</v>
      </c>
      <c r="W8" s="97">
        <v>5</v>
      </c>
    </row>
    <row r="9" spans="1:23" x14ac:dyDescent="0.55000000000000004">
      <c r="A9" s="95" t="s">
        <v>88</v>
      </c>
      <c r="B9" s="94" t="s">
        <v>13</v>
      </c>
      <c r="C9" s="94" t="s">
        <v>79</v>
      </c>
      <c r="D9" s="94" t="s">
        <v>14</v>
      </c>
      <c r="E9" s="94" t="s">
        <v>15</v>
      </c>
      <c r="F9" s="94" t="s">
        <v>16</v>
      </c>
      <c r="G9" s="96">
        <v>4</v>
      </c>
      <c r="H9" s="96">
        <v>5</v>
      </c>
      <c r="I9" s="96">
        <v>4</v>
      </c>
      <c r="J9" s="96">
        <v>4</v>
      </c>
      <c r="K9" s="96">
        <v>4</v>
      </c>
      <c r="L9" s="96">
        <v>4</v>
      </c>
      <c r="M9" s="96">
        <v>4</v>
      </c>
      <c r="N9" s="96">
        <v>4</v>
      </c>
      <c r="O9" s="96">
        <v>4</v>
      </c>
      <c r="P9" s="97">
        <v>4</v>
      </c>
      <c r="Q9" s="97">
        <v>4</v>
      </c>
      <c r="R9" s="97">
        <v>4</v>
      </c>
      <c r="S9" s="97">
        <v>4</v>
      </c>
      <c r="T9" s="97">
        <v>4</v>
      </c>
      <c r="U9" s="97">
        <v>4</v>
      </c>
      <c r="V9" s="97">
        <v>4</v>
      </c>
      <c r="W9" s="97">
        <v>4</v>
      </c>
    </row>
    <row r="10" spans="1:23" x14ac:dyDescent="0.55000000000000004">
      <c r="A10" s="95" t="s">
        <v>89</v>
      </c>
      <c r="B10" s="94" t="s">
        <v>19</v>
      </c>
      <c r="C10" s="94" t="s">
        <v>72</v>
      </c>
      <c r="D10" s="94" t="s">
        <v>20</v>
      </c>
      <c r="E10" s="94" t="s">
        <v>15</v>
      </c>
      <c r="F10" s="94" t="s">
        <v>24</v>
      </c>
      <c r="G10" s="96">
        <v>5</v>
      </c>
      <c r="H10" s="96">
        <v>4</v>
      </c>
      <c r="I10" s="96">
        <v>4</v>
      </c>
      <c r="J10" s="96">
        <v>5</v>
      </c>
      <c r="K10" s="96">
        <v>5</v>
      </c>
      <c r="L10" s="96">
        <v>4</v>
      </c>
      <c r="M10" s="96">
        <v>5</v>
      </c>
      <c r="N10" s="96">
        <v>4</v>
      </c>
      <c r="O10" s="96">
        <v>5</v>
      </c>
      <c r="P10" s="97">
        <v>4</v>
      </c>
      <c r="Q10" s="97">
        <v>4</v>
      </c>
      <c r="R10" s="97">
        <v>4</v>
      </c>
      <c r="S10" s="97">
        <v>4</v>
      </c>
      <c r="T10" s="97">
        <v>4</v>
      </c>
      <c r="U10" s="97">
        <v>5</v>
      </c>
      <c r="V10" s="97">
        <v>4</v>
      </c>
      <c r="W10" s="97">
        <v>4</v>
      </c>
    </row>
    <row r="11" spans="1:23" x14ac:dyDescent="0.55000000000000004">
      <c r="A11" s="95" t="s">
        <v>90</v>
      </c>
      <c r="B11" s="94" t="s">
        <v>13</v>
      </c>
      <c r="C11" s="94" t="s">
        <v>72</v>
      </c>
      <c r="D11" s="94" t="s">
        <v>14</v>
      </c>
      <c r="E11" s="94" t="s">
        <v>26</v>
      </c>
      <c r="F11" s="94" t="s">
        <v>23</v>
      </c>
      <c r="G11" s="96">
        <v>4</v>
      </c>
      <c r="H11" s="96">
        <v>4</v>
      </c>
      <c r="I11" s="96">
        <v>4</v>
      </c>
      <c r="J11" s="96">
        <v>4</v>
      </c>
      <c r="K11" s="96">
        <v>5</v>
      </c>
      <c r="L11" s="96">
        <v>4</v>
      </c>
      <c r="M11" s="96">
        <v>4</v>
      </c>
      <c r="N11" s="96">
        <v>4</v>
      </c>
      <c r="O11" s="96">
        <v>5</v>
      </c>
      <c r="P11" s="97">
        <v>4</v>
      </c>
      <c r="Q11" s="97">
        <v>4</v>
      </c>
      <c r="R11" s="97">
        <v>4</v>
      </c>
      <c r="S11" s="97">
        <v>4</v>
      </c>
      <c r="T11" s="97">
        <v>4</v>
      </c>
      <c r="U11" s="97">
        <v>4</v>
      </c>
      <c r="V11" s="97">
        <v>4</v>
      </c>
      <c r="W11" s="97">
        <v>4</v>
      </c>
    </row>
    <row r="12" spans="1:23" x14ac:dyDescent="0.55000000000000004">
      <c r="A12" s="95" t="s">
        <v>91</v>
      </c>
      <c r="B12" s="94" t="s">
        <v>13</v>
      </c>
      <c r="C12" s="94" t="s">
        <v>79</v>
      </c>
      <c r="D12" s="94" t="s">
        <v>14</v>
      </c>
      <c r="E12" s="94" t="s">
        <v>15</v>
      </c>
      <c r="F12" s="94" t="s">
        <v>25</v>
      </c>
      <c r="G12" s="96">
        <v>5</v>
      </c>
      <c r="H12" s="96">
        <v>5</v>
      </c>
      <c r="I12" s="96">
        <v>5</v>
      </c>
      <c r="J12" s="96">
        <v>5</v>
      </c>
      <c r="K12" s="96">
        <v>4</v>
      </c>
      <c r="L12" s="96">
        <v>4</v>
      </c>
      <c r="M12" s="96">
        <v>5</v>
      </c>
      <c r="N12" s="96">
        <v>4</v>
      </c>
      <c r="O12" s="96">
        <v>4</v>
      </c>
      <c r="P12" s="97">
        <v>5</v>
      </c>
      <c r="Q12" s="97">
        <v>5</v>
      </c>
      <c r="R12" s="97">
        <v>4</v>
      </c>
      <c r="S12" s="97">
        <v>5</v>
      </c>
      <c r="T12" s="97">
        <v>5</v>
      </c>
      <c r="U12" s="97">
        <v>4</v>
      </c>
      <c r="V12" s="97">
        <v>4</v>
      </c>
      <c r="W12" s="97">
        <v>4</v>
      </c>
    </row>
    <row r="13" spans="1:23" x14ac:dyDescent="0.55000000000000004">
      <c r="A13" s="95" t="s">
        <v>92</v>
      </c>
      <c r="B13" s="94" t="s">
        <v>13</v>
      </c>
      <c r="C13" s="94" t="s">
        <v>79</v>
      </c>
      <c r="D13" s="94" t="s">
        <v>14</v>
      </c>
      <c r="E13" s="94" t="s">
        <v>15</v>
      </c>
      <c r="F13" s="94" t="s">
        <v>22</v>
      </c>
      <c r="G13" s="96">
        <v>4</v>
      </c>
      <c r="H13" s="96">
        <v>5</v>
      </c>
      <c r="I13" s="96">
        <v>5</v>
      </c>
      <c r="J13" s="96">
        <v>5</v>
      </c>
      <c r="K13" s="96">
        <v>4</v>
      </c>
      <c r="L13" s="96">
        <v>4</v>
      </c>
      <c r="M13" s="96">
        <v>5</v>
      </c>
      <c r="N13" s="96">
        <v>4</v>
      </c>
      <c r="O13" s="96">
        <v>4</v>
      </c>
      <c r="P13" s="97">
        <v>4</v>
      </c>
      <c r="Q13" s="97">
        <v>4</v>
      </c>
      <c r="R13" s="97">
        <v>4</v>
      </c>
      <c r="S13" s="97">
        <v>4</v>
      </c>
      <c r="T13" s="97">
        <v>5</v>
      </c>
      <c r="U13" s="97">
        <v>5</v>
      </c>
      <c r="V13" s="97">
        <v>5</v>
      </c>
      <c r="W13" s="97">
        <v>4</v>
      </c>
    </row>
    <row r="14" spans="1:23" x14ac:dyDescent="0.55000000000000004">
      <c r="A14" s="95" t="s">
        <v>93</v>
      </c>
      <c r="B14" s="94" t="s">
        <v>13</v>
      </c>
      <c r="C14" s="94" t="s">
        <v>79</v>
      </c>
      <c r="D14" s="94" t="s">
        <v>14</v>
      </c>
      <c r="E14" s="94" t="s">
        <v>21</v>
      </c>
      <c r="F14" s="94" t="s">
        <v>23</v>
      </c>
      <c r="G14" s="96">
        <v>4</v>
      </c>
      <c r="H14" s="96">
        <v>4</v>
      </c>
      <c r="I14" s="96">
        <v>4</v>
      </c>
      <c r="J14" s="96">
        <v>4</v>
      </c>
      <c r="K14" s="96">
        <v>5</v>
      </c>
      <c r="L14" s="96">
        <v>4</v>
      </c>
      <c r="M14" s="96">
        <v>4</v>
      </c>
      <c r="N14" s="96">
        <v>4</v>
      </c>
      <c r="O14" s="96">
        <v>4</v>
      </c>
      <c r="P14" s="97">
        <v>4</v>
      </c>
      <c r="Q14" s="97">
        <v>4</v>
      </c>
      <c r="R14" s="97">
        <v>4</v>
      </c>
      <c r="S14" s="97">
        <v>4</v>
      </c>
      <c r="T14" s="97">
        <v>4</v>
      </c>
      <c r="U14" s="97">
        <v>4</v>
      </c>
      <c r="V14" s="97">
        <v>4</v>
      </c>
      <c r="W14" s="97">
        <v>4</v>
      </c>
    </row>
    <row r="15" spans="1:23" x14ac:dyDescent="0.55000000000000004">
      <c r="A15" s="95" t="s">
        <v>94</v>
      </c>
      <c r="B15" s="94" t="s">
        <v>13</v>
      </c>
      <c r="C15" s="94" t="s">
        <v>79</v>
      </c>
      <c r="D15" s="94" t="s">
        <v>14</v>
      </c>
      <c r="E15" s="94" t="s">
        <v>15</v>
      </c>
      <c r="F15" s="94" t="s">
        <v>22</v>
      </c>
      <c r="G15" s="96">
        <v>4</v>
      </c>
      <c r="H15" s="96">
        <v>5</v>
      </c>
      <c r="I15" s="96">
        <v>5</v>
      </c>
      <c r="J15" s="96">
        <v>5</v>
      </c>
      <c r="K15" s="96">
        <v>1</v>
      </c>
      <c r="L15" s="96">
        <v>5</v>
      </c>
      <c r="M15" s="96">
        <v>5</v>
      </c>
      <c r="N15" s="96">
        <v>5</v>
      </c>
      <c r="O15" s="96">
        <v>5</v>
      </c>
      <c r="P15" s="97">
        <v>5</v>
      </c>
      <c r="Q15" s="97">
        <v>5</v>
      </c>
      <c r="R15" s="97">
        <v>5</v>
      </c>
      <c r="S15" s="97">
        <v>5</v>
      </c>
      <c r="T15" s="97">
        <v>5</v>
      </c>
      <c r="U15" s="97">
        <v>5</v>
      </c>
      <c r="V15" s="97">
        <v>5</v>
      </c>
      <c r="W15" s="97">
        <v>5</v>
      </c>
    </row>
    <row r="16" spans="1:23" x14ac:dyDescent="0.55000000000000004">
      <c r="A16" s="95">
        <v>44661.47556712963</v>
      </c>
      <c r="B16" s="94" t="s">
        <v>19</v>
      </c>
      <c r="C16" s="94" t="s">
        <v>79</v>
      </c>
      <c r="D16" s="94" t="s">
        <v>14</v>
      </c>
      <c r="E16" s="94" t="s">
        <v>26</v>
      </c>
      <c r="F16" s="94" t="s">
        <v>23</v>
      </c>
      <c r="G16" s="96">
        <v>4</v>
      </c>
      <c r="H16" s="96">
        <v>4</v>
      </c>
      <c r="I16" s="96">
        <v>4</v>
      </c>
      <c r="J16" s="96">
        <v>4</v>
      </c>
      <c r="K16" s="96">
        <v>4</v>
      </c>
      <c r="L16" s="96">
        <v>4</v>
      </c>
      <c r="M16" s="96">
        <v>4</v>
      </c>
      <c r="N16" s="96">
        <v>4</v>
      </c>
      <c r="O16" s="96">
        <v>4</v>
      </c>
      <c r="P16" s="97">
        <v>4</v>
      </c>
      <c r="Q16" s="97">
        <v>4</v>
      </c>
      <c r="R16" s="97">
        <v>4</v>
      </c>
      <c r="S16" s="97">
        <v>4</v>
      </c>
      <c r="T16" s="97">
        <v>4</v>
      </c>
      <c r="U16" s="97">
        <v>4</v>
      </c>
      <c r="V16" s="97">
        <v>4</v>
      </c>
      <c r="W16" s="97">
        <v>4</v>
      </c>
    </row>
    <row r="17" spans="1:23" x14ac:dyDescent="0.55000000000000004">
      <c r="A17" s="95">
        <v>44661.479548611111</v>
      </c>
      <c r="B17" s="94" t="s">
        <v>19</v>
      </c>
      <c r="C17" s="94" t="s">
        <v>72</v>
      </c>
      <c r="D17" s="94" t="s">
        <v>20</v>
      </c>
      <c r="E17" s="94" t="s">
        <v>26</v>
      </c>
      <c r="F17" s="94" t="s">
        <v>22</v>
      </c>
      <c r="G17" s="96">
        <v>4</v>
      </c>
      <c r="H17" s="96">
        <v>4</v>
      </c>
      <c r="I17" s="96">
        <v>4</v>
      </c>
      <c r="J17" s="96">
        <v>4</v>
      </c>
      <c r="K17" s="96">
        <v>1</v>
      </c>
      <c r="L17" s="96">
        <v>4</v>
      </c>
      <c r="M17" s="96">
        <v>5</v>
      </c>
      <c r="N17" s="96">
        <v>4</v>
      </c>
      <c r="O17" s="96">
        <v>4</v>
      </c>
      <c r="P17" s="97">
        <v>4</v>
      </c>
      <c r="Q17" s="97">
        <v>4</v>
      </c>
      <c r="R17" s="97">
        <v>4</v>
      </c>
      <c r="S17" s="97">
        <v>4</v>
      </c>
      <c r="T17" s="97">
        <v>5</v>
      </c>
      <c r="U17" s="97">
        <v>4</v>
      </c>
      <c r="V17" s="97">
        <v>4</v>
      </c>
      <c r="W17" s="97">
        <v>4</v>
      </c>
    </row>
    <row r="18" spans="1:23" x14ac:dyDescent="0.55000000000000004">
      <c r="A18" s="95">
        <v>44661.482546296298</v>
      </c>
      <c r="B18" s="94" t="s">
        <v>13</v>
      </c>
      <c r="C18" s="94" t="s">
        <v>80</v>
      </c>
      <c r="D18" s="94" t="s">
        <v>14</v>
      </c>
      <c r="E18" s="94" t="s">
        <v>15</v>
      </c>
      <c r="F18" s="94" t="s">
        <v>25</v>
      </c>
      <c r="G18" s="96">
        <v>4</v>
      </c>
      <c r="H18" s="96">
        <v>4</v>
      </c>
      <c r="I18" s="96">
        <v>4</v>
      </c>
      <c r="J18" s="96">
        <v>4</v>
      </c>
      <c r="K18" s="96">
        <v>4</v>
      </c>
      <c r="L18" s="96">
        <v>4</v>
      </c>
      <c r="M18" s="96">
        <v>4</v>
      </c>
      <c r="N18" s="96">
        <v>4</v>
      </c>
      <c r="O18" s="96">
        <v>4</v>
      </c>
      <c r="P18" s="97">
        <v>4</v>
      </c>
      <c r="Q18" s="97">
        <v>4</v>
      </c>
      <c r="R18" s="97">
        <v>4</v>
      </c>
      <c r="S18" s="97">
        <v>4</v>
      </c>
      <c r="T18" s="97">
        <v>4</v>
      </c>
      <c r="U18" s="97">
        <v>4</v>
      </c>
      <c r="V18" s="97">
        <v>4</v>
      </c>
      <c r="W18" s="97">
        <v>4</v>
      </c>
    </row>
    <row r="19" spans="1:23" x14ac:dyDescent="0.55000000000000004">
      <c r="A19" s="95">
        <v>44661.485671296294</v>
      </c>
      <c r="B19" s="94" t="s">
        <v>13</v>
      </c>
      <c r="C19" s="94" t="s">
        <v>72</v>
      </c>
      <c r="D19" s="94" t="s">
        <v>20</v>
      </c>
      <c r="E19" s="94" t="s">
        <v>21</v>
      </c>
      <c r="F19" s="94" t="s">
        <v>18</v>
      </c>
      <c r="G19" s="96">
        <v>4</v>
      </c>
      <c r="H19" s="96">
        <v>4</v>
      </c>
      <c r="I19" s="96">
        <v>4</v>
      </c>
      <c r="J19" s="96">
        <v>5</v>
      </c>
      <c r="K19" s="96">
        <v>4</v>
      </c>
      <c r="L19" s="96">
        <v>4</v>
      </c>
      <c r="M19" s="96">
        <v>4</v>
      </c>
      <c r="N19" s="96">
        <v>4</v>
      </c>
      <c r="O19" s="96">
        <v>4</v>
      </c>
      <c r="P19" s="97">
        <v>4</v>
      </c>
      <c r="Q19" s="97">
        <v>4</v>
      </c>
      <c r="R19" s="97">
        <v>4</v>
      </c>
      <c r="S19" s="97">
        <v>4</v>
      </c>
      <c r="T19" s="97">
        <v>4</v>
      </c>
      <c r="U19" s="97">
        <v>4</v>
      </c>
      <c r="V19" s="97">
        <v>4</v>
      </c>
      <c r="W19" s="97">
        <v>4</v>
      </c>
    </row>
    <row r="20" spans="1:23" x14ac:dyDescent="0.55000000000000004">
      <c r="A20" s="95">
        <v>44661.520509259259</v>
      </c>
      <c r="B20" s="94" t="s">
        <v>13</v>
      </c>
      <c r="C20" s="94" t="s">
        <v>79</v>
      </c>
      <c r="D20" s="94" t="s">
        <v>14</v>
      </c>
      <c r="E20" s="94" t="s">
        <v>15</v>
      </c>
      <c r="F20" s="94" t="s">
        <v>23</v>
      </c>
      <c r="G20" s="96">
        <v>4</v>
      </c>
      <c r="H20" s="96">
        <v>4</v>
      </c>
      <c r="I20" s="96">
        <v>4</v>
      </c>
      <c r="J20" s="96">
        <v>4</v>
      </c>
      <c r="K20" s="96">
        <v>4</v>
      </c>
      <c r="L20" s="96">
        <v>4</v>
      </c>
      <c r="M20" s="96">
        <v>4</v>
      </c>
      <c r="N20" s="96">
        <v>4</v>
      </c>
      <c r="O20" s="96">
        <v>4</v>
      </c>
      <c r="P20" s="97">
        <v>4</v>
      </c>
      <c r="Q20" s="97">
        <v>4</v>
      </c>
      <c r="R20" s="97">
        <v>4</v>
      </c>
      <c r="S20" s="97">
        <v>4</v>
      </c>
      <c r="T20" s="97">
        <v>4</v>
      </c>
      <c r="U20" s="97">
        <v>4</v>
      </c>
      <c r="V20" s="97">
        <v>4</v>
      </c>
      <c r="W20" s="97">
        <v>4</v>
      </c>
    </row>
    <row r="21" spans="1:23" x14ac:dyDescent="0.55000000000000004">
      <c r="A21" s="95">
        <v>44661.550636574073</v>
      </c>
      <c r="B21" s="94" t="s">
        <v>13</v>
      </c>
      <c r="C21" s="94" t="s">
        <v>72</v>
      </c>
      <c r="D21" s="94" t="s">
        <v>20</v>
      </c>
      <c r="E21" s="94" t="s">
        <v>15</v>
      </c>
      <c r="F21" s="94" t="s">
        <v>22</v>
      </c>
      <c r="G21" s="96">
        <v>4</v>
      </c>
      <c r="H21" s="96">
        <v>4</v>
      </c>
      <c r="I21" s="96">
        <v>4</v>
      </c>
      <c r="J21" s="96">
        <v>4</v>
      </c>
      <c r="K21" s="96">
        <v>1</v>
      </c>
      <c r="L21" s="96">
        <v>4</v>
      </c>
      <c r="M21" s="96">
        <v>4</v>
      </c>
      <c r="N21" s="96">
        <v>4</v>
      </c>
      <c r="O21" s="96">
        <v>4</v>
      </c>
      <c r="P21" s="97">
        <v>4</v>
      </c>
      <c r="Q21" s="97">
        <v>4</v>
      </c>
      <c r="R21" s="97">
        <v>4</v>
      </c>
      <c r="S21" s="97">
        <v>4</v>
      </c>
      <c r="T21" s="97">
        <v>4</v>
      </c>
      <c r="U21" s="97">
        <v>4</v>
      </c>
      <c r="V21" s="97">
        <v>4</v>
      </c>
      <c r="W21" s="97">
        <v>4</v>
      </c>
    </row>
    <row r="22" spans="1:23" x14ac:dyDescent="0.55000000000000004">
      <c r="A22" s="95">
        <v>44661.560555555552</v>
      </c>
      <c r="B22" s="94" t="s">
        <v>19</v>
      </c>
      <c r="C22" s="94" t="s">
        <v>72</v>
      </c>
      <c r="D22" s="94" t="s">
        <v>14</v>
      </c>
      <c r="E22" s="94" t="s">
        <v>17</v>
      </c>
      <c r="F22" s="94" t="s">
        <v>18</v>
      </c>
      <c r="G22" s="96">
        <v>4</v>
      </c>
      <c r="H22" s="96">
        <v>5</v>
      </c>
      <c r="I22" s="96">
        <v>5</v>
      </c>
      <c r="J22" s="96">
        <v>4</v>
      </c>
      <c r="K22" s="96">
        <v>5</v>
      </c>
      <c r="L22" s="96">
        <v>5</v>
      </c>
      <c r="M22" s="96">
        <v>5</v>
      </c>
      <c r="N22" s="96">
        <v>5</v>
      </c>
      <c r="O22" s="96">
        <v>5</v>
      </c>
      <c r="P22" s="97">
        <v>4</v>
      </c>
      <c r="Q22" s="97">
        <v>4</v>
      </c>
      <c r="R22" s="97">
        <v>4</v>
      </c>
      <c r="S22" s="97">
        <v>5</v>
      </c>
      <c r="T22" s="97">
        <v>4</v>
      </c>
      <c r="U22" s="97">
        <v>5</v>
      </c>
      <c r="V22" s="97">
        <v>4</v>
      </c>
      <c r="W22" s="97">
        <v>5</v>
      </c>
    </row>
    <row r="23" spans="1:23" x14ac:dyDescent="0.55000000000000004">
      <c r="A23" s="95">
        <v>44661.569502314815</v>
      </c>
      <c r="B23" s="94" t="s">
        <v>19</v>
      </c>
      <c r="C23" s="94" t="s">
        <v>80</v>
      </c>
      <c r="D23" s="94" t="s">
        <v>20</v>
      </c>
      <c r="E23" s="94" t="s">
        <v>17</v>
      </c>
      <c r="F23" s="94" t="s">
        <v>24</v>
      </c>
      <c r="G23" s="96">
        <v>4</v>
      </c>
      <c r="H23" s="96">
        <v>4</v>
      </c>
      <c r="I23" s="96">
        <v>5</v>
      </c>
      <c r="J23" s="96">
        <v>5</v>
      </c>
      <c r="K23" s="96">
        <v>1</v>
      </c>
      <c r="L23" s="96">
        <v>2</v>
      </c>
      <c r="M23" s="96">
        <v>4</v>
      </c>
      <c r="N23" s="96">
        <v>4</v>
      </c>
      <c r="O23" s="96">
        <v>4</v>
      </c>
      <c r="P23" s="97">
        <v>4</v>
      </c>
      <c r="Q23" s="97">
        <v>4</v>
      </c>
      <c r="R23" s="97">
        <v>4</v>
      </c>
      <c r="S23" s="97">
        <v>4</v>
      </c>
      <c r="T23" s="97">
        <v>4</v>
      </c>
      <c r="U23" s="97">
        <v>4</v>
      </c>
      <c r="V23" s="97">
        <v>4</v>
      </c>
      <c r="W23" s="97">
        <v>4</v>
      </c>
    </row>
    <row r="24" spans="1:23" x14ac:dyDescent="0.55000000000000004">
      <c r="A24" s="95">
        <v>44661.577025462961</v>
      </c>
      <c r="B24" s="94" t="s">
        <v>13</v>
      </c>
      <c r="C24" s="94" t="s">
        <v>79</v>
      </c>
      <c r="D24" s="94" t="s">
        <v>14</v>
      </c>
      <c r="E24" s="94" t="s">
        <v>26</v>
      </c>
      <c r="F24" s="94" t="s">
        <v>18</v>
      </c>
      <c r="G24" s="96">
        <v>5</v>
      </c>
      <c r="H24" s="96">
        <v>5</v>
      </c>
      <c r="I24" s="96">
        <v>5</v>
      </c>
      <c r="J24" s="96">
        <v>5</v>
      </c>
      <c r="K24" s="96">
        <v>5</v>
      </c>
      <c r="L24" s="96">
        <v>5</v>
      </c>
      <c r="M24" s="96">
        <v>5</v>
      </c>
      <c r="N24" s="96">
        <v>5</v>
      </c>
      <c r="O24" s="96">
        <v>5</v>
      </c>
      <c r="P24" s="97">
        <v>5</v>
      </c>
      <c r="Q24" s="97">
        <v>5</v>
      </c>
      <c r="R24" s="97">
        <v>5</v>
      </c>
      <c r="S24" s="97">
        <v>5</v>
      </c>
      <c r="T24" s="97">
        <v>5</v>
      </c>
      <c r="U24" s="97">
        <v>5</v>
      </c>
      <c r="V24" s="97">
        <v>5</v>
      </c>
      <c r="W24" s="97">
        <v>5</v>
      </c>
    </row>
    <row r="25" spans="1:23" x14ac:dyDescent="0.55000000000000004">
      <c r="A25" s="95">
        <v>44661.627812500003</v>
      </c>
      <c r="B25" s="94" t="s">
        <v>13</v>
      </c>
      <c r="C25" s="94" t="s">
        <v>79</v>
      </c>
      <c r="D25" s="94" t="s">
        <v>14</v>
      </c>
      <c r="E25" s="94" t="s">
        <v>15</v>
      </c>
      <c r="F25" s="94" t="s">
        <v>23</v>
      </c>
      <c r="G25" s="96">
        <v>4</v>
      </c>
      <c r="H25" s="96">
        <v>4</v>
      </c>
      <c r="I25" s="96">
        <v>4</v>
      </c>
      <c r="J25" s="96">
        <v>5</v>
      </c>
      <c r="K25" s="96">
        <v>1</v>
      </c>
      <c r="L25" s="96">
        <v>4</v>
      </c>
      <c r="M25" s="96">
        <v>4</v>
      </c>
      <c r="N25" s="96">
        <v>4</v>
      </c>
      <c r="O25" s="96">
        <v>4</v>
      </c>
      <c r="P25" s="97">
        <v>4</v>
      </c>
      <c r="Q25" s="97">
        <v>4</v>
      </c>
      <c r="R25" s="97">
        <v>4</v>
      </c>
      <c r="S25" s="97">
        <v>4</v>
      </c>
      <c r="T25" s="97">
        <v>4</v>
      </c>
      <c r="U25" s="97">
        <v>4</v>
      </c>
      <c r="V25" s="97">
        <v>4</v>
      </c>
      <c r="W25" s="97">
        <v>4</v>
      </c>
    </row>
    <row r="26" spans="1:23" x14ac:dyDescent="0.55000000000000004">
      <c r="A26" s="95">
        <v>44661.72619212963</v>
      </c>
      <c r="B26" s="94" t="s">
        <v>13</v>
      </c>
      <c r="C26" s="94" t="s">
        <v>72</v>
      </c>
      <c r="D26" s="94" t="s">
        <v>14</v>
      </c>
      <c r="E26" s="94" t="s">
        <v>26</v>
      </c>
      <c r="F26" s="94" t="s">
        <v>22</v>
      </c>
      <c r="G26" s="96">
        <v>4</v>
      </c>
      <c r="H26" s="96">
        <v>4</v>
      </c>
      <c r="I26" s="96">
        <v>4</v>
      </c>
      <c r="J26" s="96">
        <v>4</v>
      </c>
      <c r="K26" s="96">
        <v>4</v>
      </c>
      <c r="L26" s="96">
        <v>4</v>
      </c>
      <c r="M26" s="96">
        <v>4</v>
      </c>
      <c r="N26" s="96">
        <v>4</v>
      </c>
      <c r="O26" s="96">
        <v>4</v>
      </c>
      <c r="P26" s="97">
        <v>5</v>
      </c>
      <c r="Q26" s="97">
        <v>4</v>
      </c>
      <c r="R26" s="97">
        <v>4</v>
      </c>
      <c r="S26" s="97">
        <v>4</v>
      </c>
      <c r="T26" s="97">
        <v>5</v>
      </c>
      <c r="U26" s="97">
        <v>5</v>
      </c>
      <c r="V26" s="97">
        <v>5</v>
      </c>
      <c r="W26" s="97">
        <v>5</v>
      </c>
    </row>
    <row r="27" spans="1:23" x14ac:dyDescent="0.55000000000000004">
      <c r="A27" s="95">
        <v>44691.521527777775</v>
      </c>
      <c r="B27" s="94" t="s">
        <v>19</v>
      </c>
      <c r="C27" s="94" t="s">
        <v>79</v>
      </c>
      <c r="D27" s="94" t="s">
        <v>14</v>
      </c>
      <c r="E27" s="94" t="s">
        <v>15</v>
      </c>
      <c r="F27" s="94" t="s">
        <v>23</v>
      </c>
      <c r="G27" s="96">
        <v>4</v>
      </c>
      <c r="H27" s="96">
        <v>4</v>
      </c>
      <c r="I27" s="96">
        <v>4</v>
      </c>
      <c r="J27" s="96">
        <v>4</v>
      </c>
      <c r="K27" s="96">
        <v>4</v>
      </c>
      <c r="L27" s="96">
        <v>4</v>
      </c>
      <c r="M27" s="96">
        <v>4</v>
      </c>
      <c r="N27" s="96">
        <v>4</v>
      </c>
      <c r="O27" s="96">
        <v>4</v>
      </c>
      <c r="P27" s="97">
        <v>4</v>
      </c>
      <c r="Q27" s="97">
        <v>4</v>
      </c>
      <c r="R27" s="97">
        <v>4</v>
      </c>
      <c r="S27" s="97">
        <v>4</v>
      </c>
      <c r="T27" s="97">
        <v>4</v>
      </c>
      <c r="U27" s="97">
        <v>4</v>
      </c>
      <c r="V27" s="97">
        <v>4</v>
      </c>
      <c r="W27" s="97">
        <v>4</v>
      </c>
    </row>
    <row r="28" spans="1:23" x14ac:dyDescent="0.55000000000000004">
      <c r="A28" s="95">
        <v>44691.550370370373</v>
      </c>
      <c r="B28" s="94" t="s">
        <v>19</v>
      </c>
      <c r="C28" s="94" t="s">
        <v>79</v>
      </c>
      <c r="D28" s="94" t="s">
        <v>20</v>
      </c>
      <c r="E28" s="94" t="s">
        <v>26</v>
      </c>
      <c r="F28" s="94" t="s">
        <v>22</v>
      </c>
      <c r="G28" s="96">
        <v>4</v>
      </c>
      <c r="H28" s="96">
        <v>4</v>
      </c>
      <c r="I28" s="96">
        <v>4</v>
      </c>
      <c r="J28" s="96">
        <v>4</v>
      </c>
      <c r="K28" s="96">
        <v>4</v>
      </c>
      <c r="L28" s="96">
        <v>4</v>
      </c>
      <c r="M28" s="96">
        <v>4</v>
      </c>
      <c r="N28" s="96">
        <v>4</v>
      </c>
      <c r="O28" s="96">
        <v>4</v>
      </c>
      <c r="P28" s="97">
        <v>4</v>
      </c>
      <c r="Q28" s="97">
        <v>4</v>
      </c>
      <c r="R28" s="97">
        <v>4</v>
      </c>
      <c r="S28" s="97">
        <v>4</v>
      </c>
      <c r="T28" s="97">
        <v>4</v>
      </c>
      <c r="U28" s="97">
        <v>4</v>
      </c>
      <c r="V28" s="97">
        <v>4</v>
      </c>
      <c r="W28" s="97">
        <v>4</v>
      </c>
    </row>
    <row r="29" spans="1:23" x14ac:dyDescent="0.55000000000000004">
      <c r="A29" s="95">
        <v>44722.908101851855</v>
      </c>
      <c r="B29" s="94" t="s">
        <v>13</v>
      </c>
      <c r="C29" s="94" t="s">
        <v>72</v>
      </c>
      <c r="D29" s="94" t="s">
        <v>20</v>
      </c>
      <c r="E29" s="94" t="s">
        <v>17</v>
      </c>
      <c r="F29" s="94" t="s">
        <v>22</v>
      </c>
      <c r="G29" s="96">
        <v>4</v>
      </c>
      <c r="H29" s="96">
        <v>5</v>
      </c>
      <c r="I29" s="96">
        <v>5</v>
      </c>
      <c r="J29" s="96">
        <v>5</v>
      </c>
      <c r="K29" s="96">
        <v>5</v>
      </c>
      <c r="L29" s="96">
        <v>4</v>
      </c>
      <c r="M29" s="96">
        <v>5</v>
      </c>
      <c r="N29" s="96">
        <v>5</v>
      </c>
      <c r="O29" s="96">
        <v>5</v>
      </c>
      <c r="P29" s="97">
        <v>4</v>
      </c>
      <c r="Q29" s="97">
        <v>5</v>
      </c>
      <c r="R29" s="97">
        <v>5</v>
      </c>
      <c r="S29" s="97">
        <v>4</v>
      </c>
      <c r="T29" s="97">
        <v>4</v>
      </c>
      <c r="U29" s="97">
        <v>4</v>
      </c>
      <c r="V29" s="97">
        <v>5</v>
      </c>
      <c r="W29" s="97">
        <v>5</v>
      </c>
    </row>
    <row r="30" spans="1:23" x14ac:dyDescent="0.55000000000000004">
      <c r="A30" s="95">
        <v>44752.406215277777</v>
      </c>
      <c r="B30" s="94" t="s">
        <v>19</v>
      </c>
      <c r="C30" s="94" t="s">
        <v>79</v>
      </c>
      <c r="D30" s="94" t="s">
        <v>14</v>
      </c>
      <c r="E30" s="94" t="s">
        <v>15</v>
      </c>
      <c r="F30" s="94" t="s">
        <v>18</v>
      </c>
      <c r="G30" s="96">
        <v>5</v>
      </c>
      <c r="H30" s="96">
        <v>5</v>
      </c>
      <c r="I30" s="96">
        <v>5</v>
      </c>
      <c r="J30" s="96">
        <v>5</v>
      </c>
      <c r="K30" s="96">
        <v>5</v>
      </c>
      <c r="L30" s="96">
        <v>5</v>
      </c>
      <c r="M30" s="96">
        <v>5</v>
      </c>
      <c r="N30" s="96">
        <v>5</v>
      </c>
      <c r="O30" s="96">
        <v>5</v>
      </c>
      <c r="P30" s="97">
        <v>5</v>
      </c>
      <c r="Q30" s="97">
        <v>5</v>
      </c>
      <c r="R30" s="97">
        <v>5</v>
      </c>
      <c r="S30" s="97">
        <v>5</v>
      </c>
      <c r="T30" s="97">
        <v>5</v>
      </c>
      <c r="U30" s="97">
        <v>5</v>
      </c>
      <c r="V30" s="97">
        <v>5</v>
      </c>
      <c r="W30" s="97">
        <v>5</v>
      </c>
    </row>
    <row r="31" spans="1:23" x14ac:dyDescent="0.55000000000000004">
      <c r="A31" s="95">
        <v>44753.406215219904</v>
      </c>
      <c r="B31" s="94" t="s">
        <v>19</v>
      </c>
      <c r="C31" s="94" t="s">
        <v>79</v>
      </c>
      <c r="D31" s="94" t="s">
        <v>20</v>
      </c>
      <c r="E31" s="94" t="s">
        <v>15</v>
      </c>
      <c r="F31" s="94" t="s">
        <v>25</v>
      </c>
      <c r="G31" s="96">
        <v>5</v>
      </c>
      <c r="H31" s="96">
        <v>5</v>
      </c>
      <c r="I31" s="96">
        <v>5</v>
      </c>
      <c r="J31" s="96">
        <v>5</v>
      </c>
      <c r="K31" s="96">
        <v>5</v>
      </c>
      <c r="L31" s="96">
        <v>5</v>
      </c>
      <c r="M31" s="96">
        <v>5</v>
      </c>
      <c r="N31" s="96">
        <v>5</v>
      </c>
      <c r="O31" s="96">
        <v>5</v>
      </c>
      <c r="P31" s="97">
        <v>4</v>
      </c>
      <c r="Q31" s="97">
        <v>5</v>
      </c>
      <c r="R31" s="97">
        <v>5</v>
      </c>
      <c r="S31" s="97">
        <v>4</v>
      </c>
      <c r="T31" s="97">
        <v>5</v>
      </c>
      <c r="U31" s="97">
        <v>5</v>
      </c>
      <c r="V31" s="97">
        <v>5</v>
      </c>
      <c r="W31" s="97">
        <v>5</v>
      </c>
    </row>
    <row r="32" spans="1:23" x14ac:dyDescent="0.55000000000000004">
      <c r="A32" s="95">
        <v>44754.406215162038</v>
      </c>
      <c r="B32" s="94" t="s">
        <v>13</v>
      </c>
      <c r="C32" s="94" t="s">
        <v>72</v>
      </c>
      <c r="D32" s="94" t="s">
        <v>20</v>
      </c>
      <c r="E32" s="94" t="s">
        <v>15</v>
      </c>
      <c r="F32" s="94" t="s">
        <v>25</v>
      </c>
      <c r="G32" s="96">
        <v>5</v>
      </c>
      <c r="H32" s="96">
        <v>5</v>
      </c>
      <c r="I32" s="96">
        <v>5</v>
      </c>
      <c r="J32" s="96">
        <v>5</v>
      </c>
      <c r="K32" s="96">
        <v>5</v>
      </c>
      <c r="L32" s="96">
        <v>5</v>
      </c>
      <c r="M32" s="96">
        <v>5</v>
      </c>
      <c r="N32" s="96">
        <v>5</v>
      </c>
      <c r="O32" s="96">
        <v>5</v>
      </c>
      <c r="P32" s="97">
        <v>4</v>
      </c>
      <c r="Q32" s="97">
        <v>5</v>
      </c>
      <c r="R32" s="97">
        <v>5</v>
      </c>
      <c r="S32" s="97">
        <v>4</v>
      </c>
      <c r="T32" s="97">
        <v>5</v>
      </c>
      <c r="U32" s="97">
        <v>5</v>
      </c>
      <c r="V32" s="97">
        <v>5</v>
      </c>
      <c r="W32" s="97">
        <v>5</v>
      </c>
    </row>
    <row r="33" spans="1:24" x14ac:dyDescent="0.55000000000000004">
      <c r="A33" s="95"/>
      <c r="B33" s="94" t="s">
        <v>19</v>
      </c>
      <c r="C33" s="94" t="s">
        <v>79</v>
      </c>
      <c r="D33" s="94" t="s">
        <v>20</v>
      </c>
      <c r="E33" s="94" t="s">
        <v>15</v>
      </c>
      <c r="F33" s="94" t="s">
        <v>25</v>
      </c>
      <c r="G33" s="96">
        <v>5</v>
      </c>
      <c r="H33" s="96">
        <v>5</v>
      </c>
      <c r="I33" s="96">
        <v>5</v>
      </c>
      <c r="J33" s="96">
        <v>5</v>
      </c>
      <c r="K33" s="96">
        <v>5</v>
      </c>
      <c r="L33" s="96">
        <v>5</v>
      </c>
      <c r="M33" s="96">
        <v>5</v>
      </c>
      <c r="N33" s="96">
        <v>5</v>
      </c>
      <c r="O33" s="96">
        <v>5</v>
      </c>
      <c r="P33" s="97">
        <v>4</v>
      </c>
      <c r="Q33" s="97">
        <v>5</v>
      </c>
      <c r="R33" s="97">
        <v>5</v>
      </c>
      <c r="S33" s="97">
        <v>4</v>
      </c>
      <c r="T33" s="97">
        <v>5</v>
      </c>
      <c r="U33" s="97">
        <v>5</v>
      </c>
      <c r="V33" s="97">
        <v>5</v>
      </c>
      <c r="W33" s="97">
        <v>5</v>
      </c>
    </row>
    <row r="34" spans="1:24" x14ac:dyDescent="0.55000000000000004">
      <c r="A34" s="95"/>
      <c r="B34" s="94" t="s">
        <v>19</v>
      </c>
      <c r="C34" s="94" t="s">
        <v>79</v>
      </c>
      <c r="D34" s="94" t="s">
        <v>14</v>
      </c>
      <c r="E34" s="94" t="s">
        <v>15</v>
      </c>
      <c r="F34" s="94" t="s">
        <v>213</v>
      </c>
      <c r="G34" s="96">
        <v>5</v>
      </c>
      <c r="H34" s="96">
        <v>5</v>
      </c>
      <c r="I34" s="96">
        <v>5</v>
      </c>
      <c r="J34" s="96">
        <v>5</v>
      </c>
      <c r="K34" s="96">
        <v>5</v>
      </c>
      <c r="L34" s="96">
        <v>5</v>
      </c>
      <c r="M34" s="96">
        <v>5</v>
      </c>
      <c r="N34" s="96">
        <v>5</v>
      </c>
      <c r="O34" s="96">
        <v>5</v>
      </c>
      <c r="P34" s="97">
        <v>4</v>
      </c>
      <c r="Q34" s="97">
        <v>5</v>
      </c>
      <c r="R34" s="97">
        <v>5</v>
      </c>
      <c r="S34" s="97">
        <v>4</v>
      </c>
      <c r="T34" s="97">
        <v>5</v>
      </c>
      <c r="U34" s="97">
        <v>5</v>
      </c>
      <c r="V34" s="97">
        <v>5</v>
      </c>
      <c r="W34" s="97">
        <v>5</v>
      </c>
    </row>
    <row r="35" spans="1:24" x14ac:dyDescent="0.55000000000000004">
      <c r="A35" s="95"/>
      <c r="B35" s="94" t="s">
        <v>19</v>
      </c>
      <c r="C35" s="94" t="s">
        <v>79</v>
      </c>
      <c r="D35" s="94" t="s">
        <v>14</v>
      </c>
      <c r="E35" s="94" t="s">
        <v>15</v>
      </c>
      <c r="F35" s="94" t="s">
        <v>213</v>
      </c>
      <c r="G35" s="96">
        <v>5</v>
      </c>
      <c r="H35" s="96">
        <v>5</v>
      </c>
      <c r="I35" s="96">
        <v>5</v>
      </c>
      <c r="J35" s="96">
        <v>5</v>
      </c>
      <c r="K35" s="96">
        <v>5</v>
      </c>
      <c r="L35" s="96">
        <v>5</v>
      </c>
      <c r="M35" s="96">
        <v>5</v>
      </c>
      <c r="N35" s="96">
        <v>5</v>
      </c>
      <c r="O35" s="96">
        <v>5</v>
      </c>
      <c r="P35" s="97">
        <v>4</v>
      </c>
      <c r="Q35" s="97">
        <v>5</v>
      </c>
      <c r="R35" s="97">
        <v>5</v>
      </c>
      <c r="S35" s="97">
        <v>4</v>
      </c>
      <c r="T35" s="97">
        <v>5</v>
      </c>
      <c r="U35" s="97">
        <v>5</v>
      </c>
      <c r="V35" s="97">
        <v>5</v>
      </c>
      <c r="W35" s="97">
        <v>5</v>
      </c>
    </row>
    <row r="36" spans="1:24" x14ac:dyDescent="0.55000000000000004">
      <c r="G36" s="98">
        <f>AVERAGE(G2:G35)</f>
        <v>4.382352941176471</v>
      </c>
      <c r="H36" s="98">
        <f t="shared" ref="H36:W36" si="0">AVERAGE(H2:H35)</f>
        <v>4.5</v>
      </c>
      <c r="I36" s="98">
        <f t="shared" si="0"/>
        <v>4.5588235294117645</v>
      </c>
      <c r="J36" s="98">
        <f t="shared" si="0"/>
        <v>4.617647058823529</v>
      </c>
      <c r="K36" s="98">
        <f t="shared" si="0"/>
        <v>3.8529411764705883</v>
      </c>
      <c r="L36" s="98">
        <f t="shared" si="0"/>
        <v>4.3235294117647056</v>
      </c>
      <c r="M36" s="98">
        <f t="shared" si="0"/>
        <v>4.5294117647058822</v>
      </c>
      <c r="N36" s="98">
        <f t="shared" si="0"/>
        <v>4.382352941176471</v>
      </c>
      <c r="O36" s="98">
        <f t="shared" si="0"/>
        <v>4.4117647058823533</v>
      </c>
      <c r="P36" s="98">
        <f t="shared" si="0"/>
        <v>4.2647058823529411</v>
      </c>
      <c r="Q36" s="98">
        <f t="shared" si="0"/>
        <v>4.4117647058823533</v>
      </c>
      <c r="R36" s="98">
        <f t="shared" si="0"/>
        <v>4.382352941176471</v>
      </c>
      <c r="S36" s="98">
        <f t="shared" si="0"/>
        <v>4.1764705882352944</v>
      </c>
      <c r="T36" s="98">
        <f t="shared" si="0"/>
        <v>4.4411764705882355</v>
      </c>
      <c r="U36" s="98">
        <f t="shared" si="0"/>
        <v>4.4411764705882355</v>
      </c>
      <c r="V36" s="98">
        <f t="shared" si="0"/>
        <v>4.4117647058823533</v>
      </c>
      <c r="W36" s="98">
        <f t="shared" si="0"/>
        <v>4.3235294117647056</v>
      </c>
      <c r="X36" s="99">
        <f>AVERAGE(G2:W35)</f>
        <v>4.3771626297577857</v>
      </c>
    </row>
    <row r="37" spans="1:24" x14ac:dyDescent="0.55000000000000004">
      <c r="G37" s="100">
        <f>STDEV(G2:G35)</f>
        <v>0.49327021805638088</v>
      </c>
      <c r="H37" s="100">
        <f t="shared" ref="H37:W37" si="1">STDEV(H2:H35)</f>
        <v>0.50751921892255225</v>
      </c>
      <c r="I37" s="100">
        <f t="shared" si="1"/>
        <v>0.50399473726137811</v>
      </c>
      <c r="J37" s="100">
        <f t="shared" si="1"/>
        <v>0.49327021805638088</v>
      </c>
      <c r="K37" s="100">
        <f t="shared" si="1"/>
        <v>1.4170467142526852</v>
      </c>
      <c r="L37" s="100">
        <f t="shared" si="1"/>
        <v>0.63820715907659231</v>
      </c>
      <c r="M37" s="100">
        <f t="shared" si="1"/>
        <v>0.50664039710489972</v>
      </c>
      <c r="N37" s="100">
        <f t="shared" si="1"/>
        <v>0.49327021805638088</v>
      </c>
      <c r="O37" s="100">
        <f t="shared" si="1"/>
        <v>0.65678957742918564</v>
      </c>
      <c r="P37" s="100">
        <f t="shared" si="1"/>
        <v>0.44781107551989929</v>
      </c>
      <c r="Q37" s="100">
        <f t="shared" si="1"/>
        <v>0.49955416843564265</v>
      </c>
      <c r="R37" s="100">
        <f t="shared" si="1"/>
        <v>0.49327021805638088</v>
      </c>
      <c r="S37" s="100">
        <f t="shared" si="1"/>
        <v>0.57580448256247452</v>
      </c>
      <c r="T37" s="100">
        <f t="shared" si="1"/>
        <v>0.50399473726137811</v>
      </c>
      <c r="U37" s="100">
        <f t="shared" si="1"/>
        <v>0.50399473726137811</v>
      </c>
      <c r="V37" s="100">
        <f t="shared" si="1"/>
        <v>0.49955416843564265</v>
      </c>
      <c r="W37" s="100">
        <f t="shared" si="1"/>
        <v>0.76754580300774011</v>
      </c>
      <c r="X37" s="99">
        <f>STDEV(G2:W35)</f>
        <v>0.64194589727706408</v>
      </c>
    </row>
    <row r="38" spans="1:24" x14ac:dyDescent="0.55000000000000004">
      <c r="O38" s="101">
        <f>STDEV(G2:O35)</f>
        <v>0.71781452184708783</v>
      </c>
      <c r="W38" s="101">
        <f>STDEV(P2:W35)</f>
        <v>0.54470984264685396</v>
      </c>
    </row>
    <row r="39" spans="1:24" x14ac:dyDescent="0.55000000000000004">
      <c r="A39" s="102" t="s">
        <v>29</v>
      </c>
      <c r="B39" s="103"/>
      <c r="O39" s="104">
        <f>AVERAGE(G2:O35)</f>
        <v>4.3954248366013076</v>
      </c>
      <c r="W39" s="104">
        <f>AVERAGE(P2:W35)</f>
        <v>4.3566176470588234</v>
      </c>
    </row>
    <row r="40" spans="1:24" x14ac:dyDescent="0.55000000000000004">
      <c r="A40" s="105" t="s">
        <v>71</v>
      </c>
      <c r="B40" s="106">
        <f>COUNTIF(B2:B35,"ชาย")</f>
        <v>15</v>
      </c>
    </row>
    <row r="41" spans="1:24" x14ac:dyDescent="0.55000000000000004">
      <c r="A41" s="105" t="s">
        <v>68</v>
      </c>
      <c r="B41" s="106">
        <f>COUNTIF(B2:B36,"หญิง")</f>
        <v>19</v>
      </c>
    </row>
    <row r="42" spans="1:24" x14ac:dyDescent="0.55000000000000004">
      <c r="A42" s="107" t="s">
        <v>10</v>
      </c>
      <c r="B42" s="107">
        <f>SUM(B39:B41)</f>
        <v>34</v>
      </c>
    </row>
    <row r="44" spans="1:24" x14ac:dyDescent="0.55000000000000004">
      <c r="A44" s="102" t="s">
        <v>174</v>
      </c>
      <c r="B44" s="103"/>
    </row>
    <row r="45" spans="1:24" x14ac:dyDescent="0.55000000000000004">
      <c r="A45" s="105" t="s">
        <v>171</v>
      </c>
      <c r="B45" s="106">
        <v>2</v>
      </c>
    </row>
    <row r="46" spans="1:24" x14ac:dyDescent="0.55000000000000004">
      <c r="A46" s="105" t="s">
        <v>170</v>
      </c>
      <c r="B46" s="106">
        <v>9</v>
      </c>
    </row>
    <row r="47" spans="1:24" x14ac:dyDescent="0.55000000000000004">
      <c r="A47" s="105" t="s">
        <v>172</v>
      </c>
      <c r="B47" s="106">
        <v>18</v>
      </c>
    </row>
    <row r="48" spans="1:24" x14ac:dyDescent="0.55000000000000004">
      <c r="A48" s="105" t="s">
        <v>173</v>
      </c>
      <c r="B48" s="106">
        <v>5</v>
      </c>
    </row>
    <row r="49" spans="1:2" x14ac:dyDescent="0.55000000000000004">
      <c r="A49" s="107" t="s">
        <v>10</v>
      </c>
      <c r="B49" s="107">
        <f>SUM(B44:B48)</f>
        <v>34</v>
      </c>
    </row>
    <row r="51" spans="1:2" x14ac:dyDescent="0.55000000000000004">
      <c r="A51" s="102" t="s">
        <v>29</v>
      </c>
      <c r="B51" s="103"/>
    </row>
    <row r="52" spans="1:2" x14ac:dyDescent="0.55000000000000004">
      <c r="A52" s="105" t="s">
        <v>80</v>
      </c>
      <c r="B52" s="106">
        <v>4</v>
      </c>
    </row>
    <row r="53" spans="1:2" x14ac:dyDescent="0.55000000000000004">
      <c r="A53" s="105" t="s">
        <v>72</v>
      </c>
      <c r="B53" s="106">
        <v>3</v>
      </c>
    </row>
    <row r="54" spans="1:2" x14ac:dyDescent="0.55000000000000004">
      <c r="A54" s="105" t="s">
        <v>77</v>
      </c>
      <c r="B54" s="106">
        <v>13</v>
      </c>
    </row>
    <row r="55" spans="1:2" x14ac:dyDescent="0.55000000000000004">
      <c r="A55" s="105" t="s">
        <v>79</v>
      </c>
      <c r="B55" s="106">
        <v>11</v>
      </c>
    </row>
    <row r="56" spans="1:2" x14ac:dyDescent="0.55000000000000004">
      <c r="A56" s="105" t="s">
        <v>69</v>
      </c>
      <c r="B56" s="106">
        <v>1</v>
      </c>
    </row>
    <row r="57" spans="1:2" x14ac:dyDescent="0.55000000000000004">
      <c r="A57" s="105" t="s">
        <v>212</v>
      </c>
      <c r="B57" s="106">
        <v>2</v>
      </c>
    </row>
    <row r="58" spans="1:2" x14ac:dyDescent="0.55000000000000004">
      <c r="A58" s="107" t="s">
        <v>10</v>
      </c>
      <c r="B58" s="107">
        <f>SUM(B51:B57)</f>
        <v>34</v>
      </c>
    </row>
    <row r="60" spans="1:2" x14ac:dyDescent="0.55000000000000004">
      <c r="A60" s="102" t="s">
        <v>29</v>
      </c>
      <c r="B60" s="103"/>
    </row>
    <row r="61" spans="1:2" x14ac:dyDescent="0.55000000000000004">
      <c r="A61" s="102"/>
      <c r="B61" s="103"/>
    </row>
    <row r="62" spans="1:2" x14ac:dyDescent="0.55000000000000004">
      <c r="A62" s="105" t="s">
        <v>78</v>
      </c>
      <c r="B62" s="106">
        <f>COUNTIF(D2:D30,"ต่ำกว่าปริญญาตรี")</f>
        <v>1</v>
      </c>
    </row>
    <row r="63" spans="1:2" x14ac:dyDescent="0.55000000000000004">
      <c r="A63" s="105" t="s">
        <v>20</v>
      </c>
      <c r="B63" s="106">
        <f>COUNTIF(D2:D36,"ปริญญาตรี")</f>
        <v>12</v>
      </c>
    </row>
    <row r="64" spans="1:2" x14ac:dyDescent="0.55000000000000004">
      <c r="A64" s="105" t="s">
        <v>14</v>
      </c>
      <c r="B64" s="106">
        <f>COUNTIF(D2:D37,"ปริญญาโท")</f>
        <v>21</v>
      </c>
    </row>
    <row r="65" spans="1:2" x14ac:dyDescent="0.55000000000000004">
      <c r="A65" s="107" t="s">
        <v>10</v>
      </c>
      <c r="B65" s="107">
        <f>SUM(B62:B64)</f>
        <v>34</v>
      </c>
    </row>
    <row r="66" spans="1:2" x14ac:dyDescent="0.55000000000000004">
      <c r="A66" s="102" t="s">
        <v>29</v>
      </c>
      <c r="B66" s="103"/>
    </row>
    <row r="67" spans="1:2" x14ac:dyDescent="0.55000000000000004">
      <c r="A67" s="105" t="s">
        <v>17</v>
      </c>
      <c r="B67" s="106">
        <f>COUNTIF(E2:E30,"น้อยกว่า 5 ปี")</f>
        <v>5</v>
      </c>
    </row>
    <row r="68" spans="1:2" x14ac:dyDescent="0.55000000000000004">
      <c r="A68" s="105" t="s">
        <v>21</v>
      </c>
      <c r="B68" s="106">
        <f>COUNTIF(E3:E36,"5 - 10 ปี")</f>
        <v>3</v>
      </c>
    </row>
    <row r="69" spans="1:2" x14ac:dyDescent="0.55000000000000004">
      <c r="A69" s="105" t="s">
        <v>26</v>
      </c>
      <c r="B69" s="106">
        <f>COUNTIF(E2:E36,"11 - 15 ปี")</f>
        <v>6</v>
      </c>
    </row>
    <row r="70" spans="1:2" x14ac:dyDescent="0.55000000000000004">
      <c r="A70" s="105" t="s">
        <v>15</v>
      </c>
      <c r="B70" s="106">
        <f>COUNTIF(E2:E38,"16 ปีขึ้นไป")</f>
        <v>20</v>
      </c>
    </row>
    <row r="71" spans="1:2" x14ac:dyDescent="0.55000000000000004">
      <c r="A71" s="107" t="s">
        <v>10</v>
      </c>
      <c r="B71" s="107">
        <f>SUM(B66:B70)</f>
        <v>34</v>
      </c>
    </row>
    <row r="72" spans="1:2" ht="15.75" customHeight="1" x14ac:dyDescent="0.55000000000000004"/>
    <row r="73" spans="1:2" x14ac:dyDescent="0.55000000000000004">
      <c r="A73" s="102" t="s">
        <v>29</v>
      </c>
      <c r="B73" s="103"/>
    </row>
    <row r="74" spans="1:2" ht="22.5" customHeight="1" x14ac:dyDescent="0.55000000000000004">
      <c r="A74" s="105" t="s">
        <v>175</v>
      </c>
      <c r="B74" s="106">
        <v>3</v>
      </c>
    </row>
    <row r="75" spans="1:2" ht="22.5" customHeight="1" x14ac:dyDescent="0.55000000000000004">
      <c r="A75" s="105" t="s">
        <v>176</v>
      </c>
      <c r="B75" s="106">
        <v>4</v>
      </c>
    </row>
    <row r="76" spans="1:2" ht="22.5" customHeight="1" x14ac:dyDescent="0.55000000000000004">
      <c r="A76" s="105" t="s">
        <v>177</v>
      </c>
      <c r="B76" s="106">
        <v>8</v>
      </c>
    </row>
    <row r="77" spans="1:2" ht="22.5" customHeight="1" x14ac:dyDescent="0.55000000000000004">
      <c r="A77" s="105" t="s">
        <v>178</v>
      </c>
      <c r="B77" s="106">
        <v>5</v>
      </c>
    </row>
    <row r="78" spans="1:2" ht="22.5" customHeight="1" x14ac:dyDescent="0.55000000000000004">
      <c r="A78" s="105" t="s">
        <v>179</v>
      </c>
      <c r="B78" s="106">
        <v>7</v>
      </c>
    </row>
    <row r="79" spans="1:2" ht="22.5" customHeight="1" x14ac:dyDescent="0.55000000000000004">
      <c r="A79" s="105" t="s">
        <v>180</v>
      </c>
      <c r="B79" s="106">
        <v>7</v>
      </c>
    </row>
    <row r="80" spans="1:2" ht="22.5" customHeight="1" x14ac:dyDescent="0.55000000000000004">
      <c r="A80" s="107" t="s">
        <v>10</v>
      </c>
      <c r="B80" s="107">
        <f>SUM(B74:B79)</f>
        <v>34</v>
      </c>
    </row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  <row r="150" ht="15.75" customHeight="1" x14ac:dyDescent="0.55000000000000004"/>
    <row r="151" ht="15.75" customHeight="1" x14ac:dyDescent="0.55000000000000004"/>
    <row r="152" ht="15.75" customHeight="1" x14ac:dyDescent="0.55000000000000004"/>
    <row r="153" ht="15.75" customHeight="1" x14ac:dyDescent="0.55000000000000004"/>
    <row r="154" ht="15.75" customHeight="1" x14ac:dyDescent="0.55000000000000004"/>
    <row r="155" ht="15.75" customHeight="1" x14ac:dyDescent="0.55000000000000004"/>
    <row r="156" ht="15.75" customHeight="1" x14ac:dyDescent="0.55000000000000004"/>
    <row r="157" ht="15.75" customHeight="1" x14ac:dyDescent="0.55000000000000004"/>
    <row r="158" ht="15.75" customHeight="1" x14ac:dyDescent="0.55000000000000004"/>
    <row r="159" ht="15.75" customHeight="1" x14ac:dyDescent="0.55000000000000004"/>
    <row r="160" ht="15.75" customHeight="1" x14ac:dyDescent="0.55000000000000004"/>
    <row r="161" ht="15.75" customHeight="1" x14ac:dyDescent="0.55000000000000004"/>
    <row r="162" ht="15.75" customHeight="1" x14ac:dyDescent="0.55000000000000004"/>
    <row r="163" ht="15.75" customHeight="1" x14ac:dyDescent="0.55000000000000004"/>
    <row r="164" ht="15.75" customHeight="1" x14ac:dyDescent="0.55000000000000004"/>
    <row r="165" ht="15.75" customHeight="1" x14ac:dyDescent="0.55000000000000004"/>
    <row r="166" ht="15.75" customHeight="1" x14ac:dyDescent="0.55000000000000004"/>
    <row r="167" ht="15.75" customHeight="1" x14ac:dyDescent="0.55000000000000004"/>
    <row r="168" ht="15.75" customHeight="1" x14ac:dyDescent="0.55000000000000004"/>
    <row r="169" ht="15.75" customHeight="1" x14ac:dyDescent="0.55000000000000004"/>
    <row r="170" ht="15.75" customHeight="1" x14ac:dyDescent="0.55000000000000004"/>
    <row r="171" ht="15.75" customHeight="1" x14ac:dyDescent="0.55000000000000004"/>
    <row r="172" ht="15.75" customHeight="1" x14ac:dyDescent="0.55000000000000004"/>
    <row r="173" ht="15.75" customHeight="1" x14ac:dyDescent="0.55000000000000004"/>
    <row r="174" ht="15.75" customHeight="1" x14ac:dyDescent="0.55000000000000004"/>
    <row r="175" ht="15.75" customHeight="1" x14ac:dyDescent="0.55000000000000004"/>
    <row r="176" ht="15.75" customHeight="1" x14ac:dyDescent="0.55000000000000004"/>
    <row r="177" ht="15.75" customHeight="1" x14ac:dyDescent="0.55000000000000004"/>
    <row r="178" ht="15.75" customHeight="1" x14ac:dyDescent="0.55000000000000004"/>
    <row r="179" ht="15.75" customHeight="1" x14ac:dyDescent="0.55000000000000004"/>
    <row r="180" ht="15.75" customHeight="1" x14ac:dyDescent="0.55000000000000004"/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B2:K47"/>
  <sheetViews>
    <sheetView tabSelected="1" topLeftCell="A31" zoomScale="130" zoomScaleNormal="130" workbookViewId="0">
      <selection activeCell="I42" sqref="I42"/>
    </sheetView>
  </sheetViews>
  <sheetFormatPr defaultColWidth="9" defaultRowHeight="24" x14ac:dyDescent="0.55000000000000004"/>
  <cols>
    <col min="1" max="1" width="6.75" style="6" customWidth="1"/>
    <col min="2" max="2" width="9" style="6" customWidth="1"/>
    <col min="3" max="8" width="9" style="6"/>
    <col min="9" max="9" width="12.5" style="6" customWidth="1"/>
    <col min="10" max="16384" width="9" style="6"/>
  </cols>
  <sheetData>
    <row r="2" spans="2:10" ht="27.75" x14ac:dyDescent="0.65">
      <c r="B2" s="162" t="s">
        <v>1</v>
      </c>
      <c r="C2" s="162"/>
      <c r="D2" s="162"/>
      <c r="E2" s="162"/>
      <c r="F2" s="162"/>
      <c r="G2" s="162"/>
      <c r="H2" s="162"/>
      <c r="I2" s="162"/>
    </row>
    <row r="3" spans="2:10" s="8" customFormat="1" ht="27.75" x14ac:dyDescent="0.65">
      <c r="B3" s="163" t="s">
        <v>52</v>
      </c>
      <c r="C3" s="163"/>
      <c r="D3" s="163"/>
      <c r="E3" s="163"/>
      <c r="F3" s="163"/>
      <c r="G3" s="163"/>
      <c r="H3" s="163"/>
      <c r="I3" s="163"/>
    </row>
    <row r="4" spans="2:10" s="8" customFormat="1" ht="27.75" x14ac:dyDescent="0.65">
      <c r="B4" s="163" t="s">
        <v>115</v>
      </c>
      <c r="C4" s="163"/>
      <c r="D4" s="163"/>
      <c r="E4" s="163"/>
      <c r="F4" s="163"/>
      <c r="G4" s="163"/>
      <c r="H4" s="163"/>
      <c r="I4" s="163"/>
    </row>
    <row r="5" spans="2:10" x14ac:dyDescent="0.55000000000000004">
      <c r="B5" s="7"/>
      <c r="C5" s="7"/>
      <c r="D5" s="7"/>
      <c r="E5" s="7"/>
      <c r="F5" s="7"/>
      <c r="G5" s="7"/>
      <c r="H5" s="7"/>
      <c r="I5" s="7"/>
    </row>
    <row r="6" spans="2:10" x14ac:dyDescent="0.55000000000000004">
      <c r="B6" s="164" t="s">
        <v>198</v>
      </c>
      <c r="C6" s="164"/>
      <c r="D6" s="164"/>
      <c r="E6" s="164"/>
      <c r="F6" s="164"/>
      <c r="G6" s="164"/>
      <c r="H6" s="164"/>
      <c r="I6" s="164"/>
      <c r="J6" s="164"/>
    </row>
    <row r="7" spans="2:10" x14ac:dyDescent="0.55000000000000004">
      <c r="B7" s="2" t="s">
        <v>199</v>
      </c>
      <c r="C7" s="2"/>
      <c r="D7" s="7"/>
      <c r="E7" s="2"/>
      <c r="F7" s="2"/>
      <c r="G7" s="2"/>
      <c r="H7" s="2"/>
      <c r="I7" s="2"/>
    </row>
    <row r="8" spans="2:10" x14ac:dyDescent="0.55000000000000004">
      <c r="B8" s="2" t="s">
        <v>214</v>
      </c>
      <c r="C8" s="2"/>
      <c r="D8" s="7"/>
      <c r="E8" s="2"/>
      <c r="F8" s="2"/>
      <c r="G8" s="2"/>
      <c r="H8" s="2"/>
      <c r="I8" s="2"/>
    </row>
    <row r="9" spans="2:10" x14ac:dyDescent="0.55000000000000004">
      <c r="B9" s="2" t="s">
        <v>215</v>
      </c>
      <c r="C9" s="2"/>
      <c r="D9" s="7"/>
      <c r="E9" s="2"/>
      <c r="F9" s="2"/>
      <c r="G9" s="2"/>
      <c r="H9" s="2"/>
      <c r="I9" s="2"/>
    </row>
    <row r="10" spans="2:10" s="1" customFormat="1" x14ac:dyDescent="0.55000000000000004">
      <c r="B10" s="48" t="s">
        <v>216</v>
      </c>
      <c r="C10" s="48"/>
      <c r="D10" s="48"/>
      <c r="E10" s="48"/>
      <c r="F10" s="48"/>
      <c r="G10" s="48"/>
      <c r="H10" s="48"/>
      <c r="I10" s="48"/>
      <c r="J10" s="48"/>
    </row>
    <row r="11" spans="2:10" s="1" customFormat="1" x14ac:dyDescent="0.55000000000000004">
      <c r="B11" s="48" t="s">
        <v>217</v>
      </c>
      <c r="C11" s="48"/>
      <c r="D11" s="48"/>
      <c r="E11" s="48"/>
      <c r="F11" s="48"/>
      <c r="G11" s="48"/>
      <c r="H11" s="48"/>
      <c r="I11" s="48"/>
      <c r="J11" s="48"/>
    </row>
    <row r="12" spans="2:10" s="1" customFormat="1" x14ac:dyDescent="0.55000000000000004">
      <c r="B12" s="160" t="s">
        <v>237</v>
      </c>
      <c r="C12" s="160"/>
      <c r="D12" s="160"/>
      <c r="E12" s="160"/>
      <c r="F12" s="160"/>
      <c r="G12" s="160"/>
      <c r="H12" s="160"/>
      <c r="I12" s="160"/>
      <c r="J12" s="160"/>
    </row>
    <row r="13" spans="2:10" s="1" customFormat="1" x14ac:dyDescent="0.55000000000000004">
      <c r="B13" s="160" t="s">
        <v>236</v>
      </c>
      <c r="C13" s="160"/>
      <c r="D13" s="160"/>
      <c r="E13" s="160"/>
      <c r="F13" s="160"/>
      <c r="G13" s="160"/>
      <c r="H13" s="160"/>
      <c r="I13" s="160"/>
      <c r="J13" s="160"/>
    </row>
    <row r="14" spans="2:10" s="1" customFormat="1" x14ac:dyDescent="0.55000000000000004">
      <c r="B14" s="160" t="s">
        <v>187</v>
      </c>
      <c r="C14" s="160"/>
      <c r="D14" s="160"/>
      <c r="E14" s="160"/>
      <c r="F14" s="160"/>
      <c r="G14" s="160"/>
      <c r="H14" s="160"/>
      <c r="I14" s="160"/>
      <c r="J14" s="160"/>
    </row>
    <row r="15" spans="2:10" s="1" customFormat="1" x14ac:dyDescent="0.55000000000000004">
      <c r="B15" s="160" t="s">
        <v>224</v>
      </c>
      <c r="C15" s="160"/>
      <c r="D15" s="160"/>
      <c r="E15" s="160"/>
      <c r="F15" s="160"/>
      <c r="G15" s="160"/>
      <c r="H15" s="160"/>
      <c r="I15" s="160"/>
      <c r="J15" s="160"/>
    </row>
    <row r="16" spans="2:10" s="1" customFormat="1" x14ac:dyDescent="0.55000000000000004">
      <c r="B16" s="48" t="s">
        <v>200</v>
      </c>
      <c r="C16" s="48"/>
      <c r="D16" s="48"/>
      <c r="E16" s="48"/>
      <c r="F16" s="48"/>
      <c r="G16" s="48"/>
      <c r="H16" s="48"/>
      <c r="I16" s="48"/>
      <c r="J16" s="48"/>
    </row>
    <row r="17" spans="2:10" s="1" customFormat="1" x14ac:dyDescent="0.55000000000000004">
      <c r="B17" s="160" t="s">
        <v>218</v>
      </c>
      <c r="C17" s="160"/>
      <c r="D17" s="160"/>
      <c r="E17" s="160"/>
      <c r="F17" s="160"/>
      <c r="G17" s="160"/>
      <c r="H17" s="160"/>
      <c r="I17" s="160"/>
      <c r="J17" s="160"/>
    </row>
    <row r="18" spans="2:10" s="1" customFormat="1" x14ac:dyDescent="0.55000000000000004">
      <c r="B18" s="48" t="s">
        <v>197</v>
      </c>
      <c r="C18" s="48"/>
      <c r="D18" s="48"/>
      <c r="E18" s="48"/>
      <c r="F18" s="48"/>
      <c r="G18" s="48"/>
      <c r="H18" s="48"/>
      <c r="I18" s="48"/>
      <c r="J18" s="48"/>
    </row>
    <row r="19" spans="2:10" s="1" customFormat="1" x14ac:dyDescent="0.55000000000000004">
      <c r="B19" s="48" t="s">
        <v>219</v>
      </c>
      <c r="C19" s="48"/>
      <c r="D19" s="48"/>
      <c r="E19" s="48"/>
      <c r="F19" s="48"/>
      <c r="G19" s="48"/>
      <c r="H19" s="48"/>
      <c r="I19" s="48"/>
      <c r="J19" s="48"/>
    </row>
    <row r="20" spans="2:10" s="1" customFormat="1" x14ac:dyDescent="0.55000000000000004">
      <c r="B20" s="48">
        <v>17.649999999999999</v>
      </c>
      <c r="C20" s="48"/>
      <c r="D20" s="48"/>
      <c r="E20" s="48"/>
      <c r="F20" s="48"/>
      <c r="G20" s="48"/>
      <c r="H20" s="48"/>
      <c r="I20" s="48"/>
      <c r="J20" s="48"/>
    </row>
    <row r="21" spans="2:10" s="1" customFormat="1" x14ac:dyDescent="0.55000000000000004">
      <c r="B21" s="48" t="s">
        <v>201</v>
      </c>
      <c r="C21" s="48"/>
      <c r="D21" s="48"/>
      <c r="E21" s="48"/>
      <c r="F21" s="48"/>
      <c r="G21" s="48"/>
      <c r="H21" s="48"/>
      <c r="I21" s="48"/>
      <c r="J21" s="48"/>
    </row>
    <row r="22" spans="2:10" s="1" customFormat="1" x14ac:dyDescent="0.55000000000000004">
      <c r="B22" s="48" t="s">
        <v>220</v>
      </c>
      <c r="C22" s="48"/>
      <c r="D22" s="48"/>
      <c r="E22" s="48"/>
      <c r="F22" s="48"/>
      <c r="G22" s="48"/>
      <c r="H22" s="48"/>
      <c r="I22" s="48"/>
      <c r="J22" s="48"/>
    </row>
    <row r="23" spans="2:10" s="1" customFormat="1" x14ac:dyDescent="0.55000000000000004">
      <c r="B23" s="48" t="s">
        <v>221</v>
      </c>
      <c r="C23" s="48"/>
      <c r="D23" s="48"/>
      <c r="E23" s="48"/>
      <c r="F23" s="48"/>
      <c r="G23" s="48"/>
      <c r="H23" s="48"/>
      <c r="I23" s="48"/>
      <c r="J23" s="48"/>
    </row>
    <row r="24" spans="2:10" s="1" customFormat="1" x14ac:dyDescent="0.55000000000000004">
      <c r="B24" s="160"/>
      <c r="C24" s="160"/>
      <c r="D24" s="160"/>
      <c r="E24" s="160"/>
      <c r="F24" s="160"/>
      <c r="G24" s="160"/>
      <c r="H24" s="160"/>
      <c r="I24" s="160"/>
      <c r="J24" s="160"/>
    </row>
    <row r="25" spans="2:10" s="1" customFormat="1" x14ac:dyDescent="0.55000000000000004">
      <c r="B25" s="160"/>
      <c r="C25" s="160"/>
      <c r="D25" s="160"/>
      <c r="E25" s="160"/>
      <c r="F25" s="160"/>
      <c r="G25" s="160"/>
      <c r="H25" s="160"/>
      <c r="I25" s="160"/>
      <c r="J25" s="160"/>
    </row>
    <row r="26" spans="2:10" s="1" customFormat="1" x14ac:dyDescent="0.55000000000000004">
      <c r="B26" s="160"/>
      <c r="C26" s="160"/>
      <c r="D26" s="160"/>
      <c r="E26" s="160"/>
      <c r="F26" s="160"/>
      <c r="G26" s="160"/>
      <c r="H26" s="160"/>
      <c r="I26" s="160"/>
      <c r="J26" s="160"/>
    </row>
    <row r="27" spans="2:10" s="1" customFormat="1" x14ac:dyDescent="0.55000000000000004">
      <c r="B27" s="160"/>
      <c r="C27" s="160"/>
      <c r="D27" s="160"/>
      <c r="E27" s="160"/>
      <c r="F27" s="160"/>
      <c r="G27" s="160"/>
      <c r="H27" s="160"/>
      <c r="I27" s="160"/>
      <c r="J27" s="160"/>
    </row>
    <row r="28" spans="2:10" s="1" customFormat="1" x14ac:dyDescent="0.55000000000000004">
      <c r="B28" s="160"/>
      <c r="C28" s="160"/>
      <c r="D28" s="160"/>
      <c r="E28" s="160"/>
      <c r="F28" s="160"/>
      <c r="G28" s="160"/>
      <c r="H28" s="160"/>
      <c r="I28" s="160"/>
      <c r="J28" s="160"/>
    </row>
    <row r="29" spans="2:10" s="1" customFormat="1" x14ac:dyDescent="0.55000000000000004">
      <c r="B29" s="160"/>
      <c r="C29" s="160"/>
      <c r="D29" s="160"/>
      <c r="E29" s="160"/>
      <c r="F29" s="160"/>
      <c r="G29" s="160"/>
      <c r="H29" s="160"/>
      <c r="I29" s="160"/>
      <c r="J29" s="160"/>
    </row>
    <row r="30" spans="2:10" s="1" customFormat="1" x14ac:dyDescent="0.55000000000000004">
      <c r="B30" s="160"/>
      <c r="C30" s="160"/>
      <c r="D30" s="160"/>
      <c r="E30" s="160"/>
      <c r="F30" s="160"/>
      <c r="G30" s="160"/>
      <c r="H30" s="160"/>
      <c r="I30" s="160"/>
      <c r="J30" s="160"/>
    </row>
    <row r="31" spans="2:10" s="1" customFormat="1" x14ac:dyDescent="0.55000000000000004">
      <c r="B31" s="160"/>
      <c r="C31" s="160"/>
      <c r="D31" s="160"/>
      <c r="E31" s="160"/>
      <c r="F31" s="160"/>
      <c r="G31" s="160"/>
      <c r="H31" s="160"/>
      <c r="I31" s="160"/>
      <c r="J31" s="160"/>
    </row>
    <row r="32" spans="2:10" s="1" customFormat="1" x14ac:dyDescent="0.55000000000000004">
      <c r="B32" s="160"/>
      <c r="C32" s="160"/>
      <c r="D32" s="160"/>
      <c r="E32" s="160"/>
      <c r="F32" s="160"/>
      <c r="G32" s="160"/>
      <c r="H32" s="160"/>
      <c r="I32" s="160"/>
      <c r="J32" s="160"/>
    </row>
    <row r="33" spans="2:11" s="1" customFormat="1" x14ac:dyDescent="0.55000000000000004">
      <c r="B33" s="35" t="s">
        <v>164</v>
      </c>
      <c r="C33" s="35"/>
      <c r="D33" s="35"/>
      <c r="E33" s="35"/>
      <c r="F33" s="35"/>
      <c r="G33" s="35"/>
      <c r="H33" s="35"/>
      <c r="I33" s="35"/>
    </row>
    <row r="34" spans="2:11" s="1" customFormat="1" x14ac:dyDescent="0.55000000000000004">
      <c r="B34" s="161" t="s">
        <v>163</v>
      </c>
      <c r="C34" s="161"/>
      <c r="D34" s="161"/>
      <c r="E34" s="161"/>
      <c r="F34" s="161"/>
      <c r="G34" s="161"/>
      <c r="H34" s="161"/>
      <c r="I34" s="161"/>
      <c r="J34" s="161"/>
    </row>
    <row r="35" spans="2:11" s="1" customFormat="1" x14ac:dyDescent="0.55000000000000004">
      <c r="B35" s="161" t="s">
        <v>161</v>
      </c>
      <c r="C35" s="161"/>
      <c r="D35" s="161"/>
      <c r="E35" s="161"/>
      <c r="F35" s="161"/>
      <c r="G35" s="161"/>
      <c r="H35" s="161"/>
      <c r="I35" s="161"/>
      <c r="J35" s="161"/>
      <c r="K35" s="161"/>
    </row>
    <row r="36" spans="2:11" s="1" customFormat="1" x14ac:dyDescent="0.55000000000000004">
      <c r="B36" s="48" t="s">
        <v>222</v>
      </c>
      <c r="C36" s="48"/>
      <c r="D36" s="48"/>
      <c r="E36" s="48"/>
      <c r="F36" s="48"/>
      <c r="G36" s="48"/>
      <c r="H36" s="48"/>
      <c r="I36" s="48"/>
      <c r="J36" s="48"/>
      <c r="K36" s="48"/>
    </row>
    <row r="37" spans="2:11" s="1" customFormat="1" x14ac:dyDescent="0.55000000000000004">
      <c r="B37" s="161" t="s">
        <v>169</v>
      </c>
      <c r="C37" s="161"/>
      <c r="D37" s="161"/>
      <c r="E37" s="161"/>
      <c r="F37" s="161"/>
      <c r="G37" s="161"/>
      <c r="H37" s="161"/>
      <c r="I37" s="161"/>
      <c r="J37" s="161"/>
      <c r="K37" s="161"/>
    </row>
    <row r="38" spans="2:11" s="1" customFormat="1" x14ac:dyDescent="0.55000000000000004">
      <c r="B38" s="109" t="s">
        <v>225</v>
      </c>
      <c r="C38" s="109"/>
      <c r="D38" s="109"/>
      <c r="E38" s="109"/>
      <c r="F38" s="109"/>
      <c r="G38" s="109"/>
      <c r="H38" s="109"/>
      <c r="I38" s="109"/>
      <c r="J38" s="109"/>
      <c r="K38" s="109"/>
    </row>
    <row r="39" spans="2:11" s="1" customFormat="1" x14ac:dyDescent="0.55000000000000004">
      <c r="B39" s="109" t="s">
        <v>242</v>
      </c>
      <c r="C39" s="109"/>
      <c r="D39" s="109"/>
      <c r="E39" s="109"/>
      <c r="F39" s="109"/>
      <c r="G39" s="109"/>
      <c r="H39" s="109"/>
      <c r="I39" s="109"/>
      <c r="J39" s="109"/>
      <c r="K39" s="109"/>
    </row>
    <row r="40" spans="2:11" s="1" customFormat="1" x14ac:dyDescent="0.55000000000000004">
      <c r="B40" s="109" t="s">
        <v>244</v>
      </c>
      <c r="C40" s="109"/>
      <c r="D40" s="109"/>
      <c r="E40" s="109"/>
      <c r="F40" s="109"/>
      <c r="G40" s="109"/>
      <c r="H40" s="109"/>
      <c r="I40" s="109"/>
      <c r="J40" s="109"/>
      <c r="K40" s="109"/>
    </row>
    <row r="41" spans="2:11" s="1" customFormat="1" x14ac:dyDescent="0.55000000000000004">
      <c r="B41" s="161" t="s">
        <v>162</v>
      </c>
      <c r="C41" s="161"/>
      <c r="D41" s="161"/>
      <c r="E41" s="161"/>
      <c r="F41" s="161"/>
      <c r="G41" s="161"/>
      <c r="H41" s="161"/>
      <c r="I41" s="161"/>
      <c r="J41" s="161"/>
      <c r="K41" s="161"/>
    </row>
    <row r="42" spans="2:11" s="1" customFormat="1" x14ac:dyDescent="0.55000000000000004">
      <c r="B42" s="48" t="s">
        <v>226</v>
      </c>
      <c r="C42" s="48"/>
      <c r="D42" s="48"/>
      <c r="E42" s="48"/>
      <c r="F42" s="48"/>
      <c r="G42" s="48"/>
      <c r="H42" s="48"/>
      <c r="I42" s="48"/>
      <c r="J42" s="48"/>
      <c r="K42" s="48"/>
    </row>
    <row r="43" spans="2:11" s="1" customFormat="1" x14ac:dyDescent="0.55000000000000004">
      <c r="B43" s="161" t="s">
        <v>202</v>
      </c>
      <c r="C43" s="161"/>
      <c r="D43" s="161"/>
      <c r="E43" s="161"/>
      <c r="F43" s="161"/>
      <c r="G43" s="161"/>
      <c r="H43" s="161"/>
      <c r="I43" s="161"/>
      <c r="J43" s="161"/>
      <c r="K43" s="48"/>
    </row>
    <row r="44" spans="2:11" s="1" customFormat="1" x14ac:dyDescent="0.55000000000000004">
      <c r="B44" s="35" t="s">
        <v>227</v>
      </c>
      <c r="C44" s="35"/>
      <c r="D44" s="35"/>
      <c r="E44" s="35"/>
      <c r="F44" s="35"/>
      <c r="G44" s="35"/>
      <c r="H44" s="35"/>
      <c r="I44" s="35"/>
    </row>
    <row r="45" spans="2:11" s="1" customFormat="1" x14ac:dyDescent="0.55000000000000004">
      <c r="B45" s="35" t="s">
        <v>203</v>
      </c>
      <c r="C45" s="35"/>
      <c r="D45" s="35"/>
      <c r="E45" s="35"/>
      <c r="F45" s="35"/>
      <c r="G45" s="35"/>
      <c r="H45" s="35"/>
      <c r="I45" s="35"/>
    </row>
    <row r="46" spans="2:11" x14ac:dyDescent="0.55000000000000004">
      <c r="B46" s="2" t="s">
        <v>204</v>
      </c>
    </row>
    <row r="47" spans="2:11" x14ac:dyDescent="0.55000000000000004">
      <c r="B47" s="2" t="s">
        <v>228</v>
      </c>
    </row>
  </sheetData>
  <mergeCells count="9">
    <mergeCell ref="B43:J43"/>
    <mergeCell ref="B35:K35"/>
    <mergeCell ref="B41:K41"/>
    <mergeCell ref="B2:I2"/>
    <mergeCell ref="B3:I3"/>
    <mergeCell ref="B4:I4"/>
    <mergeCell ref="B34:J34"/>
    <mergeCell ref="B37:K37"/>
    <mergeCell ref="B6:J6"/>
  </mergeCells>
  <pageMargins left="0.31496062992125984" right="0" top="0.55118110236220474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J67"/>
  <sheetViews>
    <sheetView workbookViewId="0">
      <selection activeCell="B14" sqref="B14"/>
    </sheetView>
  </sheetViews>
  <sheetFormatPr defaultRowHeight="24" x14ac:dyDescent="0.55000000000000004"/>
  <cols>
    <col min="1" max="1" width="4.875" style="1" customWidth="1"/>
    <col min="2" max="2" width="3.125" style="1" customWidth="1"/>
    <col min="3" max="3" width="49" style="1" customWidth="1"/>
    <col min="4" max="4" width="7.375" style="1" hidden="1" customWidth="1"/>
    <col min="5" max="5" width="6.75" style="1" hidden="1" customWidth="1"/>
    <col min="6" max="6" width="10.25" style="1" customWidth="1"/>
    <col min="7" max="7" width="10.625" style="1" customWidth="1"/>
    <col min="8" max="8" width="10.125" style="1" customWidth="1"/>
    <col min="9" max="10" width="9.125" style="1" customWidth="1"/>
    <col min="11" max="256" width="9" style="1"/>
    <col min="257" max="257" width="4.625" style="1" customWidth="1"/>
    <col min="258" max="258" width="3.125" style="1" customWidth="1"/>
    <col min="259" max="259" width="59.375" style="1" customWidth="1"/>
    <col min="260" max="260" width="9.875" style="1" customWidth="1"/>
    <col min="261" max="261" width="8.875" style="1" customWidth="1"/>
    <col min="262" max="262" width="13.125" style="1" customWidth="1"/>
    <col min="263" max="263" width="10.625" style="1" customWidth="1"/>
    <col min="264" max="266" width="9.125" style="1" customWidth="1"/>
    <col min="267" max="512" width="9" style="1"/>
    <col min="513" max="513" width="4.625" style="1" customWidth="1"/>
    <col min="514" max="514" width="3.125" style="1" customWidth="1"/>
    <col min="515" max="515" width="59.375" style="1" customWidth="1"/>
    <col min="516" max="516" width="9.875" style="1" customWidth="1"/>
    <col min="517" max="517" width="8.875" style="1" customWidth="1"/>
    <col min="518" max="518" width="13.125" style="1" customWidth="1"/>
    <col min="519" max="519" width="10.625" style="1" customWidth="1"/>
    <col min="520" max="522" width="9.125" style="1" customWidth="1"/>
    <col min="523" max="768" width="9" style="1"/>
    <col min="769" max="769" width="4.625" style="1" customWidth="1"/>
    <col min="770" max="770" width="3.125" style="1" customWidth="1"/>
    <col min="771" max="771" width="59.375" style="1" customWidth="1"/>
    <col min="772" max="772" width="9.875" style="1" customWidth="1"/>
    <col min="773" max="773" width="8.875" style="1" customWidth="1"/>
    <col min="774" max="774" width="13.125" style="1" customWidth="1"/>
    <col min="775" max="775" width="10.625" style="1" customWidth="1"/>
    <col min="776" max="778" width="9.125" style="1" customWidth="1"/>
    <col min="779" max="1024" width="9" style="1"/>
    <col min="1025" max="1025" width="4.625" style="1" customWidth="1"/>
    <col min="1026" max="1026" width="3.125" style="1" customWidth="1"/>
    <col min="1027" max="1027" width="59.375" style="1" customWidth="1"/>
    <col min="1028" max="1028" width="9.875" style="1" customWidth="1"/>
    <col min="1029" max="1029" width="8.875" style="1" customWidth="1"/>
    <col min="1030" max="1030" width="13.125" style="1" customWidth="1"/>
    <col min="1031" max="1031" width="10.625" style="1" customWidth="1"/>
    <col min="1032" max="1034" width="9.125" style="1" customWidth="1"/>
    <col min="1035" max="1280" width="9" style="1"/>
    <col min="1281" max="1281" width="4.625" style="1" customWidth="1"/>
    <col min="1282" max="1282" width="3.125" style="1" customWidth="1"/>
    <col min="1283" max="1283" width="59.375" style="1" customWidth="1"/>
    <col min="1284" max="1284" width="9.875" style="1" customWidth="1"/>
    <col min="1285" max="1285" width="8.875" style="1" customWidth="1"/>
    <col min="1286" max="1286" width="13.125" style="1" customWidth="1"/>
    <col min="1287" max="1287" width="10.625" style="1" customWidth="1"/>
    <col min="1288" max="1290" width="9.125" style="1" customWidth="1"/>
    <col min="1291" max="1536" width="9" style="1"/>
    <col min="1537" max="1537" width="4.625" style="1" customWidth="1"/>
    <col min="1538" max="1538" width="3.125" style="1" customWidth="1"/>
    <col min="1539" max="1539" width="59.375" style="1" customWidth="1"/>
    <col min="1540" max="1540" width="9.875" style="1" customWidth="1"/>
    <col min="1541" max="1541" width="8.875" style="1" customWidth="1"/>
    <col min="1542" max="1542" width="13.125" style="1" customWidth="1"/>
    <col min="1543" max="1543" width="10.625" style="1" customWidth="1"/>
    <col min="1544" max="1546" width="9.125" style="1" customWidth="1"/>
    <col min="1547" max="1792" width="9" style="1"/>
    <col min="1793" max="1793" width="4.625" style="1" customWidth="1"/>
    <col min="1794" max="1794" width="3.125" style="1" customWidth="1"/>
    <col min="1795" max="1795" width="59.375" style="1" customWidth="1"/>
    <col min="1796" max="1796" width="9.875" style="1" customWidth="1"/>
    <col min="1797" max="1797" width="8.875" style="1" customWidth="1"/>
    <col min="1798" max="1798" width="13.125" style="1" customWidth="1"/>
    <col min="1799" max="1799" width="10.625" style="1" customWidth="1"/>
    <col min="1800" max="1802" width="9.125" style="1" customWidth="1"/>
    <col min="1803" max="2048" width="9" style="1"/>
    <col min="2049" max="2049" width="4.625" style="1" customWidth="1"/>
    <col min="2050" max="2050" width="3.125" style="1" customWidth="1"/>
    <col min="2051" max="2051" width="59.375" style="1" customWidth="1"/>
    <col min="2052" max="2052" width="9.875" style="1" customWidth="1"/>
    <col min="2053" max="2053" width="8.875" style="1" customWidth="1"/>
    <col min="2054" max="2054" width="13.125" style="1" customWidth="1"/>
    <col min="2055" max="2055" width="10.625" style="1" customWidth="1"/>
    <col min="2056" max="2058" width="9.125" style="1" customWidth="1"/>
    <col min="2059" max="2304" width="9" style="1"/>
    <col min="2305" max="2305" width="4.625" style="1" customWidth="1"/>
    <col min="2306" max="2306" width="3.125" style="1" customWidth="1"/>
    <col min="2307" max="2307" width="59.375" style="1" customWidth="1"/>
    <col min="2308" max="2308" width="9.875" style="1" customWidth="1"/>
    <col min="2309" max="2309" width="8.875" style="1" customWidth="1"/>
    <col min="2310" max="2310" width="13.125" style="1" customWidth="1"/>
    <col min="2311" max="2311" width="10.625" style="1" customWidth="1"/>
    <col min="2312" max="2314" width="9.125" style="1" customWidth="1"/>
    <col min="2315" max="2560" width="9" style="1"/>
    <col min="2561" max="2561" width="4.625" style="1" customWidth="1"/>
    <col min="2562" max="2562" width="3.125" style="1" customWidth="1"/>
    <col min="2563" max="2563" width="59.375" style="1" customWidth="1"/>
    <col min="2564" max="2564" width="9.875" style="1" customWidth="1"/>
    <col min="2565" max="2565" width="8.875" style="1" customWidth="1"/>
    <col min="2566" max="2566" width="13.125" style="1" customWidth="1"/>
    <col min="2567" max="2567" width="10.625" style="1" customWidth="1"/>
    <col min="2568" max="2570" width="9.125" style="1" customWidth="1"/>
    <col min="2571" max="2816" width="9" style="1"/>
    <col min="2817" max="2817" width="4.625" style="1" customWidth="1"/>
    <col min="2818" max="2818" width="3.125" style="1" customWidth="1"/>
    <col min="2819" max="2819" width="59.375" style="1" customWidth="1"/>
    <col min="2820" max="2820" width="9.875" style="1" customWidth="1"/>
    <col min="2821" max="2821" width="8.875" style="1" customWidth="1"/>
    <col min="2822" max="2822" width="13.125" style="1" customWidth="1"/>
    <col min="2823" max="2823" width="10.625" style="1" customWidth="1"/>
    <col min="2824" max="2826" width="9.125" style="1" customWidth="1"/>
    <col min="2827" max="3072" width="9" style="1"/>
    <col min="3073" max="3073" width="4.625" style="1" customWidth="1"/>
    <col min="3074" max="3074" width="3.125" style="1" customWidth="1"/>
    <col min="3075" max="3075" width="59.375" style="1" customWidth="1"/>
    <col min="3076" max="3076" width="9.875" style="1" customWidth="1"/>
    <col min="3077" max="3077" width="8.875" style="1" customWidth="1"/>
    <col min="3078" max="3078" width="13.125" style="1" customWidth="1"/>
    <col min="3079" max="3079" width="10.625" style="1" customWidth="1"/>
    <col min="3080" max="3082" width="9.125" style="1" customWidth="1"/>
    <col min="3083" max="3328" width="9" style="1"/>
    <col min="3329" max="3329" width="4.625" style="1" customWidth="1"/>
    <col min="3330" max="3330" width="3.125" style="1" customWidth="1"/>
    <col min="3331" max="3331" width="59.375" style="1" customWidth="1"/>
    <col min="3332" max="3332" width="9.875" style="1" customWidth="1"/>
    <col min="3333" max="3333" width="8.875" style="1" customWidth="1"/>
    <col min="3334" max="3334" width="13.125" style="1" customWidth="1"/>
    <col min="3335" max="3335" width="10.625" style="1" customWidth="1"/>
    <col min="3336" max="3338" width="9.125" style="1" customWidth="1"/>
    <col min="3339" max="3584" width="9" style="1"/>
    <col min="3585" max="3585" width="4.625" style="1" customWidth="1"/>
    <col min="3586" max="3586" width="3.125" style="1" customWidth="1"/>
    <col min="3587" max="3587" width="59.375" style="1" customWidth="1"/>
    <col min="3588" max="3588" width="9.875" style="1" customWidth="1"/>
    <col min="3589" max="3589" width="8.875" style="1" customWidth="1"/>
    <col min="3590" max="3590" width="13.125" style="1" customWidth="1"/>
    <col min="3591" max="3591" width="10.625" style="1" customWidth="1"/>
    <col min="3592" max="3594" width="9.125" style="1" customWidth="1"/>
    <col min="3595" max="3840" width="9" style="1"/>
    <col min="3841" max="3841" width="4.625" style="1" customWidth="1"/>
    <col min="3842" max="3842" width="3.125" style="1" customWidth="1"/>
    <col min="3843" max="3843" width="59.375" style="1" customWidth="1"/>
    <col min="3844" max="3844" width="9.875" style="1" customWidth="1"/>
    <col min="3845" max="3845" width="8.875" style="1" customWidth="1"/>
    <col min="3846" max="3846" width="13.125" style="1" customWidth="1"/>
    <col min="3847" max="3847" width="10.625" style="1" customWidth="1"/>
    <col min="3848" max="3850" width="9.125" style="1" customWidth="1"/>
    <col min="3851" max="4096" width="9" style="1"/>
    <col min="4097" max="4097" width="4.625" style="1" customWidth="1"/>
    <col min="4098" max="4098" width="3.125" style="1" customWidth="1"/>
    <col min="4099" max="4099" width="59.375" style="1" customWidth="1"/>
    <col min="4100" max="4100" width="9.875" style="1" customWidth="1"/>
    <col min="4101" max="4101" width="8.875" style="1" customWidth="1"/>
    <col min="4102" max="4102" width="13.125" style="1" customWidth="1"/>
    <col min="4103" max="4103" width="10.625" style="1" customWidth="1"/>
    <col min="4104" max="4106" width="9.125" style="1" customWidth="1"/>
    <col min="4107" max="4352" width="9" style="1"/>
    <col min="4353" max="4353" width="4.625" style="1" customWidth="1"/>
    <col min="4354" max="4354" width="3.125" style="1" customWidth="1"/>
    <col min="4355" max="4355" width="59.375" style="1" customWidth="1"/>
    <col min="4356" max="4356" width="9.875" style="1" customWidth="1"/>
    <col min="4357" max="4357" width="8.875" style="1" customWidth="1"/>
    <col min="4358" max="4358" width="13.125" style="1" customWidth="1"/>
    <col min="4359" max="4359" width="10.625" style="1" customWidth="1"/>
    <col min="4360" max="4362" width="9.125" style="1" customWidth="1"/>
    <col min="4363" max="4608" width="9" style="1"/>
    <col min="4609" max="4609" width="4.625" style="1" customWidth="1"/>
    <col min="4610" max="4610" width="3.125" style="1" customWidth="1"/>
    <col min="4611" max="4611" width="59.375" style="1" customWidth="1"/>
    <col min="4612" max="4612" width="9.875" style="1" customWidth="1"/>
    <col min="4613" max="4613" width="8.875" style="1" customWidth="1"/>
    <col min="4614" max="4614" width="13.125" style="1" customWidth="1"/>
    <col min="4615" max="4615" width="10.625" style="1" customWidth="1"/>
    <col min="4616" max="4618" width="9.125" style="1" customWidth="1"/>
    <col min="4619" max="4864" width="9" style="1"/>
    <col min="4865" max="4865" width="4.625" style="1" customWidth="1"/>
    <col min="4866" max="4866" width="3.125" style="1" customWidth="1"/>
    <col min="4867" max="4867" width="59.375" style="1" customWidth="1"/>
    <col min="4868" max="4868" width="9.875" style="1" customWidth="1"/>
    <col min="4869" max="4869" width="8.875" style="1" customWidth="1"/>
    <col min="4870" max="4870" width="13.125" style="1" customWidth="1"/>
    <col min="4871" max="4871" width="10.625" style="1" customWidth="1"/>
    <col min="4872" max="4874" width="9.125" style="1" customWidth="1"/>
    <col min="4875" max="5120" width="9" style="1"/>
    <col min="5121" max="5121" width="4.625" style="1" customWidth="1"/>
    <col min="5122" max="5122" width="3.125" style="1" customWidth="1"/>
    <col min="5123" max="5123" width="59.375" style="1" customWidth="1"/>
    <col min="5124" max="5124" width="9.875" style="1" customWidth="1"/>
    <col min="5125" max="5125" width="8.875" style="1" customWidth="1"/>
    <col min="5126" max="5126" width="13.125" style="1" customWidth="1"/>
    <col min="5127" max="5127" width="10.625" style="1" customWidth="1"/>
    <col min="5128" max="5130" width="9.125" style="1" customWidth="1"/>
    <col min="5131" max="5376" width="9" style="1"/>
    <col min="5377" max="5377" width="4.625" style="1" customWidth="1"/>
    <col min="5378" max="5378" width="3.125" style="1" customWidth="1"/>
    <col min="5379" max="5379" width="59.375" style="1" customWidth="1"/>
    <col min="5380" max="5380" width="9.875" style="1" customWidth="1"/>
    <col min="5381" max="5381" width="8.875" style="1" customWidth="1"/>
    <col min="5382" max="5382" width="13.125" style="1" customWidth="1"/>
    <col min="5383" max="5383" width="10.625" style="1" customWidth="1"/>
    <col min="5384" max="5386" width="9.125" style="1" customWidth="1"/>
    <col min="5387" max="5632" width="9" style="1"/>
    <col min="5633" max="5633" width="4.625" style="1" customWidth="1"/>
    <col min="5634" max="5634" width="3.125" style="1" customWidth="1"/>
    <col min="5635" max="5635" width="59.375" style="1" customWidth="1"/>
    <col min="5636" max="5636" width="9.875" style="1" customWidth="1"/>
    <col min="5637" max="5637" width="8.875" style="1" customWidth="1"/>
    <col min="5638" max="5638" width="13.125" style="1" customWidth="1"/>
    <col min="5639" max="5639" width="10.625" style="1" customWidth="1"/>
    <col min="5640" max="5642" width="9.125" style="1" customWidth="1"/>
    <col min="5643" max="5888" width="9" style="1"/>
    <col min="5889" max="5889" width="4.625" style="1" customWidth="1"/>
    <col min="5890" max="5890" width="3.125" style="1" customWidth="1"/>
    <col min="5891" max="5891" width="59.375" style="1" customWidth="1"/>
    <col min="5892" max="5892" width="9.875" style="1" customWidth="1"/>
    <col min="5893" max="5893" width="8.875" style="1" customWidth="1"/>
    <col min="5894" max="5894" width="13.125" style="1" customWidth="1"/>
    <col min="5895" max="5895" width="10.625" style="1" customWidth="1"/>
    <col min="5896" max="5898" width="9.125" style="1" customWidth="1"/>
    <col min="5899" max="6144" width="9" style="1"/>
    <col min="6145" max="6145" width="4.625" style="1" customWidth="1"/>
    <col min="6146" max="6146" width="3.125" style="1" customWidth="1"/>
    <col min="6147" max="6147" width="59.375" style="1" customWidth="1"/>
    <col min="6148" max="6148" width="9.875" style="1" customWidth="1"/>
    <col min="6149" max="6149" width="8.875" style="1" customWidth="1"/>
    <col min="6150" max="6150" width="13.125" style="1" customWidth="1"/>
    <col min="6151" max="6151" width="10.625" style="1" customWidth="1"/>
    <col min="6152" max="6154" width="9.125" style="1" customWidth="1"/>
    <col min="6155" max="6400" width="9" style="1"/>
    <col min="6401" max="6401" width="4.625" style="1" customWidth="1"/>
    <col min="6402" max="6402" width="3.125" style="1" customWidth="1"/>
    <col min="6403" max="6403" width="59.375" style="1" customWidth="1"/>
    <col min="6404" max="6404" width="9.875" style="1" customWidth="1"/>
    <col min="6405" max="6405" width="8.875" style="1" customWidth="1"/>
    <col min="6406" max="6406" width="13.125" style="1" customWidth="1"/>
    <col min="6407" max="6407" width="10.625" style="1" customWidth="1"/>
    <col min="6408" max="6410" width="9.125" style="1" customWidth="1"/>
    <col min="6411" max="6656" width="9" style="1"/>
    <col min="6657" max="6657" width="4.625" style="1" customWidth="1"/>
    <col min="6658" max="6658" width="3.125" style="1" customWidth="1"/>
    <col min="6659" max="6659" width="59.375" style="1" customWidth="1"/>
    <col min="6660" max="6660" width="9.875" style="1" customWidth="1"/>
    <col min="6661" max="6661" width="8.875" style="1" customWidth="1"/>
    <col min="6662" max="6662" width="13.125" style="1" customWidth="1"/>
    <col min="6663" max="6663" width="10.625" style="1" customWidth="1"/>
    <col min="6664" max="6666" width="9.125" style="1" customWidth="1"/>
    <col min="6667" max="6912" width="9" style="1"/>
    <col min="6913" max="6913" width="4.625" style="1" customWidth="1"/>
    <col min="6914" max="6914" width="3.125" style="1" customWidth="1"/>
    <col min="6915" max="6915" width="59.375" style="1" customWidth="1"/>
    <col min="6916" max="6916" width="9.875" style="1" customWidth="1"/>
    <col min="6917" max="6917" width="8.875" style="1" customWidth="1"/>
    <col min="6918" max="6918" width="13.125" style="1" customWidth="1"/>
    <col min="6919" max="6919" width="10.625" style="1" customWidth="1"/>
    <col min="6920" max="6922" width="9.125" style="1" customWidth="1"/>
    <col min="6923" max="7168" width="9" style="1"/>
    <col min="7169" max="7169" width="4.625" style="1" customWidth="1"/>
    <col min="7170" max="7170" width="3.125" style="1" customWidth="1"/>
    <col min="7171" max="7171" width="59.375" style="1" customWidth="1"/>
    <col min="7172" max="7172" width="9.875" style="1" customWidth="1"/>
    <col min="7173" max="7173" width="8.875" style="1" customWidth="1"/>
    <col min="7174" max="7174" width="13.125" style="1" customWidth="1"/>
    <col min="7175" max="7175" width="10.625" style="1" customWidth="1"/>
    <col min="7176" max="7178" width="9.125" style="1" customWidth="1"/>
    <col min="7179" max="7424" width="9" style="1"/>
    <col min="7425" max="7425" width="4.625" style="1" customWidth="1"/>
    <col min="7426" max="7426" width="3.125" style="1" customWidth="1"/>
    <col min="7427" max="7427" width="59.375" style="1" customWidth="1"/>
    <col min="7428" max="7428" width="9.875" style="1" customWidth="1"/>
    <col min="7429" max="7429" width="8.875" style="1" customWidth="1"/>
    <col min="7430" max="7430" width="13.125" style="1" customWidth="1"/>
    <col min="7431" max="7431" width="10.625" style="1" customWidth="1"/>
    <col min="7432" max="7434" width="9.125" style="1" customWidth="1"/>
    <col min="7435" max="7680" width="9" style="1"/>
    <col min="7681" max="7681" width="4.625" style="1" customWidth="1"/>
    <col min="7682" max="7682" width="3.125" style="1" customWidth="1"/>
    <col min="7683" max="7683" width="59.375" style="1" customWidth="1"/>
    <col min="7684" max="7684" width="9.875" style="1" customWidth="1"/>
    <col min="7685" max="7685" width="8.875" style="1" customWidth="1"/>
    <col min="7686" max="7686" width="13.125" style="1" customWidth="1"/>
    <col min="7687" max="7687" width="10.625" style="1" customWidth="1"/>
    <col min="7688" max="7690" width="9.125" style="1" customWidth="1"/>
    <col min="7691" max="7936" width="9" style="1"/>
    <col min="7937" max="7937" width="4.625" style="1" customWidth="1"/>
    <col min="7938" max="7938" width="3.125" style="1" customWidth="1"/>
    <col min="7939" max="7939" width="59.375" style="1" customWidth="1"/>
    <col min="7940" max="7940" width="9.875" style="1" customWidth="1"/>
    <col min="7941" max="7941" width="8.875" style="1" customWidth="1"/>
    <col min="7942" max="7942" width="13.125" style="1" customWidth="1"/>
    <col min="7943" max="7943" width="10.625" style="1" customWidth="1"/>
    <col min="7944" max="7946" width="9.125" style="1" customWidth="1"/>
    <col min="7947" max="8192" width="9" style="1"/>
    <col min="8193" max="8193" width="4.625" style="1" customWidth="1"/>
    <col min="8194" max="8194" width="3.125" style="1" customWidth="1"/>
    <col min="8195" max="8195" width="59.375" style="1" customWidth="1"/>
    <col min="8196" max="8196" width="9.875" style="1" customWidth="1"/>
    <col min="8197" max="8197" width="8.875" style="1" customWidth="1"/>
    <col min="8198" max="8198" width="13.125" style="1" customWidth="1"/>
    <col min="8199" max="8199" width="10.625" style="1" customWidth="1"/>
    <col min="8200" max="8202" width="9.125" style="1" customWidth="1"/>
    <col min="8203" max="8448" width="9" style="1"/>
    <col min="8449" max="8449" width="4.625" style="1" customWidth="1"/>
    <col min="8450" max="8450" width="3.125" style="1" customWidth="1"/>
    <col min="8451" max="8451" width="59.375" style="1" customWidth="1"/>
    <col min="8452" max="8452" width="9.875" style="1" customWidth="1"/>
    <col min="8453" max="8453" width="8.875" style="1" customWidth="1"/>
    <col min="8454" max="8454" width="13.125" style="1" customWidth="1"/>
    <col min="8455" max="8455" width="10.625" style="1" customWidth="1"/>
    <col min="8456" max="8458" width="9.125" style="1" customWidth="1"/>
    <col min="8459" max="8704" width="9" style="1"/>
    <col min="8705" max="8705" width="4.625" style="1" customWidth="1"/>
    <col min="8706" max="8706" width="3.125" style="1" customWidth="1"/>
    <col min="8707" max="8707" width="59.375" style="1" customWidth="1"/>
    <col min="8708" max="8708" width="9.875" style="1" customWidth="1"/>
    <col min="8709" max="8709" width="8.875" style="1" customWidth="1"/>
    <col min="8710" max="8710" width="13.125" style="1" customWidth="1"/>
    <col min="8711" max="8711" width="10.625" style="1" customWidth="1"/>
    <col min="8712" max="8714" width="9.125" style="1" customWidth="1"/>
    <col min="8715" max="8960" width="9" style="1"/>
    <col min="8961" max="8961" width="4.625" style="1" customWidth="1"/>
    <col min="8962" max="8962" width="3.125" style="1" customWidth="1"/>
    <col min="8963" max="8963" width="59.375" style="1" customWidth="1"/>
    <col min="8964" max="8964" width="9.875" style="1" customWidth="1"/>
    <col min="8965" max="8965" width="8.875" style="1" customWidth="1"/>
    <col min="8966" max="8966" width="13.125" style="1" customWidth="1"/>
    <col min="8967" max="8967" width="10.625" style="1" customWidth="1"/>
    <col min="8968" max="8970" width="9.125" style="1" customWidth="1"/>
    <col min="8971" max="9216" width="9" style="1"/>
    <col min="9217" max="9217" width="4.625" style="1" customWidth="1"/>
    <col min="9218" max="9218" width="3.125" style="1" customWidth="1"/>
    <col min="9219" max="9219" width="59.375" style="1" customWidth="1"/>
    <col min="9220" max="9220" width="9.875" style="1" customWidth="1"/>
    <col min="9221" max="9221" width="8.875" style="1" customWidth="1"/>
    <col min="9222" max="9222" width="13.125" style="1" customWidth="1"/>
    <col min="9223" max="9223" width="10.625" style="1" customWidth="1"/>
    <col min="9224" max="9226" width="9.125" style="1" customWidth="1"/>
    <col min="9227" max="9472" width="9" style="1"/>
    <col min="9473" max="9473" width="4.625" style="1" customWidth="1"/>
    <col min="9474" max="9474" width="3.125" style="1" customWidth="1"/>
    <col min="9475" max="9475" width="59.375" style="1" customWidth="1"/>
    <col min="9476" max="9476" width="9.875" style="1" customWidth="1"/>
    <col min="9477" max="9477" width="8.875" style="1" customWidth="1"/>
    <col min="9478" max="9478" width="13.125" style="1" customWidth="1"/>
    <col min="9479" max="9479" width="10.625" style="1" customWidth="1"/>
    <col min="9480" max="9482" width="9.125" style="1" customWidth="1"/>
    <col min="9483" max="9728" width="9" style="1"/>
    <col min="9729" max="9729" width="4.625" style="1" customWidth="1"/>
    <col min="9730" max="9730" width="3.125" style="1" customWidth="1"/>
    <col min="9731" max="9731" width="59.375" style="1" customWidth="1"/>
    <col min="9732" max="9732" width="9.875" style="1" customWidth="1"/>
    <col min="9733" max="9733" width="8.875" style="1" customWidth="1"/>
    <col min="9734" max="9734" width="13.125" style="1" customWidth="1"/>
    <col min="9735" max="9735" width="10.625" style="1" customWidth="1"/>
    <col min="9736" max="9738" width="9.125" style="1" customWidth="1"/>
    <col min="9739" max="9984" width="9" style="1"/>
    <col min="9985" max="9985" width="4.625" style="1" customWidth="1"/>
    <col min="9986" max="9986" width="3.125" style="1" customWidth="1"/>
    <col min="9987" max="9987" width="59.375" style="1" customWidth="1"/>
    <col min="9988" max="9988" width="9.875" style="1" customWidth="1"/>
    <col min="9989" max="9989" width="8.875" style="1" customWidth="1"/>
    <col min="9990" max="9990" width="13.125" style="1" customWidth="1"/>
    <col min="9991" max="9991" width="10.625" style="1" customWidth="1"/>
    <col min="9992" max="9994" width="9.125" style="1" customWidth="1"/>
    <col min="9995" max="10240" width="9" style="1"/>
    <col min="10241" max="10241" width="4.625" style="1" customWidth="1"/>
    <col min="10242" max="10242" width="3.125" style="1" customWidth="1"/>
    <col min="10243" max="10243" width="59.375" style="1" customWidth="1"/>
    <col min="10244" max="10244" width="9.875" style="1" customWidth="1"/>
    <col min="10245" max="10245" width="8.875" style="1" customWidth="1"/>
    <col min="10246" max="10246" width="13.125" style="1" customWidth="1"/>
    <col min="10247" max="10247" width="10.625" style="1" customWidth="1"/>
    <col min="10248" max="10250" width="9.125" style="1" customWidth="1"/>
    <col min="10251" max="10496" width="9" style="1"/>
    <col min="10497" max="10497" width="4.625" style="1" customWidth="1"/>
    <col min="10498" max="10498" width="3.125" style="1" customWidth="1"/>
    <col min="10499" max="10499" width="59.375" style="1" customWidth="1"/>
    <col min="10500" max="10500" width="9.875" style="1" customWidth="1"/>
    <col min="10501" max="10501" width="8.875" style="1" customWidth="1"/>
    <col min="10502" max="10502" width="13.125" style="1" customWidth="1"/>
    <col min="10503" max="10503" width="10.625" style="1" customWidth="1"/>
    <col min="10504" max="10506" width="9.125" style="1" customWidth="1"/>
    <col min="10507" max="10752" width="9" style="1"/>
    <col min="10753" max="10753" width="4.625" style="1" customWidth="1"/>
    <col min="10754" max="10754" width="3.125" style="1" customWidth="1"/>
    <col min="10755" max="10755" width="59.375" style="1" customWidth="1"/>
    <col min="10756" max="10756" width="9.875" style="1" customWidth="1"/>
    <col min="10757" max="10757" width="8.875" style="1" customWidth="1"/>
    <col min="10758" max="10758" width="13.125" style="1" customWidth="1"/>
    <col min="10759" max="10759" width="10.625" style="1" customWidth="1"/>
    <col min="10760" max="10762" width="9.125" style="1" customWidth="1"/>
    <col min="10763" max="11008" width="9" style="1"/>
    <col min="11009" max="11009" width="4.625" style="1" customWidth="1"/>
    <col min="11010" max="11010" width="3.125" style="1" customWidth="1"/>
    <col min="11011" max="11011" width="59.375" style="1" customWidth="1"/>
    <col min="11012" max="11012" width="9.875" style="1" customWidth="1"/>
    <col min="11013" max="11013" width="8.875" style="1" customWidth="1"/>
    <col min="11014" max="11014" width="13.125" style="1" customWidth="1"/>
    <col min="11015" max="11015" width="10.625" style="1" customWidth="1"/>
    <col min="11016" max="11018" width="9.125" style="1" customWidth="1"/>
    <col min="11019" max="11264" width="9" style="1"/>
    <col min="11265" max="11265" width="4.625" style="1" customWidth="1"/>
    <col min="11266" max="11266" width="3.125" style="1" customWidth="1"/>
    <col min="11267" max="11267" width="59.375" style="1" customWidth="1"/>
    <col min="11268" max="11268" width="9.875" style="1" customWidth="1"/>
    <col min="11269" max="11269" width="8.875" style="1" customWidth="1"/>
    <col min="11270" max="11270" width="13.125" style="1" customWidth="1"/>
    <col min="11271" max="11271" width="10.625" style="1" customWidth="1"/>
    <col min="11272" max="11274" width="9.125" style="1" customWidth="1"/>
    <col min="11275" max="11520" width="9" style="1"/>
    <col min="11521" max="11521" width="4.625" style="1" customWidth="1"/>
    <col min="11522" max="11522" width="3.125" style="1" customWidth="1"/>
    <col min="11523" max="11523" width="59.375" style="1" customWidth="1"/>
    <col min="11524" max="11524" width="9.875" style="1" customWidth="1"/>
    <col min="11525" max="11525" width="8.875" style="1" customWidth="1"/>
    <col min="11526" max="11526" width="13.125" style="1" customWidth="1"/>
    <col min="11527" max="11527" width="10.625" style="1" customWidth="1"/>
    <col min="11528" max="11530" width="9.125" style="1" customWidth="1"/>
    <col min="11531" max="11776" width="9" style="1"/>
    <col min="11777" max="11777" width="4.625" style="1" customWidth="1"/>
    <col min="11778" max="11778" width="3.125" style="1" customWidth="1"/>
    <col min="11779" max="11779" width="59.375" style="1" customWidth="1"/>
    <col min="11780" max="11780" width="9.875" style="1" customWidth="1"/>
    <col min="11781" max="11781" width="8.875" style="1" customWidth="1"/>
    <col min="11782" max="11782" width="13.125" style="1" customWidth="1"/>
    <col min="11783" max="11783" width="10.625" style="1" customWidth="1"/>
    <col min="11784" max="11786" width="9.125" style="1" customWidth="1"/>
    <col min="11787" max="12032" width="9" style="1"/>
    <col min="12033" max="12033" width="4.625" style="1" customWidth="1"/>
    <col min="12034" max="12034" width="3.125" style="1" customWidth="1"/>
    <col min="12035" max="12035" width="59.375" style="1" customWidth="1"/>
    <col min="12036" max="12036" width="9.875" style="1" customWidth="1"/>
    <col min="12037" max="12037" width="8.875" style="1" customWidth="1"/>
    <col min="12038" max="12038" width="13.125" style="1" customWidth="1"/>
    <col min="12039" max="12039" width="10.625" style="1" customWidth="1"/>
    <col min="12040" max="12042" width="9.125" style="1" customWidth="1"/>
    <col min="12043" max="12288" width="9" style="1"/>
    <col min="12289" max="12289" width="4.625" style="1" customWidth="1"/>
    <col min="12290" max="12290" width="3.125" style="1" customWidth="1"/>
    <col min="12291" max="12291" width="59.375" style="1" customWidth="1"/>
    <col min="12292" max="12292" width="9.875" style="1" customWidth="1"/>
    <col min="12293" max="12293" width="8.875" style="1" customWidth="1"/>
    <col min="12294" max="12294" width="13.125" style="1" customWidth="1"/>
    <col min="12295" max="12295" width="10.625" style="1" customWidth="1"/>
    <col min="12296" max="12298" width="9.125" style="1" customWidth="1"/>
    <col min="12299" max="12544" width="9" style="1"/>
    <col min="12545" max="12545" width="4.625" style="1" customWidth="1"/>
    <col min="12546" max="12546" width="3.125" style="1" customWidth="1"/>
    <col min="12547" max="12547" width="59.375" style="1" customWidth="1"/>
    <col min="12548" max="12548" width="9.875" style="1" customWidth="1"/>
    <col min="12549" max="12549" width="8.875" style="1" customWidth="1"/>
    <col min="12550" max="12550" width="13.125" style="1" customWidth="1"/>
    <col min="12551" max="12551" width="10.625" style="1" customWidth="1"/>
    <col min="12552" max="12554" width="9.125" style="1" customWidth="1"/>
    <col min="12555" max="12800" width="9" style="1"/>
    <col min="12801" max="12801" width="4.625" style="1" customWidth="1"/>
    <col min="12802" max="12802" width="3.125" style="1" customWidth="1"/>
    <col min="12803" max="12803" width="59.375" style="1" customWidth="1"/>
    <col min="12804" max="12804" width="9.875" style="1" customWidth="1"/>
    <col min="12805" max="12805" width="8.875" style="1" customWidth="1"/>
    <col min="12806" max="12806" width="13.125" style="1" customWidth="1"/>
    <col min="12807" max="12807" width="10.625" style="1" customWidth="1"/>
    <col min="12808" max="12810" width="9.125" style="1" customWidth="1"/>
    <col min="12811" max="13056" width="9" style="1"/>
    <col min="13057" max="13057" width="4.625" style="1" customWidth="1"/>
    <col min="13058" max="13058" width="3.125" style="1" customWidth="1"/>
    <col min="13059" max="13059" width="59.375" style="1" customWidth="1"/>
    <col min="13060" max="13060" width="9.875" style="1" customWidth="1"/>
    <col min="13061" max="13061" width="8.875" style="1" customWidth="1"/>
    <col min="13062" max="13062" width="13.125" style="1" customWidth="1"/>
    <col min="13063" max="13063" width="10.625" style="1" customWidth="1"/>
    <col min="13064" max="13066" width="9.125" style="1" customWidth="1"/>
    <col min="13067" max="13312" width="9" style="1"/>
    <col min="13313" max="13313" width="4.625" style="1" customWidth="1"/>
    <col min="13314" max="13314" width="3.125" style="1" customWidth="1"/>
    <col min="13315" max="13315" width="59.375" style="1" customWidth="1"/>
    <col min="13316" max="13316" width="9.875" style="1" customWidth="1"/>
    <col min="13317" max="13317" width="8.875" style="1" customWidth="1"/>
    <col min="13318" max="13318" width="13.125" style="1" customWidth="1"/>
    <col min="13319" max="13319" width="10.625" style="1" customWidth="1"/>
    <col min="13320" max="13322" width="9.125" style="1" customWidth="1"/>
    <col min="13323" max="13568" width="9" style="1"/>
    <col min="13569" max="13569" width="4.625" style="1" customWidth="1"/>
    <col min="13570" max="13570" width="3.125" style="1" customWidth="1"/>
    <col min="13571" max="13571" width="59.375" style="1" customWidth="1"/>
    <col min="13572" max="13572" width="9.875" style="1" customWidth="1"/>
    <col min="13573" max="13573" width="8.875" style="1" customWidth="1"/>
    <col min="13574" max="13574" width="13.125" style="1" customWidth="1"/>
    <col min="13575" max="13575" width="10.625" style="1" customWidth="1"/>
    <col min="13576" max="13578" width="9.125" style="1" customWidth="1"/>
    <col min="13579" max="13824" width="9" style="1"/>
    <col min="13825" max="13825" width="4.625" style="1" customWidth="1"/>
    <col min="13826" max="13826" width="3.125" style="1" customWidth="1"/>
    <col min="13827" max="13827" width="59.375" style="1" customWidth="1"/>
    <col min="13828" max="13828" width="9.875" style="1" customWidth="1"/>
    <col min="13829" max="13829" width="8.875" style="1" customWidth="1"/>
    <col min="13830" max="13830" width="13.125" style="1" customWidth="1"/>
    <col min="13831" max="13831" width="10.625" style="1" customWidth="1"/>
    <col min="13832" max="13834" width="9.125" style="1" customWidth="1"/>
    <col min="13835" max="14080" width="9" style="1"/>
    <col min="14081" max="14081" width="4.625" style="1" customWidth="1"/>
    <col min="14082" max="14082" width="3.125" style="1" customWidth="1"/>
    <col min="14083" max="14083" width="59.375" style="1" customWidth="1"/>
    <col min="14084" max="14084" width="9.875" style="1" customWidth="1"/>
    <col min="14085" max="14085" width="8.875" style="1" customWidth="1"/>
    <col min="14086" max="14086" width="13.125" style="1" customWidth="1"/>
    <col min="14087" max="14087" width="10.625" style="1" customWidth="1"/>
    <col min="14088" max="14090" width="9.125" style="1" customWidth="1"/>
    <col min="14091" max="14336" width="9" style="1"/>
    <col min="14337" max="14337" width="4.625" style="1" customWidth="1"/>
    <col min="14338" max="14338" width="3.125" style="1" customWidth="1"/>
    <col min="14339" max="14339" width="59.375" style="1" customWidth="1"/>
    <col min="14340" max="14340" width="9.875" style="1" customWidth="1"/>
    <col min="14341" max="14341" width="8.875" style="1" customWidth="1"/>
    <col min="14342" max="14342" width="13.125" style="1" customWidth="1"/>
    <col min="14343" max="14343" width="10.625" style="1" customWidth="1"/>
    <col min="14344" max="14346" width="9.125" style="1" customWidth="1"/>
    <col min="14347" max="14592" width="9" style="1"/>
    <col min="14593" max="14593" width="4.625" style="1" customWidth="1"/>
    <col min="14594" max="14594" width="3.125" style="1" customWidth="1"/>
    <col min="14595" max="14595" width="59.375" style="1" customWidth="1"/>
    <col min="14596" max="14596" width="9.875" style="1" customWidth="1"/>
    <col min="14597" max="14597" width="8.875" style="1" customWidth="1"/>
    <col min="14598" max="14598" width="13.125" style="1" customWidth="1"/>
    <col min="14599" max="14599" width="10.625" style="1" customWidth="1"/>
    <col min="14600" max="14602" width="9.125" style="1" customWidth="1"/>
    <col min="14603" max="14848" width="9" style="1"/>
    <col min="14849" max="14849" width="4.625" style="1" customWidth="1"/>
    <col min="14850" max="14850" width="3.125" style="1" customWidth="1"/>
    <col min="14851" max="14851" width="59.375" style="1" customWidth="1"/>
    <col min="14852" max="14852" width="9.875" style="1" customWidth="1"/>
    <col min="14853" max="14853" width="8.875" style="1" customWidth="1"/>
    <col min="14854" max="14854" width="13.125" style="1" customWidth="1"/>
    <col min="14855" max="14855" width="10.625" style="1" customWidth="1"/>
    <col min="14856" max="14858" width="9.125" style="1" customWidth="1"/>
    <col min="14859" max="15104" width="9" style="1"/>
    <col min="15105" max="15105" width="4.625" style="1" customWidth="1"/>
    <col min="15106" max="15106" width="3.125" style="1" customWidth="1"/>
    <col min="15107" max="15107" width="59.375" style="1" customWidth="1"/>
    <col min="15108" max="15108" width="9.875" style="1" customWidth="1"/>
    <col min="15109" max="15109" width="8.875" style="1" customWidth="1"/>
    <col min="15110" max="15110" width="13.125" style="1" customWidth="1"/>
    <col min="15111" max="15111" width="10.625" style="1" customWidth="1"/>
    <col min="15112" max="15114" width="9.125" style="1" customWidth="1"/>
    <col min="15115" max="15360" width="9" style="1"/>
    <col min="15361" max="15361" width="4.625" style="1" customWidth="1"/>
    <col min="15362" max="15362" width="3.125" style="1" customWidth="1"/>
    <col min="15363" max="15363" width="59.375" style="1" customWidth="1"/>
    <col min="15364" max="15364" width="9.875" style="1" customWidth="1"/>
    <col min="15365" max="15365" width="8.875" style="1" customWidth="1"/>
    <col min="15366" max="15366" width="13.125" style="1" customWidth="1"/>
    <col min="15367" max="15367" width="10.625" style="1" customWidth="1"/>
    <col min="15368" max="15370" width="9.125" style="1" customWidth="1"/>
    <col min="15371" max="15616" width="9" style="1"/>
    <col min="15617" max="15617" width="4.625" style="1" customWidth="1"/>
    <col min="15618" max="15618" width="3.125" style="1" customWidth="1"/>
    <col min="15619" max="15619" width="59.375" style="1" customWidth="1"/>
    <col min="15620" max="15620" width="9.875" style="1" customWidth="1"/>
    <col min="15621" max="15621" width="8.875" style="1" customWidth="1"/>
    <col min="15622" max="15622" width="13.125" style="1" customWidth="1"/>
    <col min="15623" max="15623" width="10.625" style="1" customWidth="1"/>
    <col min="15624" max="15626" width="9.125" style="1" customWidth="1"/>
    <col min="15627" max="15872" width="9" style="1"/>
    <col min="15873" max="15873" width="4.625" style="1" customWidth="1"/>
    <col min="15874" max="15874" width="3.125" style="1" customWidth="1"/>
    <col min="15875" max="15875" width="59.375" style="1" customWidth="1"/>
    <col min="15876" max="15876" width="9.875" style="1" customWidth="1"/>
    <col min="15877" max="15877" width="8.875" style="1" customWidth="1"/>
    <col min="15878" max="15878" width="13.125" style="1" customWidth="1"/>
    <col min="15879" max="15879" width="10.625" style="1" customWidth="1"/>
    <col min="15880" max="15882" width="9.125" style="1" customWidth="1"/>
    <col min="15883" max="16128" width="9" style="1"/>
    <col min="16129" max="16129" width="4.625" style="1" customWidth="1"/>
    <col min="16130" max="16130" width="3.125" style="1" customWidth="1"/>
    <col min="16131" max="16131" width="59.375" style="1" customWidth="1"/>
    <col min="16132" max="16132" width="9.875" style="1" customWidth="1"/>
    <col min="16133" max="16133" width="8.875" style="1" customWidth="1"/>
    <col min="16134" max="16134" width="13.125" style="1" customWidth="1"/>
    <col min="16135" max="16135" width="10.625" style="1" customWidth="1"/>
    <col min="16136" max="16138" width="9.125" style="1" customWidth="1"/>
    <col min="16139" max="16384" width="9" style="1"/>
  </cols>
  <sheetData>
    <row r="1" spans="2:10" x14ac:dyDescent="0.55000000000000004">
      <c r="B1" s="168" t="s">
        <v>5</v>
      </c>
      <c r="C1" s="168"/>
      <c r="D1" s="168"/>
      <c r="E1" s="168"/>
      <c r="F1" s="168"/>
      <c r="G1" s="168"/>
      <c r="H1" s="168"/>
      <c r="I1" s="46"/>
    </row>
    <row r="2" spans="2:10" x14ac:dyDescent="0.55000000000000004">
      <c r="B2" s="46"/>
      <c r="C2" s="46"/>
      <c r="D2" s="46"/>
      <c r="E2" s="46"/>
      <c r="F2" s="46"/>
      <c r="G2" s="46"/>
      <c r="H2" s="46"/>
      <c r="I2" s="46"/>
    </row>
    <row r="3" spans="2:10" s="9" customFormat="1" ht="27.75" x14ac:dyDescent="0.65">
      <c r="B3" s="43" t="s">
        <v>27</v>
      </c>
      <c r="C3" s="43"/>
      <c r="D3" s="43"/>
      <c r="E3" s="43"/>
      <c r="F3" s="43"/>
      <c r="G3" s="43"/>
      <c r="H3" s="43"/>
      <c r="I3" s="43"/>
      <c r="J3" s="43"/>
    </row>
    <row r="4" spans="2:10" s="9" customFormat="1" ht="27.75" x14ac:dyDescent="0.65">
      <c r="B4" s="163" t="s">
        <v>114</v>
      </c>
      <c r="C4" s="163"/>
      <c r="D4" s="163"/>
      <c r="E4" s="163"/>
      <c r="F4" s="163"/>
      <c r="G4" s="163"/>
      <c r="H4" s="43"/>
      <c r="I4" s="43"/>
      <c r="J4" s="43"/>
    </row>
    <row r="5" spans="2:10" s="9" customFormat="1" ht="27.75" x14ac:dyDescent="0.65">
      <c r="B5" s="45"/>
      <c r="C5" s="45"/>
      <c r="D5" s="45"/>
      <c r="E5" s="45"/>
      <c r="F5" s="45"/>
      <c r="G5" s="44"/>
      <c r="H5" s="44"/>
      <c r="I5" s="44"/>
    </row>
    <row r="6" spans="2:10" x14ac:dyDescent="0.55000000000000004">
      <c r="B6" s="49" t="s">
        <v>188</v>
      </c>
      <c r="F6" s="18"/>
      <c r="G6" s="18"/>
      <c r="H6" s="18"/>
    </row>
    <row r="7" spans="2:10" x14ac:dyDescent="0.55000000000000004">
      <c r="B7" s="50" t="s">
        <v>189</v>
      </c>
      <c r="C7" s="63"/>
      <c r="D7" s="63"/>
      <c r="E7" s="63"/>
      <c r="F7" s="64"/>
      <c r="G7" s="64"/>
      <c r="H7" s="18"/>
    </row>
    <row r="8" spans="2:10" ht="24.75" thickBot="1" x14ac:dyDescent="0.6">
      <c r="B8" s="50"/>
      <c r="C8" s="172" t="s">
        <v>28</v>
      </c>
      <c r="D8" s="172"/>
      <c r="E8" s="172"/>
      <c r="F8" s="51" t="s">
        <v>2</v>
      </c>
      <c r="G8" s="51" t="s">
        <v>4</v>
      </c>
      <c r="H8" s="18"/>
    </row>
    <row r="9" spans="2:10" ht="24.75" thickTop="1" x14ac:dyDescent="0.55000000000000004">
      <c r="B9" s="50"/>
      <c r="C9" s="165" t="s">
        <v>19</v>
      </c>
      <c r="D9" s="166"/>
      <c r="E9" s="167"/>
      <c r="F9" s="52">
        <v>15</v>
      </c>
      <c r="G9" s="53">
        <f>F9*100/F$11</f>
        <v>44.117647058823529</v>
      </c>
      <c r="H9" s="18"/>
    </row>
    <row r="10" spans="2:10" x14ac:dyDescent="0.55000000000000004">
      <c r="B10" s="50"/>
      <c r="C10" s="169" t="s">
        <v>13</v>
      </c>
      <c r="D10" s="170"/>
      <c r="E10" s="171"/>
      <c r="F10" s="54">
        <v>19</v>
      </c>
      <c r="G10" s="55">
        <f>F10*100/F$11</f>
        <v>55.882352941176471</v>
      </c>
      <c r="H10" s="18"/>
    </row>
    <row r="11" spans="2:10" ht="24.75" thickBot="1" x14ac:dyDescent="0.6">
      <c r="B11" s="50"/>
      <c r="C11" s="172" t="s">
        <v>10</v>
      </c>
      <c r="D11" s="172"/>
      <c r="E11" s="172"/>
      <c r="F11" s="56">
        <f>SUM(F9:F10)</f>
        <v>34</v>
      </c>
      <c r="G11" s="57">
        <f>SUM(G9:G10)</f>
        <v>100</v>
      </c>
    </row>
    <row r="12" spans="2:10" ht="24.75" thickTop="1" x14ac:dyDescent="0.55000000000000004">
      <c r="B12" s="50"/>
      <c r="C12" s="58"/>
      <c r="D12" s="58"/>
      <c r="E12" s="58"/>
      <c r="F12" s="59"/>
      <c r="G12" s="60"/>
    </row>
    <row r="13" spans="2:10" x14ac:dyDescent="0.55000000000000004">
      <c r="B13" s="11" t="s">
        <v>190</v>
      </c>
      <c r="C13" s="11"/>
      <c r="D13" s="11"/>
    </row>
    <row r="14" spans="2:10" x14ac:dyDescent="0.55000000000000004">
      <c r="B14" s="1" t="s">
        <v>241</v>
      </c>
      <c r="C14" s="18"/>
      <c r="D14" s="18"/>
    </row>
    <row r="15" spans="2:10" x14ac:dyDescent="0.55000000000000004">
      <c r="C15" s="18"/>
      <c r="D15" s="18"/>
    </row>
    <row r="16" spans="2:10" x14ac:dyDescent="0.55000000000000004">
      <c r="B16" s="50" t="s">
        <v>191</v>
      </c>
      <c r="C16" s="63"/>
      <c r="D16" s="63"/>
      <c r="E16" s="63"/>
      <c r="F16" s="64"/>
      <c r="G16" s="64"/>
      <c r="H16" s="18"/>
    </row>
    <row r="17" spans="2:8" ht="24.75" thickBot="1" x14ac:dyDescent="0.6">
      <c r="B17" s="50"/>
      <c r="C17" s="172" t="s">
        <v>174</v>
      </c>
      <c r="D17" s="172"/>
      <c r="E17" s="172"/>
      <c r="F17" s="158" t="s">
        <v>2</v>
      </c>
      <c r="G17" s="158" t="s">
        <v>4</v>
      </c>
      <c r="H17" s="18"/>
    </row>
    <row r="18" spans="2:8" ht="24.75" thickTop="1" x14ac:dyDescent="0.55000000000000004">
      <c r="B18" s="50"/>
      <c r="C18" s="165" t="s">
        <v>171</v>
      </c>
      <c r="D18" s="166"/>
      <c r="E18" s="167"/>
      <c r="F18" s="52">
        <v>2</v>
      </c>
      <c r="G18" s="53">
        <f>F18*100/F$11</f>
        <v>5.882352941176471</v>
      </c>
      <c r="H18" s="18"/>
    </row>
    <row r="19" spans="2:8" x14ac:dyDescent="0.55000000000000004">
      <c r="B19" s="50"/>
      <c r="C19" s="165" t="s">
        <v>239</v>
      </c>
      <c r="D19" s="166"/>
      <c r="E19" s="167"/>
      <c r="F19" s="54">
        <v>9</v>
      </c>
      <c r="G19" s="53">
        <f>F19*100/F$11</f>
        <v>26.470588235294116</v>
      </c>
      <c r="H19" s="18"/>
    </row>
    <row r="20" spans="2:8" x14ac:dyDescent="0.55000000000000004">
      <c r="B20" s="50"/>
      <c r="C20" s="165" t="s">
        <v>240</v>
      </c>
      <c r="D20" s="166"/>
      <c r="E20" s="167"/>
      <c r="F20" s="54">
        <v>18</v>
      </c>
      <c r="G20" s="53">
        <f t="shared" ref="G20:G21" si="0">F20*100/F$11</f>
        <v>52.941176470588232</v>
      </c>
      <c r="H20" s="18"/>
    </row>
    <row r="21" spans="2:8" x14ac:dyDescent="0.55000000000000004">
      <c r="B21" s="50"/>
      <c r="C21" s="165" t="s">
        <v>173</v>
      </c>
      <c r="D21" s="166"/>
      <c r="E21" s="167"/>
      <c r="F21" s="54">
        <v>5</v>
      </c>
      <c r="G21" s="53">
        <f t="shared" si="0"/>
        <v>14.705882352941176</v>
      </c>
      <c r="H21" s="18"/>
    </row>
    <row r="22" spans="2:8" ht="24.75" thickBot="1" x14ac:dyDescent="0.6">
      <c r="B22" s="50"/>
      <c r="C22" s="172" t="s">
        <v>10</v>
      </c>
      <c r="D22" s="172"/>
      <c r="E22" s="172"/>
      <c r="F22" s="56">
        <f>SUM(F18:F21)</f>
        <v>34</v>
      </c>
      <c r="G22" s="57">
        <f>SUM(G18:G21)</f>
        <v>99.999999999999986</v>
      </c>
    </row>
    <row r="23" spans="2:8" ht="24.75" thickTop="1" x14ac:dyDescent="0.55000000000000004">
      <c r="B23" s="50"/>
      <c r="C23" s="58"/>
      <c r="D23" s="58"/>
      <c r="E23" s="58"/>
      <c r="F23" s="59"/>
      <c r="G23" s="60"/>
    </row>
    <row r="24" spans="2:8" x14ac:dyDescent="0.55000000000000004">
      <c r="B24" s="11" t="s">
        <v>192</v>
      </c>
      <c r="C24" s="11"/>
      <c r="D24" s="11"/>
    </row>
    <row r="25" spans="2:8" x14ac:dyDescent="0.55000000000000004">
      <c r="B25" s="1" t="s">
        <v>238</v>
      </c>
      <c r="C25" s="18"/>
      <c r="D25" s="18"/>
    </row>
    <row r="26" spans="2:8" x14ac:dyDescent="0.55000000000000004">
      <c r="C26" s="18"/>
      <c r="D26" s="18"/>
    </row>
    <row r="27" spans="2:8" x14ac:dyDescent="0.55000000000000004">
      <c r="C27" s="18"/>
      <c r="D27" s="18"/>
    </row>
    <row r="28" spans="2:8" x14ac:dyDescent="0.55000000000000004">
      <c r="C28" s="18"/>
      <c r="D28" s="18"/>
    </row>
    <row r="29" spans="2:8" x14ac:dyDescent="0.55000000000000004">
      <c r="C29" s="18"/>
      <c r="D29" s="18"/>
    </row>
    <row r="30" spans="2:8" x14ac:dyDescent="0.55000000000000004">
      <c r="C30" s="18"/>
      <c r="D30" s="18"/>
    </row>
    <row r="31" spans="2:8" x14ac:dyDescent="0.55000000000000004">
      <c r="B31" s="173" t="s">
        <v>9</v>
      </c>
      <c r="C31" s="173"/>
      <c r="D31" s="173"/>
      <c r="E31" s="173"/>
      <c r="F31" s="173"/>
      <c r="G31" s="173"/>
      <c r="H31" s="173"/>
    </row>
    <row r="32" spans="2:8" x14ac:dyDescent="0.55000000000000004">
      <c r="C32" s="18"/>
      <c r="D32" s="18"/>
    </row>
    <row r="33" spans="2:8" x14ac:dyDescent="0.55000000000000004">
      <c r="B33" s="50" t="s">
        <v>193</v>
      </c>
      <c r="C33" s="63"/>
      <c r="D33" s="63"/>
      <c r="E33" s="63"/>
      <c r="F33" s="64"/>
      <c r="G33" s="64"/>
      <c r="H33" s="18"/>
    </row>
    <row r="34" spans="2:8" ht="24.75" thickBot="1" x14ac:dyDescent="0.6">
      <c r="B34" s="50"/>
      <c r="C34" s="172" t="s">
        <v>125</v>
      </c>
      <c r="D34" s="172"/>
      <c r="E34" s="172"/>
      <c r="F34" s="159" t="s">
        <v>2</v>
      </c>
      <c r="G34" s="159" t="s">
        <v>4</v>
      </c>
      <c r="H34" s="18"/>
    </row>
    <row r="35" spans="2:8" ht="24.75" thickTop="1" x14ac:dyDescent="0.55000000000000004">
      <c r="B35" s="50"/>
      <c r="C35" s="165" t="s">
        <v>69</v>
      </c>
      <c r="D35" s="166"/>
      <c r="E35" s="167"/>
      <c r="F35" s="52">
        <v>4</v>
      </c>
      <c r="G35" s="53">
        <f t="shared" ref="G35:G39" si="1">F35*100/F$11</f>
        <v>11.764705882352942</v>
      </c>
      <c r="H35" s="18"/>
    </row>
    <row r="36" spans="2:8" x14ac:dyDescent="0.55000000000000004">
      <c r="B36" s="50"/>
      <c r="C36" s="165" t="s">
        <v>80</v>
      </c>
      <c r="D36" s="166"/>
      <c r="E36" s="167"/>
      <c r="F36" s="54">
        <v>3</v>
      </c>
      <c r="G36" s="53">
        <f t="shared" si="1"/>
        <v>8.8235294117647065</v>
      </c>
      <c r="H36" s="18"/>
    </row>
    <row r="37" spans="2:8" x14ac:dyDescent="0.55000000000000004">
      <c r="B37" s="50"/>
      <c r="C37" s="165" t="s">
        <v>79</v>
      </c>
      <c r="D37" s="166"/>
      <c r="E37" s="167"/>
      <c r="F37" s="54">
        <v>13</v>
      </c>
      <c r="G37" s="53">
        <f t="shared" si="1"/>
        <v>38.235294117647058</v>
      </c>
      <c r="H37" s="18"/>
    </row>
    <row r="38" spans="2:8" x14ac:dyDescent="0.55000000000000004">
      <c r="B38" s="50"/>
      <c r="C38" s="165" t="s">
        <v>72</v>
      </c>
      <c r="D38" s="166"/>
      <c r="E38" s="167"/>
      <c r="F38" s="54">
        <v>11</v>
      </c>
      <c r="G38" s="53">
        <f t="shared" si="1"/>
        <v>32.352941176470587</v>
      </c>
      <c r="H38" s="18"/>
    </row>
    <row r="39" spans="2:8" x14ac:dyDescent="0.55000000000000004">
      <c r="B39" s="50"/>
      <c r="C39" s="165" t="s">
        <v>77</v>
      </c>
      <c r="D39" s="166"/>
      <c r="E39" s="167"/>
      <c r="F39" s="54">
        <v>1</v>
      </c>
      <c r="G39" s="53">
        <f t="shared" si="1"/>
        <v>2.9411764705882355</v>
      </c>
      <c r="H39" s="18"/>
    </row>
    <row r="40" spans="2:8" ht="24.75" thickBot="1" x14ac:dyDescent="0.6">
      <c r="B40" s="50"/>
      <c r="C40" s="172" t="s">
        <v>10</v>
      </c>
      <c r="D40" s="172"/>
      <c r="E40" s="172"/>
      <c r="F40" s="56">
        <f>SUM(F35:F39)</f>
        <v>32</v>
      </c>
      <c r="G40" s="57">
        <f>SUM(G35:G39)</f>
        <v>94.117647058823536</v>
      </c>
    </row>
    <row r="41" spans="2:8" ht="24.75" thickTop="1" x14ac:dyDescent="0.55000000000000004">
      <c r="B41" s="50"/>
      <c r="C41" s="58"/>
      <c r="D41" s="58"/>
      <c r="E41" s="58"/>
      <c r="F41" s="59"/>
      <c r="G41" s="60"/>
    </row>
    <row r="42" spans="2:8" x14ac:dyDescent="0.55000000000000004">
      <c r="B42" s="11" t="s">
        <v>194</v>
      </c>
      <c r="C42" s="11"/>
      <c r="D42" s="11"/>
    </row>
    <row r="43" spans="2:8" x14ac:dyDescent="0.55000000000000004">
      <c r="B43" s="1" t="s">
        <v>205</v>
      </c>
      <c r="C43" s="18"/>
      <c r="D43" s="18"/>
    </row>
    <row r="44" spans="2:8" x14ac:dyDescent="0.55000000000000004">
      <c r="B44" s="1" t="s">
        <v>206</v>
      </c>
      <c r="C44" s="18"/>
      <c r="D44" s="18"/>
    </row>
    <row r="45" spans="2:8" x14ac:dyDescent="0.55000000000000004">
      <c r="C45" s="18"/>
      <c r="D45" s="18"/>
    </row>
    <row r="46" spans="2:8" ht="24.75" thickBot="1" x14ac:dyDescent="0.6">
      <c r="B46" s="50" t="s">
        <v>195</v>
      </c>
      <c r="C46" s="61"/>
      <c r="D46" s="61"/>
      <c r="E46" s="61"/>
      <c r="F46" s="62"/>
      <c r="G46" s="62"/>
      <c r="H46" s="18"/>
    </row>
    <row r="47" spans="2:8" ht="25.5" thickTop="1" thickBot="1" x14ac:dyDescent="0.6">
      <c r="B47" s="50"/>
      <c r="C47" s="172" t="s">
        <v>29</v>
      </c>
      <c r="D47" s="172"/>
      <c r="E47" s="172"/>
      <c r="F47" s="51" t="s">
        <v>2</v>
      </c>
      <c r="G47" s="51" t="s">
        <v>4</v>
      </c>
      <c r="H47" s="18"/>
    </row>
    <row r="48" spans="2:8" ht="24.75" thickTop="1" x14ac:dyDescent="0.55000000000000004">
      <c r="B48" s="50"/>
      <c r="C48" s="165" t="s">
        <v>116</v>
      </c>
      <c r="D48" s="166"/>
      <c r="E48" s="167"/>
      <c r="F48" s="52">
        <f>DATA!B62</f>
        <v>1</v>
      </c>
      <c r="G48" s="53">
        <f>F48*100/F$51</f>
        <v>2.9411764705882355</v>
      </c>
      <c r="H48" s="18"/>
    </row>
    <row r="49" spans="2:8" x14ac:dyDescent="0.55000000000000004">
      <c r="B49" s="50"/>
      <c r="C49" s="165" t="s">
        <v>30</v>
      </c>
      <c r="D49" s="166"/>
      <c r="E49" s="167"/>
      <c r="F49" s="52">
        <v>14</v>
      </c>
      <c r="G49" s="53">
        <f>F49*100/F$51</f>
        <v>41.176470588235297</v>
      </c>
      <c r="H49" s="18"/>
    </row>
    <row r="50" spans="2:8" x14ac:dyDescent="0.55000000000000004">
      <c r="B50" s="50"/>
      <c r="C50" s="169" t="s">
        <v>31</v>
      </c>
      <c r="D50" s="170"/>
      <c r="E50" s="171"/>
      <c r="F50" s="54">
        <v>19</v>
      </c>
      <c r="G50" s="55">
        <f>F50*100/F$51</f>
        <v>55.882352941176471</v>
      </c>
      <c r="H50" s="18"/>
    </row>
    <row r="51" spans="2:8" ht="24.75" thickBot="1" x14ac:dyDescent="0.6">
      <c r="B51" s="50"/>
      <c r="C51" s="172" t="s">
        <v>10</v>
      </c>
      <c r="D51" s="172"/>
      <c r="E51" s="172"/>
      <c r="F51" s="56">
        <f>SUM(F48:F50)</f>
        <v>34</v>
      </c>
      <c r="G51" s="57">
        <f>SUM(G48:G50)</f>
        <v>100</v>
      </c>
    </row>
    <row r="52" spans="2:8" ht="24.75" thickTop="1" x14ac:dyDescent="0.55000000000000004">
      <c r="B52" s="50"/>
      <c r="C52" s="58"/>
      <c r="D52" s="58"/>
      <c r="E52" s="58"/>
      <c r="F52" s="59"/>
      <c r="G52" s="60"/>
    </row>
    <row r="53" spans="2:8" x14ac:dyDescent="0.55000000000000004">
      <c r="B53" s="50"/>
      <c r="C53" s="1" t="s">
        <v>196</v>
      </c>
      <c r="F53" s="18"/>
      <c r="G53" s="18"/>
    </row>
    <row r="54" spans="2:8" x14ac:dyDescent="0.55000000000000004">
      <c r="B54" s="1" t="s">
        <v>207</v>
      </c>
      <c r="F54" s="18"/>
      <c r="G54" s="18"/>
    </row>
    <row r="55" spans="2:8" x14ac:dyDescent="0.55000000000000004">
      <c r="B55" s="3"/>
      <c r="C55" s="3"/>
    </row>
    <row r="56" spans="2:8" x14ac:dyDescent="0.55000000000000004">
      <c r="B56" s="3"/>
      <c r="C56" s="3"/>
    </row>
    <row r="57" spans="2:8" x14ac:dyDescent="0.55000000000000004">
      <c r="B57" s="3"/>
      <c r="C57" s="3"/>
    </row>
    <row r="58" spans="2:8" x14ac:dyDescent="0.55000000000000004">
      <c r="B58" s="3"/>
      <c r="C58" s="3"/>
    </row>
    <row r="59" spans="2:8" x14ac:dyDescent="0.55000000000000004">
      <c r="B59" s="3"/>
      <c r="C59" s="3"/>
    </row>
    <row r="60" spans="2:8" x14ac:dyDescent="0.55000000000000004">
      <c r="B60" s="3"/>
      <c r="C60" s="3"/>
    </row>
    <row r="61" spans="2:8" x14ac:dyDescent="0.55000000000000004">
      <c r="B61" s="3"/>
      <c r="C61" s="3"/>
    </row>
    <row r="62" spans="2:8" x14ac:dyDescent="0.55000000000000004">
      <c r="B62" s="3"/>
      <c r="C62" s="3"/>
    </row>
    <row r="63" spans="2:8" x14ac:dyDescent="0.55000000000000004">
      <c r="B63" s="3"/>
      <c r="C63" s="3"/>
    </row>
    <row r="64" spans="2:8" x14ac:dyDescent="0.55000000000000004">
      <c r="B64" s="3"/>
      <c r="C64" s="3"/>
    </row>
    <row r="65" spans="2:3" x14ac:dyDescent="0.55000000000000004">
      <c r="B65" s="3"/>
      <c r="C65" s="3"/>
    </row>
    <row r="66" spans="2:3" x14ac:dyDescent="0.55000000000000004">
      <c r="B66" s="3"/>
      <c r="C66" s="3"/>
    </row>
    <row r="67" spans="2:3" x14ac:dyDescent="0.55000000000000004">
      <c r="B67" s="3"/>
      <c r="C67" s="3"/>
    </row>
  </sheetData>
  <mergeCells count="25">
    <mergeCell ref="C39:E39"/>
    <mergeCell ref="C40:E40"/>
    <mergeCell ref="C38:E38"/>
    <mergeCell ref="B31:H31"/>
    <mergeCell ref="C21:E21"/>
    <mergeCell ref="C34:E34"/>
    <mergeCell ref="C35:E35"/>
    <mergeCell ref="C36:E36"/>
    <mergeCell ref="C37:E37"/>
    <mergeCell ref="B4:G4"/>
    <mergeCell ref="C48:E48"/>
    <mergeCell ref="B1:H1"/>
    <mergeCell ref="C50:E50"/>
    <mergeCell ref="C51:E51"/>
    <mergeCell ref="C8:E8"/>
    <mergeCell ref="C9:E9"/>
    <mergeCell ref="C10:E10"/>
    <mergeCell ref="C11:E11"/>
    <mergeCell ref="C47:E47"/>
    <mergeCell ref="C49:E49"/>
    <mergeCell ref="C17:E17"/>
    <mergeCell ref="C18:E18"/>
    <mergeCell ref="C19:E19"/>
    <mergeCell ref="C22:E22"/>
    <mergeCell ref="C20:E20"/>
  </mergeCells>
  <pageMargins left="0.51181102362204722" right="0.11811023622047245" top="0.55118110236220474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B1:IU27"/>
  <sheetViews>
    <sheetView workbookViewId="0">
      <selection activeCell="D21" sqref="D21"/>
    </sheetView>
  </sheetViews>
  <sheetFormatPr defaultRowHeight="24" x14ac:dyDescent="0.55000000000000004"/>
  <cols>
    <col min="1" max="1" width="4.875" style="1" customWidth="1"/>
    <col min="2" max="2" width="31.75" style="1" customWidth="1"/>
    <col min="3" max="3" width="17.5" style="18" customWidth="1"/>
    <col min="4" max="4" width="21.625" style="18" customWidth="1"/>
    <col min="5" max="5" width="9" style="1"/>
    <col min="6" max="7" width="8" style="1" hidden="1" customWidth="1"/>
    <col min="8" max="256" width="9" style="1"/>
    <col min="257" max="257" width="4.875" style="1" customWidth="1"/>
    <col min="258" max="258" width="22.625" style="1" customWidth="1"/>
    <col min="259" max="259" width="26.375" style="1" customWidth="1"/>
    <col min="260" max="260" width="24.25" style="1" customWidth="1"/>
    <col min="261" max="261" width="9" style="1"/>
    <col min="262" max="263" width="0" style="1" hidden="1" customWidth="1"/>
    <col min="264" max="512" width="9" style="1"/>
    <col min="513" max="513" width="4.875" style="1" customWidth="1"/>
    <col min="514" max="514" width="22.625" style="1" customWidth="1"/>
    <col min="515" max="515" width="26.375" style="1" customWidth="1"/>
    <col min="516" max="516" width="24.25" style="1" customWidth="1"/>
    <col min="517" max="517" width="9" style="1"/>
    <col min="518" max="519" width="0" style="1" hidden="1" customWidth="1"/>
    <col min="520" max="768" width="9" style="1"/>
    <col min="769" max="769" width="4.875" style="1" customWidth="1"/>
    <col min="770" max="770" width="22.625" style="1" customWidth="1"/>
    <col min="771" max="771" width="26.375" style="1" customWidth="1"/>
    <col min="772" max="772" width="24.25" style="1" customWidth="1"/>
    <col min="773" max="773" width="9" style="1"/>
    <col min="774" max="775" width="0" style="1" hidden="1" customWidth="1"/>
    <col min="776" max="1024" width="9" style="1"/>
    <col min="1025" max="1025" width="4.875" style="1" customWidth="1"/>
    <col min="1026" max="1026" width="22.625" style="1" customWidth="1"/>
    <col min="1027" max="1027" width="26.375" style="1" customWidth="1"/>
    <col min="1028" max="1028" width="24.25" style="1" customWidth="1"/>
    <col min="1029" max="1029" width="9" style="1"/>
    <col min="1030" max="1031" width="0" style="1" hidden="1" customWidth="1"/>
    <col min="1032" max="1280" width="9" style="1"/>
    <col min="1281" max="1281" width="4.875" style="1" customWidth="1"/>
    <col min="1282" max="1282" width="22.625" style="1" customWidth="1"/>
    <col min="1283" max="1283" width="26.375" style="1" customWidth="1"/>
    <col min="1284" max="1284" width="24.25" style="1" customWidth="1"/>
    <col min="1285" max="1285" width="9" style="1"/>
    <col min="1286" max="1287" width="0" style="1" hidden="1" customWidth="1"/>
    <col min="1288" max="1536" width="9" style="1"/>
    <col min="1537" max="1537" width="4.875" style="1" customWidth="1"/>
    <col min="1538" max="1538" width="22.625" style="1" customWidth="1"/>
    <col min="1539" max="1539" width="26.375" style="1" customWidth="1"/>
    <col min="1540" max="1540" width="24.25" style="1" customWidth="1"/>
    <col min="1541" max="1541" width="9" style="1"/>
    <col min="1542" max="1543" width="0" style="1" hidden="1" customWidth="1"/>
    <col min="1544" max="1792" width="9" style="1"/>
    <col min="1793" max="1793" width="4.875" style="1" customWidth="1"/>
    <col min="1794" max="1794" width="22.625" style="1" customWidth="1"/>
    <col min="1795" max="1795" width="26.375" style="1" customWidth="1"/>
    <col min="1796" max="1796" width="24.25" style="1" customWidth="1"/>
    <col min="1797" max="1797" width="9" style="1"/>
    <col min="1798" max="1799" width="0" style="1" hidden="1" customWidth="1"/>
    <col min="1800" max="2048" width="9" style="1"/>
    <col min="2049" max="2049" width="4.875" style="1" customWidth="1"/>
    <col min="2050" max="2050" width="22.625" style="1" customWidth="1"/>
    <col min="2051" max="2051" width="26.375" style="1" customWidth="1"/>
    <col min="2052" max="2052" width="24.25" style="1" customWidth="1"/>
    <col min="2053" max="2053" width="9" style="1"/>
    <col min="2054" max="2055" width="0" style="1" hidden="1" customWidth="1"/>
    <col min="2056" max="2304" width="9" style="1"/>
    <col min="2305" max="2305" width="4.875" style="1" customWidth="1"/>
    <col min="2306" max="2306" width="22.625" style="1" customWidth="1"/>
    <col min="2307" max="2307" width="26.375" style="1" customWidth="1"/>
    <col min="2308" max="2308" width="24.25" style="1" customWidth="1"/>
    <col min="2309" max="2309" width="9" style="1"/>
    <col min="2310" max="2311" width="0" style="1" hidden="1" customWidth="1"/>
    <col min="2312" max="2560" width="9" style="1"/>
    <col min="2561" max="2561" width="4.875" style="1" customWidth="1"/>
    <col min="2562" max="2562" width="22.625" style="1" customWidth="1"/>
    <col min="2563" max="2563" width="26.375" style="1" customWidth="1"/>
    <col min="2564" max="2564" width="24.25" style="1" customWidth="1"/>
    <col min="2565" max="2565" width="9" style="1"/>
    <col min="2566" max="2567" width="0" style="1" hidden="1" customWidth="1"/>
    <col min="2568" max="2816" width="9" style="1"/>
    <col min="2817" max="2817" width="4.875" style="1" customWidth="1"/>
    <col min="2818" max="2818" width="22.625" style="1" customWidth="1"/>
    <col min="2819" max="2819" width="26.375" style="1" customWidth="1"/>
    <col min="2820" max="2820" width="24.25" style="1" customWidth="1"/>
    <col min="2821" max="2821" width="9" style="1"/>
    <col min="2822" max="2823" width="0" style="1" hidden="1" customWidth="1"/>
    <col min="2824" max="3072" width="9" style="1"/>
    <col min="3073" max="3073" width="4.875" style="1" customWidth="1"/>
    <col min="3074" max="3074" width="22.625" style="1" customWidth="1"/>
    <col min="3075" max="3075" width="26.375" style="1" customWidth="1"/>
    <col min="3076" max="3076" width="24.25" style="1" customWidth="1"/>
    <col min="3077" max="3077" width="9" style="1"/>
    <col min="3078" max="3079" width="0" style="1" hidden="1" customWidth="1"/>
    <col min="3080" max="3328" width="9" style="1"/>
    <col min="3329" max="3329" width="4.875" style="1" customWidth="1"/>
    <col min="3330" max="3330" width="22.625" style="1" customWidth="1"/>
    <col min="3331" max="3331" width="26.375" style="1" customWidth="1"/>
    <col min="3332" max="3332" width="24.25" style="1" customWidth="1"/>
    <col min="3333" max="3333" width="9" style="1"/>
    <col min="3334" max="3335" width="0" style="1" hidden="1" customWidth="1"/>
    <col min="3336" max="3584" width="9" style="1"/>
    <col min="3585" max="3585" width="4.875" style="1" customWidth="1"/>
    <col min="3586" max="3586" width="22.625" style="1" customWidth="1"/>
    <col min="3587" max="3587" width="26.375" style="1" customWidth="1"/>
    <col min="3588" max="3588" width="24.25" style="1" customWidth="1"/>
    <col min="3589" max="3589" width="9" style="1"/>
    <col min="3590" max="3591" width="0" style="1" hidden="1" customWidth="1"/>
    <col min="3592" max="3840" width="9" style="1"/>
    <col min="3841" max="3841" width="4.875" style="1" customWidth="1"/>
    <col min="3842" max="3842" width="22.625" style="1" customWidth="1"/>
    <col min="3843" max="3843" width="26.375" style="1" customWidth="1"/>
    <col min="3844" max="3844" width="24.25" style="1" customWidth="1"/>
    <col min="3845" max="3845" width="9" style="1"/>
    <col min="3846" max="3847" width="0" style="1" hidden="1" customWidth="1"/>
    <col min="3848" max="4096" width="9" style="1"/>
    <col min="4097" max="4097" width="4.875" style="1" customWidth="1"/>
    <col min="4098" max="4098" width="22.625" style="1" customWidth="1"/>
    <col min="4099" max="4099" width="26.375" style="1" customWidth="1"/>
    <col min="4100" max="4100" width="24.25" style="1" customWidth="1"/>
    <col min="4101" max="4101" width="9" style="1"/>
    <col min="4102" max="4103" width="0" style="1" hidden="1" customWidth="1"/>
    <col min="4104" max="4352" width="9" style="1"/>
    <col min="4353" max="4353" width="4.875" style="1" customWidth="1"/>
    <col min="4354" max="4354" width="22.625" style="1" customWidth="1"/>
    <col min="4355" max="4355" width="26.375" style="1" customWidth="1"/>
    <col min="4356" max="4356" width="24.25" style="1" customWidth="1"/>
    <col min="4357" max="4357" width="9" style="1"/>
    <col min="4358" max="4359" width="0" style="1" hidden="1" customWidth="1"/>
    <col min="4360" max="4608" width="9" style="1"/>
    <col min="4609" max="4609" width="4.875" style="1" customWidth="1"/>
    <col min="4610" max="4610" width="22.625" style="1" customWidth="1"/>
    <col min="4611" max="4611" width="26.375" style="1" customWidth="1"/>
    <col min="4612" max="4612" width="24.25" style="1" customWidth="1"/>
    <col min="4613" max="4613" width="9" style="1"/>
    <col min="4614" max="4615" width="0" style="1" hidden="1" customWidth="1"/>
    <col min="4616" max="4864" width="9" style="1"/>
    <col min="4865" max="4865" width="4.875" style="1" customWidth="1"/>
    <col min="4866" max="4866" width="22.625" style="1" customWidth="1"/>
    <col min="4867" max="4867" width="26.375" style="1" customWidth="1"/>
    <col min="4868" max="4868" width="24.25" style="1" customWidth="1"/>
    <col min="4869" max="4869" width="9" style="1"/>
    <col min="4870" max="4871" width="0" style="1" hidden="1" customWidth="1"/>
    <col min="4872" max="5120" width="9" style="1"/>
    <col min="5121" max="5121" width="4.875" style="1" customWidth="1"/>
    <col min="5122" max="5122" width="22.625" style="1" customWidth="1"/>
    <col min="5123" max="5123" width="26.375" style="1" customWidth="1"/>
    <col min="5124" max="5124" width="24.25" style="1" customWidth="1"/>
    <col min="5125" max="5125" width="9" style="1"/>
    <col min="5126" max="5127" width="0" style="1" hidden="1" customWidth="1"/>
    <col min="5128" max="5376" width="9" style="1"/>
    <col min="5377" max="5377" width="4.875" style="1" customWidth="1"/>
    <col min="5378" max="5378" width="22.625" style="1" customWidth="1"/>
    <col min="5379" max="5379" width="26.375" style="1" customWidth="1"/>
    <col min="5380" max="5380" width="24.25" style="1" customWidth="1"/>
    <col min="5381" max="5381" width="9" style="1"/>
    <col min="5382" max="5383" width="0" style="1" hidden="1" customWidth="1"/>
    <col min="5384" max="5632" width="9" style="1"/>
    <col min="5633" max="5633" width="4.875" style="1" customWidth="1"/>
    <col min="5634" max="5634" width="22.625" style="1" customWidth="1"/>
    <col min="5635" max="5635" width="26.375" style="1" customWidth="1"/>
    <col min="5636" max="5636" width="24.25" style="1" customWidth="1"/>
    <col min="5637" max="5637" width="9" style="1"/>
    <col min="5638" max="5639" width="0" style="1" hidden="1" customWidth="1"/>
    <col min="5640" max="5888" width="9" style="1"/>
    <col min="5889" max="5889" width="4.875" style="1" customWidth="1"/>
    <col min="5890" max="5890" width="22.625" style="1" customWidth="1"/>
    <col min="5891" max="5891" width="26.375" style="1" customWidth="1"/>
    <col min="5892" max="5892" width="24.25" style="1" customWidth="1"/>
    <col min="5893" max="5893" width="9" style="1"/>
    <col min="5894" max="5895" width="0" style="1" hidden="1" customWidth="1"/>
    <col min="5896" max="6144" width="9" style="1"/>
    <col min="6145" max="6145" width="4.875" style="1" customWidth="1"/>
    <col min="6146" max="6146" width="22.625" style="1" customWidth="1"/>
    <col min="6147" max="6147" width="26.375" style="1" customWidth="1"/>
    <col min="6148" max="6148" width="24.25" style="1" customWidth="1"/>
    <col min="6149" max="6149" width="9" style="1"/>
    <col min="6150" max="6151" width="0" style="1" hidden="1" customWidth="1"/>
    <col min="6152" max="6400" width="9" style="1"/>
    <col min="6401" max="6401" width="4.875" style="1" customWidth="1"/>
    <col min="6402" max="6402" width="22.625" style="1" customWidth="1"/>
    <col min="6403" max="6403" width="26.375" style="1" customWidth="1"/>
    <col min="6404" max="6404" width="24.25" style="1" customWidth="1"/>
    <col min="6405" max="6405" width="9" style="1"/>
    <col min="6406" max="6407" width="0" style="1" hidden="1" customWidth="1"/>
    <col min="6408" max="6656" width="9" style="1"/>
    <col min="6657" max="6657" width="4.875" style="1" customWidth="1"/>
    <col min="6658" max="6658" width="22.625" style="1" customWidth="1"/>
    <col min="6659" max="6659" width="26.375" style="1" customWidth="1"/>
    <col min="6660" max="6660" width="24.25" style="1" customWidth="1"/>
    <col min="6661" max="6661" width="9" style="1"/>
    <col min="6662" max="6663" width="0" style="1" hidden="1" customWidth="1"/>
    <col min="6664" max="6912" width="9" style="1"/>
    <col min="6913" max="6913" width="4.875" style="1" customWidth="1"/>
    <col min="6914" max="6914" width="22.625" style="1" customWidth="1"/>
    <col min="6915" max="6915" width="26.375" style="1" customWidth="1"/>
    <col min="6916" max="6916" width="24.25" style="1" customWidth="1"/>
    <col min="6917" max="6917" width="9" style="1"/>
    <col min="6918" max="6919" width="0" style="1" hidden="1" customWidth="1"/>
    <col min="6920" max="7168" width="9" style="1"/>
    <col min="7169" max="7169" width="4.875" style="1" customWidth="1"/>
    <col min="7170" max="7170" width="22.625" style="1" customWidth="1"/>
    <col min="7171" max="7171" width="26.375" style="1" customWidth="1"/>
    <col min="7172" max="7172" width="24.25" style="1" customWidth="1"/>
    <col min="7173" max="7173" width="9" style="1"/>
    <col min="7174" max="7175" width="0" style="1" hidden="1" customWidth="1"/>
    <col min="7176" max="7424" width="9" style="1"/>
    <col min="7425" max="7425" width="4.875" style="1" customWidth="1"/>
    <col min="7426" max="7426" width="22.625" style="1" customWidth="1"/>
    <col min="7427" max="7427" width="26.375" style="1" customWidth="1"/>
    <col min="7428" max="7428" width="24.25" style="1" customWidth="1"/>
    <col min="7429" max="7429" width="9" style="1"/>
    <col min="7430" max="7431" width="0" style="1" hidden="1" customWidth="1"/>
    <col min="7432" max="7680" width="9" style="1"/>
    <col min="7681" max="7681" width="4.875" style="1" customWidth="1"/>
    <col min="7682" max="7682" width="22.625" style="1" customWidth="1"/>
    <col min="7683" max="7683" width="26.375" style="1" customWidth="1"/>
    <col min="7684" max="7684" width="24.25" style="1" customWidth="1"/>
    <col min="7685" max="7685" width="9" style="1"/>
    <col min="7686" max="7687" width="0" style="1" hidden="1" customWidth="1"/>
    <col min="7688" max="7936" width="9" style="1"/>
    <col min="7937" max="7937" width="4.875" style="1" customWidth="1"/>
    <col min="7938" max="7938" width="22.625" style="1" customWidth="1"/>
    <col min="7939" max="7939" width="26.375" style="1" customWidth="1"/>
    <col min="7940" max="7940" width="24.25" style="1" customWidth="1"/>
    <col min="7941" max="7941" width="9" style="1"/>
    <col min="7942" max="7943" width="0" style="1" hidden="1" customWidth="1"/>
    <col min="7944" max="8192" width="9" style="1"/>
    <col min="8193" max="8193" width="4.875" style="1" customWidth="1"/>
    <col min="8194" max="8194" width="22.625" style="1" customWidth="1"/>
    <col min="8195" max="8195" width="26.375" style="1" customWidth="1"/>
    <col min="8196" max="8196" width="24.25" style="1" customWidth="1"/>
    <col min="8197" max="8197" width="9" style="1"/>
    <col min="8198" max="8199" width="0" style="1" hidden="1" customWidth="1"/>
    <col min="8200" max="8448" width="9" style="1"/>
    <col min="8449" max="8449" width="4.875" style="1" customWidth="1"/>
    <col min="8450" max="8450" width="22.625" style="1" customWidth="1"/>
    <col min="8451" max="8451" width="26.375" style="1" customWidth="1"/>
    <col min="8452" max="8452" width="24.25" style="1" customWidth="1"/>
    <col min="8453" max="8453" width="9" style="1"/>
    <col min="8454" max="8455" width="0" style="1" hidden="1" customWidth="1"/>
    <col min="8456" max="8704" width="9" style="1"/>
    <col min="8705" max="8705" width="4.875" style="1" customWidth="1"/>
    <col min="8706" max="8706" width="22.625" style="1" customWidth="1"/>
    <col min="8707" max="8707" width="26.375" style="1" customWidth="1"/>
    <col min="8708" max="8708" width="24.25" style="1" customWidth="1"/>
    <col min="8709" max="8709" width="9" style="1"/>
    <col min="8710" max="8711" width="0" style="1" hidden="1" customWidth="1"/>
    <col min="8712" max="8960" width="9" style="1"/>
    <col min="8961" max="8961" width="4.875" style="1" customWidth="1"/>
    <col min="8962" max="8962" width="22.625" style="1" customWidth="1"/>
    <col min="8963" max="8963" width="26.375" style="1" customWidth="1"/>
    <col min="8964" max="8964" width="24.25" style="1" customWidth="1"/>
    <col min="8965" max="8965" width="9" style="1"/>
    <col min="8966" max="8967" width="0" style="1" hidden="1" customWidth="1"/>
    <col min="8968" max="9216" width="9" style="1"/>
    <col min="9217" max="9217" width="4.875" style="1" customWidth="1"/>
    <col min="9218" max="9218" width="22.625" style="1" customWidth="1"/>
    <col min="9219" max="9219" width="26.375" style="1" customWidth="1"/>
    <col min="9220" max="9220" width="24.25" style="1" customWidth="1"/>
    <col min="9221" max="9221" width="9" style="1"/>
    <col min="9222" max="9223" width="0" style="1" hidden="1" customWidth="1"/>
    <col min="9224" max="9472" width="9" style="1"/>
    <col min="9473" max="9473" width="4.875" style="1" customWidth="1"/>
    <col min="9474" max="9474" width="22.625" style="1" customWidth="1"/>
    <col min="9475" max="9475" width="26.375" style="1" customWidth="1"/>
    <col min="9476" max="9476" width="24.25" style="1" customWidth="1"/>
    <col min="9477" max="9477" width="9" style="1"/>
    <col min="9478" max="9479" width="0" style="1" hidden="1" customWidth="1"/>
    <col min="9480" max="9728" width="9" style="1"/>
    <col min="9729" max="9729" width="4.875" style="1" customWidth="1"/>
    <col min="9730" max="9730" width="22.625" style="1" customWidth="1"/>
    <col min="9731" max="9731" width="26.375" style="1" customWidth="1"/>
    <col min="9732" max="9732" width="24.25" style="1" customWidth="1"/>
    <col min="9733" max="9733" width="9" style="1"/>
    <col min="9734" max="9735" width="0" style="1" hidden="1" customWidth="1"/>
    <col min="9736" max="9984" width="9" style="1"/>
    <col min="9985" max="9985" width="4.875" style="1" customWidth="1"/>
    <col min="9986" max="9986" width="22.625" style="1" customWidth="1"/>
    <col min="9987" max="9987" width="26.375" style="1" customWidth="1"/>
    <col min="9988" max="9988" width="24.25" style="1" customWidth="1"/>
    <col min="9989" max="9989" width="9" style="1"/>
    <col min="9990" max="9991" width="0" style="1" hidden="1" customWidth="1"/>
    <col min="9992" max="10240" width="9" style="1"/>
    <col min="10241" max="10241" width="4.875" style="1" customWidth="1"/>
    <col min="10242" max="10242" width="22.625" style="1" customWidth="1"/>
    <col min="10243" max="10243" width="26.375" style="1" customWidth="1"/>
    <col min="10244" max="10244" width="24.25" style="1" customWidth="1"/>
    <col min="10245" max="10245" width="9" style="1"/>
    <col min="10246" max="10247" width="0" style="1" hidden="1" customWidth="1"/>
    <col min="10248" max="10496" width="9" style="1"/>
    <col min="10497" max="10497" width="4.875" style="1" customWidth="1"/>
    <col min="10498" max="10498" width="22.625" style="1" customWidth="1"/>
    <col min="10499" max="10499" width="26.375" style="1" customWidth="1"/>
    <col min="10500" max="10500" width="24.25" style="1" customWidth="1"/>
    <col min="10501" max="10501" width="9" style="1"/>
    <col min="10502" max="10503" width="0" style="1" hidden="1" customWidth="1"/>
    <col min="10504" max="10752" width="9" style="1"/>
    <col min="10753" max="10753" width="4.875" style="1" customWidth="1"/>
    <col min="10754" max="10754" width="22.625" style="1" customWidth="1"/>
    <col min="10755" max="10755" width="26.375" style="1" customWidth="1"/>
    <col min="10756" max="10756" width="24.25" style="1" customWidth="1"/>
    <col min="10757" max="10757" width="9" style="1"/>
    <col min="10758" max="10759" width="0" style="1" hidden="1" customWidth="1"/>
    <col min="10760" max="11008" width="9" style="1"/>
    <col min="11009" max="11009" width="4.875" style="1" customWidth="1"/>
    <col min="11010" max="11010" width="22.625" style="1" customWidth="1"/>
    <col min="11011" max="11011" width="26.375" style="1" customWidth="1"/>
    <col min="11012" max="11012" width="24.25" style="1" customWidth="1"/>
    <col min="11013" max="11013" width="9" style="1"/>
    <col min="11014" max="11015" width="0" style="1" hidden="1" customWidth="1"/>
    <col min="11016" max="11264" width="9" style="1"/>
    <col min="11265" max="11265" width="4.875" style="1" customWidth="1"/>
    <col min="11266" max="11266" width="22.625" style="1" customWidth="1"/>
    <col min="11267" max="11267" width="26.375" style="1" customWidth="1"/>
    <col min="11268" max="11268" width="24.25" style="1" customWidth="1"/>
    <col min="11269" max="11269" width="9" style="1"/>
    <col min="11270" max="11271" width="0" style="1" hidden="1" customWidth="1"/>
    <col min="11272" max="11520" width="9" style="1"/>
    <col min="11521" max="11521" width="4.875" style="1" customWidth="1"/>
    <col min="11522" max="11522" width="22.625" style="1" customWidth="1"/>
    <col min="11523" max="11523" width="26.375" style="1" customWidth="1"/>
    <col min="11524" max="11524" width="24.25" style="1" customWidth="1"/>
    <col min="11525" max="11525" width="9" style="1"/>
    <col min="11526" max="11527" width="0" style="1" hidden="1" customWidth="1"/>
    <col min="11528" max="11776" width="9" style="1"/>
    <col min="11777" max="11777" width="4.875" style="1" customWidth="1"/>
    <col min="11778" max="11778" width="22.625" style="1" customWidth="1"/>
    <col min="11779" max="11779" width="26.375" style="1" customWidth="1"/>
    <col min="11780" max="11780" width="24.25" style="1" customWidth="1"/>
    <col min="11781" max="11781" width="9" style="1"/>
    <col min="11782" max="11783" width="0" style="1" hidden="1" customWidth="1"/>
    <col min="11784" max="12032" width="9" style="1"/>
    <col min="12033" max="12033" width="4.875" style="1" customWidth="1"/>
    <col min="12034" max="12034" width="22.625" style="1" customWidth="1"/>
    <col min="12035" max="12035" width="26.375" style="1" customWidth="1"/>
    <col min="12036" max="12036" width="24.25" style="1" customWidth="1"/>
    <col min="12037" max="12037" width="9" style="1"/>
    <col min="12038" max="12039" width="0" style="1" hidden="1" customWidth="1"/>
    <col min="12040" max="12288" width="9" style="1"/>
    <col min="12289" max="12289" width="4.875" style="1" customWidth="1"/>
    <col min="12290" max="12290" width="22.625" style="1" customWidth="1"/>
    <col min="12291" max="12291" width="26.375" style="1" customWidth="1"/>
    <col min="12292" max="12292" width="24.25" style="1" customWidth="1"/>
    <col min="12293" max="12293" width="9" style="1"/>
    <col min="12294" max="12295" width="0" style="1" hidden="1" customWidth="1"/>
    <col min="12296" max="12544" width="9" style="1"/>
    <col min="12545" max="12545" width="4.875" style="1" customWidth="1"/>
    <col min="12546" max="12546" width="22.625" style="1" customWidth="1"/>
    <col min="12547" max="12547" width="26.375" style="1" customWidth="1"/>
    <col min="12548" max="12548" width="24.25" style="1" customWidth="1"/>
    <col min="12549" max="12549" width="9" style="1"/>
    <col min="12550" max="12551" width="0" style="1" hidden="1" customWidth="1"/>
    <col min="12552" max="12800" width="9" style="1"/>
    <col min="12801" max="12801" width="4.875" style="1" customWidth="1"/>
    <col min="12802" max="12802" width="22.625" style="1" customWidth="1"/>
    <col min="12803" max="12803" width="26.375" style="1" customWidth="1"/>
    <col min="12804" max="12804" width="24.25" style="1" customWidth="1"/>
    <col min="12805" max="12805" width="9" style="1"/>
    <col min="12806" max="12807" width="0" style="1" hidden="1" customWidth="1"/>
    <col min="12808" max="13056" width="9" style="1"/>
    <col min="13057" max="13057" width="4.875" style="1" customWidth="1"/>
    <col min="13058" max="13058" width="22.625" style="1" customWidth="1"/>
    <col min="13059" max="13059" width="26.375" style="1" customWidth="1"/>
    <col min="13060" max="13060" width="24.25" style="1" customWidth="1"/>
    <col min="13061" max="13061" width="9" style="1"/>
    <col min="13062" max="13063" width="0" style="1" hidden="1" customWidth="1"/>
    <col min="13064" max="13312" width="9" style="1"/>
    <col min="13313" max="13313" width="4.875" style="1" customWidth="1"/>
    <col min="13314" max="13314" width="22.625" style="1" customWidth="1"/>
    <col min="13315" max="13315" width="26.375" style="1" customWidth="1"/>
    <col min="13316" max="13316" width="24.25" style="1" customWidth="1"/>
    <col min="13317" max="13317" width="9" style="1"/>
    <col min="13318" max="13319" width="0" style="1" hidden="1" customWidth="1"/>
    <col min="13320" max="13568" width="9" style="1"/>
    <col min="13569" max="13569" width="4.875" style="1" customWidth="1"/>
    <col min="13570" max="13570" width="22.625" style="1" customWidth="1"/>
    <col min="13571" max="13571" width="26.375" style="1" customWidth="1"/>
    <col min="13572" max="13572" width="24.25" style="1" customWidth="1"/>
    <col min="13573" max="13573" width="9" style="1"/>
    <col min="13574" max="13575" width="0" style="1" hidden="1" customWidth="1"/>
    <col min="13576" max="13824" width="9" style="1"/>
    <col min="13825" max="13825" width="4.875" style="1" customWidth="1"/>
    <col min="13826" max="13826" width="22.625" style="1" customWidth="1"/>
    <col min="13827" max="13827" width="26.375" style="1" customWidth="1"/>
    <col min="13828" max="13828" width="24.25" style="1" customWidth="1"/>
    <col min="13829" max="13829" width="9" style="1"/>
    <col min="13830" max="13831" width="0" style="1" hidden="1" customWidth="1"/>
    <col min="13832" max="14080" width="9" style="1"/>
    <col min="14081" max="14081" width="4.875" style="1" customWidth="1"/>
    <col min="14082" max="14082" width="22.625" style="1" customWidth="1"/>
    <col min="14083" max="14083" width="26.375" style="1" customWidth="1"/>
    <col min="14084" max="14084" width="24.25" style="1" customWidth="1"/>
    <col min="14085" max="14085" width="9" style="1"/>
    <col min="14086" max="14087" width="0" style="1" hidden="1" customWidth="1"/>
    <col min="14088" max="14336" width="9" style="1"/>
    <col min="14337" max="14337" width="4.875" style="1" customWidth="1"/>
    <col min="14338" max="14338" width="22.625" style="1" customWidth="1"/>
    <col min="14339" max="14339" width="26.375" style="1" customWidth="1"/>
    <col min="14340" max="14340" width="24.25" style="1" customWidth="1"/>
    <col min="14341" max="14341" width="9" style="1"/>
    <col min="14342" max="14343" width="0" style="1" hidden="1" customWidth="1"/>
    <col min="14344" max="14592" width="9" style="1"/>
    <col min="14593" max="14593" width="4.875" style="1" customWidth="1"/>
    <col min="14594" max="14594" width="22.625" style="1" customWidth="1"/>
    <col min="14595" max="14595" width="26.375" style="1" customWidth="1"/>
    <col min="14596" max="14596" width="24.25" style="1" customWidth="1"/>
    <col min="14597" max="14597" width="9" style="1"/>
    <col min="14598" max="14599" width="0" style="1" hidden="1" customWidth="1"/>
    <col min="14600" max="14848" width="9" style="1"/>
    <col min="14849" max="14849" width="4.875" style="1" customWidth="1"/>
    <col min="14850" max="14850" width="22.625" style="1" customWidth="1"/>
    <col min="14851" max="14851" width="26.375" style="1" customWidth="1"/>
    <col min="14852" max="14852" width="24.25" style="1" customWidth="1"/>
    <col min="14853" max="14853" width="9" style="1"/>
    <col min="14854" max="14855" width="0" style="1" hidden="1" customWidth="1"/>
    <col min="14856" max="15104" width="9" style="1"/>
    <col min="15105" max="15105" width="4.875" style="1" customWidth="1"/>
    <col min="15106" max="15106" width="22.625" style="1" customWidth="1"/>
    <col min="15107" max="15107" width="26.375" style="1" customWidth="1"/>
    <col min="15108" max="15108" width="24.25" style="1" customWidth="1"/>
    <col min="15109" max="15109" width="9" style="1"/>
    <col min="15110" max="15111" width="0" style="1" hidden="1" customWidth="1"/>
    <col min="15112" max="15360" width="9" style="1"/>
    <col min="15361" max="15361" width="4.875" style="1" customWidth="1"/>
    <col min="15362" max="15362" width="22.625" style="1" customWidth="1"/>
    <col min="15363" max="15363" width="26.375" style="1" customWidth="1"/>
    <col min="15364" max="15364" width="24.25" style="1" customWidth="1"/>
    <col min="15365" max="15365" width="9" style="1"/>
    <col min="15366" max="15367" width="0" style="1" hidden="1" customWidth="1"/>
    <col min="15368" max="15616" width="9" style="1"/>
    <col min="15617" max="15617" width="4.875" style="1" customWidth="1"/>
    <col min="15618" max="15618" width="22.625" style="1" customWidth="1"/>
    <col min="15619" max="15619" width="26.375" style="1" customWidth="1"/>
    <col min="15620" max="15620" width="24.25" style="1" customWidth="1"/>
    <col min="15621" max="15621" width="9" style="1"/>
    <col min="15622" max="15623" width="0" style="1" hidden="1" customWidth="1"/>
    <col min="15624" max="15872" width="9" style="1"/>
    <col min="15873" max="15873" width="4.875" style="1" customWidth="1"/>
    <col min="15874" max="15874" width="22.625" style="1" customWidth="1"/>
    <col min="15875" max="15875" width="26.375" style="1" customWidth="1"/>
    <col min="15876" max="15876" width="24.25" style="1" customWidth="1"/>
    <col min="15877" max="15877" width="9" style="1"/>
    <col min="15878" max="15879" width="0" style="1" hidden="1" customWidth="1"/>
    <col min="15880" max="16128" width="9" style="1"/>
    <col min="16129" max="16129" width="4.875" style="1" customWidth="1"/>
    <col min="16130" max="16130" width="22.625" style="1" customWidth="1"/>
    <col min="16131" max="16131" width="26.375" style="1" customWidth="1"/>
    <col min="16132" max="16132" width="24.25" style="1" customWidth="1"/>
    <col min="16133" max="16133" width="9" style="1"/>
    <col min="16134" max="16135" width="0" style="1" hidden="1" customWidth="1"/>
    <col min="16136" max="16384" width="9" style="1"/>
  </cols>
  <sheetData>
    <row r="1" spans="2:255" x14ac:dyDescent="0.55000000000000004">
      <c r="B1" s="173" t="s">
        <v>8</v>
      </c>
      <c r="C1" s="173"/>
      <c r="D1" s="173"/>
      <c r="E1" s="173"/>
      <c r="F1" s="173"/>
      <c r="G1" s="173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2:255" x14ac:dyDescent="0.55000000000000004">
      <c r="B2" s="65"/>
      <c r="C2" s="65"/>
      <c r="D2" s="65"/>
      <c r="E2" s="65"/>
      <c r="F2" s="65"/>
      <c r="G2" s="65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</row>
    <row r="3" spans="2:255" x14ac:dyDescent="0.55000000000000004">
      <c r="B3" s="10" t="s">
        <v>181</v>
      </c>
    </row>
    <row r="4" spans="2:255" s="67" customFormat="1" x14ac:dyDescent="0.2">
      <c r="B4" s="4" t="s">
        <v>32</v>
      </c>
      <c r="C4" s="66" t="s">
        <v>2</v>
      </c>
      <c r="D4" s="4" t="s">
        <v>4</v>
      </c>
    </row>
    <row r="5" spans="2:255" x14ac:dyDescent="0.55000000000000004">
      <c r="B5" s="68" t="s">
        <v>17</v>
      </c>
      <c r="C5" s="69">
        <v>5</v>
      </c>
      <c r="D5" s="5">
        <f>C5*100/$C$9</f>
        <v>14.705882352941176</v>
      </c>
    </row>
    <row r="6" spans="2:255" x14ac:dyDescent="0.55000000000000004">
      <c r="B6" s="68" t="s">
        <v>21</v>
      </c>
      <c r="C6" s="69">
        <v>3</v>
      </c>
      <c r="D6" s="5">
        <f t="shared" ref="D6:D7" si="0">C6*100/$C$9</f>
        <v>8.8235294117647065</v>
      </c>
    </row>
    <row r="7" spans="2:255" x14ac:dyDescent="0.55000000000000004">
      <c r="B7" s="68" t="s">
        <v>26</v>
      </c>
      <c r="C7" s="69">
        <v>6</v>
      </c>
      <c r="D7" s="5">
        <f t="shared" si="0"/>
        <v>17.647058823529413</v>
      </c>
    </row>
    <row r="8" spans="2:255" x14ac:dyDescent="0.55000000000000004">
      <c r="B8" s="68" t="s">
        <v>15</v>
      </c>
      <c r="C8" s="69">
        <v>20</v>
      </c>
      <c r="D8" s="5">
        <f>C8*100/$C$9</f>
        <v>58.823529411764703</v>
      </c>
    </row>
    <row r="9" spans="2:255" x14ac:dyDescent="0.55000000000000004">
      <c r="B9" s="42" t="s">
        <v>10</v>
      </c>
      <c r="C9" s="42">
        <f>SUM(C5:C8)</f>
        <v>34</v>
      </c>
      <c r="D9" s="70">
        <f>C9*100/$C$9</f>
        <v>100</v>
      </c>
    </row>
    <row r="11" spans="2:255" x14ac:dyDescent="0.55000000000000004">
      <c r="B11" s="3" t="s">
        <v>182</v>
      </c>
    </row>
    <row r="12" spans="2:255" x14ac:dyDescent="0.55000000000000004">
      <c r="B12" s="3" t="s">
        <v>208</v>
      </c>
    </row>
    <row r="13" spans="2:255" x14ac:dyDescent="0.55000000000000004">
      <c r="B13" s="3" t="s">
        <v>209</v>
      </c>
    </row>
    <row r="15" spans="2:255" x14ac:dyDescent="0.55000000000000004">
      <c r="B15" s="10" t="s">
        <v>183</v>
      </c>
    </row>
    <row r="16" spans="2:255" s="67" customFormat="1" x14ac:dyDescent="0.2">
      <c r="B16" s="4" t="s">
        <v>12</v>
      </c>
      <c r="C16" s="66" t="s">
        <v>2</v>
      </c>
      <c r="D16" s="4" t="s">
        <v>4</v>
      </c>
    </row>
    <row r="17" spans="2:4" x14ac:dyDescent="0.55000000000000004">
      <c r="B17" s="68" t="s">
        <v>175</v>
      </c>
      <c r="C17" s="69">
        <v>3</v>
      </c>
      <c r="D17" s="5">
        <f>C17*100/$C$23</f>
        <v>8.8235294117647065</v>
      </c>
    </row>
    <row r="18" spans="2:4" x14ac:dyDescent="0.55000000000000004">
      <c r="B18" s="68" t="s">
        <v>176</v>
      </c>
      <c r="C18" s="69">
        <v>4</v>
      </c>
      <c r="D18" s="5">
        <f t="shared" ref="D18:D22" si="1">C18*100/$C$23</f>
        <v>11.764705882352942</v>
      </c>
    </row>
    <row r="19" spans="2:4" x14ac:dyDescent="0.55000000000000004">
      <c r="B19" s="68" t="s">
        <v>177</v>
      </c>
      <c r="C19" s="69">
        <v>8</v>
      </c>
      <c r="D19" s="5">
        <f t="shared" si="1"/>
        <v>23.529411764705884</v>
      </c>
    </row>
    <row r="20" spans="2:4" x14ac:dyDescent="0.55000000000000004">
      <c r="B20" s="68" t="s">
        <v>178</v>
      </c>
      <c r="C20" s="69">
        <v>5</v>
      </c>
      <c r="D20" s="5">
        <f t="shared" si="1"/>
        <v>14.705882352941176</v>
      </c>
    </row>
    <row r="21" spans="2:4" x14ac:dyDescent="0.55000000000000004">
      <c r="B21" s="68" t="s">
        <v>179</v>
      </c>
      <c r="C21" s="69">
        <v>7</v>
      </c>
      <c r="D21" s="5">
        <f t="shared" si="1"/>
        <v>20.588235294117649</v>
      </c>
    </row>
    <row r="22" spans="2:4" x14ac:dyDescent="0.55000000000000004">
      <c r="B22" s="68" t="s">
        <v>180</v>
      </c>
      <c r="C22" s="69">
        <v>7</v>
      </c>
      <c r="D22" s="5">
        <f t="shared" si="1"/>
        <v>20.588235294117649</v>
      </c>
    </row>
    <row r="23" spans="2:4" x14ac:dyDescent="0.55000000000000004">
      <c r="B23" s="42" t="s">
        <v>10</v>
      </c>
      <c r="C23" s="42">
        <f>SUM(C17:C22)</f>
        <v>34</v>
      </c>
      <c r="D23" s="70">
        <f>C23*100/$C$23</f>
        <v>100</v>
      </c>
    </row>
    <row r="25" spans="2:4" x14ac:dyDescent="0.55000000000000004">
      <c r="B25" s="3" t="s">
        <v>184</v>
      </c>
    </row>
    <row r="26" spans="2:4" x14ac:dyDescent="0.55000000000000004">
      <c r="B26" s="3" t="s">
        <v>210</v>
      </c>
    </row>
    <row r="27" spans="2:4" x14ac:dyDescent="0.55000000000000004">
      <c r="B27" s="3" t="s">
        <v>211</v>
      </c>
    </row>
  </sheetData>
  <mergeCells count="1">
    <mergeCell ref="B1:G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260C9-F9C0-4C97-821F-5960DD729897}">
  <sheetPr>
    <tabColor rgb="FFFFCCFF"/>
  </sheetPr>
  <dimension ref="B1:J55"/>
  <sheetViews>
    <sheetView topLeftCell="A16" zoomScale="130" zoomScaleNormal="130" workbookViewId="0">
      <selection activeCell="B25" sqref="B25:H25"/>
    </sheetView>
  </sheetViews>
  <sheetFormatPr defaultRowHeight="23.25" x14ac:dyDescent="0.55000000000000004"/>
  <cols>
    <col min="1" max="1" width="2" style="17" customWidth="1"/>
    <col min="2" max="2" width="7.75" style="17" customWidth="1"/>
    <col min="3" max="3" width="9" style="17"/>
    <col min="4" max="4" width="15.375" style="17" customWidth="1"/>
    <col min="5" max="5" width="29" style="17" customWidth="1"/>
    <col min="6" max="6" width="6.25" style="126" customWidth="1"/>
    <col min="7" max="7" width="6" style="126" customWidth="1"/>
    <col min="8" max="8" width="11.875" style="126" customWidth="1"/>
    <col min="9" max="257" width="9" style="17"/>
    <col min="258" max="258" width="10.875" style="17" customWidth="1"/>
    <col min="259" max="259" width="9" style="17"/>
    <col min="260" max="260" width="15.375" style="17" customWidth="1"/>
    <col min="261" max="261" width="30.875" style="17" customWidth="1"/>
    <col min="262" max="262" width="6.875" style="17" customWidth="1"/>
    <col min="263" max="263" width="7" style="17" customWidth="1"/>
    <col min="264" max="264" width="13.75" style="17" customWidth="1"/>
    <col min="265" max="513" width="9" style="17"/>
    <col min="514" max="514" width="10.875" style="17" customWidth="1"/>
    <col min="515" max="515" width="9" style="17"/>
    <col min="516" max="516" width="15.375" style="17" customWidth="1"/>
    <col min="517" max="517" width="30.875" style="17" customWidth="1"/>
    <col min="518" max="518" width="6.875" style="17" customWidth="1"/>
    <col min="519" max="519" width="7" style="17" customWidth="1"/>
    <col min="520" max="520" width="13.75" style="17" customWidth="1"/>
    <col min="521" max="769" width="9" style="17"/>
    <col min="770" max="770" width="10.875" style="17" customWidth="1"/>
    <col min="771" max="771" width="9" style="17"/>
    <col min="772" max="772" width="15.375" style="17" customWidth="1"/>
    <col min="773" max="773" width="30.875" style="17" customWidth="1"/>
    <col min="774" max="774" width="6.875" style="17" customWidth="1"/>
    <col min="775" max="775" width="7" style="17" customWidth="1"/>
    <col min="776" max="776" width="13.75" style="17" customWidth="1"/>
    <col min="777" max="1025" width="9" style="17"/>
    <col min="1026" max="1026" width="10.875" style="17" customWidth="1"/>
    <col min="1027" max="1027" width="9" style="17"/>
    <col min="1028" max="1028" width="15.375" style="17" customWidth="1"/>
    <col min="1029" max="1029" width="30.875" style="17" customWidth="1"/>
    <col min="1030" max="1030" width="6.875" style="17" customWidth="1"/>
    <col min="1031" max="1031" width="7" style="17" customWidth="1"/>
    <col min="1032" max="1032" width="13.75" style="17" customWidth="1"/>
    <col min="1033" max="1281" width="9" style="17"/>
    <col min="1282" max="1282" width="10.875" style="17" customWidth="1"/>
    <col min="1283" max="1283" width="9" style="17"/>
    <col min="1284" max="1284" width="15.375" style="17" customWidth="1"/>
    <col min="1285" max="1285" width="30.875" style="17" customWidth="1"/>
    <col min="1286" max="1286" width="6.875" style="17" customWidth="1"/>
    <col min="1287" max="1287" width="7" style="17" customWidth="1"/>
    <col min="1288" max="1288" width="13.75" style="17" customWidth="1"/>
    <col min="1289" max="1537" width="9" style="17"/>
    <col min="1538" max="1538" width="10.875" style="17" customWidth="1"/>
    <col min="1539" max="1539" width="9" style="17"/>
    <col min="1540" max="1540" width="15.375" style="17" customWidth="1"/>
    <col min="1541" max="1541" width="30.875" style="17" customWidth="1"/>
    <col min="1542" max="1542" width="6.875" style="17" customWidth="1"/>
    <col min="1543" max="1543" width="7" style="17" customWidth="1"/>
    <col min="1544" max="1544" width="13.75" style="17" customWidth="1"/>
    <col min="1545" max="1793" width="9" style="17"/>
    <col min="1794" max="1794" width="10.875" style="17" customWidth="1"/>
    <col min="1795" max="1795" width="9" style="17"/>
    <col min="1796" max="1796" width="15.375" style="17" customWidth="1"/>
    <col min="1797" max="1797" width="30.875" style="17" customWidth="1"/>
    <col min="1798" max="1798" width="6.875" style="17" customWidth="1"/>
    <col min="1799" max="1799" width="7" style="17" customWidth="1"/>
    <col min="1800" max="1800" width="13.75" style="17" customWidth="1"/>
    <col min="1801" max="2049" width="9" style="17"/>
    <col min="2050" max="2050" width="10.875" style="17" customWidth="1"/>
    <col min="2051" max="2051" width="9" style="17"/>
    <col min="2052" max="2052" width="15.375" style="17" customWidth="1"/>
    <col min="2053" max="2053" width="30.875" style="17" customWidth="1"/>
    <col min="2054" max="2054" width="6.875" style="17" customWidth="1"/>
    <col min="2055" max="2055" width="7" style="17" customWidth="1"/>
    <col min="2056" max="2056" width="13.75" style="17" customWidth="1"/>
    <col min="2057" max="2305" width="9" style="17"/>
    <col min="2306" max="2306" width="10.875" style="17" customWidth="1"/>
    <col min="2307" max="2307" width="9" style="17"/>
    <col min="2308" max="2308" width="15.375" style="17" customWidth="1"/>
    <col min="2309" max="2309" width="30.875" style="17" customWidth="1"/>
    <col min="2310" max="2310" width="6.875" style="17" customWidth="1"/>
    <col min="2311" max="2311" width="7" style="17" customWidth="1"/>
    <col min="2312" max="2312" width="13.75" style="17" customWidth="1"/>
    <col min="2313" max="2561" width="9" style="17"/>
    <col min="2562" max="2562" width="10.875" style="17" customWidth="1"/>
    <col min="2563" max="2563" width="9" style="17"/>
    <col min="2564" max="2564" width="15.375" style="17" customWidth="1"/>
    <col min="2565" max="2565" width="30.875" style="17" customWidth="1"/>
    <col min="2566" max="2566" width="6.875" style="17" customWidth="1"/>
    <col min="2567" max="2567" width="7" style="17" customWidth="1"/>
    <col min="2568" max="2568" width="13.75" style="17" customWidth="1"/>
    <col min="2569" max="2817" width="9" style="17"/>
    <col min="2818" max="2818" width="10.875" style="17" customWidth="1"/>
    <col min="2819" max="2819" width="9" style="17"/>
    <col min="2820" max="2820" width="15.375" style="17" customWidth="1"/>
    <col min="2821" max="2821" width="30.875" style="17" customWidth="1"/>
    <col min="2822" max="2822" width="6.875" style="17" customWidth="1"/>
    <col min="2823" max="2823" width="7" style="17" customWidth="1"/>
    <col min="2824" max="2824" width="13.75" style="17" customWidth="1"/>
    <col min="2825" max="3073" width="9" style="17"/>
    <col min="3074" max="3074" width="10.875" style="17" customWidth="1"/>
    <col min="3075" max="3075" width="9" style="17"/>
    <col min="3076" max="3076" width="15.375" style="17" customWidth="1"/>
    <col min="3077" max="3077" width="30.875" style="17" customWidth="1"/>
    <col min="3078" max="3078" width="6.875" style="17" customWidth="1"/>
    <col min="3079" max="3079" width="7" style="17" customWidth="1"/>
    <col min="3080" max="3080" width="13.75" style="17" customWidth="1"/>
    <col min="3081" max="3329" width="9" style="17"/>
    <col min="3330" max="3330" width="10.875" style="17" customWidth="1"/>
    <col min="3331" max="3331" width="9" style="17"/>
    <col min="3332" max="3332" width="15.375" style="17" customWidth="1"/>
    <col min="3333" max="3333" width="30.875" style="17" customWidth="1"/>
    <col min="3334" max="3334" width="6.875" style="17" customWidth="1"/>
    <col min="3335" max="3335" width="7" style="17" customWidth="1"/>
    <col min="3336" max="3336" width="13.75" style="17" customWidth="1"/>
    <col min="3337" max="3585" width="9" style="17"/>
    <col min="3586" max="3586" width="10.875" style="17" customWidth="1"/>
    <col min="3587" max="3587" width="9" style="17"/>
    <col min="3588" max="3588" width="15.375" style="17" customWidth="1"/>
    <col min="3589" max="3589" width="30.875" style="17" customWidth="1"/>
    <col min="3590" max="3590" width="6.875" style="17" customWidth="1"/>
    <col min="3591" max="3591" width="7" style="17" customWidth="1"/>
    <col min="3592" max="3592" width="13.75" style="17" customWidth="1"/>
    <col min="3593" max="3841" width="9" style="17"/>
    <col min="3842" max="3842" width="10.875" style="17" customWidth="1"/>
    <col min="3843" max="3843" width="9" style="17"/>
    <col min="3844" max="3844" width="15.375" style="17" customWidth="1"/>
    <col min="3845" max="3845" width="30.875" style="17" customWidth="1"/>
    <col min="3846" max="3846" width="6.875" style="17" customWidth="1"/>
    <col min="3847" max="3847" width="7" style="17" customWidth="1"/>
    <col min="3848" max="3848" width="13.75" style="17" customWidth="1"/>
    <col min="3849" max="4097" width="9" style="17"/>
    <col min="4098" max="4098" width="10.875" style="17" customWidth="1"/>
    <col min="4099" max="4099" width="9" style="17"/>
    <col min="4100" max="4100" width="15.375" style="17" customWidth="1"/>
    <col min="4101" max="4101" width="30.875" style="17" customWidth="1"/>
    <col min="4102" max="4102" width="6.875" style="17" customWidth="1"/>
    <col min="4103" max="4103" width="7" style="17" customWidth="1"/>
    <col min="4104" max="4104" width="13.75" style="17" customWidth="1"/>
    <col min="4105" max="4353" width="9" style="17"/>
    <col min="4354" max="4354" width="10.875" style="17" customWidth="1"/>
    <col min="4355" max="4355" width="9" style="17"/>
    <col min="4356" max="4356" width="15.375" style="17" customWidth="1"/>
    <col min="4357" max="4357" width="30.875" style="17" customWidth="1"/>
    <col min="4358" max="4358" width="6.875" style="17" customWidth="1"/>
    <col min="4359" max="4359" width="7" style="17" customWidth="1"/>
    <col min="4360" max="4360" width="13.75" style="17" customWidth="1"/>
    <col min="4361" max="4609" width="9" style="17"/>
    <col min="4610" max="4610" width="10.875" style="17" customWidth="1"/>
    <col min="4611" max="4611" width="9" style="17"/>
    <col min="4612" max="4612" width="15.375" style="17" customWidth="1"/>
    <col min="4613" max="4613" width="30.875" style="17" customWidth="1"/>
    <col min="4614" max="4614" width="6.875" style="17" customWidth="1"/>
    <col min="4615" max="4615" width="7" style="17" customWidth="1"/>
    <col min="4616" max="4616" width="13.75" style="17" customWidth="1"/>
    <col min="4617" max="4865" width="9" style="17"/>
    <col min="4866" max="4866" width="10.875" style="17" customWidth="1"/>
    <col min="4867" max="4867" width="9" style="17"/>
    <col min="4868" max="4868" width="15.375" style="17" customWidth="1"/>
    <col min="4869" max="4869" width="30.875" style="17" customWidth="1"/>
    <col min="4870" max="4870" width="6.875" style="17" customWidth="1"/>
    <col min="4871" max="4871" width="7" style="17" customWidth="1"/>
    <col min="4872" max="4872" width="13.75" style="17" customWidth="1"/>
    <col min="4873" max="5121" width="9" style="17"/>
    <col min="5122" max="5122" width="10.875" style="17" customWidth="1"/>
    <col min="5123" max="5123" width="9" style="17"/>
    <col min="5124" max="5124" width="15.375" style="17" customWidth="1"/>
    <col min="5125" max="5125" width="30.875" style="17" customWidth="1"/>
    <col min="5126" max="5126" width="6.875" style="17" customWidth="1"/>
    <col min="5127" max="5127" width="7" style="17" customWidth="1"/>
    <col min="5128" max="5128" width="13.75" style="17" customWidth="1"/>
    <col min="5129" max="5377" width="9" style="17"/>
    <col min="5378" max="5378" width="10.875" style="17" customWidth="1"/>
    <col min="5379" max="5379" width="9" style="17"/>
    <col min="5380" max="5380" width="15.375" style="17" customWidth="1"/>
    <col min="5381" max="5381" width="30.875" style="17" customWidth="1"/>
    <col min="5382" max="5382" width="6.875" style="17" customWidth="1"/>
    <col min="5383" max="5383" width="7" style="17" customWidth="1"/>
    <col min="5384" max="5384" width="13.75" style="17" customWidth="1"/>
    <col min="5385" max="5633" width="9" style="17"/>
    <col min="5634" max="5634" width="10.875" style="17" customWidth="1"/>
    <col min="5635" max="5635" width="9" style="17"/>
    <col min="5636" max="5636" width="15.375" style="17" customWidth="1"/>
    <col min="5637" max="5637" width="30.875" style="17" customWidth="1"/>
    <col min="5638" max="5638" width="6.875" style="17" customWidth="1"/>
    <col min="5639" max="5639" width="7" style="17" customWidth="1"/>
    <col min="5640" max="5640" width="13.75" style="17" customWidth="1"/>
    <col min="5641" max="5889" width="9" style="17"/>
    <col min="5890" max="5890" width="10.875" style="17" customWidth="1"/>
    <col min="5891" max="5891" width="9" style="17"/>
    <col min="5892" max="5892" width="15.375" style="17" customWidth="1"/>
    <col min="5893" max="5893" width="30.875" style="17" customWidth="1"/>
    <col min="5894" max="5894" width="6.875" style="17" customWidth="1"/>
    <col min="5895" max="5895" width="7" style="17" customWidth="1"/>
    <col min="5896" max="5896" width="13.75" style="17" customWidth="1"/>
    <col min="5897" max="6145" width="9" style="17"/>
    <col min="6146" max="6146" width="10.875" style="17" customWidth="1"/>
    <col min="6147" max="6147" width="9" style="17"/>
    <col min="6148" max="6148" width="15.375" style="17" customWidth="1"/>
    <col min="6149" max="6149" width="30.875" style="17" customWidth="1"/>
    <col min="6150" max="6150" width="6.875" style="17" customWidth="1"/>
    <col min="6151" max="6151" width="7" style="17" customWidth="1"/>
    <col min="6152" max="6152" width="13.75" style="17" customWidth="1"/>
    <col min="6153" max="6401" width="9" style="17"/>
    <col min="6402" max="6402" width="10.875" style="17" customWidth="1"/>
    <col min="6403" max="6403" width="9" style="17"/>
    <col min="6404" max="6404" width="15.375" style="17" customWidth="1"/>
    <col min="6405" max="6405" width="30.875" style="17" customWidth="1"/>
    <col min="6406" max="6406" width="6.875" style="17" customWidth="1"/>
    <col min="6407" max="6407" width="7" style="17" customWidth="1"/>
    <col min="6408" max="6408" width="13.75" style="17" customWidth="1"/>
    <col min="6409" max="6657" width="9" style="17"/>
    <col min="6658" max="6658" width="10.875" style="17" customWidth="1"/>
    <col min="6659" max="6659" width="9" style="17"/>
    <col min="6660" max="6660" width="15.375" style="17" customWidth="1"/>
    <col min="6661" max="6661" width="30.875" style="17" customWidth="1"/>
    <col min="6662" max="6662" width="6.875" style="17" customWidth="1"/>
    <col min="6663" max="6663" width="7" style="17" customWidth="1"/>
    <col min="6664" max="6664" width="13.75" style="17" customWidth="1"/>
    <col min="6665" max="6913" width="9" style="17"/>
    <col min="6914" max="6914" width="10.875" style="17" customWidth="1"/>
    <col min="6915" max="6915" width="9" style="17"/>
    <col min="6916" max="6916" width="15.375" style="17" customWidth="1"/>
    <col min="6917" max="6917" width="30.875" style="17" customWidth="1"/>
    <col min="6918" max="6918" width="6.875" style="17" customWidth="1"/>
    <col min="6919" max="6919" width="7" style="17" customWidth="1"/>
    <col min="6920" max="6920" width="13.75" style="17" customWidth="1"/>
    <col min="6921" max="7169" width="9" style="17"/>
    <col min="7170" max="7170" width="10.875" style="17" customWidth="1"/>
    <col min="7171" max="7171" width="9" style="17"/>
    <col min="7172" max="7172" width="15.375" style="17" customWidth="1"/>
    <col min="7173" max="7173" width="30.875" style="17" customWidth="1"/>
    <col min="7174" max="7174" width="6.875" style="17" customWidth="1"/>
    <col min="7175" max="7175" width="7" style="17" customWidth="1"/>
    <col min="7176" max="7176" width="13.75" style="17" customWidth="1"/>
    <col min="7177" max="7425" width="9" style="17"/>
    <col min="7426" max="7426" width="10.875" style="17" customWidth="1"/>
    <col min="7427" max="7427" width="9" style="17"/>
    <col min="7428" max="7428" width="15.375" style="17" customWidth="1"/>
    <col min="7429" max="7429" width="30.875" style="17" customWidth="1"/>
    <col min="7430" max="7430" width="6.875" style="17" customWidth="1"/>
    <col min="7431" max="7431" width="7" style="17" customWidth="1"/>
    <col min="7432" max="7432" width="13.75" style="17" customWidth="1"/>
    <col min="7433" max="7681" width="9" style="17"/>
    <col min="7682" max="7682" width="10.875" style="17" customWidth="1"/>
    <col min="7683" max="7683" width="9" style="17"/>
    <col min="7684" max="7684" width="15.375" style="17" customWidth="1"/>
    <col min="7685" max="7685" width="30.875" style="17" customWidth="1"/>
    <col min="7686" max="7686" width="6.875" style="17" customWidth="1"/>
    <col min="7687" max="7687" width="7" style="17" customWidth="1"/>
    <col min="7688" max="7688" width="13.75" style="17" customWidth="1"/>
    <col min="7689" max="7937" width="9" style="17"/>
    <col min="7938" max="7938" width="10.875" style="17" customWidth="1"/>
    <col min="7939" max="7939" width="9" style="17"/>
    <col min="7940" max="7940" width="15.375" style="17" customWidth="1"/>
    <col min="7941" max="7941" width="30.875" style="17" customWidth="1"/>
    <col min="7942" max="7942" width="6.875" style="17" customWidth="1"/>
    <col min="7943" max="7943" width="7" style="17" customWidth="1"/>
    <col min="7944" max="7944" width="13.75" style="17" customWidth="1"/>
    <col min="7945" max="8193" width="9" style="17"/>
    <col min="8194" max="8194" width="10.875" style="17" customWidth="1"/>
    <col min="8195" max="8195" width="9" style="17"/>
    <col min="8196" max="8196" width="15.375" style="17" customWidth="1"/>
    <col min="8197" max="8197" width="30.875" style="17" customWidth="1"/>
    <col min="8198" max="8198" width="6.875" style="17" customWidth="1"/>
    <col min="8199" max="8199" width="7" style="17" customWidth="1"/>
    <col min="8200" max="8200" width="13.75" style="17" customWidth="1"/>
    <col min="8201" max="8449" width="9" style="17"/>
    <col min="8450" max="8450" width="10.875" style="17" customWidth="1"/>
    <col min="8451" max="8451" width="9" style="17"/>
    <col min="8452" max="8452" width="15.375" style="17" customWidth="1"/>
    <col min="8453" max="8453" width="30.875" style="17" customWidth="1"/>
    <col min="8454" max="8454" width="6.875" style="17" customWidth="1"/>
    <col min="8455" max="8455" width="7" style="17" customWidth="1"/>
    <col min="8456" max="8456" width="13.75" style="17" customWidth="1"/>
    <col min="8457" max="8705" width="9" style="17"/>
    <col min="8706" max="8706" width="10.875" style="17" customWidth="1"/>
    <col min="8707" max="8707" width="9" style="17"/>
    <col min="8708" max="8708" width="15.375" style="17" customWidth="1"/>
    <col min="8709" max="8709" width="30.875" style="17" customWidth="1"/>
    <col min="8710" max="8710" width="6.875" style="17" customWidth="1"/>
    <col min="8711" max="8711" width="7" style="17" customWidth="1"/>
    <col min="8712" max="8712" width="13.75" style="17" customWidth="1"/>
    <col min="8713" max="8961" width="9" style="17"/>
    <col min="8962" max="8962" width="10.875" style="17" customWidth="1"/>
    <col min="8963" max="8963" width="9" style="17"/>
    <col min="8964" max="8964" width="15.375" style="17" customWidth="1"/>
    <col min="8965" max="8965" width="30.875" style="17" customWidth="1"/>
    <col min="8966" max="8966" width="6.875" style="17" customWidth="1"/>
    <col min="8967" max="8967" width="7" style="17" customWidth="1"/>
    <col min="8968" max="8968" width="13.75" style="17" customWidth="1"/>
    <col min="8969" max="9217" width="9" style="17"/>
    <col min="9218" max="9218" width="10.875" style="17" customWidth="1"/>
    <col min="9219" max="9219" width="9" style="17"/>
    <col min="9220" max="9220" width="15.375" style="17" customWidth="1"/>
    <col min="9221" max="9221" width="30.875" style="17" customWidth="1"/>
    <col min="9222" max="9222" width="6.875" style="17" customWidth="1"/>
    <col min="9223" max="9223" width="7" style="17" customWidth="1"/>
    <col min="9224" max="9224" width="13.75" style="17" customWidth="1"/>
    <col min="9225" max="9473" width="9" style="17"/>
    <col min="9474" max="9474" width="10.875" style="17" customWidth="1"/>
    <col min="9475" max="9475" width="9" style="17"/>
    <col min="9476" max="9476" width="15.375" style="17" customWidth="1"/>
    <col min="9477" max="9477" width="30.875" style="17" customWidth="1"/>
    <col min="9478" max="9478" width="6.875" style="17" customWidth="1"/>
    <col min="9479" max="9479" width="7" style="17" customWidth="1"/>
    <col min="9480" max="9480" width="13.75" style="17" customWidth="1"/>
    <col min="9481" max="9729" width="9" style="17"/>
    <col min="9730" max="9730" width="10.875" style="17" customWidth="1"/>
    <col min="9731" max="9731" width="9" style="17"/>
    <col min="9732" max="9732" width="15.375" style="17" customWidth="1"/>
    <col min="9733" max="9733" width="30.875" style="17" customWidth="1"/>
    <col min="9734" max="9734" width="6.875" style="17" customWidth="1"/>
    <col min="9735" max="9735" width="7" style="17" customWidth="1"/>
    <col min="9736" max="9736" width="13.75" style="17" customWidth="1"/>
    <col min="9737" max="9985" width="9" style="17"/>
    <col min="9986" max="9986" width="10.875" style="17" customWidth="1"/>
    <col min="9987" max="9987" width="9" style="17"/>
    <col min="9988" max="9988" width="15.375" style="17" customWidth="1"/>
    <col min="9989" max="9989" width="30.875" style="17" customWidth="1"/>
    <col min="9990" max="9990" width="6.875" style="17" customWidth="1"/>
    <col min="9991" max="9991" width="7" style="17" customWidth="1"/>
    <col min="9992" max="9992" width="13.75" style="17" customWidth="1"/>
    <col min="9993" max="10241" width="9" style="17"/>
    <col min="10242" max="10242" width="10.875" style="17" customWidth="1"/>
    <col min="10243" max="10243" width="9" style="17"/>
    <col min="10244" max="10244" width="15.375" style="17" customWidth="1"/>
    <col min="10245" max="10245" width="30.875" style="17" customWidth="1"/>
    <col min="10246" max="10246" width="6.875" style="17" customWidth="1"/>
    <col min="10247" max="10247" width="7" style="17" customWidth="1"/>
    <col min="10248" max="10248" width="13.75" style="17" customWidth="1"/>
    <col min="10249" max="10497" width="9" style="17"/>
    <col min="10498" max="10498" width="10.875" style="17" customWidth="1"/>
    <col min="10499" max="10499" width="9" style="17"/>
    <col min="10500" max="10500" width="15.375" style="17" customWidth="1"/>
    <col min="10501" max="10501" width="30.875" style="17" customWidth="1"/>
    <col min="10502" max="10502" width="6.875" style="17" customWidth="1"/>
    <col min="10503" max="10503" width="7" style="17" customWidth="1"/>
    <col min="10504" max="10504" width="13.75" style="17" customWidth="1"/>
    <col min="10505" max="10753" width="9" style="17"/>
    <col min="10754" max="10754" width="10.875" style="17" customWidth="1"/>
    <col min="10755" max="10755" width="9" style="17"/>
    <col min="10756" max="10756" width="15.375" style="17" customWidth="1"/>
    <col min="10757" max="10757" width="30.875" style="17" customWidth="1"/>
    <col min="10758" max="10758" width="6.875" style="17" customWidth="1"/>
    <col min="10759" max="10759" width="7" style="17" customWidth="1"/>
    <col min="10760" max="10760" width="13.75" style="17" customWidth="1"/>
    <col min="10761" max="11009" width="9" style="17"/>
    <col min="11010" max="11010" width="10.875" style="17" customWidth="1"/>
    <col min="11011" max="11011" width="9" style="17"/>
    <col min="11012" max="11012" width="15.375" style="17" customWidth="1"/>
    <col min="11013" max="11013" width="30.875" style="17" customWidth="1"/>
    <col min="11014" max="11014" width="6.875" style="17" customWidth="1"/>
    <col min="11015" max="11015" width="7" style="17" customWidth="1"/>
    <col min="11016" max="11016" width="13.75" style="17" customWidth="1"/>
    <col min="11017" max="11265" width="9" style="17"/>
    <col min="11266" max="11266" width="10.875" style="17" customWidth="1"/>
    <col min="11267" max="11267" width="9" style="17"/>
    <col min="11268" max="11268" width="15.375" style="17" customWidth="1"/>
    <col min="11269" max="11269" width="30.875" style="17" customWidth="1"/>
    <col min="11270" max="11270" width="6.875" style="17" customWidth="1"/>
    <col min="11271" max="11271" width="7" style="17" customWidth="1"/>
    <col min="11272" max="11272" width="13.75" style="17" customWidth="1"/>
    <col min="11273" max="11521" width="9" style="17"/>
    <col min="11522" max="11522" width="10.875" style="17" customWidth="1"/>
    <col min="11523" max="11523" width="9" style="17"/>
    <col min="11524" max="11524" width="15.375" style="17" customWidth="1"/>
    <col min="11525" max="11525" width="30.875" style="17" customWidth="1"/>
    <col min="11526" max="11526" width="6.875" style="17" customWidth="1"/>
    <col min="11527" max="11527" width="7" style="17" customWidth="1"/>
    <col min="11528" max="11528" width="13.75" style="17" customWidth="1"/>
    <col min="11529" max="11777" width="9" style="17"/>
    <col min="11778" max="11778" width="10.875" style="17" customWidth="1"/>
    <col min="11779" max="11779" width="9" style="17"/>
    <col min="11780" max="11780" width="15.375" style="17" customWidth="1"/>
    <col min="11781" max="11781" width="30.875" style="17" customWidth="1"/>
    <col min="11782" max="11782" width="6.875" style="17" customWidth="1"/>
    <col min="11783" max="11783" width="7" style="17" customWidth="1"/>
    <col min="11784" max="11784" width="13.75" style="17" customWidth="1"/>
    <col min="11785" max="12033" width="9" style="17"/>
    <col min="12034" max="12034" width="10.875" style="17" customWidth="1"/>
    <col min="12035" max="12035" width="9" style="17"/>
    <col min="12036" max="12036" width="15.375" style="17" customWidth="1"/>
    <col min="12037" max="12037" width="30.875" style="17" customWidth="1"/>
    <col min="12038" max="12038" width="6.875" style="17" customWidth="1"/>
    <col min="12039" max="12039" width="7" style="17" customWidth="1"/>
    <col min="12040" max="12040" width="13.75" style="17" customWidth="1"/>
    <col min="12041" max="12289" width="9" style="17"/>
    <col min="12290" max="12290" width="10.875" style="17" customWidth="1"/>
    <col min="12291" max="12291" width="9" style="17"/>
    <col min="12292" max="12292" width="15.375" style="17" customWidth="1"/>
    <col min="12293" max="12293" width="30.875" style="17" customWidth="1"/>
    <col min="12294" max="12294" width="6.875" style="17" customWidth="1"/>
    <col min="12295" max="12295" width="7" style="17" customWidth="1"/>
    <col min="12296" max="12296" width="13.75" style="17" customWidth="1"/>
    <col min="12297" max="12545" width="9" style="17"/>
    <col min="12546" max="12546" width="10.875" style="17" customWidth="1"/>
    <col min="12547" max="12547" width="9" style="17"/>
    <col min="12548" max="12548" width="15.375" style="17" customWidth="1"/>
    <col min="12549" max="12549" width="30.875" style="17" customWidth="1"/>
    <col min="12550" max="12550" width="6.875" style="17" customWidth="1"/>
    <col min="12551" max="12551" width="7" style="17" customWidth="1"/>
    <col min="12552" max="12552" width="13.75" style="17" customWidth="1"/>
    <col min="12553" max="12801" width="9" style="17"/>
    <col min="12802" max="12802" width="10.875" style="17" customWidth="1"/>
    <col min="12803" max="12803" width="9" style="17"/>
    <col min="12804" max="12804" width="15.375" style="17" customWidth="1"/>
    <col min="12805" max="12805" width="30.875" style="17" customWidth="1"/>
    <col min="12806" max="12806" width="6.875" style="17" customWidth="1"/>
    <col min="12807" max="12807" width="7" style="17" customWidth="1"/>
    <col min="12808" max="12808" width="13.75" style="17" customWidth="1"/>
    <col min="12809" max="13057" width="9" style="17"/>
    <col min="13058" max="13058" width="10.875" style="17" customWidth="1"/>
    <col min="13059" max="13059" width="9" style="17"/>
    <col min="13060" max="13060" width="15.375" style="17" customWidth="1"/>
    <col min="13061" max="13061" width="30.875" style="17" customWidth="1"/>
    <col min="13062" max="13062" width="6.875" style="17" customWidth="1"/>
    <col min="13063" max="13063" width="7" style="17" customWidth="1"/>
    <col min="13064" max="13064" width="13.75" style="17" customWidth="1"/>
    <col min="13065" max="13313" width="9" style="17"/>
    <col min="13314" max="13314" width="10.875" style="17" customWidth="1"/>
    <col min="13315" max="13315" width="9" style="17"/>
    <col min="13316" max="13316" width="15.375" style="17" customWidth="1"/>
    <col min="13317" max="13317" width="30.875" style="17" customWidth="1"/>
    <col min="13318" max="13318" width="6.875" style="17" customWidth="1"/>
    <col min="13319" max="13319" width="7" style="17" customWidth="1"/>
    <col min="13320" max="13320" width="13.75" style="17" customWidth="1"/>
    <col min="13321" max="13569" width="9" style="17"/>
    <col min="13570" max="13570" width="10.875" style="17" customWidth="1"/>
    <col min="13571" max="13571" width="9" style="17"/>
    <col min="13572" max="13572" width="15.375" style="17" customWidth="1"/>
    <col min="13573" max="13573" width="30.875" style="17" customWidth="1"/>
    <col min="13574" max="13574" width="6.875" style="17" customWidth="1"/>
    <col min="13575" max="13575" width="7" style="17" customWidth="1"/>
    <col min="13576" max="13576" width="13.75" style="17" customWidth="1"/>
    <col min="13577" max="13825" width="9" style="17"/>
    <col min="13826" max="13826" width="10.875" style="17" customWidth="1"/>
    <col min="13827" max="13827" width="9" style="17"/>
    <col min="13828" max="13828" width="15.375" style="17" customWidth="1"/>
    <col min="13829" max="13829" width="30.875" style="17" customWidth="1"/>
    <col min="13830" max="13830" width="6.875" style="17" customWidth="1"/>
    <col min="13831" max="13831" width="7" style="17" customWidth="1"/>
    <col min="13832" max="13832" width="13.75" style="17" customWidth="1"/>
    <col min="13833" max="14081" width="9" style="17"/>
    <col min="14082" max="14082" width="10.875" style="17" customWidth="1"/>
    <col min="14083" max="14083" width="9" style="17"/>
    <col min="14084" max="14084" width="15.375" style="17" customWidth="1"/>
    <col min="14085" max="14085" width="30.875" style="17" customWidth="1"/>
    <col min="14086" max="14086" width="6.875" style="17" customWidth="1"/>
    <col min="14087" max="14087" width="7" style="17" customWidth="1"/>
    <col min="14088" max="14088" width="13.75" style="17" customWidth="1"/>
    <col min="14089" max="14337" width="9" style="17"/>
    <col min="14338" max="14338" width="10.875" style="17" customWidth="1"/>
    <col min="14339" max="14339" width="9" style="17"/>
    <col min="14340" max="14340" width="15.375" style="17" customWidth="1"/>
    <col min="14341" max="14341" width="30.875" style="17" customWidth="1"/>
    <col min="14342" max="14342" width="6.875" style="17" customWidth="1"/>
    <col min="14343" max="14343" width="7" style="17" customWidth="1"/>
    <col min="14344" max="14344" width="13.75" style="17" customWidth="1"/>
    <col min="14345" max="14593" width="9" style="17"/>
    <col min="14594" max="14594" width="10.875" style="17" customWidth="1"/>
    <col min="14595" max="14595" width="9" style="17"/>
    <col min="14596" max="14596" width="15.375" style="17" customWidth="1"/>
    <col min="14597" max="14597" width="30.875" style="17" customWidth="1"/>
    <col min="14598" max="14598" width="6.875" style="17" customWidth="1"/>
    <col min="14599" max="14599" width="7" style="17" customWidth="1"/>
    <col min="14600" max="14600" width="13.75" style="17" customWidth="1"/>
    <col min="14601" max="14849" width="9" style="17"/>
    <col min="14850" max="14850" width="10.875" style="17" customWidth="1"/>
    <col min="14851" max="14851" width="9" style="17"/>
    <col min="14852" max="14852" width="15.375" style="17" customWidth="1"/>
    <col min="14853" max="14853" width="30.875" style="17" customWidth="1"/>
    <col min="14854" max="14854" width="6.875" style="17" customWidth="1"/>
    <col min="14855" max="14855" width="7" style="17" customWidth="1"/>
    <col min="14856" max="14856" width="13.75" style="17" customWidth="1"/>
    <col min="14857" max="15105" width="9" style="17"/>
    <col min="15106" max="15106" width="10.875" style="17" customWidth="1"/>
    <col min="15107" max="15107" width="9" style="17"/>
    <col min="15108" max="15108" width="15.375" style="17" customWidth="1"/>
    <col min="15109" max="15109" width="30.875" style="17" customWidth="1"/>
    <col min="15110" max="15110" width="6.875" style="17" customWidth="1"/>
    <col min="15111" max="15111" width="7" style="17" customWidth="1"/>
    <col min="15112" max="15112" width="13.75" style="17" customWidth="1"/>
    <col min="15113" max="15361" width="9" style="17"/>
    <col min="15362" max="15362" width="10.875" style="17" customWidth="1"/>
    <col min="15363" max="15363" width="9" style="17"/>
    <col min="15364" max="15364" width="15.375" style="17" customWidth="1"/>
    <col min="15365" max="15365" width="30.875" style="17" customWidth="1"/>
    <col min="15366" max="15366" width="6.875" style="17" customWidth="1"/>
    <col min="15367" max="15367" width="7" style="17" customWidth="1"/>
    <col min="15368" max="15368" width="13.75" style="17" customWidth="1"/>
    <col min="15369" max="15617" width="9" style="17"/>
    <col min="15618" max="15618" width="10.875" style="17" customWidth="1"/>
    <col min="15619" max="15619" width="9" style="17"/>
    <col min="15620" max="15620" width="15.375" style="17" customWidth="1"/>
    <col min="15621" max="15621" width="30.875" style="17" customWidth="1"/>
    <col min="15622" max="15622" width="6.875" style="17" customWidth="1"/>
    <col min="15623" max="15623" width="7" style="17" customWidth="1"/>
    <col min="15624" max="15624" width="13.75" style="17" customWidth="1"/>
    <col min="15625" max="15873" width="9" style="17"/>
    <col min="15874" max="15874" width="10.875" style="17" customWidth="1"/>
    <col min="15875" max="15875" width="9" style="17"/>
    <col min="15876" max="15876" width="15.375" style="17" customWidth="1"/>
    <col min="15877" max="15877" width="30.875" style="17" customWidth="1"/>
    <col min="15878" max="15878" width="6.875" style="17" customWidth="1"/>
    <col min="15879" max="15879" width="7" style="17" customWidth="1"/>
    <col min="15880" max="15880" width="13.75" style="17" customWidth="1"/>
    <col min="15881" max="16129" width="9" style="17"/>
    <col min="16130" max="16130" width="10.875" style="17" customWidth="1"/>
    <col min="16131" max="16131" width="9" style="17"/>
    <col min="16132" max="16132" width="15.375" style="17" customWidth="1"/>
    <col min="16133" max="16133" width="30.875" style="17" customWidth="1"/>
    <col min="16134" max="16134" width="6.875" style="17" customWidth="1"/>
    <col min="16135" max="16135" width="7" style="17" customWidth="1"/>
    <col min="16136" max="16136" width="13.75" style="17" customWidth="1"/>
    <col min="16137" max="16383" width="9" style="17"/>
    <col min="16384" max="16384" width="9.125" style="17" customWidth="1"/>
  </cols>
  <sheetData>
    <row r="1" spans="2:8" s="6" customFormat="1" ht="24" x14ac:dyDescent="0.55000000000000004">
      <c r="B1" s="190" t="s">
        <v>165</v>
      </c>
      <c r="C1" s="190"/>
      <c r="D1" s="190"/>
      <c r="E1" s="190"/>
      <c r="F1" s="190"/>
      <c r="G1" s="190"/>
      <c r="H1" s="190"/>
    </row>
    <row r="2" spans="2:8" s="110" customFormat="1" x14ac:dyDescent="0.55000000000000004">
      <c r="B2" s="108"/>
      <c r="C2" s="108"/>
      <c r="D2" s="108"/>
      <c r="E2" s="108"/>
      <c r="F2" s="108"/>
      <c r="G2" s="108"/>
      <c r="H2" s="108"/>
    </row>
    <row r="3" spans="2:8" s="110" customFormat="1" ht="24" thickBot="1" x14ac:dyDescent="0.6">
      <c r="B3" s="111" t="s">
        <v>120</v>
      </c>
      <c r="F3" s="112"/>
      <c r="G3" s="112"/>
      <c r="H3" s="112"/>
    </row>
    <row r="4" spans="2:8" s="110" customFormat="1" ht="20.25" customHeight="1" thickTop="1" x14ac:dyDescent="0.55000000000000004">
      <c r="B4" s="191" t="s">
        <v>0</v>
      </c>
      <c r="C4" s="192"/>
      <c r="D4" s="192"/>
      <c r="E4" s="193"/>
      <c r="F4" s="182"/>
      <c r="G4" s="184" t="s">
        <v>118</v>
      </c>
      <c r="H4" s="188" t="s">
        <v>119</v>
      </c>
    </row>
    <row r="5" spans="2:8" s="110" customFormat="1" ht="12" customHeight="1" thickBot="1" x14ac:dyDescent="0.6">
      <c r="B5" s="194"/>
      <c r="C5" s="195"/>
      <c r="D5" s="195"/>
      <c r="E5" s="196"/>
      <c r="F5" s="183"/>
      <c r="G5" s="185"/>
      <c r="H5" s="189"/>
    </row>
    <row r="6" spans="2:8" s="110" customFormat="1" ht="21.75" customHeight="1" thickTop="1" x14ac:dyDescent="0.55000000000000004">
      <c r="B6" s="176" t="s">
        <v>121</v>
      </c>
      <c r="C6" s="177"/>
      <c r="D6" s="177"/>
      <c r="E6" s="178"/>
      <c r="F6" s="113"/>
      <c r="G6" s="114"/>
      <c r="H6" s="114"/>
    </row>
    <row r="7" spans="2:8" s="110" customFormat="1" ht="21.75" customHeight="1" x14ac:dyDescent="0.55000000000000004">
      <c r="B7" s="132" t="s">
        <v>130</v>
      </c>
      <c r="C7" s="133"/>
      <c r="D7" s="133"/>
      <c r="E7" s="134"/>
      <c r="F7" s="136">
        <f>DATA!G36</f>
        <v>4.382352941176471</v>
      </c>
      <c r="G7" s="127">
        <f>DATA!G37</f>
        <v>0.49327021805638088</v>
      </c>
      <c r="H7" s="128" t="str">
        <f>IF(F7&gt;4.5,"มากที่สุด",IF(F7&gt;3.5,"มาก",IF(F7&gt;2.5,"ปานกลาง",IF(F7&gt;1.5,"น้อย",IF(F7&lt;=1.5,"น้อยที่สุด")))))</f>
        <v>มาก</v>
      </c>
    </row>
    <row r="8" spans="2:8" s="110" customFormat="1" ht="21.75" customHeight="1" x14ac:dyDescent="0.55000000000000004">
      <c r="B8" s="179" t="s">
        <v>41</v>
      </c>
      <c r="C8" s="180"/>
      <c r="D8" s="180"/>
      <c r="E8" s="181"/>
      <c r="F8" s="115">
        <f>DATA!H36</f>
        <v>4.5</v>
      </c>
      <c r="G8" s="115">
        <f>DATA!H37</f>
        <v>0.50751921892255225</v>
      </c>
      <c r="H8" s="116" t="str">
        <f>IF(F8&gt;4.5,"มากที่สุด",IF(F8&gt;3.5,"มาก",IF(F8&gt;2.5,"ปานกลาง",IF(F8&gt;1.5,"น้อย",IF(F8&lt;=1.5,"น้อยที่สุด")))))</f>
        <v>มาก</v>
      </c>
    </row>
    <row r="9" spans="2:8" s="110" customFormat="1" ht="21.75" customHeight="1" x14ac:dyDescent="0.55000000000000004">
      <c r="B9" s="179" t="s">
        <v>42</v>
      </c>
      <c r="C9" s="180"/>
      <c r="D9" s="180"/>
      <c r="E9" s="181"/>
      <c r="F9" s="127">
        <f>DATA!I36</f>
        <v>4.5588235294117645</v>
      </c>
      <c r="G9" s="127">
        <f>DATA!J37</f>
        <v>0.49327021805638088</v>
      </c>
      <c r="H9" s="128" t="str">
        <f t="shared" ref="H9" si="0">IF(F9&gt;4.5,"มากที่สุด",IF(F9&gt;3.5,"มาก",IF(F9&gt;2.5,"ปานกลาง",IF(F9&gt;1.5,"น้อย",IF(F9&lt;=1.5,"น้อยที่สุด")))))</f>
        <v>มากที่สุด</v>
      </c>
    </row>
    <row r="10" spans="2:8" s="110" customFormat="1" ht="21.75" customHeight="1" x14ac:dyDescent="0.55000000000000004">
      <c r="B10" s="137" t="s">
        <v>167</v>
      </c>
      <c r="C10" s="131"/>
      <c r="D10" s="131"/>
      <c r="E10" s="138"/>
      <c r="F10" s="186">
        <f>DATA!J36</f>
        <v>4.617647058823529</v>
      </c>
      <c r="G10" s="186">
        <f>DATA!J37</f>
        <v>0.49327021805638088</v>
      </c>
      <c r="H10" s="200" t="str">
        <f t="shared" ref="H10:H17" si="1">IF(F10&gt;4.5,"มากที่สุด",IF(F10&gt;3.5,"มาก",IF(F10&gt;2.5,"ปานกลาง",IF(F10&gt;1.5,"น้อย",IF(F10&lt;=1.5,"น้อยที่สุด")))))</f>
        <v>มากที่สุด</v>
      </c>
    </row>
    <row r="11" spans="2:8" s="110" customFormat="1" ht="21.75" customHeight="1" x14ac:dyDescent="0.55000000000000004">
      <c r="B11" s="137" t="s">
        <v>168</v>
      </c>
      <c r="C11" s="131"/>
      <c r="D11" s="131"/>
      <c r="E11" s="138"/>
      <c r="F11" s="187"/>
      <c r="G11" s="187"/>
      <c r="H11" s="201"/>
    </row>
    <row r="12" spans="2:8" s="110" customFormat="1" ht="21.75" customHeight="1" x14ac:dyDescent="0.55000000000000004">
      <c r="B12" s="197" t="s">
        <v>131</v>
      </c>
      <c r="C12" s="198"/>
      <c r="D12" s="198"/>
      <c r="E12" s="199"/>
      <c r="F12" s="127">
        <f>DATA!K36</f>
        <v>3.8529411764705883</v>
      </c>
      <c r="G12" s="127">
        <f>DATA!K37</f>
        <v>1.4170467142526852</v>
      </c>
      <c r="H12" s="128" t="str">
        <f t="shared" si="1"/>
        <v>มาก</v>
      </c>
    </row>
    <row r="13" spans="2:8" s="110" customFormat="1" ht="21.75" customHeight="1" x14ac:dyDescent="0.55000000000000004">
      <c r="B13" s="215" t="s">
        <v>132</v>
      </c>
      <c r="C13" s="198"/>
      <c r="D13" s="198"/>
      <c r="E13" s="199"/>
      <c r="F13" s="186">
        <f>DATA!L36</f>
        <v>4.3235294117647056</v>
      </c>
      <c r="G13" s="186">
        <f>DATA!L37</f>
        <v>0.63820715907659231</v>
      </c>
      <c r="H13" s="200" t="str">
        <f t="shared" si="1"/>
        <v>มาก</v>
      </c>
    </row>
    <row r="14" spans="2:8" s="110" customFormat="1" ht="21.75" customHeight="1" x14ac:dyDescent="0.55000000000000004">
      <c r="B14" s="135" t="s">
        <v>133</v>
      </c>
      <c r="C14" s="129"/>
      <c r="D14" s="129"/>
      <c r="E14" s="130"/>
      <c r="F14" s="187"/>
      <c r="G14" s="187"/>
      <c r="H14" s="201"/>
    </row>
    <row r="15" spans="2:8" s="110" customFormat="1" ht="21.75" customHeight="1" x14ac:dyDescent="0.55000000000000004">
      <c r="B15" s="208" t="s">
        <v>134</v>
      </c>
      <c r="C15" s="209"/>
      <c r="D15" s="209"/>
      <c r="E15" s="210"/>
      <c r="F15" s="115">
        <f>DATA!M36</f>
        <v>4.5294117647058822</v>
      </c>
      <c r="G15" s="115">
        <f>DATA!M37</f>
        <v>0.50664039710489972</v>
      </c>
      <c r="H15" s="116" t="str">
        <f t="shared" si="1"/>
        <v>มากที่สุด</v>
      </c>
    </row>
    <row r="16" spans="2:8" s="110" customFormat="1" ht="21.75" customHeight="1" x14ac:dyDescent="0.55000000000000004">
      <c r="B16" s="208" t="s">
        <v>123</v>
      </c>
      <c r="C16" s="209"/>
      <c r="D16" s="209"/>
      <c r="E16" s="210"/>
      <c r="F16" s="115">
        <f>DATA!N36</f>
        <v>4.382352941176471</v>
      </c>
      <c r="G16" s="115">
        <f>DATA!N37</f>
        <v>0.49327021805638088</v>
      </c>
      <c r="H16" s="116" t="str">
        <f t="shared" ref="H16" si="2">IF(F16&gt;4.5,"มากที่สุด",IF(F16&gt;3.5,"มาก",IF(F16&gt;2.5,"ปานกลาง",IF(F16&gt;1.5,"น้อย",IF(F16&lt;=1.5,"น้อยที่สุด")))))</f>
        <v>มาก</v>
      </c>
    </row>
    <row r="17" spans="2:10" s="110" customFormat="1" ht="21.75" customHeight="1" x14ac:dyDescent="0.55000000000000004">
      <c r="B17" s="208" t="s">
        <v>135</v>
      </c>
      <c r="C17" s="209"/>
      <c r="D17" s="209"/>
      <c r="E17" s="210"/>
      <c r="F17" s="115">
        <f>DATA!O36</f>
        <v>4.4117647058823533</v>
      </c>
      <c r="G17" s="115">
        <f>DATA!O37</f>
        <v>0.65678957742918564</v>
      </c>
      <c r="H17" s="116" t="str">
        <f t="shared" si="1"/>
        <v>มาก</v>
      </c>
    </row>
    <row r="18" spans="2:10" s="110" customFormat="1" ht="21.75" customHeight="1" x14ac:dyDescent="0.55000000000000004">
      <c r="B18" s="211" t="s">
        <v>122</v>
      </c>
      <c r="C18" s="212"/>
      <c r="D18" s="212"/>
      <c r="E18" s="213"/>
      <c r="F18" s="117">
        <f>DATA!O39</f>
        <v>4.3954248366013076</v>
      </c>
      <c r="G18" s="117">
        <f>DATA!O38</f>
        <v>0.71781452184708783</v>
      </c>
      <c r="H18" s="118" t="str">
        <f>IF(F18&gt;4.5,"มากที่สุด",IF(F18&gt;3.5,"มาก",IF(F18&gt;2.5,"ปานกลาง",IF(F18&gt;1.5,"น้อย",IF(F18&lt;=1.5,"น้อยที่สุด")))))</f>
        <v>มาก</v>
      </c>
      <c r="J18" s="119"/>
    </row>
    <row r="19" spans="2:10" s="120" customFormat="1" ht="24" x14ac:dyDescent="0.55000000000000004">
      <c r="B19" s="47"/>
      <c r="C19" s="47"/>
      <c r="D19" s="47"/>
      <c r="E19" s="47"/>
      <c r="F19" s="47"/>
      <c r="G19" s="47"/>
      <c r="H19" s="47"/>
      <c r="I19" s="46"/>
    </row>
    <row r="20" spans="2:10" s="1" customFormat="1" ht="24" x14ac:dyDescent="0.55000000000000004">
      <c r="B20" s="58"/>
      <c r="C20" s="214" t="s">
        <v>233</v>
      </c>
      <c r="D20" s="214"/>
      <c r="E20" s="214"/>
      <c r="F20" s="214"/>
      <c r="G20" s="214"/>
      <c r="H20" s="214"/>
    </row>
    <row r="21" spans="2:10" s="1" customFormat="1" ht="24" x14ac:dyDescent="0.55000000000000004">
      <c r="B21" s="202" t="s">
        <v>234</v>
      </c>
      <c r="C21" s="203"/>
      <c r="D21" s="203"/>
      <c r="E21" s="203"/>
      <c r="F21" s="203"/>
      <c r="G21" s="203"/>
      <c r="H21" s="203"/>
    </row>
    <row r="22" spans="2:10" s="1" customFormat="1" ht="24" x14ac:dyDescent="0.55000000000000004">
      <c r="B22" s="121"/>
      <c r="C22" s="202" t="s">
        <v>235</v>
      </c>
      <c r="D22" s="202"/>
      <c r="E22" s="202"/>
      <c r="F22" s="202"/>
      <c r="G22" s="202"/>
      <c r="H22" s="202"/>
    </row>
    <row r="23" spans="2:10" s="1" customFormat="1" ht="24" x14ac:dyDescent="0.55000000000000004">
      <c r="B23" s="121" t="s">
        <v>225</v>
      </c>
      <c r="C23" s="122"/>
      <c r="D23" s="122"/>
      <c r="E23" s="122"/>
      <c r="F23" s="122"/>
      <c r="G23" s="122"/>
      <c r="H23" s="122"/>
    </row>
    <row r="24" spans="2:10" s="1" customFormat="1" ht="24" x14ac:dyDescent="0.55000000000000004">
      <c r="B24" s="121" t="s">
        <v>242</v>
      </c>
      <c r="C24" s="122"/>
      <c r="D24" s="122"/>
      <c r="E24" s="122"/>
      <c r="F24" s="122"/>
      <c r="G24" s="122"/>
      <c r="H24" s="122"/>
    </row>
    <row r="25" spans="2:10" s="1" customFormat="1" ht="24" x14ac:dyDescent="0.55000000000000004">
      <c r="B25" s="202" t="s">
        <v>243</v>
      </c>
      <c r="C25" s="203"/>
      <c r="D25" s="203"/>
      <c r="E25" s="203"/>
      <c r="F25" s="203"/>
      <c r="G25" s="203"/>
      <c r="H25" s="203"/>
    </row>
    <row r="26" spans="2:10" s="120" customFormat="1" ht="24" x14ac:dyDescent="0.55000000000000004">
      <c r="B26" s="1"/>
    </row>
    <row r="33" spans="2:10" ht="24" x14ac:dyDescent="0.55000000000000004">
      <c r="B33" s="190" t="s">
        <v>166</v>
      </c>
      <c r="C33" s="190"/>
      <c r="D33" s="190"/>
      <c r="E33" s="190"/>
      <c r="F33" s="190"/>
      <c r="G33" s="190"/>
      <c r="H33" s="190"/>
    </row>
    <row r="34" spans="2:10" ht="24" thickBot="1" x14ac:dyDescent="0.6"/>
    <row r="35" spans="2:10" s="110" customFormat="1" ht="20.25" customHeight="1" thickTop="1" x14ac:dyDescent="0.55000000000000004">
      <c r="B35" s="191" t="s">
        <v>0</v>
      </c>
      <c r="C35" s="192"/>
      <c r="D35" s="192"/>
      <c r="E35" s="193"/>
      <c r="F35" s="182"/>
      <c r="G35" s="184" t="s">
        <v>118</v>
      </c>
      <c r="H35" s="188" t="s">
        <v>119</v>
      </c>
    </row>
    <row r="36" spans="2:10" s="110" customFormat="1" ht="12" customHeight="1" thickBot="1" x14ac:dyDescent="0.6">
      <c r="B36" s="194"/>
      <c r="C36" s="195"/>
      <c r="D36" s="195"/>
      <c r="E36" s="196"/>
      <c r="F36" s="183"/>
      <c r="G36" s="185"/>
      <c r="H36" s="189"/>
    </row>
    <row r="37" spans="2:10" s="110" customFormat="1" ht="21.75" customHeight="1" thickTop="1" x14ac:dyDescent="0.55000000000000004">
      <c r="B37" s="176" t="s">
        <v>142</v>
      </c>
      <c r="C37" s="177"/>
      <c r="D37" s="177"/>
      <c r="E37" s="178"/>
      <c r="F37" s="113"/>
      <c r="G37" s="114"/>
      <c r="H37" s="114"/>
    </row>
    <row r="38" spans="2:10" s="110" customFormat="1" ht="21.75" customHeight="1" x14ac:dyDescent="0.55000000000000004">
      <c r="B38" s="132" t="s">
        <v>136</v>
      </c>
      <c r="C38" s="133"/>
      <c r="D38" s="133"/>
      <c r="E38" s="134"/>
      <c r="F38" s="174">
        <f>DATA!P36</f>
        <v>4.2647058823529411</v>
      </c>
      <c r="G38" s="186">
        <f>DATA!P37</f>
        <v>0.44781107551989929</v>
      </c>
      <c r="H38" s="200" t="str">
        <f>IF(F38&gt;4.5,"มากที่สุด",IF(F38&gt;3.5,"มาก",IF(F38&gt;2.5,"ปานกลาง",IF(F38&gt;1.5,"น้อย",IF(F38&lt;=1.5,"น้อยที่สุด")))))</f>
        <v>มาก</v>
      </c>
    </row>
    <row r="39" spans="2:10" s="110" customFormat="1" ht="21.75" customHeight="1" x14ac:dyDescent="0.55000000000000004">
      <c r="B39" s="123" t="s">
        <v>35</v>
      </c>
      <c r="C39" s="124"/>
      <c r="D39" s="124"/>
      <c r="E39" s="125"/>
      <c r="F39" s="175"/>
      <c r="G39" s="187"/>
      <c r="H39" s="201"/>
    </row>
    <row r="40" spans="2:10" s="110" customFormat="1" ht="21.75" customHeight="1" x14ac:dyDescent="0.55000000000000004">
      <c r="B40" s="215" t="s">
        <v>137</v>
      </c>
      <c r="C40" s="198"/>
      <c r="D40" s="198"/>
      <c r="E40" s="199"/>
      <c r="F40" s="186">
        <f>DATA!Q36</f>
        <v>4.4117647058823533</v>
      </c>
      <c r="G40" s="186">
        <f>DATA!Q37</f>
        <v>0.49955416843564265</v>
      </c>
      <c r="H40" s="200" t="str">
        <f>IF(F40&gt;4.5,"มากที่สุด",IF(F40&gt;3.5,"มาก",IF(F40&gt;2.5,"ปานกลาง",IF(F40&gt;1.5,"น้อย",IF(F40&lt;=1.5,"น้อยที่สุด")))))</f>
        <v>มาก</v>
      </c>
    </row>
    <row r="41" spans="2:10" s="110" customFormat="1" ht="21.75" customHeight="1" x14ac:dyDescent="0.55000000000000004">
      <c r="B41" s="208" t="s">
        <v>138</v>
      </c>
      <c r="C41" s="209"/>
      <c r="D41" s="209"/>
      <c r="E41" s="210"/>
      <c r="F41" s="187"/>
      <c r="G41" s="187"/>
      <c r="H41" s="201"/>
    </row>
    <row r="42" spans="2:10" s="110" customFormat="1" ht="21.75" customHeight="1" x14ac:dyDescent="0.55000000000000004">
      <c r="B42" s="146" t="s">
        <v>139</v>
      </c>
      <c r="C42" s="147"/>
      <c r="D42" s="147"/>
      <c r="E42" s="148"/>
      <c r="F42" s="115">
        <f>DATA!R36</f>
        <v>4.382352941176471</v>
      </c>
      <c r="G42" s="115">
        <f>DATA!R37</f>
        <v>0.49327021805638088</v>
      </c>
      <c r="H42" s="116" t="str">
        <f>IF(F42&gt;4.5,"มากที่สุด",IF(F42&gt;3.5,"มาก",IF(F42&gt;2.5,"ปานกลาง",IF(F42&gt;1.5,"น้อย",IF(F42&lt;=1.5,"น้อยที่สุด")))))</f>
        <v>มาก</v>
      </c>
    </row>
    <row r="43" spans="2:10" s="110" customFormat="1" ht="21.75" customHeight="1" x14ac:dyDescent="0.55000000000000004">
      <c r="B43" s="179" t="s">
        <v>140</v>
      </c>
      <c r="C43" s="180"/>
      <c r="D43" s="180"/>
      <c r="E43" s="181"/>
      <c r="F43" s="127">
        <f>DATA!S36</f>
        <v>4.1764705882352944</v>
      </c>
      <c r="G43" s="127">
        <f>DATA!S37</f>
        <v>0.57580448256247452</v>
      </c>
      <c r="H43" s="128" t="str">
        <f t="shared" ref="H43" si="3">IF(F43&gt;4.5,"มากที่สุด",IF(F43&gt;3.5,"มาก",IF(F43&gt;2.5,"ปานกลาง",IF(F43&gt;1.5,"น้อย",IF(F43&lt;=1.5,"น้อยที่สุด")))))</f>
        <v>มาก</v>
      </c>
    </row>
    <row r="44" spans="2:10" s="110" customFormat="1" ht="21.75" customHeight="1" x14ac:dyDescent="0.55000000000000004">
      <c r="B44" s="204" t="s">
        <v>37</v>
      </c>
      <c r="C44" s="205"/>
      <c r="D44" s="205"/>
      <c r="E44" s="206"/>
      <c r="F44" s="115">
        <f>DATA!T36</f>
        <v>4.4411764705882355</v>
      </c>
      <c r="G44" s="115">
        <f>DATA!T37</f>
        <v>0.50399473726137811</v>
      </c>
      <c r="H44" s="116" t="str">
        <f t="shared" ref="H44:H45" si="4">IF(F44&gt;4.5,"มากที่สุด",IF(F44&gt;3.5,"มาก",IF(F44&gt;2.5,"ปานกลาง",IF(F44&gt;1.5,"น้อย",IF(F44&lt;=1.5,"น้อยที่สุด")))))</f>
        <v>มาก</v>
      </c>
    </row>
    <row r="45" spans="2:10" s="110" customFormat="1" ht="21.75" customHeight="1" x14ac:dyDescent="0.55000000000000004">
      <c r="B45" s="207" t="s">
        <v>38</v>
      </c>
      <c r="C45" s="180"/>
      <c r="D45" s="180"/>
      <c r="E45" s="181"/>
      <c r="F45" s="127">
        <f>DATA!U36</f>
        <v>4.4411764705882355</v>
      </c>
      <c r="G45" s="127">
        <f>DATA!U37</f>
        <v>0.50399473726137811</v>
      </c>
      <c r="H45" s="128" t="str">
        <f t="shared" si="4"/>
        <v>มาก</v>
      </c>
    </row>
    <row r="46" spans="2:10" s="110" customFormat="1" ht="21.75" customHeight="1" x14ac:dyDescent="0.55000000000000004">
      <c r="B46" s="208" t="s">
        <v>39</v>
      </c>
      <c r="C46" s="209"/>
      <c r="D46" s="209"/>
      <c r="E46" s="210"/>
      <c r="F46" s="115">
        <f>DATA!V36</f>
        <v>4.4117647058823533</v>
      </c>
      <c r="G46" s="115">
        <f>DATA!V37</f>
        <v>0.49955416843564265</v>
      </c>
      <c r="H46" s="116" t="str">
        <f t="shared" ref="H46:H47" si="5">IF(F46&gt;4.5,"มากที่สุด",IF(F46&gt;3.5,"มาก",IF(F46&gt;2.5,"ปานกลาง",IF(F46&gt;1.5,"น้อย",IF(F46&lt;=1.5,"น้อยที่สุด")))))</f>
        <v>มาก</v>
      </c>
    </row>
    <row r="47" spans="2:10" s="110" customFormat="1" ht="21.75" customHeight="1" x14ac:dyDescent="0.55000000000000004">
      <c r="B47" s="179" t="s">
        <v>141</v>
      </c>
      <c r="C47" s="180"/>
      <c r="D47" s="180"/>
      <c r="E47" s="181"/>
      <c r="F47" s="115">
        <f>DATA!W36</f>
        <v>4.3235294117647056</v>
      </c>
      <c r="G47" s="115">
        <f>DATA!W37</f>
        <v>0.76754580300774011</v>
      </c>
      <c r="H47" s="116" t="str">
        <f t="shared" si="5"/>
        <v>มาก</v>
      </c>
    </row>
    <row r="48" spans="2:10" s="110" customFormat="1" ht="21.75" customHeight="1" x14ac:dyDescent="0.55000000000000004">
      <c r="B48" s="211" t="s">
        <v>143</v>
      </c>
      <c r="C48" s="212"/>
      <c r="D48" s="212"/>
      <c r="E48" s="213"/>
      <c r="F48" s="117">
        <f>DATA!W39</f>
        <v>4.3566176470588234</v>
      </c>
      <c r="G48" s="117">
        <f>DATA!W38</f>
        <v>0.54470984264685396</v>
      </c>
      <c r="H48" s="118" t="str">
        <f>IF(F48&gt;4.5,"มากที่สุด",IF(F48&gt;3.5,"มาก",IF(F48&gt;2.5,"ปานกลาง",IF(F48&gt;1.5,"น้อย",IF(F48&lt;=1.5,"น้อยที่สุด")))))</f>
        <v>มาก</v>
      </c>
      <c r="J48" s="119"/>
    </row>
    <row r="49" spans="2:9" s="120" customFormat="1" ht="24" x14ac:dyDescent="0.55000000000000004">
      <c r="B49" s="47"/>
      <c r="C49" s="47"/>
      <c r="D49" s="47"/>
      <c r="E49" s="47"/>
      <c r="F49" s="47"/>
      <c r="G49" s="47"/>
      <c r="H49" s="47"/>
      <c r="I49" s="46"/>
    </row>
    <row r="50" spans="2:9" s="1" customFormat="1" ht="24" x14ac:dyDescent="0.55000000000000004">
      <c r="B50" s="58"/>
      <c r="C50" s="214" t="s">
        <v>186</v>
      </c>
      <c r="D50" s="214"/>
      <c r="E50" s="214"/>
      <c r="F50" s="214"/>
      <c r="G50" s="214"/>
      <c r="H50" s="214"/>
    </row>
    <row r="51" spans="2:9" s="1" customFormat="1" ht="24" x14ac:dyDescent="0.55000000000000004">
      <c r="B51" s="202" t="s">
        <v>223</v>
      </c>
      <c r="C51" s="203"/>
      <c r="D51" s="203"/>
      <c r="E51" s="203"/>
      <c r="F51" s="203"/>
      <c r="G51" s="203"/>
      <c r="H51" s="203"/>
    </row>
    <row r="52" spans="2:9" s="1" customFormat="1" ht="24" x14ac:dyDescent="0.55000000000000004">
      <c r="B52" s="121"/>
      <c r="C52" s="202" t="s">
        <v>229</v>
      </c>
      <c r="D52" s="202"/>
      <c r="E52" s="202"/>
      <c r="F52" s="202"/>
      <c r="G52" s="202"/>
      <c r="H52" s="202"/>
    </row>
    <row r="53" spans="2:9" s="1" customFormat="1" ht="24" x14ac:dyDescent="0.55000000000000004">
      <c r="B53" s="121" t="s">
        <v>230</v>
      </c>
      <c r="C53" s="122"/>
      <c r="D53" s="122"/>
      <c r="E53" s="122"/>
      <c r="F53" s="122"/>
      <c r="G53" s="122"/>
      <c r="H53" s="122"/>
    </row>
    <row r="54" spans="2:9" s="1" customFormat="1" ht="24" x14ac:dyDescent="0.55000000000000004">
      <c r="B54" s="202" t="s">
        <v>231</v>
      </c>
      <c r="C54" s="203"/>
      <c r="D54" s="203"/>
      <c r="E54" s="203"/>
      <c r="F54" s="203"/>
      <c r="G54" s="203"/>
      <c r="H54" s="203"/>
    </row>
    <row r="55" spans="2:9" s="1" customFormat="1" ht="24" x14ac:dyDescent="0.55000000000000004">
      <c r="B55" s="1" t="s">
        <v>232</v>
      </c>
      <c r="F55" s="18"/>
      <c r="G55" s="18"/>
      <c r="H55" s="18"/>
    </row>
  </sheetData>
  <mergeCells count="48">
    <mergeCell ref="H38:H39"/>
    <mergeCell ref="H13:H14"/>
    <mergeCell ref="B16:E16"/>
    <mergeCell ref="B13:E13"/>
    <mergeCell ref="B15:E15"/>
    <mergeCell ref="B25:H25"/>
    <mergeCell ref="B18:E18"/>
    <mergeCell ref="C20:H20"/>
    <mergeCell ref="B21:H21"/>
    <mergeCell ref="C22:H22"/>
    <mergeCell ref="B17:E17"/>
    <mergeCell ref="F13:F14"/>
    <mergeCell ref="G13:G14"/>
    <mergeCell ref="B35:E36"/>
    <mergeCell ref="B37:E37"/>
    <mergeCell ref="B33:H33"/>
    <mergeCell ref="B54:H54"/>
    <mergeCell ref="B43:E43"/>
    <mergeCell ref="F40:F41"/>
    <mergeCell ref="G40:G41"/>
    <mergeCell ref="H40:H41"/>
    <mergeCell ref="B44:E44"/>
    <mergeCell ref="B51:H51"/>
    <mergeCell ref="C52:H52"/>
    <mergeCell ref="B45:E45"/>
    <mergeCell ref="B46:E46"/>
    <mergeCell ref="B47:E47"/>
    <mergeCell ref="B48:E48"/>
    <mergeCell ref="C50:H50"/>
    <mergeCell ref="B40:E40"/>
    <mergeCell ref="B41:E41"/>
    <mergeCell ref="H35:H36"/>
    <mergeCell ref="B1:H1"/>
    <mergeCell ref="B4:E5"/>
    <mergeCell ref="F4:F5"/>
    <mergeCell ref="G4:G5"/>
    <mergeCell ref="H4:H5"/>
    <mergeCell ref="B12:E12"/>
    <mergeCell ref="B9:E9"/>
    <mergeCell ref="F10:F11"/>
    <mergeCell ref="G10:G11"/>
    <mergeCell ref="H10:H11"/>
    <mergeCell ref="F38:F39"/>
    <mergeCell ref="B6:E6"/>
    <mergeCell ref="B8:E8"/>
    <mergeCell ref="F35:F36"/>
    <mergeCell ref="G35:G36"/>
    <mergeCell ref="G38:G39"/>
  </mergeCells>
  <pageMargins left="0.70866141732283472" right="0" top="0.74803149606299213" bottom="0.74803149606299213" header="0.31496062992125984" footer="0.31496062992125984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3" r:id="rId4">
          <objectPr defaultSize="0" autoPict="0" r:id="rId5">
            <anchor moveWithCells="1" sizeWithCells="1">
              <from>
                <xdr:col>5</xdr:col>
                <xdr:colOff>152400</xdr:colOff>
                <xdr:row>3</xdr:row>
                <xdr:rowOff>123825</xdr:rowOff>
              </from>
              <to>
                <xdr:col>5</xdr:col>
                <xdr:colOff>285750</xdr:colOff>
                <xdr:row>3</xdr:row>
                <xdr:rowOff>238125</xdr:rowOff>
              </to>
            </anchor>
          </objectPr>
        </oleObject>
      </mc:Choice>
      <mc:Fallback>
        <oleObject progId="Equation.3" shapeId="8193" r:id="rId4"/>
      </mc:Fallback>
    </mc:AlternateContent>
    <mc:AlternateContent xmlns:mc="http://schemas.openxmlformats.org/markup-compatibility/2006">
      <mc:Choice Requires="x14">
        <oleObject progId="Equation.3" shapeId="8197" r:id="rId6">
          <objectPr defaultSize="0" autoPict="0" r:id="rId5">
            <anchor moveWithCells="1" sizeWithCells="1">
              <from>
                <xdr:col>5</xdr:col>
                <xdr:colOff>152400</xdr:colOff>
                <xdr:row>34</xdr:row>
                <xdr:rowOff>152400</xdr:rowOff>
              </from>
              <to>
                <xdr:col>5</xdr:col>
                <xdr:colOff>285750</xdr:colOff>
                <xdr:row>35</xdr:row>
                <xdr:rowOff>9525</xdr:rowOff>
              </to>
            </anchor>
          </objectPr>
        </oleObject>
      </mc:Choice>
      <mc:Fallback>
        <oleObject progId="Equation.3" shapeId="8197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4A31C-2322-45D4-A096-25CE3E07F866}">
  <sheetPr>
    <tabColor theme="3" tint="0.39997558519241921"/>
  </sheetPr>
  <dimension ref="A1:H19"/>
  <sheetViews>
    <sheetView workbookViewId="0">
      <selection activeCell="C21" sqref="C21"/>
    </sheetView>
  </sheetViews>
  <sheetFormatPr defaultRowHeight="24" x14ac:dyDescent="0.55000000000000004"/>
  <cols>
    <col min="1" max="1" width="6.625" style="6" customWidth="1"/>
    <col min="2" max="2" width="4.5" style="6" customWidth="1"/>
    <col min="3" max="3" width="71.5" style="6" customWidth="1"/>
    <col min="4" max="16384" width="9" style="6"/>
  </cols>
  <sheetData>
    <row r="1" spans="1:8" x14ac:dyDescent="0.55000000000000004">
      <c r="B1" s="190" t="s">
        <v>185</v>
      </c>
      <c r="C1" s="190"/>
      <c r="D1" s="190"/>
      <c r="E1" s="46"/>
      <c r="F1" s="46"/>
      <c r="G1" s="46"/>
      <c r="H1" s="46"/>
    </row>
    <row r="3" spans="1:8" s="1" customFormat="1" x14ac:dyDescent="0.55000000000000004">
      <c r="A3" s="10" t="s">
        <v>160</v>
      </c>
    </row>
    <row r="4" spans="1:8" s="1" customFormat="1" x14ac:dyDescent="0.55000000000000004">
      <c r="B4" s="20" t="s">
        <v>144</v>
      </c>
      <c r="C4" s="20" t="s">
        <v>0</v>
      </c>
      <c r="D4" s="149" t="s">
        <v>145</v>
      </c>
    </row>
    <row r="5" spans="1:8" s="1" customFormat="1" x14ac:dyDescent="0.55000000000000004">
      <c r="B5" s="152">
        <v>1</v>
      </c>
      <c r="C5" s="151" t="s">
        <v>146</v>
      </c>
      <c r="D5" s="153">
        <v>1</v>
      </c>
    </row>
    <row r="6" spans="1:8" s="1" customFormat="1" x14ac:dyDescent="0.55000000000000004">
      <c r="B6" s="152">
        <v>2</v>
      </c>
      <c r="C6" s="151" t="s">
        <v>147</v>
      </c>
      <c r="D6" s="153">
        <v>1</v>
      </c>
    </row>
    <row r="7" spans="1:8" s="1" customFormat="1" x14ac:dyDescent="0.55000000000000004">
      <c r="B7" s="152">
        <v>3</v>
      </c>
      <c r="C7" s="151" t="s">
        <v>148</v>
      </c>
      <c r="D7" s="153">
        <v>1</v>
      </c>
    </row>
    <row r="8" spans="1:8" s="1" customFormat="1" x14ac:dyDescent="0.55000000000000004">
      <c r="B8" s="218">
        <v>4</v>
      </c>
      <c r="C8" s="156" t="s">
        <v>149</v>
      </c>
      <c r="D8" s="222">
        <v>1</v>
      </c>
    </row>
    <row r="9" spans="1:8" s="1" customFormat="1" x14ac:dyDescent="0.55000000000000004">
      <c r="B9" s="219"/>
      <c r="C9" s="156" t="s">
        <v>150</v>
      </c>
      <c r="D9" s="223"/>
    </row>
    <row r="10" spans="1:8" s="1" customFormat="1" x14ac:dyDescent="0.55000000000000004">
      <c r="B10" s="219"/>
      <c r="C10" s="156" t="s">
        <v>159</v>
      </c>
      <c r="D10" s="223"/>
    </row>
    <row r="11" spans="1:8" s="1" customFormat="1" x14ac:dyDescent="0.55000000000000004">
      <c r="B11" s="219"/>
      <c r="C11" s="156" t="s">
        <v>151</v>
      </c>
      <c r="D11" s="223"/>
    </row>
    <row r="12" spans="1:8" s="1" customFormat="1" x14ac:dyDescent="0.55000000000000004">
      <c r="B12" s="220"/>
      <c r="C12" s="157" t="s">
        <v>152</v>
      </c>
      <c r="D12" s="223"/>
    </row>
    <row r="13" spans="1:8" s="1" customFormat="1" x14ac:dyDescent="0.55000000000000004">
      <c r="B13" s="220"/>
      <c r="C13" s="157" t="s">
        <v>153</v>
      </c>
      <c r="D13" s="223"/>
    </row>
    <row r="14" spans="1:8" s="1" customFormat="1" x14ac:dyDescent="0.55000000000000004">
      <c r="B14" s="220"/>
      <c r="C14" s="157" t="s">
        <v>154</v>
      </c>
      <c r="D14" s="223"/>
    </row>
    <row r="15" spans="1:8" s="1" customFormat="1" x14ac:dyDescent="0.55000000000000004">
      <c r="B15" s="220"/>
      <c r="C15" s="157" t="s">
        <v>155</v>
      </c>
      <c r="D15" s="223"/>
    </row>
    <row r="16" spans="1:8" s="1" customFormat="1" x14ac:dyDescent="0.55000000000000004">
      <c r="B16" s="220"/>
      <c r="C16" s="157" t="s">
        <v>156</v>
      </c>
      <c r="D16" s="223"/>
    </row>
    <row r="17" spans="2:4" s="1" customFormat="1" x14ac:dyDescent="0.55000000000000004">
      <c r="B17" s="220"/>
      <c r="C17" s="154" t="s">
        <v>158</v>
      </c>
      <c r="D17" s="223"/>
    </row>
    <row r="18" spans="2:4" s="1" customFormat="1" x14ac:dyDescent="0.55000000000000004">
      <c r="B18" s="221"/>
      <c r="C18" s="155" t="s">
        <v>157</v>
      </c>
      <c r="D18" s="224"/>
    </row>
    <row r="19" spans="2:4" s="1" customFormat="1" x14ac:dyDescent="0.55000000000000004">
      <c r="B19" s="216" t="s">
        <v>10</v>
      </c>
      <c r="C19" s="217"/>
      <c r="D19" s="150">
        <f>SUM(D5:D18)</f>
        <v>4</v>
      </c>
    </row>
  </sheetData>
  <mergeCells count="4">
    <mergeCell ref="B19:C19"/>
    <mergeCell ref="B8:B18"/>
    <mergeCell ref="D8:D18"/>
    <mergeCell ref="B1:D1"/>
  </mergeCells>
  <pageMargins left="0.31496062992125984" right="0" top="0.74803149606299213" bottom="0.74803149606299213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B1:J95"/>
  <sheetViews>
    <sheetView workbookViewId="0">
      <selection activeCell="E7" sqref="E7"/>
    </sheetView>
  </sheetViews>
  <sheetFormatPr defaultRowHeight="24" x14ac:dyDescent="0.55000000000000004"/>
  <cols>
    <col min="1" max="1" width="2.5" style="1" customWidth="1"/>
    <col min="2" max="2" width="3.125" style="1" customWidth="1"/>
    <col min="3" max="3" width="58" style="1" customWidth="1"/>
    <col min="4" max="4" width="6" style="1" customWidth="1"/>
    <col min="5" max="5" width="5.875" style="1" customWidth="1"/>
    <col min="6" max="6" width="10.875" style="1" customWidth="1"/>
    <col min="7" max="9" width="9.125" style="1" customWidth="1"/>
    <col min="10" max="255" width="9" style="1"/>
    <col min="256" max="256" width="4.625" style="1" customWidth="1"/>
    <col min="257" max="257" width="3.125" style="1" customWidth="1"/>
    <col min="258" max="258" width="59.375" style="1" customWidth="1"/>
    <col min="259" max="259" width="9.875" style="1" customWidth="1"/>
    <col min="260" max="260" width="8.875" style="1" customWidth="1"/>
    <col min="261" max="261" width="13.125" style="1" customWidth="1"/>
    <col min="262" max="262" width="10.625" style="1" customWidth="1"/>
    <col min="263" max="265" width="9.125" style="1" customWidth="1"/>
    <col min="266" max="511" width="9" style="1"/>
    <col min="512" max="512" width="4.625" style="1" customWidth="1"/>
    <col min="513" max="513" width="3.125" style="1" customWidth="1"/>
    <col min="514" max="514" width="59.375" style="1" customWidth="1"/>
    <col min="515" max="515" width="9.875" style="1" customWidth="1"/>
    <col min="516" max="516" width="8.875" style="1" customWidth="1"/>
    <col min="517" max="517" width="13.125" style="1" customWidth="1"/>
    <col min="518" max="518" width="10.625" style="1" customWidth="1"/>
    <col min="519" max="521" width="9.125" style="1" customWidth="1"/>
    <col min="522" max="767" width="9" style="1"/>
    <col min="768" max="768" width="4.625" style="1" customWidth="1"/>
    <col min="769" max="769" width="3.125" style="1" customWidth="1"/>
    <col min="770" max="770" width="59.375" style="1" customWidth="1"/>
    <col min="771" max="771" width="9.875" style="1" customWidth="1"/>
    <col min="772" max="772" width="8.875" style="1" customWidth="1"/>
    <col min="773" max="773" width="13.125" style="1" customWidth="1"/>
    <col min="774" max="774" width="10.625" style="1" customWidth="1"/>
    <col min="775" max="777" width="9.125" style="1" customWidth="1"/>
    <col min="778" max="1023" width="9" style="1"/>
    <col min="1024" max="1024" width="4.625" style="1" customWidth="1"/>
    <col min="1025" max="1025" width="3.125" style="1" customWidth="1"/>
    <col min="1026" max="1026" width="59.375" style="1" customWidth="1"/>
    <col min="1027" max="1027" width="9.875" style="1" customWidth="1"/>
    <col min="1028" max="1028" width="8.875" style="1" customWidth="1"/>
    <col min="1029" max="1029" width="13.125" style="1" customWidth="1"/>
    <col min="1030" max="1030" width="10.625" style="1" customWidth="1"/>
    <col min="1031" max="1033" width="9.125" style="1" customWidth="1"/>
    <col min="1034" max="1279" width="9" style="1"/>
    <col min="1280" max="1280" width="4.625" style="1" customWidth="1"/>
    <col min="1281" max="1281" width="3.125" style="1" customWidth="1"/>
    <col min="1282" max="1282" width="59.375" style="1" customWidth="1"/>
    <col min="1283" max="1283" width="9.875" style="1" customWidth="1"/>
    <col min="1284" max="1284" width="8.875" style="1" customWidth="1"/>
    <col min="1285" max="1285" width="13.125" style="1" customWidth="1"/>
    <col min="1286" max="1286" width="10.625" style="1" customWidth="1"/>
    <col min="1287" max="1289" width="9.125" style="1" customWidth="1"/>
    <col min="1290" max="1535" width="9" style="1"/>
    <col min="1536" max="1536" width="4.625" style="1" customWidth="1"/>
    <col min="1537" max="1537" width="3.125" style="1" customWidth="1"/>
    <col min="1538" max="1538" width="59.375" style="1" customWidth="1"/>
    <col min="1539" max="1539" width="9.875" style="1" customWidth="1"/>
    <col min="1540" max="1540" width="8.875" style="1" customWidth="1"/>
    <col min="1541" max="1541" width="13.125" style="1" customWidth="1"/>
    <col min="1542" max="1542" width="10.625" style="1" customWidth="1"/>
    <col min="1543" max="1545" width="9.125" style="1" customWidth="1"/>
    <col min="1546" max="1791" width="9" style="1"/>
    <col min="1792" max="1792" width="4.625" style="1" customWidth="1"/>
    <col min="1793" max="1793" width="3.125" style="1" customWidth="1"/>
    <col min="1794" max="1794" width="59.375" style="1" customWidth="1"/>
    <col min="1795" max="1795" width="9.875" style="1" customWidth="1"/>
    <col min="1796" max="1796" width="8.875" style="1" customWidth="1"/>
    <col min="1797" max="1797" width="13.125" style="1" customWidth="1"/>
    <col min="1798" max="1798" width="10.625" style="1" customWidth="1"/>
    <col min="1799" max="1801" width="9.125" style="1" customWidth="1"/>
    <col min="1802" max="2047" width="9" style="1"/>
    <col min="2048" max="2048" width="4.625" style="1" customWidth="1"/>
    <col min="2049" max="2049" width="3.125" style="1" customWidth="1"/>
    <col min="2050" max="2050" width="59.375" style="1" customWidth="1"/>
    <col min="2051" max="2051" width="9.875" style="1" customWidth="1"/>
    <col min="2052" max="2052" width="8.875" style="1" customWidth="1"/>
    <col min="2053" max="2053" width="13.125" style="1" customWidth="1"/>
    <col min="2054" max="2054" width="10.625" style="1" customWidth="1"/>
    <col min="2055" max="2057" width="9.125" style="1" customWidth="1"/>
    <col min="2058" max="2303" width="9" style="1"/>
    <col min="2304" max="2304" width="4.625" style="1" customWidth="1"/>
    <col min="2305" max="2305" width="3.125" style="1" customWidth="1"/>
    <col min="2306" max="2306" width="59.375" style="1" customWidth="1"/>
    <col min="2307" max="2307" width="9.875" style="1" customWidth="1"/>
    <col min="2308" max="2308" width="8.875" style="1" customWidth="1"/>
    <col min="2309" max="2309" width="13.125" style="1" customWidth="1"/>
    <col min="2310" max="2310" width="10.625" style="1" customWidth="1"/>
    <col min="2311" max="2313" width="9.125" style="1" customWidth="1"/>
    <col min="2314" max="2559" width="9" style="1"/>
    <col min="2560" max="2560" width="4.625" style="1" customWidth="1"/>
    <col min="2561" max="2561" width="3.125" style="1" customWidth="1"/>
    <col min="2562" max="2562" width="59.375" style="1" customWidth="1"/>
    <col min="2563" max="2563" width="9.875" style="1" customWidth="1"/>
    <col min="2564" max="2564" width="8.875" style="1" customWidth="1"/>
    <col min="2565" max="2565" width="13.125" style="1" customWidth="1"/>
    <col min="2566" max="2566" width="10.625" style="1" customWidth="1"/>
    <col min="2567" max="2569" width="9.125" style="1" customWidth="1"/>
    <col min="2570" max="2815" width="9" style="1"/>
    <col min="2816" max="2816" width="4.625" style="1" customWidth="1"/>
    <col min="2817" max="2817" width="3.125" style="1" customWidth="1"/>
    <col min="2818" max="2818" width="59.375" style="1" customWidth="1"/>
    <col min="2819" max="2819" width="9.875" style="1" customWidth="1"/>
    <col min="2820" max="2820" width="8.875" style="1" customWidth="1"/>
    <col min="2821" max="2821" width="13.125" style="1" customWidth="1"/>
    <col min="2822" max="2822" width="10.625" style="1" customWidth="1"/>
    <col min="2823" max="2825" width="9.125" style="1" customWidth="1"/>
    <col min="2826" max="3071" width="9" style="1"/>
    <col min="3072" max="3072" width="4.625" style="1" customWidth="1"/>
    <col min="3073" max="3073" width="3.125" style="1" customWidth="1"/>
    <col min="3074" max="3074" width="59.375" style="1" customWidth="1"/>
    <col min="3075" max="3075" width="9.875" style="1" customWidth="1"/>
    <col min="3076" max="3076" width="8.875" style="1" customWidth="1"/>
    <col min="3077" max="3077" width="13.125" style="1" customWidth="1"/>
    <col min="3078" max="3078" width="10.625" style="1" customWidth="1"/>
    <col min="3079" max="3081" width="9.125" style="1" customWidth="1"/>
    <col min="3082" max="3327" width="9" style="1"/>
    <col min="3328" max="3328" width="4.625" style="1" customWidth="1"/>
    <col min="3329" max="3329" width="3.125" style="1" customWidth="1"/>
    <col min="3330" max="3330" width="59.375" style="1" customWidth="1"/>
    <col min="3331" max="3331" width="9.875" style="1" customWidth="1"/>
    <col min="3332" max="3332" width="8.875" style="1" customWidth="1"/>
    <col min="3333" max="3333" width="13.125" style="1" customWidth="1"/>
    <col min="3334" max="3334" width="10.625" style="1" customWidth="1"/>
    <col min="3335" max="3337" width="9.125" style="1" customWidth="1"/>
    <col min="3338" max="3583" width="9" style="1"/>
    <col min="3584" max="3584" width="4.625" style="1" customWidth="1"/>
    <col min="3585" max="3585" width="3.125" style="1" customWidth="1"/>
    <col min="3586" max="3586" width="59.375" style="1" customWidth="1"/>
    <col min="3587" max="3587" width="9.875" style="1" customWidth="1"/>
    <col min="3588" max="3588" width="8.875" style="1" customWidth="1"/>
    <col min="3589" max="3589" width="13.125" style="1" customWidth="1"/>
    <col min="3590" max="3590" width="10.625" style="1" customWidth="1"/>
    <col min="3591" max="3593" width="9.125" style="1" customWidth="1"/>
    <col min="3594" max="3839" width="9" style="1"/>
    <col min="3840" max="3840" width="4.625" style="1" customWidth="1"/>
    <col min="3841" max="3841" width="3.125" style="1" customWidth="1"/>
    <col min="3842" max="3842" width="59.375" style="1" customWidth="1"/>
    <col min="3843" max="3843" width="9.875" style="1" customWidth="1"/>
    <col min="3844" max="3844" width="8.875" style="1" customWidth="1"/>
    <col min="3845" max="3845" width="13.125" style="1" customWidth="1"/>
    <col min="3846" max="3846" width="10.625" style="1" customWidth="1"/>
    <col min="3847" max="3849" width="9.125" style="1" customWidth="1"/>
    <col min="3850" max="4095" width="9" style="1"/>
    <col min="4096" max="4096" width="4.625" style="1" customWidth="1"/>
    <col min="4097" max="4097" width="3.125" style="1" customWidth="1"/>
    <col min="4098" max="4098" width="59.375" style="1" customWidth="1"/>
    <col min="4099" max="4099" width="9.875" style="1" customWidth="1"/>
    <col min="4100" max="4100" width="8.875" style="1" customWidth="1"/>
    <col min="4101" max="4101" width="13.125" style="1" customWidth="1"/>
    <col min="4102" max="4102" width="10.625" style="1" customWidth="1"/>
    <col min="4103" max="4105" width="9.125" style="1" customWidth="1"/>
    <col min="4106" max="4351" width="9" style="1"/>
    <col min="4352" max="4352" width="4.625" style="1" customWidth="1"/>
    <col min="4353" max="4353" width="3.125" style="1" customWidth="1"/>
    <col min="4354" max="4354" width="59.375" style="1" customWidth="1"/>
    <col min="4355" max="4355" width="9.875" style="1" customWidth="1"/>
    <col min="4356" max="4356" width="8.875" style="1" customWidth="1"/>
    <col min="4357" max="4357" width="13.125" style="1" customWidth="1"/>
    <col min="4358" max="4358" width="10.625" style="1" customWidth="1"/>
    <col min="4359" max="4361" width="9.125" style="1" customWidth="1"/>
    <col min="4362" max="4607" width="9" style="1"/>
    <col min="4608" max="4608" width="4.625" style="1" customWidth="1"/>
    <col min="4609" max="4609" width="3.125" style="1" customWidth="1"/>
    <col min="4610" max="4610" width="59.375" style="1" customWidth="1"/>
    <col min="4611" max="4611" width="9.875" style="1" customWidth="1"/>
    <col min="4612" max="4612" width="8.875" style="1" customWidth="1"/>
    <col min="4613" max="4613" width="13.125" style="1" customWidth="1"/>
    <col min="4614" max="4614" width="10.625" style="1" customWidth="1"/>
    <col min="4615" max="4617" width="9.125" style="1" customWidth="1"/>
    <col min="4618" max="4863" width="9" style="1"/>
    <col min="4864" max="4864" width="4.625" style="1" customWidth="1"/>
    <col min="4865" max="4865" width="3.125" style="1" customWidth="1"/>
    <col min="4866" max="4866" width="59.375" style="1" customWidth="1"/>
    <col min="4867" max="4867" width="9.875" style="1" customWidth="1"/>
    <col min="4868" max="4868" width="8.875" style="1" customWidth="1"/>
    <col min="4869" max="4869" width="13.125" style="1" customWidth="1"/>
    <col min="4870" max="4870" width="10.625" style="1" customWidth="1"/>
    <col min="4871" max="4873" width="9.125" style="1" customWidth="1"/>
    <col min="4874" max="5119" width="9" style="1"/>
    <col min="5120" max="5120" width="4.625" style="1" customWidth="1"/>
    <col min="5121" max="5121" width="3.125" style="1" customWidth="1"/>
    <col min="5122" max="5122" width="59.375" style="1" customWidth="1"/>
    <col min="5123" max="5123" width="9.875" style="1" customWidth="1"/>
    <col min="5124" max="5124" width="8.875" style="1" customWidth="1"/>
    <col min="5125" max="5125" width="13.125" style="1" customWidth="1"/>
    <col min="5126" max="5126" width="10.625" style="1" customWidth="1"/>
    <col min="5127" max="5129" width="9.125" style="1" customWidth="1"/>
    <col min="5130" max="5375" width="9" style="1"/>
    <col min="5376" max="5376" width="4.625" style="1" customWidth="1"/>
    <col min="5377" max="5377" width="3.125" style="1" customWidth="1"/>
    <col min="5378" max="5378" width="59.375" style="1" customWidth="1"/>
    <col min="5379" max="5379" width="9.875" style="1" customWidth="1"/>
    <col min="5380" max="5380" width="8.875" style="1" customWidth="1"/>
    <col min="5381" max="5381" width="13.125" style="1" customWidth="1"/>
    <col min="5382" max="5382" width="10.625" style="1" customWidth="1"/>
    <col min="5383" max="5385" width="9.125" style="1" customWidth="1"/>
    <col min="5386" max="5631" width="9" style="1"/>
    <col min="5632" max="5632" width="4.625" style="1" customWidth="1"/>
    <col min="5633" max="5633" width="3.125" style="1" customWidth="1"/>
    <col min="5634" max="5634" width="59.375" style="1" customWidth="1"/>
    <col min="5635" max="5635" width="9.875" style="1" customWidth="1"/>
    <col min="5636" max="5636" width="8.875" style="1" customWidth="1"/>
    <col min="5637" max="5637" width="13.125" style="1" customWidth="1"/>
    <col min="5638" max="5638" width="10.625" style="1" customWidth="1"/>
    <col min="5639" max="5641" width="9.125" style="1" customWidth="1"/>
    <col min="5642" max="5887" width="9" style="1"/>
    <col min="5888" max="5888" width="4.625" style="1" customWidth="1"/>
    <col min="5889" max="5889" width="3.125" style="1" customWidth="1"/>
    <col min="5890" max="5890" width="59.375" style="1" customWidth="1"/>
    <col min="5891" max="5891" width="9.875" style="1" customWidth="1"/>
    <col min="5892" max="5892" width="8.875" style="1" customWidth="1"/>
    <col min="5893" max="5893" width="13.125" style="1" customWidth="1"/>
    <col min="5894" max="5894" width="10.625" style="1" customWidth="1"/>
    <col min="5895" max="5897" width="9.125" style="1" customWidth="1"/>
    <col min="5898" max="6143" width="9" style="1"/>
    <col min="6144" max="6144" width="4.625" style="1" customWidth="1"/>
    <col min="6145" max="6145" width="3.125" style="1" customWidth="1"/>
    <col min="6146" max="6146" width="59.375" style="1" customWidth="1"/>
    <col min="6147" max="6147" width="9.875" style="1" customWidth="1"/>
    <col min="6148" max="6148" width="8.875" style="1" customWidth="1"/>
    <col min="6149" max="6149" width="13.125" style="1" customWidth="1"/>
    <col min="6150" max="6150" width="10.625" style="1" customWidth="1"/>
    <col min="6151" max="6153" width="9.125" style="1" customWidth="1"/>
    <col min="6154" max="6399" width="9" style="1"/>
    <col min="6400" max="6400" width="4.625" style="1" customWidth="1"/>
    <col min="6401" max="6401" width="3.125" style="1" customWidth="1"/>
    <col min="6402" max="6402" width="59.375" style="1" customWidth="1"/>
    <col min="6403" max="6403" width="9.875" style="1" customWidth="1"/>
    <col min="6404" max="6404" width="8.875" style="1" customWidth="1"/>
    <col min="6405" max="6405" width="13.125" style="1" customWidth="1"/>
    <col min="6406" max="6406" width="10.625" style="1" customWidth="1"/>
    <col min="6407" max="6409" width="9.125" style="1" customWidth="1"/>
    <col min="6410" max="6655" width="9" style="1"/>
    <col min="6656" max="6656" width="4.625" style="1" customWidth="1"/>
    <col min="6657" max="6657" width="3.125" style="1" customWidth="1"/>
    <col min="6658" max="6658" width="59.375" style="1" customWidth="1"/>
    <col min="6659" max="6659" width="9.875" style="1" customWidth="1"/>
    <col min="6660" max="6660" width="8.875" style="1" customWidth="1"/>
    <col min="6661" max="6661" width="13.125" style="1" customWidth="1"/>
    <col min="6662" max="6662" width="10.625" style="1" customWidth="1"/>
    <col min="6663" max="6665" width="9.125" style="1" customWidth="1"/>
    <col min="6666" max="6911" width="9" style="1"/>
    <col min="6912" max="6912" width="4.625" style="1" customWidth="1"/>
    <col min="6913" max="6913" width="3.125" style="1" customWidth="1"/>
    <col min="6914" max="6914" width="59.375" style="1" customWidth="1"/>
    <col min="6915" max="6915" width="9.875" style="1" customWidth="1"/>
    <col min="6916" max="6916" width="8.875" style="1" customWidth="1"/>
    <col min="6917" max="6917" width="13.125" style="1" customWidth="1"/>
    <col min="6918" max="6918" width="10.625" style="1" customWidth="1"/>
    <col min="6919" max="6921" width="9.125" style="1" customWidth="1"/>
    <col min="6922" max="7167" width="9" style="1"/>
    <col min="7168" max="7168" width="4.625" style="1" customWidth="1"/>
    <col min="7169" max="7169" width="3.125" style="1" customWidth="1"/>
    <col min="7170" max="7170" width="59.375" style="1" customWidth="1"/>
    <col min="7171" max="7171" width="9.875" style="1" customWidth="1"/>
    <col min="7172" max="7172" width="8.875" style="1" customWidth="1"/>
    <col min="7173" max="7173" width="13.125" style="1" customWidth="1"/>
    <col min="7174" max="7174" width="10.625" style="1" customWidth="1"/>
    <col min="7175" max="7177" width="9.125" style="1" customWidth="1"/>
    <col min="7178" max="7423" width="9" style="1"/>
    <col min="7424" max="7424" width="4.625" style="1" customWidth="1"/>
    <col min="7425" max="7425" width="3.125" style="1" customWidth="1"/>
    <col min="7426" max="7426" width="59.375" style="1" customWidth="1"/>
    <col min="7427" max="7427" width="9.875" style="1" customWidth="1"/>
    <col min="7428" max="7428" width="8.875" style="1" customWidth="1"/>
    <col min="7429" max="7429" width="13.125" style="1" customWidth="1"/>
    <col min="7430" max="7430" width="10.625" style="1" customWidth="1"/>
    <col min="7431" max="7433" width="9.125" style="1" customWidth="1"/>
    <col min="7434" max="7679" width="9" style="1"/>
    <col min="7680" max="7680" width="4.625" style="1" customWidth="1"/>
    <col min="7681" max="7681" width="3.125" style="1" customWidth="1"/>
    <col min="7682" max="7682" width="59.375" style="1" customWidth="1"/>
    <col min="7683" max="7683" width="9.875" style="1" customWidth="1"/>
    <col min="7684" max="7684" width="8.875" style="1" customWidth="1"/>
    <col min="7685" max="7685" width="13.125" style="1" customWidth="1"/>
    <col min="7686" max="7686" width="10.625" style="1" customWidth="1"/>
    <col min="7687" max="7689" width="9.125" style="1" customWidth="1"/>
    <col min="7690" max="7935" width="9" style="1"/>
    <col min="7936" max="7936" width="4.625" style="1" customWidth="1"/>
    <col min="7937" max="7937" width="3.125" style="1" customWidth="1"/>
    <col min="7938" max="7938" width="59.375" style="1" customWidth="1"/>
    <col min="7939" max="7939" width="9.875" style="1" customWidth="1"/>
    <col min="7940" max="7940" width="8.875" style="1" customWidth="1"/>
    <col min="7941" max="7941" width="13.125" style="1" customWidth="1"/>
    <col min="7942" max="7942" width="10.625" style="1" customWidth="1"/>
    <col min="7943" max="7945" width="9.125" style="1" customWidth="1"/>
    <col min="7946" max="8191" width="9" style="1"/>
    <col min="8192" max="8192" width="4.625" style="1" customWidth="1"/>
    <col min="8193" max="8193" width="3.125" style="1" customWidth="1"/>
    <col min="8194" max="8194" width="59.375" style="1" customWidth="1"/>
    <col min="8195" max="8195" width="9.875" style="1" customWidth="1"/>
    <col min="8196" max="8196" width="8.875" style="1" customWidth="1"/>
    <col min="8197" max="8197" width="13.125" style="1" customWidth="1"/>
    <col min="8198" max="8198" width="10.625" style="1" customWidth="1"/>
    <col min="8199" max="8201" width="9.125" style="1" customWidth="1"/>
    <col min="8202" max="8447" width="9" style="1"/>
    <col min="8448" max="8448" width="4.625" style="1" customWidth="1"/>
    <col min="8449" max="8449" width="3.125" style="1" customWidth="1"/>
    <col min="8450" max="8450" width="59.375" style="1" customWidth="1"/>
    <col min="8451" max="8451" width="9.875" style="1" customWidth="1"/>
    <col min="8452" max="8452" width="8.875" style="1" customWidth="1"/>
    <col min="8453" max="8453" width="13.125" style="1" customWidth="1"/>
    <col min="8454" max="8454" width="10.625" style="1" customWidth="1"/>
    <col min="8455" max="8457" width="9.125" style="1" customWidth="1"/>
    <col min="8458" max="8703" width="9" style="1"/>
    <col min="8704" max="8704" width="4.625" style="1" customWidth="1"/>
    <col min="8705" max="8705" width="3.125" style="1" customWidth="1"/>
    <col min="8706" max="8706" width="59.375" style="1" customWidth="1"/>
    <col min="8707" max="8707" width="9.875" style="1" customWidth="1"/>
    <col min="8708" max="8708" width="8.875" style="1" customWidth="1"/>
    <col min="8709" max="8709" width="13.125" style="1" customWidth="1"/>
    <col min="8710" max="8710" width="10.625" style="1" customWidth="1"/>
    <col min="8711" max="8713" width="9.125" style="1" customWidth="1"/>
    <col min="8714" max="8959" width="9" style="1"/>
    <col min="8960" max="8960" width="4.625" style="1" customWidth="1"/>
    <col min="8961" max="8961" width="3.125" style="1" customWidth="1"/>
    <col min="8962" max="8962" width="59.375" style="1" customWidth="1"/>
    <col min="8963" max="8963" width="9.875" style="1" customWidth="1"/>
    <col min="8964" max="8964" width="8.875" style="1" customWidth="1"/>
    <col min="8965" max="8965" width="13.125" style="1" customWidth="1"/>
    <col min="8966" max="8966" width="10.625" style="1" customWidth="1"/>
    <col min="8967" max="8969" width="9.125" style="1" customWidth="1"/>
    <col min="8970" max="9215" width="9" style="1"/>
    <col min="9216" max="9216" width="4.625" style="1" customWidth="1"/>
    <col min="9217" max="9217" width="3.125" style="1" customWidth="1"/>
    <col min="9218" max="9218" width="59.375" style="1" customWidth="1"/>
    <col min="9219" max="9219" width="9.875" style="1" customWidth="1"/>
    <col min="9220" max="9220" width="8.875" style="1" customWidth="1"/>
    <col min="9221" max="9221" width="13.125" style="1" customWidth="1"/>
    <col min="9222" max="9222" width="10.625" style="1" customWidth="1"/>
    <col min="9223" max="9225" width="9.125" style="1" customWidth="1"/>
    <col min="9226" max="9471" width="9" style="1"/>
    <col min="9472" max="9472" width="4.625" style="1" customWidth="1"/>
    <col min="9473" max="9473" width="3.125" style="1" customWidth="1"/>
    <col min="9474" max="9474" width="59.375" style="1" customWidth="1"/>
    <col min="9475" max="9475" width="9.875" style="1" customWidth="1"/>
    <col min="9476" max="9476" width="8.875" style="1" customWidth="1"/>
    <col min="9477" max="9477" width="13.125" style="1" customWidth="1"/>
    <col min="9478" max="9478" width="10.625" style="1" customWidth="1"/>
    <col min="9479" max="9481" width="9.125" style="1" customWidth="1"/>
    <col min="9482" max="9727" width="9" style="1"/>
    <col min="9728" max="9728" width="4.625" style="1" customWidth="1"/>
    <col min="9729" max="9729" width="3.125" style="1" customWidth="1"/>
    <col min="9730" max="9730" width="59.375" style="1" customWidth="1"/>
    <col min="9731" max="9731" width="9.875" style="1" customWidth="1"/>
    <col min="9732" max="9732" width="8.875" style="1" customWidth="1"/>
    <col min="9733" max="9733" width="13.125" style="1" customWidth="1"/>
    <col min="9734" max="9734" width="10.625" style="1" customWidth="1"/>
    <col min="9735" max="9737" width="9.125" style="1" customWidth="1"/>
    <col min="9738" max="9983" width="9" style="1"/>
    <col min="9984" max="9984" width="4.625" style="1" customWidth="1"/>
    <col min="9985" max="9985" width="3.125" style="1" customWidth="1"/>
    <col min="9986" max="9986" width="59.375" style="1" customWidth="1"/>
    <col min="9987" max="9987" width="9.875" style="1" customWidth="1"/>
    <col min="9988" max="9988" width="8.875" style="1" customWidth="1"/>
    <col min="9989" max="9989" width="13.125" style="1" customWidth="1"/>
    <col min="9990" max="9990" width="10.625" style="1" customWidth="1"/>
    <col min="9991" max="9993" width="9.125" style="1" customWidth="1"/>
    <col min="9994" max="10239" width="9" style="1"/>
    <col min="10240" max="10240" width="4.625" style="1" customWidth="1"/>
    <col min="10241" max="10241" width="3.125" style="1" customWidth="1"/>
    <col min="10242" max="10242" width="59.375" style="1" customWidth="1"/>
    <col min="10243" max="10243" width="9.875" style="1" customWidth="1"/>
    <col min="10244" max="10244" width="8.875" style="1" customWidth="1"/>
    <col min="10245" max="10245" width="13.125" style="1" customWidth="1"/>
    <col min="10246" max="10246" width="10.625" style="1" customWidth="1"/>
    <col min="10247" max="10249" width="9.125" style="1" customWidth="1"/>
    <col min="10250" max="10495" width="9" style="1"/>
    <col min="10496" max="10496" width="4.625" style="1" customWidth="1"/>
    <col min="10497" max="10497" width="3.125" style="1" customWidth="1"/>
    <col min="10498" max="10498" width="59.375" style="1" customWidth="1"/>
    <col min="10499" max="10499" width="9.875" style="1" customWidth="1"/>
    <col min="10500" max="10500" width="8.875" style="1" customWidth="1"/>
    <col min="10501" max="10501" width="13.125" style="1" customWidth="1"/>
    <col min="10502" max="10502" width="10.625" style="1" customWidth="1"/>
    <col min="10503" max="10505" width="9.125" style="1" customWidth="1"/>
    <col min="10506" max="10751" width="9" style="1"/>
    <col min="10752" max="10752" width="4.625" style="1" customWidth="1"/>
    <col min="10753" max="10753" width="3.125" style="1" customWidth="1"/>
    <col min="10754" max="10754" width="59.375" style="1" customWidth="1"/>
    <col min="10755" max="10755" width="9.875" style="1" customWidth="1"/>
    <col min="10756" max="10756" width="8.875" style="1" customWidth="1"/>
    <col min="10757" max="10757" width="13.125" style="1" customWidth="1"/>
    <col min="10758" max="10758" width="10.625" style="1" customWidth="1"/>
    <col min="10759" max="10761" width="9.125" style="1" customWidth="1"/>
    <col min="10762" max="11007" width="9" style="1"/>
    <col min="11008" max="11008" width="4.625" style="1" customWidth="1"/>
    <col min="11009" max="11009" width="3.125" style="1" customWidth="1"/>
    <col min="11010" max="11010" width="59.375" style="1" customWidth="1"/>
    <col min="11011" max="11011" width="9.875" style="1" customWidth="1"/>
    <col min="11012" max="11012" width="8.875" style="1" customWidth="1"/>
    <col min="11013" max="11013" width="13.125" style="1" customWidth="1"/>
    <col min="11014" max="11014" width="10.625" style="1" customWidth="1"/>
    <col min="11015" max="11017" width="9.125" style="1" customWidth="1"/>
    <col min="11018" max="11263" width="9" style="1"/>
    <col min="11264" max="11264" width="4.625" style="1" customWidth="1"/>
    <col min="11265" max="11265" width="3.125" style="1" customWidth="1"/>
    <col min="11266" max="11266" width="59.375" style="1" customWidth="1"/>
    <col min="11267" max="11267" width="9.875" style="1" customWidth="1"/>
    <col min="11268" max="11268" width="8.875" style="1" customWidth="1"/>
    <col min="11269" max="11269" width="13.125" style="1" customWidth="1"/>
    <col min="11270" max="11270" width="10.625" style="1" customWidth="1"/>
    <col min="11271" max="11273" width="9.125" style="1" customWidth="1"/>
    <col min="11274" max="11519" width="9" style="1"/>
    <col min="11520" max="11520" width="4.625" style="1" customWidth="1"/>
    <col min="11521" max="11521" width="3.125" style="1" customWidth="1"/>
    <col min="11522" max="11522" width="59.375" style="1" customWidth="1"/>
    <col min="11523" max="11523" width="9.875" style="1" customWidth="1"/>
    <col min="11524" max="11524" width="8.875" style="1" customWidth="1"/>
    <col min="11525" max="11525" width="13.125" style="1" customWidth="1"/>
    <col min="11526" max="11526" width="10.625" style="1" customWidth="1"/>
    <col min="11527" max="11529" width="9.125" style="1" customWidth="1"/>
    <col min="11530" max="11775" width="9" style="1"/>
    <col min="11776" max="11776" width="4.625" style="1" customWidth="1"/>
    <col min="11777" max="11777" width="3.125" style="1" customWidth="1"/>
    <col min="11778" max="11778" width="59.375" style="1" customWidth="1"/>
    <col min="11779" max="11779" width="9.875" style="1" customWidth="1"/>
    <col min="11780" max="11780" width="8.875" style="1" customWidth="1"/>
    <col min="11781" max="11781" width="13.125" style="1" customWidth="1"/>
    <col min="11782" max="11782" width="10.625" style="1" customWidth="1"/>
    <col min="11783" max="11785" width="9.125" style="1" customWidth="1"/>
    <col min="11786" max="12031" width="9" style="1"/>
    <col min="12032" max="12032" width="4.625" style="1" customWidth="1"/>
    <col min="12033" max="12033" width="3.125" style="1" customWidth="1"/>
    <col min="12034" max="12034" width="59.375" style="1" customWidth="1"/>
    <col min="12035" max="12035" width="9.875" style="1" customWidth="1"/>
    <col min="12036" max="12036" width="8.875" style="1" customWidth="1"/>
    <col min="12037" max="12037" width="13.125" style="1" customWidth="1"/>
    <col min="12038" max="12038" width="10.625" style="1" customWidth="1"/>
    <col min="12039" max="12041" width="9.125" style="1" customWidth="1"/>
    <col min="12042" max="12287" width="9" style="1"/>
    <col min="12288" max="12288" width="4.625" style="1" customWidth="1"/>
    <col min="12289" max="12289" width="3.125" style="1" customWidth="1"/>
    <col min="12290" max="12290" width="59.375" style="1" customWidth="1"/>
    <col min="12291" max="12291" width="9.875" style="1" customWidth="1"/>
    <col min="12292" max="12292" width="8.875" style="1" customWidth="1"/>
    <col min="12293" max="12293" width="13.125" style="1" customWidth="1"/>
    <col min="12294" max="12294" width="10.625" style="1" customWidth="1"/>
    <col min="12295" max="12297" width="9.125" style="1" customWidth="1"/>
    <col min="12298" max="12543" width="9" style="1"/>
    <col min="12544" max="12544" width="4.625" style="1" customWidth="1"/>
    <col min="12545" max="12545" width="3.125" style="1" customWidth="1"/>
    <col min="12546" max="12546" width="59.375" style="1" customWidth="1"/>
    <col min="12547" max="12547" width="9.875" style="1" customWidth="1"/>
    <col min="12548" max="12548" width="8.875" style="1" customWidth="1"/>
    <col min="12549" max="12549" width="13.125" style="1" customWidth="1"/>
    <col min="12550" max="12550" width="10.625" style="1" customWidth="1"/>
    <col min="12551" max="12553" width="9.125" style="1" customWidth="1"/>
    <col min="12554" max="12799" width="9" style="1"/>
    <col min="12800" max="12800" width="4.625" style="1" customWidth="1"/>
    <col min="12801" max="12801" width="3.125" style="1" customWidth="1"/>
    <col min="12802" max="12802" width="59.375" style="1" customWidth="1"/>
    <col min="12803" max="12803" width="9.875" style="1" customWidth="1"/>
    <col min="12804" max="12804" width="8.875" style="1" customWidth="1"/>
    <col min="12805" max="12805" width="13.125" style="1" customWidth="1"/>
    <col min="12806" max="12806" width="10.625" style="1" customWidth="1"/>
    <col min="12807" max="12809" width="9.125" style="1" customWidth="1"/>
    <col min="12810" max="13055" width="9" style="1"/>
    <col min="13056" max="13056" width="4.625" style="1" customWidth="1"/>
    <col min="13057" max="13057" width="3.125" style="1" customWidth="1"/>
    <col min="13058" max="13058" width="59.375" style="1" customWidth="1"/>
    <col min="13059" max="13059" width="9.875" style="1" customWidth="1"/>
    <col min="13060" max="13060" width="8.875" style="1" customWidth="1"/>
    <col min="13061" max="13061" width="13.125" style="1" customWidth="1"/>
    <col min="13062" max="13062" width="10.625" style="1" customWidth="1"/>
    <col min="13063" max="13065" width="9.125" style="1" customWidth="1"/>
    <col min="13066" max="13311" width="9" style="1"/>
    <col min="13312" max="13312" width="4.625" style="1" customWidth="1"/>
    <col min="13313" max="13313" width="3.125" style="1" customWidth="1"/>
    <col min="13314" max="13314" width="59.375" style="1" customWidth="1"/>
    <col min="13315" max="13315" width="9.875" style="1" customWidth="1"/>
    <col min="13316" max="13316" width="8.875" style="1" customWidth="1"/>
    <col min="13317" max="13317" width="13.125" style="1" customWidth="1"/>
    <col min="13318" max="13318" width="10.625" style="1" customWidth="1"/>
    <col min="13319" max="13321" width="9.125" style="1" customWidth="1"/>
    <col min="13322" max="13567" width="9" style="1"/>
    <col min="13568" max="13568" width="4.625" style="1" customWidth="1"/>
    <col min="13569" max="13569" width="3.125" style="1" customWidth="1"/>
    <col min="13570" max="13570" width="59.375" style="1" customWidth="1"/>
    <col min="13571" max="13571" width="9.875" style="1" customWidth="1"/>
    <col min="13572" max="13572" width="8.875" style="1" customWidth="1"/>
    <col min="13573" max="13573" width="13.125" style="1" customWidth="1"/>
    <col min="13574" max="13574" width="10.625" style="1" customWidth="1"/>
    <col min="13575" max="13577" width="9.125" style="1" customWidth="1"/>
    <col min="13578" max="13823" width="9" style="1"/>
    <col min="13824" max="13824" width="4.625" style="1" customWidth="1"/>
    <col min="13825" max="13825" width="3.125" style="1" customWidth="1"/>
    <col min="13826" max="13826" width="59.375" style="1" customWidth="1"/>
    <col min="13827" max="13827" width="9.875" style="1" customWidth="1"/>
    <col min="13828" max="13828" width="8.875" style="1" customWidth="1"/>
    <col min="13829" max="13829" width="13.125" style="1" customWidth="1"/>
    <col min="13830" max="13830" width="10.625" style="1" customWidth="1"/>
    <col min="13831" max="13833" width="9.125" style="1" customWidth="1"/>
    <col min="13834" max="14079" width="9" style="1"/>
    <col min="14080" max="14080" width="4.625" style="1" customWidth="1"/>
    <col min="14081" max="14081" width="3.125" style="1" customWidth="1"/>
    <col min="14082" max="14082" width="59.375" style="1" customWidth="1"/>
    <col min="14083" max="14083" width="9.875" style="1" customWidth="1"/>
    <col min="14084" max="14084" width="8.875" style="1" customWidth="1"/>
    <col min="14085" max="14085" width="13.125" style="1" customWidth="1"/>
    <col min="14086" max="14086" width="10.625" style="1" customWidth="1"/>
    <col min="14087" max="14089" width="9.125" style="1" customWidth="1"/>
    <col min="14090" max="14335" width="9" style="1"/>
    <col min="14336" max="14336" width="4.625" style="1" customWidth="1"/>
    <col min="14337" max="14337" width="3.125" style="1" customWidth="1"/>
    <col min="14338" max="14338" width="59.375" style="1" customWidth="1"/>
    <col min="14339" max="14339" width="9.875" style="1" customWidth="1"/>
    <col min="14340" max="14340" width="8.875" style="1" customWidth="1"/>
    <col min="14341" max="14341" width="13.125" style="1" customWidth="1"/>
    <col min="14342" max="14342" width="10.625" style="1" customWidth="1"/>
    <col min="14343" max="14345" width="9.125" style="1" customWidth="1"/>
    <col min="14346" max="14591" width="9" style="1"/>
    <col min="14592" max="14592" width="4.625" style="1" customWidth="1"/>
    <col min="14593" max="14593" width="3.125" style="1" customWidth="1"/>
    <col min="14594" max="14594" width="59.375" style="1" customWidth="1"/>
    <col min="14595" max="14595" width="9.875" style="1" customWidth="1"/>
    <col min="14596" max="14596" width="8.875" style="1" customWidth="1"/>
    <col min="14597" max="14597" width="13.125" style="1" customWidth="1"/>
    <col min="14598" max="14598" width="10.625" style="1" customWidth="1"/>
    <col min="14599" max="14601" width="9.125" style="1" customWidth="1"/>
    <col min="14602" max="14847" width="9" style="1"/>
    <col min="14848" max="14848" width="4.625" style="1" customWidth="1"/>
    <col min="14849" max="14849" width="3.125" style="1" customWidth="1"/>
    <col min="14850" max="14850" width="59.375" style="1" customWidth="1"/>
    <col min="14851" max="14851" width="9.875" style="1" customWidth="1"/>
    <col min="14852" max="14852" width="8.875" style="1" customWidth="1"/>
    <col min="14853" max="14853" width="13.125" style="1" customWidth="1"/>
    <col min="14854" max="14854" width="10.625" style="1" customWidth="1"/>
    <col min="14855" max="14857" width="9.125" style="1" customWidth="1"/>
    <col min="14858" max="15103" width="9" style="1"/>
    <col min="15104" max="15104" width="4.625" style="1" customWidth="1"/>
    <col min="15105" max="15105" width="3.125" style="1" customWidth="1"/>
    <col min="15106" max="15106" width="59.375" style="1" customWidth="1"/>
    <col min="15107" max="15107" width="9.875" style="1" customWidth="1"/>
    <col min="15108" max="15108" width="8.875" style="1" customWidth="1"/>
    <col min="15109" max="15109" width="13.125" style="1" customWidth="1"/>
    <col min="15110" max="15110" width="10.625" style="1" customWidth="1"/>
    <col min="15111" max="15113" width="9.125" style="1" customWidth="1"/>
    <col min="15114" max="15359" width="9" style="1"/>
    <col min="15360" max="15360" width="4.625" style="1" customWidth="1"/>
    <col min="15361" max="15361" width="3.125" style="1" customWidth="1"/>
    <col min="15362" max="15362" width="59.375" style="1" customWidth="1"/>
    <col min="15363" max="15363" width="9.875" style="1" customWidth="1"/>
    <col min="15364" max="15364" width="8.875" style="1" customWidth="1"/>
    <col min="15365" max="15365" width="13.125" style="1" customWidth="1"/>
    <col min="15366" max="15366" width="10.625" style="1" customWidth="1"/>
    <col min="15367" max="15369" width="9.125" style="1" customWidth="1"/>
    <col min="15370" max="15615" width="9" style="1"/>
    <col min="15616" max="15616" width="4.625" style="1" customWidth="1"/>
    <col min="15617" max="15617" width="3.125" style="1" customWidth="1"/>
    <col min="15618" max="15618" width="59.375" style="1" customWidth="1"/>
    <col min="15619" max="15619" width="9.875" style="1" customWidth="1"/>
    <col min="15620" max="15620" width="8.875" style="1" customWidth="1"/>
    <col min="15621" max="15621" width="13.125" style="1" customWidth="1"/>
    <col min="15622" max="15622" width="10.625" style="1" customWidth="1"/>
    <col min="15623" max="15625" width="9.125" style="1" customWidth="1"/>
    <col min="15626" max="15871" width="9" style="1"/>
    <col min="15872" max="15872" width="4.625" style="1" customWidth="1"/>
    <col min="15873" max="15873" width="3.125" style="1" customWidth="1"/>
    <col min="15874" max="15874" width="59.375" style="1" customWidth="1"/>
    <col min="15875" max="15875" width="9.875" style="1" customWidth="1"/>
    <col min="15876" max="15876" width="8.875" style="1" customWidth="1"/>
    <col min="15877" max="15877" width="13.125" style="1" customWidth="1"/>
    <col min="15878" max="15878" width="10.625" style="1" customWidth="1"/>
    <col min="15879" max="15881" width="9.125" style="1" customWidth="1"/>
    <col min="15882" max="16127" width="9" style="1"/>
    <col min="16128" max="16128" width="4.625" style="1" customWidth="1"/>
    <col min="16129" max="16129" width="3.125" style="1" customWidth="1"/>
    <col min="16130" max="16130" width="59.375" style="1" customWidth="1"/>
    <col min="16131" max="16131" width="9.875" style="1" customWidth="1"/>
    <col min="16132" max="16132" width="8.875" style="1" customWidth="1"/>
    <col min="16133" max="16133" width="13.125" style="1" customWidth="1"/>
    <col min="16134" max="16134" width="10.625" style="1" customWidth="1"/>
    <col min="16135" max="16137" width="9.125" style="1" customWidth="1"/>
    <col min="16138" max="16384" width="9" style="1"/>
  </cols>
  <sheetData>
    <row r="1" spans="2:6" x14ac:dyDescent="0.55000000000000004">
      <c r="B1" s="173" t="s">
        <v>8</v>
      </c>
      <c r="C1" s="173"/>
      <c r="D1" s="173"/>
      <c r="E1" s="173"/>
      <c r="F1" s="173"/>
    </row>
    <row r="2" spans="2:6" x14ac:dyDescent="0.55000000000000004">
      <c r="B2" s="65"/>
      <c r="C2" s="65"/>
      <c r="D2" s="65"/>
      <c r="E2" s="65"/>
      <c r="F2" s="65"/>
    </row>
    <row r="3" spans="2:6" x14ac:dyDescent="0.55000000000000004">
      <c r="B3" s="233" t="s">
        <v>54</v>
      </c>
      <c r="C3" s="233"/>
      <c r="D3" s="233"/>
      <c r="E3" s="233"/>
      <c r="F3" s="233"/>
    </row>
    <row r="4" spans="2:6" ht="19.5" customHeight="1" x14ac:dyDescent="0.55000000000000004">
      <c r="B4" s="234" t="s">
        <v>0</v>
      </c>
      <c r="C4" s="235"/>
      <c r="D4" s="236" t="s">
        <v>117</v>
      </c>
      <c r="E4" s="237"/>
      <c r="F4" s="40" t="s">
        <v>7</v>
      </c>
    </row>
    <row r="5" spans="2:6" ht="19.5" customHeight="1" x14ac:dyDescent="0.55000000000000004">
      <c r="B5" s="216"/>
      <c r="C5" s="217"/>
      <c r="D5" s="4" t="s">
        <v>2</v>
      </c>
      <c r="E5" s="20" t="s">
        <v>4</v>
      </c>
      <c r="F5" s="41" t="s">
        <v>3</v>
      </c>
    </row>
    <row r="6" spans="2:6" x14ac:dyDescent="0.55000000000000004">
      <c r="B6" s="19">
        <v>1</v>
      </c>
      <c r="C6" s="21" t="s">
        <v>33</v>
      </c>
      <c r="D6" s="21"/>
      <c r="E6" s="21"/>
      <c r="F6" s="22"/>
    </row>
    <row r="7" spans="2:6" s="17" customFormat="1" ht="23.25" x14ac:dyDescent="0.55000000000000004">
      <c r="B7" s="23"/>
      <c r="C7" s="24" t="s">
        <v>46</v>
      </c>
      <c r="D7" s="36">
        <v>4.2258064516129004</v>
      </c>
      <c r="E7" s="25">
        <v>0.66881374683613404</v>
      </c>
      <c r="F7" s="26">
        <v>1</v>
      </c>
    </row>
    <row r="8" spans="2:6" s="17" customFormat="1" ht="23.25" x14ac:dyDescent="0.55000000000000004">
      <c r="B8" s="23"/>
      <c r="C8" s="32" t="s">
        <v>45</v>
      </c>
      <c r="D8" s="36"/>
      <c r="E8" s="25"/>
      <c r="F8" s="26"/>
    </row>
    <row r="9" spans="2:6" s="17" customFormat="1" ht="23.25" x14ac:dyDescent="0.55000000000000004">
      <c r="B9" s="23"/>
      <c r="C9" s="32" t="s">
        <v>41</v>
      </c>
      <c r="D9" s="37">
        <f>DATA!H36</f>
        <v>4.5</v>
      </c>
      <c r="E9" s="28">
        <v>12.12</v>
      </c>
      <c r="F9" s="29">
        <v>2</v>
      </c>
    </row>
    <row r="10" spans="2:6" s="17" customFormat="1" ht="23.25" x14ac:dyDescent="0.55000000000000004">
      <c r="B10" s="23"/>
      <c r="C10" s="32" t="s">
        <v>42</v>
      </c>
      <c r="D10" s="37">
        <f>DATA!I36</f>
        <v>4.5588235294117645</v>
      </c>
      <c r="E10" s="28">
        <v>12.12</v>
      </c>
      <c r="F10" s="29">
        <v>2</v>
      </c>
    </row>
    <row r="11" spans="2:6" s="17" customFormat="1" ht="23.25" x14ac:dyDescent="0.55000000000000004">
      <c r="B11" s="23"/>
      <c r="C11" s="27" t="s">
        <v>47</v>
      </c>
      <c r="D11" s="225">
        <f>DATA!J36</f>
        <v>4.617647058823529</v>
      </c>
      <c r="E11" s="227">
        <v>9.09</v>
      </c>
      <c r="F11" s="229">
        <v>3</v>
      </c>
    </row>
    <row r="12" spans="2:6" s="17" customFormat="1" ht="19.5" customHeight="1" x14ac:dyDescent="0.55000000000000004">
      <c r="B12" s="23"/>
      <c r="C12" s="71" t="s">
        <v>34</v>
      </c>
      <c r="D12" s="226"/>
      <c r="E12" s="228"/>
      <c r="F12" s="230"/>
    </row>
    <row r="13" spans="2:6" s="17" customFormat="1" ht="23.25" x14ac:dyDescent="0.55000000000000004">
      <c r="B13" s="23"/>
      <c r="C13" s="27" t="s">
        <v>53</v>
      </c>
      <c r="D13" s="38">
        <f>DATA!K36</f>
        <v>3.8529411764705883</v>
      </c>
      <c r="E13" s="30">
        <v>9.09</v>
      </c>
      <c r="F13" s="31">
        <v>3</v>
      </c>
    </row>
    <row r="14" spans="2:6" s="17" customFormat="1" ht="36" customHeight="1" x14ac:dyDescent="0.55000000000000004">
      <c r="B14" s="23"/>
      <c r="C14" s="75" t="s">
        <v>48</v>
      </c>
      <c r="D14" s="76">
        <f>DATA!L36</f>
        <v>4.3235294117647056</v>
      </c>
      <c r="E14" s="30">
        <v>9.09</v>
      </c>
      <c r="F14" s="29">
        <v>3</v>
      </c>
    </row>
    <row r="15" spans="2:6" s="17" customFormat="1" ht="23.25" x14ac:dyDescent="0.55000000000000004">
      <c r="B15" s="23"/>
      <c r="C15" s="32" t="s">
        <v>49</v>
      </c>
      <c r="D15" s="39">
        <f>DATA!M36</f>
        <v>4.5294117647058822</v>
      </c>
      <c r="E15" s="30">
        <v>9.09</v>
      </c>
      <c r="F15" s="33">
        <v>3</v>
      </c>
    </row>
    <row r="16" spans="2:6" s="17" customFormat="1" ht="23.25" x14ac:dyDescent="0.55000000000000004">
      <c r="B16" s="23"/>
      <c r="C16" s="32" t="s">
        <v>50</v>
      </c>
      <c r="D16" s="37">
        <f>DATA!N36</f>
        <v>4.382352941176471</v>
      </c>
      <c r="E16" s="30">
        <v>9.09</v>
      </c>
      <c r="F16" s="29">
        <v>3</v>
      </c>
    </row>
    <row r="17" spans="2:10" s="17" customFormat="1" ht="23.25" x14ac:dyDescent="0.55000000000000004">
      <c r="B17" s="33"/>
      <c r="C17" s="32" t="s">
        <v>51</v>
      </c>
      <c r="D17" s="37">
        <f>DATA!O36</f>
        <v>4.4117647058823533</v>
      </c>
      <c r="E17" s="28">
        <v>9.09</v>
      </c>
      <c r="F17" s="29">
        <v>3</v>
      </c>
    </row>
    <row r="18" spans="2:10" s="17" customFormat="1" ht="23.25" x14ac:dyDescent="0.55000000000000004">
      <c r="B18" s="89"/>
      <c r="C18" s="90"/>
      <c r="D18" s="91"/>
      <c r="E18" s="92"/>
      <c r="F18" s="89"/>
    </row>
    <row r="19" spans="2:10" x14ac:dyDescent="0.55000000000000004">
      <c r="B19" s="161" t="s">
        <v>55</v>
      </c>
      <c r="C19" s="161"/>
      <c r="D19" s="161"/>
      <c r="E19" s="161"/>
      <c r="F19" s="161"/>
      <c r="G19" s="161"/>
      <c r="H19" s="161"/>
      <c r="I19" s="161"/>
      <c r="J19" s="161"/>
    </row>
    <row r="20" spans="2:10" x14ac:dyDescent="0.55000000000000004">
      <c r="B20" s="48" t="s">
        <v>57</v>
      </c>
      <c r="C20" s="48"/>
      <c r="D20" s="48"/>
      <c r="E20" s="48"/>
      <c r="F20" s="48"/>
      <c r="G20" s="48"/>
      <c r="H20" s="48"/>
      <c r="I20" s="48"/>
      <c r="J20" s="48"/>
    </row>
    <row r="21" spans="2:10" x14ac:dyDescent="0.55000000000000004">
      <c r="B21" s="48" t="s">
        <v>56</v>
      </c>
      <c r="C21" s="48"/>
      <c r="D21" s="48"/>
      <c r="E21" s="48"/>
      <c r="F21" s="48"/>
      <c r="G21" s="48"/>
      <c r="H21" s="48"/>
      <c r="I21" s="48"/>
      <c r="J21" s="48"/>
    </row>
    <row r="22" spans="2:10" x14ac:dyDescent="0.55000000000000004">
      <c r="B22" s="48" t="s">
        <v>58</v>
      </c>
      <c r="C22" s="48"/>
      <c r="D22" s="48"/>
      <c r="E22" s="48"/>
      <c r="F22" s="48"/>
      <c r="G22" s="48"/>
      <c r="H22" s="48"/>
      <c r="I22" s="48"/>
      <c r="J22" s="48"/>
    </row>
    <row r="23" spans="2:10" x14ac:dyDescent="0.55000000000000004">
      <c r="B23" s="48"/>
      <c r="C23" s="48"/>
      <c r="D23" s="48"/>
      <c r="E23" s="48"/>
      <c r="F23" s="48"/>
      <c r="G23" s="48"/>
      <c r="H23" s="48"/>
      <c r="I23" s="48"/>
      <c r="J23" s="48"/>
    </row>
    <row r="24" spans="2:10" x14ac:dyDescent="0.55000000000000004">
      <c r="B24" s="48"/>
      <c r="C24" s="48"/>
      <c r="D24" s="48"/>
      <c r="E24" s="48"/>
      <c r="F24" s="48"/>
      <c r="G24" s="48"/>
      <c r="H24" s="48"/>
      <c r="I24" s="48"/>
      <c r="J24" s="48"/>
    </row>
    <row r="25" spans="2:10" x14ac:dyDescent="0.55000000000000004">
      <c r="B25" s="48"/>
      <c r="C25" s="48"/>
      <c r="D25" s="48"/>
      <c r="E25" s="48"/>
      <c r="F25" s="48"/>
      <c r="G25" s="48"/>
      <c r="H25" s="48"/>
      <c r="I25" s="48"/>
      <c r="J25" s="48"/>
    </row>
    <row r="26" spans="2:10" x14ac:dyDescent="0.55000000000000004">
      <c r="B26" s="48"/>
      <c r="C26" s="48"/>
      <c r="D26" s="48"/>
      <c r="E26" s="48"/>
      <c r="F26" s="48"/>
      <c r="G26" s="48"/>
      <c r="H26" s="48"/>
      <c r="I26" s="48"/>
      <c r="J26" s="48"/>
    </row>
    <row r="27" spans="2:10" x14ac:dyDescent="0.55000000000000004">
      <c r="B27" s="48"/>
      <c r="C27" s="48"/>
      <c r="D27" s="48"/>
      <c r="E27" s="48"/>
      <c r="F27" s="48"/>
      <c r="G27" s="48"/>
      <c r="H27" s="48"/>
      <c r="I27" s="48"/>
      <c r="J27" s="48"/>
    </row>
    <row r="28" spans="2:10" x14ac:dyDescent="0.55000000000000004">
      <c r="B28" s="48"/>
      <c r="C28" s="48"/>
      <c r="D28" s="48"/>
      <c r="E28" s="48"/>
      <c r="F28" s="48"/>
      <c r="G28" s="48"/>
      <c r="H28" s="48"/>
      <c r="I28" s="48"/>
      <c r="J28" s="48"/>
    </row>
    <row r="29" spans="2:10" x14ac:dyDescent="0.55000000000000004">
      <c r="B29" s="48"/>
      <c r="C29" s="48"/>
      <c r="D29" s="48"/>
      <c r="E29" s="48"/>
      <c r="F29" s="48"/>
      <c r="G29" s="48"/>
      <c r="H29" s="48"/>
      <c r="I29" s="48"/>
      <c r="J29" s="48"/>
    </row>
    <row r="30" spans="2:10" x14ac:dyDescent="0.55000000000000004">
      <c r="B30" s="48"/>
      <c r="C30" s="48"/>
      <c r="D30" s="48"/>
      <c r="E30" s="48"/>
      <c r="F30" s="48"/>
      <c r="G30" s="48"/>
      <c r="H30" s="48"/>
      <c r="I30" s="48"/>
      <c r="J30" s="48"/>
    </row>
    <row r="31" spans="2:10" x14ac:dyDescent="0.55000000000000004">
      <c r="B31" s="48"/>
      <c r="C31" s="48"/>
      <c r="D31" s="48"/>
      <c r="E31" s="48"/>
      <c r="F31" s="48"/>
      <c r="G31" s="48"/>
      <c r="H31" s="48"/>
      <c r="I31" s="48"/>
      <c r="J31" s="48"/>
    </row>
    <row r="32" spans="2:10" s="17" customFormat="1" ht="23.25" x14ac:dyDescent="0.55000000000000004"/>
    <row r="33" spans="2:6" s="17" customFormat="1" ht="23.25" x14ac:dyDescent="0.55000000000000004"/>
    <row r="34" spans="2:6" s="17" customFormat="1" ht="23.25" x14ac:dyDescent="0.55000000000000004"/>
    <row r="35" spans="2:6" s="17" customFormat="1" ht="23.25" x14ac:dyDescent="0.55000000000000004"/>
    <row r="36" spans="2:6" s="17" customFormat="1" ht="23.25" x14ac:dyDescent="0.55000000000000004">
      <c r="B36" s="173" t="s">
        <v>6</v>
      </c>
      <c r="C36" s="173"/>
      <c r="D36" s="173"/>
      <c r="E36" s="173"/>
      <c r="F36" s="173"/>
    </row>
    <row r="37" spans="2:6" s="17" customFormat="1" ht="23.25" x14ac:dyDescent="0.55000000000000004"/>
    <row r="38" spans="2:6" s="17" customFormat="1" x14ac:dyDescent="0.55000000000000004">
      <c r="B38" s="19">
        <v>2</v>
      </c>
      <c r="C38" s="231" t="s">
        <v>59</v>
      </c>
      <c r="D38" s="232"/>
      <c r="E38" s="232"/>
      <c r="F38" s="232"/>
    </row>
    <row r="39" spans="2:6" s="17" customFormat="1" x14ac:dyDescent="0.55000000000000004">
      <c r="B39" s="82"/>
      <c r="C39" s="84" t="s">
        <v>40</v>
      </c>
      <c r="D39" s="83">
        <v>14</v>
      </c>
      <c r="E39" s="93">
        <v>42.42</v>
      </c>
      <c r="F39" s="88">
        <v>1</v>
      </c>
    </row>
    <row r="40" spans="2:6" s="17" customFormat="1" x14ac:dyDescent="0.55000000000000004">
      <c r="B40" s="82"/>
      <c r="C40" s="85" t="s">
        <v>35</v>
      </c>
      <c r="D40" s="86"/>
      <c r="E40" s="16"/>
      <c r="F40" s="87"/>
    </row>
    <row r="41" spans="2:6" s="17" customFormat="1" ht="23.25" x14ac:dyDescent="0.55000000000000004">
      <c r="B41" s="23"/>
      <c r="C41" s="77" t="s">
        <v>63</v>
      </c>
      <c r="D41" s="78">
        <v>9</v>
      </c>
      <c r="E41" s="79">
        <v>27.27</v>
      </c>
      <c r="F41" s="80">
        <v>2</v>
      </c>
    </row>
    <row r="42" spans="2:6" s="17" customFormat="1" ht="18.75" customHeight="1" x14ac:dyDescent="0.55000000000000004">
      <c r="B42" s="23"/>
      <c r="C42" s="81" t="s">
        <v>62</v>
      </c>
      <c r="D42" s="73"/>
      <c r="E42" s="74"/>
      <c r="F42" s="33"/>
    </row>
    <row r="43" spans="2:6" s="17" customFormat="1" ht="23.25" x14ac:dyDescent="0.55000000000000004">
      <c r="B43" s="23"/>
      <c r="C43" s="72" t="s">
        <v>44</v>
      </c>
      <c r="D43" s="73">
        <v>5</v>
      </c>
      <c r="E43" s="74">
        <v>15.15</v>
      </c>
      <c r="F43" s="33">
        <v>3</v>
      </c>
    </row>
    <row r="44" spans="2:6" s="17" customFormat="1" ht="23.25" x14ac:dyDescent="0.55000000000000004">
      <c r="B44" s="23"/>
      <c r="C44" s="32" t="s">
        <v>36</v>
      </c>
      <c r="D44" s="39">
        <v>1</v>
      </c>
      <c r="E44" s="25">
        <v>3.03</v>
      </c>
      <c r="F44" s="33">
        <v>4</v>
      </c>
    </row>
    <row r="45" spans="2:6" s="17" customFormat="1" ht="23.25" x14ac:dyDescent="0.55000000000000004">
      <c r="B45" s="23"/>
      <c r="C45" s="34" t="s">
        <v>37</v>
      </c>
      <c r="D45" s="39">
        <v>1</v>
      </c>
      <c r="E45" s="30">
        <v>3.03</v>
      </c>
      <c r="F45" s="33">
        <v>4</v>
      </c>
    </row>
    <row r="46" spans="2:6" s="17" customFormat="1" ht="23.25" x14ac:dyDescent="0.55000000000000004">
      <c r="B46" s="23"/>
      <c r="C46" s="34" t="s">
        <v>38</v>
      </c>
      <c r="D46" s="39">
        <v>1</v>
      </c>
      <c r="E46" s="30">
        <v>3.03</v>
      </c>
      <c r="F46" s="33">
        <v>4</v>
      </c>
    </row>
    <row r="47" spans="2:6" s="17" customFormat="1" ht="23.25" x14ac:dyDescent="0.55000000000000004">
      <c r="B47" s="23"/>
      <c r="C47" s="34" t="s">
        <v>39</v>
      </c>
      <c r="D47" s="39">
        <v>1</v>
      </c>
      <c r="E47" s="30">
        <v>3.03</v>
      </c>
      <c r="F47" s="33">
        <v>4</v>
      </c>
    </row>
    <row r="48" spans="2:6" s="17" customFormat="1" ht="23.25" x14ac:dyDescent="0.55000000000000004">
      <c r="B48" s="33"/>
      <c r="C48" s="34" t="s">
        <v>43</v>
      </c>
      <c r="D48" s="39">
        <v>1</v>
      </c>
      <c r="E48" s="28">
        <v>3.03</v>
      </c>
      <c r="F48" s="33">
        <v>4</v>
      </c>
    </row>
    <row r="49" spans="2:10" x14ac:dyDescent="0.55000000000000004">
      <c r="B49" s="12"/>
      <c r="C49" s="13"/>
      <c r="D49" s="14"/>
      <c r="E49" s="14"/>
      <c r="F49" s="15"/>
    </row>
    <row r="50" spans="2:10" x14ac:dyDescent="0.55000000000000004">
      <c r="B50" s="161" t="s">
        <v>60</v>
      </c>
      <c r="C50" s="161"/>
      <c r="D50" s="161"/>
      <c r="E50" s="161"/>
      <c r="F50" s="161"/>
      <c r="G50" s="161"/>
      <c r="H50" s="161"/>
      <c r="I50" s="161"/>
      <c r="J50" s="161"/>
    </row>
    <row r="51" spans="2:10" x14ac:dyDescent="0.55000000000000004">
      <c r="B51" s="48" t="s">
        <v>61</v>
      </c>
      <c r="C51" s="48"/>
      <c r="D51" s="48"/>
      <c r="E51" s="48"/>
      <c r="F51" s="48"/>
      <c r="G51" s="48"/>
      <c r="H51" s="48"/>
      <c r="I51" s="48"/>
      <c r="J51" s="48"/>
    </row>
    <row r="52" spans="2:10" x14ac:dyDescent="0.55000000000000004">
      <c r="B52" s="48" t="s">
        <v>65</v>
      </c>
      <c r="C52" s="48"/>
      <c r="D52" s="48"/>
      <c r="E52" s="48"/>
      <c r="F52" s="48"/>
      <c r="G52" s="48"/>
      <c r="H52" s="48"/>
      <c r="I52" s="48"/>
      <c r="J52" s="48"/>
    </row>
    <row r="53" spans="2:10" x14ac:dyDescent="0.55000000000000004">
      <c r="B53" s="48" t="s">
        <v>64</v>
      </c>
      <c r="C53" s="48"/>
      <c r="D53" s="48"/>
      <c r="E53" s="48"/>
      <c r="F53" s="48"/>
      <c r="G53" s="48"/>
      <c r="H53" s="48"/>
      <c r="I53" s="48"/>
      <c r="J53" s="48"/>
    </row>
    <row r="54" spans="2:10" x14ac:dyDescent="0.55000000000000004">
      <c r="C54" s="47"/>
      <c r="D54" s="47"/>
      <c r="E54" s="47"/>
      <c r="F54" s="47"/>
      <c r="G54" s="47"/>
      <c r="H54" s="47"/>
    </row>
    <row r="55" spans="2:10" x14ac:dyDescent="0.55000000000000004">
      <c r="B55" s="3"/>
      <c r="C55" s="3"/>
    </row>
    <row r="56" spans="2:10" x14ac:dyDescent="0.55000000000000004">
      <c r="B56" s="3"/>
      <c r="C56" s="3"/>
    </row>
    <row r="57" spans="2:10" x14ac:dyDescent="0.55000000000000004">
      <c r="B57" s="3"/>
      <c r="C57" s="3"/>
    </row>
    <row r="58" spans="2:10" x14ac:dyDescent="0.55000000000000004">
      <c r="B58" s="3"/>
      <c r="C58" s="3"/>
    </row>
    <row r="59" spans="2:10" x14ac:dyDescent="0.55000000000000004">
      <c r="B59" s="3"/>
      <c r="C59" s="3"/>
    </row>
    <row r="60" spans="2:10" x14ac:dyDescent="0.55000000000000004">
      <c r="B60" s="3"/>
      <c r="C60" s="3"/>
    </row>
    <row r="61" spans="2:10" x14ac:dyDescent="0.55000000000000004">
      <c r="B61" s="3"/>
      <c r="C61" s="3"/>
    </row>
    <row r="62" spans="2:10" x14ac:dyDescent="0.55000000000000004">
      <c r="B62" s="3"/>
      <c r="C62" s="3"/>
    </row>
    <row r="63" spans="2:10" x14ac:dyDescent="0.55000000000000004">
      <c r="B63" s="3"/>
      <c r="C63" s="3"/>
    </row>
    <row r="64" spans="2:10" x14ac:dyDescent="0.55000000000000004">
      <c r="B64" s="3"/>
      <c r="C64" s="3"/>
    </row>
    <row r="65" spans="2:3" x14ac:dyDescent="0.55000000000000004">
      <c r="B65" s="3"/>
      <c r="C65" s="3"/>
    </row>
    <row r="66" spans="2:3" x14ac:dyDescent="0.55000000000000004">
      <c r="B66" s="3"/>
      <c r="C66" s="3"/>
    </row>
    <row r="67" spans="2:3" x14ac:dyDescent="0.55000000000000004">
      <c r="B67" s="3"/>
      <c r="C67" s="3"/>
    </row>
    <row r="68" spans="2:3" x14ac:dyDescent="0.55000000000000004">
      <c r="B68" s="3"/>
      <c r="C68" s="3"/>
    </row>
    <row r="69" spans="2:3" x14ac:dyDescent="0.55000000000000004">
      <c r="B69" s="3"/>
      <c r="C69" s="3"/>
    </row>
    <row r="70" spans="2:3" x14ac:dyDescent="0.55000000000000004">
      <c r="B70" s="3"/>
      <c r="C70" s="3"/>
    </row>
    <row r="71" spans="2:3" x14ac:dyDescent="0.55000000000000004">
      <c r="B71" s="3"/>
      <c r="C71" s="3"/>
    </row>
    <row r="72" spans="2:3" x14ac:dyDescent="0.55000000000000004">
      <c r="B72" s="3"/>
      <c r="C72" s="3"/>
    </row>
    <row r="73" spans="2:3" x14ac:dyDescent="0.55000000000000004">
      <c r="B73" s="3"/>
      <c r="C73" s="3"/>
    </row>
    <row r="74" spans="2:3" x14ac:dyDescent="0.55000000000000004">
      <c r="B74" s="3"/>
      <c r="C74" s="3"/>
    </row>
    <row r="75" spans="2:3" x14ac:dyDescent="0.55000000000000004">
      <c r="B75" s="3"/>
      <c r="C75" s="3"/>
    </row>
    <row r="76" spans="2:3" x14ac:dyDescent="0.55000000000000004">
      <c r="B76" s="3"/>
      <c r="C76" s="3"/>
    </row>
    <row r="77" spans="2:3" x14ac:dyDescent="0.55000000000000004">
      <c r="B77" s="3"/>
      <c r="C77" s="3"/>
    </row>
    <row r="78" spans="2:3" x14ac:dyDescent="0.55000000000000004">
      <c r="B78" s="3"/>
      <c r="C78" s="3"/>
    </row>
    <row r="79" spans="2:3" x14ac:dyDescent="0.55000000000000004">
      <c r="B79" s="3"/>
      <c r="C79" s="3"/>
    </row>
    <row r="80" spans="2:3" x14ac:dyDescent="0.55000000000000004">
      <c r="B80" s="3"/>
      <c r="C80" s="3"/>
    </row>
    <row r="81" spans="2:3" x14ac:dyDescent="0.55000000000000004">
      <c r="B81" s="3"/>
      <c r="C81" s="3"/>
    </row>
    <row r="82" spans="2:3" x14ac:dyDescent="0.55000000000000004">
      <c r="B82" s="3"/>
      <c r="C82" s="3"/>
    </row>
    <row r="83" spans="2:3" x14ac:dyDescent="0.55000000000000004">
      <c r="B83" s="3"/>
      <c r="C83" s="3"/>
    </row>
    <row r="84" spans="2:3" x14ac:dyDescent="0.55000000000000004">
      <c r="B84" s="3"/>
      <c r="C84" s="3"/>
    </row>
    <row r="85" spans="2:3" x14ac:dyDescent="0.55000000000000004">
      <c r="B85" s="3"/>
      <c r="C85" s="3"/>
    </row>
    <row r="86" spans="2:3" x14ac:dyDescent="0.55000000000000004">
      <c r="B86" s="3"/>
      <c r="C86" s="3"/>
    </row>
    <row r="87" spans="2:3" x14ac:dyDescent="0.55000000000000004">
      <c r="B87" s="3"/>
      <c r="C87" s="3"/>
    </row>
    <row r="88" spans="2:3" x14ac:dyDescent="0.55000000000000004">
      <c r="B88" s="3"/>
      <c r="C88" s="3"/>
    </row>
    <row r="89" spans="2:3" x14ac:dyDescent="0.55000000000000004">
      <c r="B89" s="3"/>
      <c r="C89" s="3"/>
    </row>
    <row r="90" spans="2:3" x14ac:dyDescent="0.55000000000000004">
      <c r="B90" s="3"/>
      <c r="C90" s="3"/>
    </row>
    <row r="91" spans="2:3" x14ac:dyDescent="0.55000000000000004">
      <c r="B91" s="3"/>
      <c r="C91" s="3"/>
    </row>
    <row r="92" spans="2:3" x14ac:dyDescent="0.55000000000000004">
      <c r="B92" s="3"/>
      <c r="C92" s="3"/>
    </row>
    <row r="93" spans="2:3" x14ac:dyDescent="0.55000000000000004">
      <c r="B93" s="3"/>
      <c r="C93" s="3"/>
    </row>
    <row r="94" spans="2:3" x14ac:dyDescent="0.55000000000000004">
      <c r="B94" s="3"/>
      <c r="C94" s="3"/>
    </row>
    <row r="95" spans="2:3" x14ac:dyDescent="0.55000000000000004">
      <c r="B95" s="3"/>
      <c r="C95" s="3"/>
    </row>
  </sheetData>
  <mergeCells count="11">
    <mergeCell ref="B1:F1"/>
    <mergeCell ref="B36:F36"/>
    <mergeCell ref="B3:F3"/>
    <mergeCell ref="B4:C5"/>
    <mergeCell ref="D4:E4"/>
    <mergeCell ref="B19:J19"/>
    <mergeCell ref="B50:J50"/>
    <mergeCell ref="D11:D12"/>
    <mergeCell ref="E11:E12"/>
    <mergeCell ref="F11:F12"/>
    <mergeCell ref="C38:F38"/>
  </mergeCells>
  <pageMargins left="0.70866141732283472" right="0" top="0.74803149606299213" bottom="0.7480314960629921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ข้อมูล</vt:lpstr>
      <vt:lpstr>DATA</vt:lpstr>
      <vt:lpstr>บทสรุป</vt:lpstr>
      <vt:lpstr>ตาราง 1-4</vt:lpstr>
      <vt:lpstr>ตาราง 5-6</vt:lpstr>
      <vt:lpstr>ความต้องการ</vt:lpstr>
      <vt:lpstr>ข้อเสนอแนะ</vt:lpstr>
      <vt:lpstr>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2022-11-25T02:02:18Z</cp:lastPrinted>
  <dcterms:created xsi:type="dcterms:W3CDTF">2014-09-09T02:48:38Z</dcterms:created>
  <dcterms:modified xsi:type="dcterms:W3CDTF">2023-01-12T07:34:54Z</dcterms:modified>
</cp:coreProperties>
</file>