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drawings/drawing7.xml" ContentType="application/vnd.openxmlformats-officedocument.drawing+xml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B7882C3C-4979-44C0-BEAA-DFD615F36D2D}" xr6:coauthVersionLast="36" xr6:coauthVersionMax="36" xr10:uidLastSave="{00000000-0000-0000-0000-000000000000}"/>
  <bookViews>
    <workbookView xWindow="0" yWindow="0" windowWidth="20490" windowHeight="7755" firstSheet="2" activeTab="5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ตาราง1-3" sheetId="2" r:id="rId7"/>
    <sheet name="รวม" sheetId="35" r:id="rId8"/>
    <sheet name="ช่วงอายุ" sheetId="24" r:id="rId9"/>
    <sheet name="Sheet1" sheetId="36" r:id="rId10"/>
    <sheet name="Sheet6" sheetId="29" r:id="rId11"/>
    <sheet name="Sheet7" sheetId="30" r:id="rId12"/>
    <sheet name="Sheet8" sheetId="31" r:id="rId13"/>
    <sheet name="Sheet9" sheetId="32" r:id="rId14"/>
    <sheet name="Sheet10" sheetId="33" r:id="rId15"/>
    <sheet name="Sheet11" sheetId="34" r:id="rId16"/>
    <sheet name="Sheet4" sheetId="27" r:id="rId17"/>
    <sheet name="Sheet5" sheetId="28" r:id="rId18"/>
    <sheet name="ตอนที่ 2" sheetId="14" r:id="rId19"/>
    <sheet name="ข้อเสนอแนะ" sheetId="23" r:id="rId20"/>
  </sheets>
  <definedNames>
    <definedName name="_xlnm._FilterDatabase" localSheetId="4" hidden="1">DATA!$G$1:$G$172</definedName>
    <definedName name="_xlnm._FilterDatabase" localSheetId="14" hidden="1">Sheet10!$E$1:$E$154</definedName>
    <definedName name="_xlnm._FilterDatabase" localSheetId="15" hidden="1">Sheet11!$E$1:$E$143</definedName>
    <definedName name="_xlnm._FilterDatabase" localSheetId="10" hidden="1">Sheet6!$E$1:$E$141</definedName>
    <definedName name="_xlnm._FilterDatabase" localSheetId="11" hidden="1">Sheet7!$E$1:$E$146</definedName>
    <definedName name="_xlnm._FilterDatabase" localSheetId="12" hidden="1">Sheet8!$E$1:$E$143</definedName>
    <definedName name="_xlnm._FilterDatabase" localSheetId="13" hidden="1">Sheet9!$E$1:$E$140</definedName>
  </definedNames>
  <calcPr calcId="191029"/>
</workbook>
</file>

<file path=xl/calcChain.xml><?xml version="1.0" encoding="utf-8"?>
<calcChain xmlns="http://schemas.openxmlformats.org/spreadsheetml/2006/main">
  <c r="Q36" i="36" l="1"/>
  <c r="P36" i="36"/>
  <c r="O36" i="36"/>
  <c r="N36" i="36"/>
  <c r="L36" i="36"/>
  <c r="K36" i="36"/>
  <c r="J36" i="36"/>
  <c r="I36" i="36"/>
  <c r="H36" i="36"/>
  <c r="G36" i="36"/>
  <c r="F36" i="36"/>
  <c r="Q10" i="36"/>
  <c r="Q9" i="36"/>
  <c r="Q8" i="36"/>
  <c r="Q7" i="36"/>
  <c r="P10" i="36"/>
  <c r="P9" i="36"/>
  <c r="P8" i="36"/>
  <c r="P7" i="36"/>
  <c r="O10" i="36"/>
  <c r="O9" i="36"/>
  <c r="O8" i="36"/>
  <c r="O7" i="36"/>
  <c r="N10" i="36"/>
  <c r="N9" i="36"/>
  <c r="N8" i="36"/>
  <c r="N7" i="36"/>
  <c r="L9" i="36"/>
  <c r="L8" i="36"/>
  <c r="L7" i="36"/>
  <c r="K10" i="36"/>
  <c r="K9" i="36"/>
  <c r="K8" i="36"/>
  <c r="K7" i="36"/>
  <c r="J10" i="36"/>
  <c r="J9" i="36"/>
  <c r="J8" i="36"/>
  <c r="J7" i="36"/>
  <c r="I10" i="36"/>
  <c r="I9" i="36"/>
  <c r="I8" i="36"/>
  <c r="I7" i="36"/>
  <c r="H10" i="36"/>
  <c r="H9" i="36"/>
  <c r="H8" i="36"/>
  <c r="H7" i="36"/>
  <c r="G10" i="36"/>
  <c r="G9" i="36"/>
  <c r="G8" i="36"/>
  <c r="G7" i="36"/>
  <c r="P7" i="29"/>
  <c r="F10" i="36" s="1"/>
  <c r="F9" i="36"/>
  <c r="F8" i="36"/>
  <c r="F7" i="36"/>
  <c r="P9" i="34"/>
  <c r="P8" i="34"/>
  <c r="P20" i="33"/>
  <c r="P19" i="33"/>
  <c r="P5" i="32"/>
  <c r="P9" i="31"/>
  <c r="P8" i="31"/>
  <c r="P12" i="30"/>
  <c r="P11" i="30"/>
  <c r="P6" i="29"/>
  <c r="P37" i="1"/>
  <c r="G58" i="35" l="1"/>
  <c r="F58" i="35"/>
  <c r="H58" i="35" s="1"/>
  <c r="G56" i="35"/>
  <c r="F56" i="35"/>
  <c r="H56" i="35" s="1"/>
  <c r="G45" i="35"/>
  <c r="G44" i="35"/>
  <c r="F45" i="35"/>
  <c r="H45" i="35" s="1"/>
  <c r="F44" i="35"/>
  <c r="H44" i="35" s="1"/>
  <c r="F43" i="35"/>
  <c r="H43" i="35" s="1"/>
  <c r="F42" i="35"/>
  <c r="H42" i="35" s="1"/>
  <c r="Q37" i="1"/>
  <c r="P38" i="1"/>
  <c r="G43" i="35" l="1"/>
  <c r="G42" i="35"/>
  <c r="G24" i="35"/>
  <c r="G23" i="35"/>
  <c r="G22" i="35"/>
  <c r="F24" i="35"/>
  <c r="H24" i="35" s="1"/>
  <c r="F23" i="35"/>
  <c r="H23" i="35" s="1"/>
  <c r="F22" i="35"/>
  <c r="H22" i="35" s="1"/>
  <c r="F11" i="35"/>
  <c r="H11" i="35" s="1"/>
  <c r="G11" i="35"/>
  <c r="G10" i="35"/>
  <c r="G9" i="35"/>
  <c r="G8" i="35"/>
  <c r="G7" i="35"/>
  <c r="F10" i="35"/>
  <c r="H10" i="35" s="1"/>
  <c r="F9" i="35"/>
  <c r="H9" i="35" s="1"/>
  <c r="F8" i="35"/>
  <c r="H8" i="35" s="1"/>
  <c r="F7" i="35"/>
  <c r="H7" i="35" s="1"/>
  <c r="Q37" i="24" l="1"/>
  <c r="Q36" i="24"/>
  <c r="Q35" i="24"/>
  <c r="P37" i="24"/>
  <c r="P36" i="24"/>
  <c r="P35" i="24"/>
  <c r="O37" i="24"/>
  <c r="O36" i="24"/>
  <c r="O35" i="24"/>
  <c r="N37" i="24"/>
  <c r="N36" i="24"/>
  <c r="N35" i="24"/>
  <c r="L36" i="24"/>
  <c r="L35" i="24"/>
  <c r="K37" i="24"/>
  <c r="K36" i="24"/>
  <c r="K35" i="24"/>
  <c r="J37" i="24"/>
  <c r="J36" i="24"/>
  <c r="J35" i="24"/>
  <c r="I37" i="24"/>
  <c r="I36" i="24"/>
  <c r="I35" i="24"/>
  <c r="H37" i="24"/>
  <c r="H36" i="24"/>
  <c r="H35" i="24"/>
  <c r="G37" i="24"/>
  <c r="G36" i="24"/>
  <c r="G35" i="24"/>
  <c r="F37" i="24"/>
  <c r="F36" i="24"/>
  <c r="F35" i="24"/>
  <c r="M35" i="24"/>
  <c r="Q11" i="24"/>
  <c r="P11" i="24"/>
  <c r="O11" i="24"/>
  <c r="N11" i="24"/>
  <c r="L11" i="24"/>
  <c r="K11" i="24"/>
  <c r="J11" i="24"/>
  <c r="I11" i="24"/>
  <c r="H11" i="24"/>
  <c r="G11" i="24"/>
  <c r="F11" i="24"/>
  <c r="K10" i="24" l="1"/>
  <c r="K9" i="24"/>
  <c r="K8" i="24"/>
  <c r="K7" i="24"/>
  <c r="J10" i="24"/>
  <c r="J8" i="24"/>
  <c r="J9" i="24"/>
  <c r="J7" i="24"/>
  <c r="Q10" i="24" l="1"/>
  <c r="Q9" i="24"/>
  <c r="Q8" i="24"/>
  <c r="Q7" i="24"/>
  <c r="P10" i="24"/>
  <c r="P9" i="24"/>
  <c r="P8" i="24"/>
  <c r="P7" i="24"/>
  <c r="O10" i="24"/>
  <c r="O9" i="24"/>
  <c r="O8" i="24"/>
  <c r="O7" i="24"/>
  <c r="N10" i="24"/>
  <c r="N9" i="24"/>
  <c r="N8" i="24"/>
  <c r="N7" i="24"/>
  <c r="M7" i="24"/>
  <c r="L10" i="24"/>
  <c r="L9" i="24"/>
  <c r="L8" i="24"/>
  <c r="L7" i="24"/>
  <c r="I10" i="24"/>
  <c r="I9" i="24"/>
  <c r="I8" i="24"/>
  <c r="I7" i="24"/>
  <c r="H10" i="24"/>
  <c r="H9" i="24"/>
  <c r="H8" i="24"/>
  <c r="H7" i="24"/>
  <c r="R5" i="29"/>
  <c r="Q5" i="29"/>
  <c r="R4" i="29"/>
  <c r="G10" i="24"/>
  <c r="G9" i="24"/>
  <c r="G8" i="24"/>
  <c r="G7" i="24"/>
  <c r="F10" i="24"/>
  <c r="F9" i="24"/>
  <c r="F8" i="24"/>
  <c r="F7" i="24"/>
  <c r="H6" i="34"/>
  <c r="H17" i="33"/>
  <c r="H7" i="31"/>
  <c r="H6" i="31"/>
  <c r="H10" i="30"/>
  <c r="H9" i="30"/>
  <c r="H4" i="29"/>
  <c r="Q9" i="34"/>
  <c r="M9" i="34"/>
  <c r="K9" i="34"/>
  <c r="Q8" i="34"/>
  <c r="M8" i="34"/>
  <c r="K8" i="34"/>
  <c r="R7" i="34"/>
  <c r="Q7" i="34"/>
  <c r="P7" i="34"/>
  <c r="O7" i="34"/>
  <c r="N7" i="34"/>
  <c r="M7" i="34"/>
  <c r="L7" i="34"/>
  <c r="K7" i="34"/>
  <c r="J7" i="34"/>
  <c r="I7" i="34"/>
  <c r="H7" i="34"/>
  <c r="R6" i="34"/>
  <c r="Q6" i="34"/>
  <c r="P6" i="34"/>
  <c r="O6" i="34"/>
  <c r="N6" i="34"/>
  <c r="M6" i="34"/>
  <c r="L6" i="34"/>
  <c r="K6" i="34"/>
  <c r="J6" i="34"/>
  <c r="I6" i="34"/>
  <c r="Q20" i="33"/>
  <c r="M20" i="33"/>
  <c r="K20" i="33"/>
  <c r="Q19" i="33"/>
  <c r="M19" i="33"/>
  <c r="K19" i="33"/>
  <c r="R18" i="33"/>
  <c r="Q18" i="33"/>
  <c r="P18" i="33"/>
  <c r="O18" i="33"/>
  <c r="N18" i="33"/>
  <c r="M18" i="33"/>
  <c r="L18" i="33"/>
  <c r="K18" i="33"/>
  <c r="J18" i="33"/>
  <c r="I18" i="33"/>
  <c r="H18" i="33"/>
  <c r="R17" i="33"/>
  <c r="Q17" i="33"/>
  <c r="P17" i="33"/>
  <c r="O17" i="33"/>
  <c r="N17" i="33"/>
  <c r="M17" i="33"/>
  <c r="L17" i="33"/>
  <c r="K17" i="33"/>
  <c r="J17" i="33"/>
  <c r="I17" i="33"/>
  <c r="Q6" i="32"/>
  <c r="P6" i="32"/>
  <c r="M6" i="32"/>
  <c r="K6" i="32"/>
  <c r="Q5" i="32"/>
  <c r="M5" i="32"/>
  <c r="K5" i="32"/>
  <c r="R3" i="32"/>
  <c r="Q3" i="32"/>
  <c r="P3" i="32"/>
  <c r="O3" i="32"/>
  <c r="N3" i="32"/>
  <c r="M3" i="32"/>
  <c r="L3" i="32"/>
  <c r="K3" i="32"/>
  <c r="J3" i="32"/>
  <c r="I3" i="32"/>
  <c r="H3" i="32"/>
  <c r="Q9" i="31"/>
  <c r="M9" i="31"/>
  <c r="K9" i="31"/>
  <c r="Q8" i="31"/>
  <c r="M8" i="31"/>
  <c r="K8" i="31"/>
  <c r="R7" i="31"/>
  <c r="Q7" i="31"/>
  <c r="P7" i="31"/>
  <c r="O7" i="31"/>
  <c r="N7" i="31"/>
  <c r="M7" i="31"/>
  <c r="L7" i="31"/>
  <c r="K7" i="31"/>
  <c r="J7" i="31"/>
  <c r="I7" i="31"/>
  <c r="R6" i="31"/>
  <c r="Q6" i="31"/>
  <c r="P6" i="31"/>
  <c r="O6" i="31"/>
  <c r="N6" i="31"/>
  <c r="M6" i="31"/>
  <c r="L6" i="31"/>
  <c r="K6" i="31"/>
  <c r="J6" i="31"/>
  <c r="I6" i="31"/>
  <c r="Q12" i="30"/>
  <c r="M12" i="30"/>
  <c r="K12" i="30"/>
  <c r="Q11" i="30"/>
  <c r="M11" i="30"/>
  <c r="K11" i="30"/>
  <c r="R10" i="30"/>
  <c r="Q10" i="30"/>
  <c r="P10" i="30"/>
  <c r="O10" i="30"/>
  <c r="N10" i="30"/>
  <c r="M10" i="30"/>
  <c r="L10" i="30"/>
  <c r="K10" i="30"/>
  <c r="J10" i="30"/>
  <c r="I10" i="30"/>
  <c r="R9" i="30"/>
  <c r="Q9" i="30"/>
  <c r="P9" i="30"/>
  <c r="O9" i="30"/>
  <c r="N9" i="30"/>
  <c r="M9" i="30"/>
  <c r="L9" i="30"/>
  <c r="K9" i="30"/>
  <c r="J9" i="30"/>
  <c r="I9" i="30"/>
  <c r="Q7" i="29"/>
  <c r="M7" i="29"/>
  <c r="K7" i="29"/>
  <c r="Q6" i="29"/>
  <c r="M6" i="29"/>
  <c r="K6" i="29"/>
  <c r="P5" i="29"/>
  <c r="O5" i="29"/>
  <c r="N5" i="29"/>
  <c r="M5" i="29"/>
  <c r="L5" i="29"/>
  <c r="K5" i="29"/>
  <c r="J5" i="29"/>
  <c r="I5" i="29"/>
  <c r="H5" i="29"/>
  <c r="Q4" i="29"/>
  <c r="P4" i="29"/>
  <c r="O4" i="29"/>
  <c r="N4" i="29"/>
  <c r="M4" i="29"/>
  <c r="L4" i="29"/>
  <c r="K4" i="29"/>
  <c r="J4" i="29"/>
  <c r="I4" i="29"/>
  <c r="G41" i="14" l="1"/>
  <c r="G39" i="14"/>
  <c r="F41" i="14"/>
  <c r="F24" i="2"/>
  <c r="D23" i="2"/>
  <c r="D22" i="2"/>
  <c r="F72" i="14" l="1"/>
  <c r="H72" i="14" s="1"/>
  <c r="G72" i="14"/>
  <c r="F74" i="14"/>
  <c r="H74" i="14" s="1"/>
  <c r="G74" i="14"/>
  <c r="G53" i="14"/>
  <c r="F53" i="14"/>
  <c r="H53" i="14" s="1"/>
  <c r="G52" i="14"/>
  <c r="F52" i="14"/>
  <c r="H52" i="14" s="1"/>
  <c r="F40" i="14"/>
  <c r="R36" i="1"/>
  <c r="R35" i="1"/>
  <c r="Q38" i="1"/>
  <c r="M38" i="1"/>
  <c r="M37" i="1"/>
  <c r="K37" i="1"/>
  <c r="I35" i="1"/>
  <c r="J35" i="1"/>
  <c r="K35" i="1"/>
  <c r="L35" i="1"/>
  <c r="M35" i="1"/>
  <c r="N35" i="1"/>
  <c r="O35" i="1"/>
  <c r="P35" i="1"/>
  <c r="Q35" i="1"/>
  <c r="I36" i="1"/>
  <c r="J36" i="1"/>
  <c r="K36" i="1"/>
  <c r="L36" i="1"/>
  <c r="M36" i="1"/>
  <c r="N36" i="1"/>
  <c r="O36" i="1"/>
  <c r="P36" i="1"/>
  <c r="Q36" i="1"/>
  <c r="H36" i="1"/>
  <c r="H35" i="1"/>
  <c r="F11" i="2" l="1"/>
  <c r="K38" i="1"/>
  <c r="F11" i="14" l="1"/>
  <c r="G23" i="2" l="1"/>
  <c r="G19" i="2"/>
  <c r="G22" i="2"/>
  <c r="G18" i="2"/>
  <c r="G21" i="2"/>
  <c r="G20" i="2"/>
  <c r="D12" i="23"/>
  <c r="G40" i="14" l="1"/>
  <c r="F39" i="14"/>
  <c r="G25" i="14"/>
  <c r="F25" i="14"/>
  <c r="G24" i="14"/>
  <c r="G23" i="14"/>
  <c r="F24" i="14"/>
  <c r="F23" i="14"/>
  <c r="G7" i="14"/>
  <c r="G11" i="14"/>
  <c r="F8" i="14"/>
  <c r="F7" i="14"/>
  <c r="H40" i="14" l="1"/>
  <c r="H41" i="14"/>
  <c r="H39" i="14"/>
  <c r="H25" i="14"/>
  <c r="H24" i="14"/>
  <c r="H23" i="14"/>
  <c r="F42" i="2"/>
  <c r="D41" i="2"/>
  <c r="D40" i="2"/>
  <c r="D39" i="2"/>
  <c r="D38" i="2"/>
  <c r="G38" i="2" l="1"/>
  <c r="G42" i="2" l="1"/>
  <c r="G40" i="2"/>
  <c r="G41" i="2"/>
  <c r="G39" i="2"/>
  <c r="F9" i="14"/>
  <c r="F10" i="14"/>
  <c r="G8" i="14"/>
  <c r="G9" i="14"/>
  <c r="G10" i="14"/>
  <c r="H8" i="14" l="1"/>
  <c r="G9" i="2" l="1"/>
  <c r="G10" i="2"/>
  <c r="G11" i="2" l="1"/>
  <c r="G24" i="2"/>
  <c r="H10" i="14"/>
  <c r="H9" i="14"/>
  <c r="H7" i="14"/>
  <c r="H1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3272011A-6502-43CB-B128-603D01E8B3A9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5171E98A-5EEE-40F3-B392-B2479DC6EA3C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<sst xmlns="http://schemas.openxmlformats.org/spreadsheetml/2006/main" count="1347" uniqueCount="285">
  <si>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</si>
  <si>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</si>
  <si>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</si>
  <si>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</si>
  <si>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</si>
  <si>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</si>
  <si>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</si>
  <si>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</si>
  <si>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</si>
  <si>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</si>
  <si>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</si>
  <si>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</si>
  <si>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บุคลากรสายวิชาการ</t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</si>
  <si>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</si>
  <si>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>เพศชาย</t>
  </si>
  <si>
    <t>เพศหญิง</t>
  </si>
  <si>
    <t xml:space="preserve"> </t>
  </si>
  <si>
    <t>ผลการตอบแบบประเมินความพึงพอใจที่มีต่อสภาพแวดล้อม และสิ่งอำนวยความสะดวก
ของบุคลากรบัณฑิตวิทยาลัย มหาวิทยาลัยนเรศวร
ประจำปี 2565</t>
  </si>
  <si>
    <t>ข้าราชการ</t>
  </si>
  <si>
    <t>ลูกจ้างประจำ</t>
  </si>
  <si>
    <t>พนักงานเงินรายได้</t>
  </si>
  <si>
    <t>พนักงานราชการ</t>
  </si>
  <si>
    <t>ประสบการณ์ในการทำงานบัณฑิตวิทยาลัย</t>
  </si>
  <si>
    <t>น้อยกว่า 5 ปี</t>
  </si>
  <si>
    <t>5 - 10 ปี</t>
  </si>
  <si>
    <t>ประเภท</t>
  </si>
  <si>
    <t xml:space="preserve">   1.1 ขนาดพื้นที่ทำงานเพียงพอและสะดวกในการปฏิบัติงาน</t>
  </si>
  <si>
    <t>Timestamp</t>
  </si>
  <si>
    <t>ตอนที่ 1 ข้อมูลทั่วไปของผู้ตอบแบบประเมิน</t>
  </si>
  <si>
    <t xml:space="preserve">ประสบการณ์ในการทำงานในบัณฑิตวิทยาลัย </t>
  </si>
  <si>
    <t>ตอนที่ 2 ความพึงพอใจที่มีต่อสภาพแวดล้อมในการทำงาน และสิ่งอำนวยความสะดวก [ขนาดพื้นที่ทำงานเพียงพอและสะดวกในการปฏิบัติงาน]</t>
  </si>
  <si>
    <t>ตอนที่ 2 ความพึงพอใจที่มีต่อสภาพแวดล้อมในการทำงาน และสิ่งอำนวยความสะดวก [มีเครื่องมืออุปกรณ์ เทคโนโลยีที่ทันสมัยอย่างเพียงพอ และพร้อมใช้งาน]</t>
  </si>
  <si>
    <t>ตอนที่ 2 ความพึงพอใจที่มีต่อสภาพแวดล้อมในการทำงาน และสิ่งอำนวยความสะดวก [มีวัสดุอุปกรณ์สำนักงานที่เพียงพอและสนับสนุนการทำงานได้อย่างเหมาะสม]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</si>
  <si>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[สถานที่ทำงานมีความสะอาด]</t>
  </si>
  <si>
    <t>ตอนที่ 2 ความพึงพอใจที่มีต่อสภาพแวดล้อมในการทำงาน และสิ่งอำนวยความสะดวก [สถานที่ทำงานมีสภาพแวดล้อมที่เอื้ออำนวยต่อการทำงาน]</t>
  </si>
  <si>
    <t>ตอนที่ 2 ความพึงพอใจที่มีต่อสภาพแวดล้อมในการทำงาน และสิ่งอำนวยความสะดวก [สถานที่ทำงานมีการแบ่งสัดส่วนได้อย่างเหมาะสม]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</si>
  <si>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[สภาพแวดล้อมและสถานที่ในการทำงานมีความปลอดภัย]</t>
  </si>
  <si>
    <t>ตอนที่ 2 ความพึงพอใจที่มีต่อสภาพแวดล้อมในการทำงาน และสิ่งอำนวยความสะดวก [บรรยากาศที่ทำงานส่งเสริมให้เกิดการทำงาน]</t>
  </si>
  <si>
    <t>ตอนที่ 2 ความพึงพอใจที่มีต่อสภาพแวดล้อมในการทำงาน และสิ่งอำนวยความสะดวก [ความพึงพอใจในภาพรวมที่มีต่อสภาพแวดล้อมและสิ่งอำนวยความสะดวก]</t>
  </si>
  <si>
    <t>มากที่สุด</t>
  </si>
  <si>
    <t>พนักงานเงินแผ่นดิน</t>
  </si>
  <si>
    <t>ปานกลาง</t>
  </si>
  <si>
    <t>น้อย</t>
  </si>
  <si>
    <t>มาก</t>
  </si>
  <si>
    <t>น้อยที่สุด</t>
  </si>
  <si>
    <t>บัณฑิตวิทยาลัย</t>
  </si>
  <si>
    <t>9/28/2022 8:56:55</t>
  </si>
  <si>
    <t>ปริญญาโท</t>
  </si>
  <si>
    <t>หัวหน้าสำนักงาน/หัวหน้างาน</t>
  </si>
  <si>
    <t>9/28/2022 9:00:23</t>
  </si>
  <si>
    <t>ปริญญาตรี</t>
  </si>
  <si>
    <t>เจ้าหน้าที่สำนักพิมพ์มหาวิทยาลัยนเรศวร</t>
  </si>
  <si>
    <t>ที่จอดรถมีหลังคาครับ</t>
  </si>
  <si>
    <t>9/28/2022 9:01:17</t>
  </si>
  <si>
    <t>9/28/2022 9:13:09</t>
  </si>
  <si>
    <t>ต่ำกว่าปริญญาตรี</t>
  </si>
  <si>
    <t>16 ปีขึ้นไป</t>
  </si>
  <si>
    <t>เจ้าหน้าที่งานอำนวยการ</t>
  </si>
  <si>
    <t>9/28/2022 9:31:24</t>
  </si>
  <si>
    <t>ปัจจุบันบัณฑิตวิทยาลัยใช้พื้นที่อาคารร่วมกับหน่วยงานอื่น ๆ มีบุคลากรจากหลากหลายหน่วยงาน และมีผู้รับบริการมาติดต่อราชการอยู่ตลอด ทำให้พื้นที่จอดรถไม่เพียงพอ จึงขอให้เสนอมหาวิทยาลัยพิจารณาปรับพื้นที่จอดรถให้เพียงพอ และเหมาะสม</t>
  </si>
  <si>
    <t>9/28/2022 9:46:00</t>
  </si>
  <si>
    <t>9/28/2022 9:49:10</t>
  </si>
  <si>
    <t>9/28/2022 9:56:31</t>
  </si>
  <si>
    <t>9/28/2022 10:17:48</t>
  </si>
  <si>
    <t>9/28/2022 11:17:28</t>
  </si>
  <si>
    <t>9/28/2022 11:39:54</t>
  </si>
  <si>
    <t>ต้องการให้มีการปรับปรุงพื้นที่บริเวณสนามให้เป็นสถานที่สำหรับพักผ่อนหรือมีร้านกาแฟ</t>
  </si>
  <si>
    <t>9/28/2022 12:03:22</t>
  </si>
  <si>
    <t>เจ้าหน้าที่งานวิชาการ</t>
  </si>
  <si>
    <t>9/28/2022 12:48:13</t>
  </si>
  <si>
    <t>11 - 15 ปี</t>
  </si>
  <si>
    <t>เจ้าหน้าที่งานวิจัยและวิเทศสัมพันธ์</t>
  </si>
  <si>
    <t>9/29/2022 9:57:10</t>
  </si>
  <si>
    <t>9/29/2022 10:18:00</t>
  </si>
  <si>
    <t>1.เชื่อมต่อการสั่งถ่ายเอกสารผ่านเครื่องคอมพิวเตอร์ไปยังเครื่องถ่ายเอกสาร (กรณีสั่งถ่ายเอกสารหลายๆหน้า)
2.ตู้กดเครื่องดืม/ขนมของเซเว่นอัตโนมัติ+ตู้กดกาแฟอัตโนมัติ
3.ควรหมั่นทำสะอาดเคาเตอร์หน้าห้องงานวิชาการทุกวัน เนื่องจากฝุ่นจากภายนอกปลิวมาจากประตูด้านหน้า
4.ควรหมั่นทำความสะอากละหยักใยบนฝ้า ฝาผนัง ด้านหน้าหลังประตูห้องน้ำ และหลอดไฟ</t>
  </si>
  <si>
    <t>เจ้าหน้าที่งานแผนและสารสนเทศ</t>
  </si>
  <si>
    <t>ไม่มี</t>
  </si>
  <si>
    <t>ห้องน้ำที่ถูกสุขลักษณะและลานจอดรถ</t>
  </si>
  <si>
    <t>เรื่องความสะอาดห้องน้ำ ห้องครัว ห้องทำงาน</t>
  </si>
  <si>
    <t xml:space="preserve">ของบุคลากรบัณฑิตวิทยาลัย มหาวิทยาลัยนเรศวร ประจำปี 2566
</t>
  </si>
  <si>
    <t xml:space="preserve">   1.2 สถานที่ทำงานมีความสะอาด</t>
  </si>
  <si>
    <t xml:space="preserve">   1.3 สถานที่ทำงานมีสภาพแวดล้อมที่เอื้ออำนวยต่อการทำงาน</t>
  </si>
  <si>
    <t xml:space="preserve">   1.4 สถานที่ทำงานมีการแบ่งสัดส่วนได้อย่างเหมาะสม</t>
  </si>
  <si>
    <t xml:space="preserve">1. ด้านความพึงพอใจที่มีต่อสภาพแวดล้อมในการทำงาน
</t>
  </si>
  <si>
    <t>เฉลี่ยรวมด้านความพึงพอใจที่มีต่อสภาพแวดล้อมในการทำงาน</t>
  </si>
  <si>
    <t>เฉลี่ยรวมด้านความพึงพอใจสิ่งอำนวยความสะดวก</t>
  </si>
  <si>
    <t xml:space="preserve">1. ด้านความพึงพอใจสิ่งอำนวยความสะดวก
</t>
  </si>
  <si>
    <t xml:space="preserve">   1.1 มีเครื่องมืออุปกรณ์ เทคโนโลยีที่ทันสมัยอย่างเพียงพอ และพร้อมใช้งาน</t>
  </si>
  <si>
    <t xml:space="preserve">   1.2 มีวัสดุอุปกรณ์สำนักงานที่เพียงพอและสนับสนุนการทำงานได้อย่างเหมาะสม</t>
  </si>
  <si>
    <t xml:space="preserve">   1.1 สภาพแวดล้อมและสถานที่ในการทำงานมีความปลอดภัย</t>
  </si>
  <si>
    <t xml:space="preserve">   1.2 ท่านทำงานอย่างมีความสุข</t>
  </si>
  <si>
    <t xml:space="preserve">1. ด้านความพึงพอใจบรรยากาศการทำงาน
</t>
  </si>
  <si>
    <t>เฉลี่ยรวมด้านความพึงพอใจบรรยากาศการทำงาน</t>
  </si>
  <si>
    <t xml:space="preserve">   1.1 ความพึงพอใจในภาพรวมที่มีต่อสภาพแวดล้อมและสิ่งอำนวยความสะดวก </t>
  </si>
  <si>
    <t>และบรรยากาศการทำงาน</t>
  </si>
  <si>
    <t xml:space="preserve">1. ด้านความพึงพอใจในภาพรวมที่มีต่อสภาพแวดล้อมและสิ่งอำนวยความสะดวก
</t>
  </si>
  <si>
    <t>เฉลี่ยรวมด้านความพึงพอใจในภาพรวมที่มีต่อสภาพแวดล้อม</t>
  </si>
  <si>
    <t>และสิ่งอำนวยความสะดวกและบรรยากาศการทำงาน</t>
  </si>
  <si>
    <t xml:space="preserve">ที่มีต่อสภาพแวดล้อมและสิ่งอำนวยความสะดวก และบรรยากาศการทำงาน ในภาพรวมพบว่า มีความคิดเห็นอยู่ในระดับมาก </t>
  </si>
  <si>
    <t>ที่</t>
  </si>
  <si>
    <t>ความถี่</t>
  </si>
  <si>
    <t>ที่จอดรถมีหลังคา</t>
  </si>
  <si>
    <t>จึงขอให้เสนอมหาวิทยาลัยพิจารณาปรับพื้นที่จอดรถให้เพียงพอ และเหมาะสม</t>
  </si>
  <si>
    <t xml:space="preserve">ปัจจุบันบัณฑิตวิทยาลัยใช้พื้นที่อาคารร่วมกับหน่วยงานอื่น ๆ มีบุคลากรจากหลากหลาย </t>
  </si>
  <si>
    <t xml:space="preserve">หน่วยงานและมีผู้รับบริการมาติดต่อราชการอยู่ตลอด ทำให้พื้นที่จอดรถไม่เพียงพอ </t>
  </si>
  <si>
    <t>ห้องน้ำที่ถูกสุขลักษณะ</t>
  </si>
  <si>
    <t xml:space="preserve">ผลการตอบแบบประเมินความพึงพอใจที่มีต่อสภาพแวดล้อม และสิ่งอำนวยความสะดวก
</t>
  </si>
  <si>
    <t>-4-</t>
  </si>
  <si>
    <t>อายุ</t>
  </si>
  <si>
    <t>-5-</t>
  </si>
  <si>
    <t>-6-</t>
  </si>
  <si>
    <t>จากตาราง 9 พบว่าผู้ตอบแบบสอบถามมีความคิดเห็นเกี่ยวกับการตอบแบบสอบถามความพึงพอใจบรรยากาศ</t>
  </si>
  <si>
    <t>จากตาราง 7 พบว่าผู้ตอบแบบสอบถามมีความคิดเห็นเกี่ยวกับการตอบแบบสอบถามความพึงพอใจที่มีต่อ</t>
  </si>
  <si>
    <t>จากตาราง 8 พบว่าผู้ตอบแบบสอบถามมีความคิดเห็นเกี่ยวกับการตอบแบบสอบถามความพึงพอใจ</t>
  </si>
  <si>
    <t>บัณฑิตวิทยาลัย พบว่า ผู้ตอบแบบสอบถามส่วนใหญ่มีประสบการณ์ในการทำงาน 16 ปีขึ้นไป คิดเป็นร้อยละ</t>
  </si>
  <si>
    <t>ประเมินเพศหญิง คิดเป็นร้อยละ 69.70 เพศชาย คิดเป็นร้อยละ 30.30</t>
  </si>
  <si>
    <t>57.58 รองลงมาคือ มีประสบการณ์ในการทำงาน 11 - 15 ปี คิดเป็นร้อยละ 18.18</t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</si>
  <si>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</si>
  <si>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8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</si>
  <si>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9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</si>
  <si>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10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</si>
  <si>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 xml:space="preserve">   1.1 ท่านความมีคิดที่จะย้ายไปหน่วยงานอื่น</t>
  </si>
  <si>
    <t xml:space="preserve">1. ด้านความมีคิดที่จะย้ายไปหน่วยงานอื่น
</t>
  </si>
  <si>
    <t>จากตาราง 10 พบว่าผู้ตอบแบบสอบถามมีความคิดเห็นเกี่ยวกับการตอบแบบสอบถามด้านความคิดที่จะย้ายไป</t>
  </si>
  <si>
    <t>หน่วยงานอื่น ในภาพรวมพบว่า มีความคิดเห็นอยู่ในระดับน้อย (ค่าเฉลี่ย 2.21)</t>
  </si>
  <si>
    <r>
      <rPr>
        <b/>
        <i/>
        <sz val="15"/>
        <color theme="1"/>
        <rFont val="TH SarabunPSK"/>
        <family val="2"/>
      </rPr>
      <t>ตาราง 11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</si>
  <si>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>จากตาราง 11 พบว่าผู้ตอบแบบสอบถามมีความคิดเห็นเกี่ยวกับการตอบแบบสอบถามความพึงพอใจในภาพรวม</t>
  </si>
  <si>
    <t xml:space="preserve">(ค่าเฉลี่ย 3.97) </t>
  </si>
  <si>
    <t>-7-</t>
  </si>
  <si>
    <t>ข้อเสนอแนะ</t>
  </si>
  <si>
    <t xml:space="preserve">สภาพแวดล้อมในการทำงาน ในภาพรวมพบว่า มีความคิดเห็นอยู่ในระดับมาก (ค่าเฉลี่ย 3.82) เมื่อพิจารณารายข้อแล้ว </t>
  </si>
  <si>
    <t>พบว่า ขนาดพื้นที่ทำงานเพียงพอและสะดวกในการปฏิบัติงาน มีค่าเฉลี่ยสูงสุด (ค่าเฉลี่ย 3.97) รองลงมาคือ สถานที่</t>
  </si>
  <si>
    <t xml:space="preserve">ทำงานมีสภาพแวดล้อมที่เอื้ออำนวยต่อการทำงาน (ค่าเฉลี่ย 3.88) และสถานที่ทำงานมีการแบ่งสัดส่วนได้อย่างเหมาะสม </t>
  </si>
  <si>
    <t xml:space="preserve">(ค่าเฉลี่ย 3.82) </t>
  </si>
  <si>
    <t xml:space="preserve">สิ่งอำนวยความสะดวก ในภาพรวมพบว่า มีความคิดเห็นอยู่ในระดับมาก (ค่าเฉลี่ย 4.29) เมื่อพิจารณารายข้อแล้ว </t>
  </si>
  <si>
    <t xml:space="preserve">พบว่า มีวัสดุอุปกรณ์สำนักงานที่เพียงพอและสนับสนุนการทำงานได้อย่างเหมาะสม มีค่าเฉลี่ยสูงสุด (ค่าเฉลี่ย 4.30) </t>
  </si>
  <si>
    <t>รองลงมาคือ มีเครื่องมืออุปกรณ์ เทคโนโลยีที่ทันสมัยอย่างเพียงพอ และพร้อมใช้งาน (ค่าเฉลี่ย 4.27)</t>
  </si>
  <si>
    <t xml:space="preserve">และสถานที่ในการทำงานมีความปลอดภัย มีค่าเฉลี่ยสูงสุด (ค่าเฉลี่ย 4.15) รองลงมาคือ ทำงานอย่างมีความสุข </t>
  </si>
  <si>
    <t xml:space="preserve">(ค่าเฉลี่ย 4.09) 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</si>
  <si>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</si>
  <si>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การทำงาน ในภาพรวมพบว่า มีความคิดเห็นอยู่ในระดับมาก (ค่าเฉลี่ย 4.12) เมื่อพิจารณารายข้อแล้ว พบว่า สภาพแวดล้อม</t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</si>
  <si>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</si>
  <si>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</si>
  <si>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</si>
  <si>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</si>
  <si>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</si>
  <si>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</si>
  <si>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 xml:space="preserve">           จากตาราง 2 พบว่า ส่วนใหญ่ผู้ตอบแบบสอบถามเป็นบุคลากรเงินแผ่นดิน ช่วงอายุ 41-50 ปี</t>
  </si>
  <si>
    <t>คิดเป็นร้อยละ 45.45 รองลงมาคือ บุคลากรเงินรายได้ ช่วงอายุ 31 - 40 ปี คิดเป็นร้อยละ 21.21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</si>
  <si>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จำแนกตามประสบการณ์ในการทำงาน</t>
    </r>
  </si>
  <si>
    <t>จากตาราง 3  แสดงจำนวนร้อยละของผู้ตอบแบบสอบถาม จำแนกตามประสบการณ์ในการทำงาน</t>
  </si>
  <si>
    <t>ช่วงอายุน้อยกว่า 30 ปี</t>
  </si>
  <si>
    <t>ช่วงอายุ 31 - 40 ปี</t>
  </si>
  <si>
    <t>ช่วงอายุ 51 ปีขึ้นไป</t>
  </si>
  <si>
    <t>ช่วงอายุ 41 - 50 ปี</t>
  </si>
  <si>
    <t>บุคลากรเงินแผ่นดินช่วงอายุ 51 ปีขึ้นไป</t>
  </si>
  <si>
    <t>บุคลากรเงินรายได้ช่วงอายุ 31 - 40 ปี</t>
  </si>
  <si>
    <t>บุคลากรเงินรายได้ช่วงอายุ 41 - 50 ปี</t>
  </si>
  <si>
    <t>บุคลากรเงินรายได้ช่วงอายุ 51 ปีขึ้นไป</t>
  </si>
  <si>
    <t>บุคลากรเงินรายได้อายุน้อยกว่า 30 ปี</t>
  </si>
  <si>
    <t>บุคลากรเงินแผ่นดินช่วงอายุ 41 - 50 ปี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</si>
  <si>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</si>
  <si>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</si>
  <si>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>บุคลากรเงินรายได้</t>
  </si>
  <si>
    <t>บุคลากรเงินแผ่นดิน</t>
  </si>
  <si>
    <t>เมื่อวิเคราะห์ข้อมูลผู้ตอบแบบสอบถามจำแนกตามเกณฑ์ที่บัณฑิตวิทยาลัยใช้ในการประเมิน EdPEx จะแบ่งเป็น</t>
  </si>
  <si>
    <t>จากงบประมาณรายได้ และบุคลากรเงินงบประมาณแผ่นดิน หมายถึงบุคลากรทุกประเภทที่รับเงินเดือนจากงบประมาณ</t>
  </si>
  <si>
    <t>บุคลากรออกเป็น 2 ประเภทคือ บุคลากรเงินงบประมาณรายได้ แบ่งตามช่วงอายุ หมายถึงบุคลากรทุกประเภทที่รับเงินเดือน</t>
  </si>
  <si>
    <t>สถานที่ทำงานมีความสะอาด สถานที่ทำงานมีสภาพแวดล้อมที่เอื้ออำนวยต่อการทำงาน และสถานที่ทำงานมีการแบ่ง</t>
  </si>
  <si>
    <t xml:space="preserve">              จากการวิเคราะห์ความพึงพอใจที่มีต่อสภาพแวดล้อม และสิ่งอำนวยความสะดวกของบุคลากรบัณฑิตวิทยาลัย </t>
  </si>
  <si>
    <t>N=33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</si>
  <si>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</si>
  <si>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 xml:space="preserve">   1.3 ท่านมีความคิดที่จะย้ายไปหน่วยงานอื่น</t>
  </si>
  <si>
    <r>
      <rPr>
        <b/>
        <i/>
        <sz val="15"/>
        <color theme="1"/>
        <rFont val="TH SarabunPSK"/>
        <family val="2"/>
      </rPr>
      <t xml:space="preserve">ตาราง 9 </t>
    </r>
    <r>
      <rPr>
        <sz val="15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และระดับความคิดเห็นเกี่ยวกับการตอบแบบสอบถามฯ (N = 33)</t>
    </r>
  </si>
  <si>
    <t>เฉลี่ยรวมด้านความพึงพอใจในภาพรวมที่มีต่อสภาพแวดล้อมฯ</t>
  </si>
  <si>
    <t xml:space="preserve">มีความคิดเห็นว่าสภาพแวดล้อมและสถานที่ในการทำงานมีความปลอดภัยอยู่ในระดับสูงที่สุด คิดเป็นร้อยละ 4.13 รองลงมาคือ ทำงานอย่างมีความสุข คิดเป็นร้อยละ 4.00 6) บุคลากรเงินงบประมาณแผ่นดินช่วงอายุ 41 - 50 ปี </t>
  </si>
  <si>
    <t>มีความคิดเห็นว่าขนาดพื้นที่ทำงานเพียงพอและสะดวกในการปฏิบัติงานอยู่ในระดับสูงที่สุด คิดเป็นร้อยละ 4.75 รองลงมาคือ สถานที่ทำงานมีความสะอาด และสถานที่สภาพแวดล้อมและสถานที่ในการทำงานมีความปลอดภัย</t>
  </si>
  <si>
    <t>ทำงานอย่างมีความสุข คิดเป็นร้อยละ 4.50</t>
  </si>
  <si>
    <t>สภาพแวดล้อมและสถานที่ในการทำงานมีความปลอดภัย ทำงานอย่างมีความสุขอยู่ในระดับสูงที่สุด คิดเป็นร้อยละ 3.50 รองลงมาคือ มีความคิดที่จะย้ายไปหน่วยงานอื่น คิดเป็นร้อยละ 1.50 2) บุคลากรเงินงบประมาณรายได้</t>
  </si>
  <si>
    <t xml:space="preserve">ช่วงอายุ 31 - 40 ปี มีความคิดเห็นว่าสภาพแวดล้อมและสถานที่ในการทำงานมีความปลอดภัยอยู่ในระดับสูงที่สุด คิดเป็นร้อยละ 4.14 รองลงมาคือ ทำงานอย่างมีความสุข คิดเป็นร้อยละ 4.00 3) บุคลากรเงินงบประมาณรายได้ </t>
  </si>
  <si>
    <t>ช่วงอายุ 41 - 50 ปี มีความคิดเห็นว่าทำงานอย่างมีความสุขอยู่ในระดับสูงที่สุด คิดเป็นร้อยละ 4.50 รองลงมาคือ สภาพแวดล้อมและสถานที่ในการทำงานมีความปลอดภัย คิดเป็นร้อยละ 4.25 4) บุคลากรเงินงบประมาณรายได้</t>
  </si>
  <si>
    <t xml:space="preserve">ช่วงอายุ 51 ปีขึ้นไป มีความคิดเห็นว่าสภาพแวดล้อมและสถานที่ในการทำงานมีความปลอดภัย ทำงานอย่างมีความสุข มีความคิดที่จะย้ายไปหน่วยงานอื่น คิดเป็นร้อยละ 4.00 5) บุคลากรเงินงบประมาณแผ่นดินช่วงอายุ 41 - 50 ปี </t>
  </si>
  <si>
    <t xml:space="preserve">ความพึงพอใจในภาพรวมที่มีต่อสภาพแวดล้อมและสิ่งอำนวยความสะดวก และบรรยากาศการทำงาน คิดเป็นร้อยละ 3.50 2) บุคลากรเงินงบประมาณรายได้ช่วงอายุ 31 - 40 ปี  ความพึงพอใจในภาพรวมที่มีต่อสภาพแวดล้อมและสิ่งอำนวย </t>
  </si>
  <si>
    <t>ความสะดวก และบรรยากาศการทำงาน คิดเป็นร้อยละ 4.00 3) บุคลากรเงินงบประมาณรายได้ช่วงอายุ 41 - 50 ปี มีความคิดเห็นว่าความพึงพอใจในภาพรวมที่มีต่อสภาพแวดล้อมและสิ่งอำนวยความสะดวก และบรรยากาศการทำงาน</t>
  </si>
  <si>
    <t>คิดเป็นร้อยละ 4.25 4) บุคลากรเงินงบประมาณรายได้ช่วงอายุ 51 ปีขึ้นไป มีความคิดเห็นว่าความพึงพอใจในภาพรวมที่มีต่อสภาพแวดล้อมและสิ่งอำนวยความสะดวก และบรรยากาศการทำงาน คิดเป็นร้อยละ 4.00 5) บุคลากรเงินงบประมาณ</t>
  </si>
  <si>
    <t xml:space="preserve">แผ่นดินช่วงอายุ 41 - 50 ปี มีความคิดเห็นว่ามีความพึงพอใจในภาพรวมที่มีต่อสภาพแวดล้อมและสิ่งอำนวยความสะดวก และบรรยากาศการทำงาน คิดเป็นร้อยละ 3.80 6) บุคลากรเงินงบประมาณแผ่นดินช่วงอายุช่วงอายุ 51 ปีขึ้นไป </t>
  </si>
  <si>
    <t>มีความคิดเห็นว่ามีความพึงพอใจในภาพรวมที่มีต่อสภาพแวดล้อมและสิ่งอำนวยความสะดวก และบรรยากาศการทำงาน คิดเป็นร้อยละ 4.50</t>
  </si>
  <si>
    <t>-8-</t>
  </si>
  <si>
    <t>-9-</t>
  </si>
  <si>
    <t>จากตาราง 10 พบว่า ผู้ตอบแบบสอบถามมีความคิดเห็นเกี่ยวกับการตอบแบบสอบถาด้านความพึงพอใจบรรยากาศการทำงาน พบว่า 1) บุคลากรเงินงบประมาณรายได้ช่วงอายุน้อยกว่า 30 ปี มีความคิดเห็น</t>
  </si>
  <si>
    <r>
      <rPr>
        <b/>
        <i/>
        <sz val="15"/>
        <color theme="1"/>
        <rFont val="TH SarabunPSK"/>
        <family val="2"/>
      </rPr>
      <t xml:space="preserve">ตาราง 11 </t>
    </r>
    <r>
      <rPr>
        <sz val="15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และระดับความคิดเห็นเกี่ยวกับการตอบแบบสอบถามฯ (N = 33)</t>
    </r>
  </si>
  <si>
    <t>จากตาราง 11 พบว่า ผู้ตอบแบบสอบถามมีความคิดเห็นเกี่ยวกับการตอบแบบสอบถามด้านความพึงพอใจในภาพรวมที่มีต่อสภาพแวดล้อมฯ พบว่า 1) บุคลากรเงินงบประมาณรายได้ช่วงอายุน้อยกว่า 30 ปี มีความคิดเห็นว่ามี</t>
  </si>
  <si>
    <t xml:space="preserve">                ของบุคลากรบัณฑิตวิทยาลัย มหาวิทยาลัยนเรศวร ประจำปี 2566 มีบุคลากรทั้งสิ้น 35 คน มีผู้ตอบแบบสอบถาม  </t>
  </si>
  <si>
    <t xml:space="preserve">                               โดยมีความคิดเห็นเกี่ยวกับการตอบแบบสอบถามด้านความพึงพอใจที่มีต่อสภาพแวดล้อมในการทำงาน </t>
  </si>
  <si>
    <t xml:space="preserve">              จากการผลการตอบแบบประเมินความพึงพอใจที่มีต่อสภาพแวดล้อม และสิ่งอำนวยความสะดวก</t>
  </si>
  <si>
    <t xml:space="preserve">แผ่นดิน แบ่งตามช่วงอายุ ซึ่งจากการวิเคราะห์ข้อมูล พบว่า </t>
  </si>
  <si>
    <t xml:space="preserve">(1) บุคลากรเงินงบประมาณรายได้ช่วงอายุน้อยกว่า 30 ปี มีความคิดเห็นว่าขนาดพื้นที่ทำงานเพียงพอและสะดวกในการปฏิบัติงาน </t>
  </si>
  <si>
    <t xml:space="preserve">สถานที่ทำงานมีสภาพแวดล้อมที่เอื้ออำนวยต่อการทำงาน และสถานที่ทำงานมีการแบ่งสัดส่วนได้อย่างเหมาะสมอยู่ในระดับสูงที่สุด </t>
  </si>
  <si>
    <t xml:space="preserve">(2) บุคลากรเงินงบประมาณรายได้ช่วงอายุ 31 - 40 ปี มีความคิดเห็นว่าสถานที่ทำงานมีสภาพแวดล้อมที่เอื้ออำนวยต่อการทำงาน </t>
  </si>
  <si>
    <t>และสถานที่ทำงานมีการแบ่งสัดส่วนได้อย่างเหมาะสมอยู่ในระดับสูงที่สุด        3.71 รองลงมาคือ ขนาดพื้นที่ทำงานเพียงพอ</t>
  </si>
  <si>
    <t xml:space="preserve">และสะดวกในการปฏิบัติงาน        3.57 </t>
  </si>
  <si>
    <t>(3) บุคลากรเงินงบประมาณรายได้ช่วงอายุ 41 - 50 ปี มีความคิดเห็นว่าสถานที่ทำงานมีสภาพแวดล้อมที่เอื้ออำนวย</t>
  </si>
  <si>
    <t xml:space="preserve">(4) บุคลากรเงินงบประมาณรายได้ช่วงอายุ 51 ปีขึ้นไป มีความคิดเห็นว่าขนาดพื้นที่ทำงานเพียงพอและสะดวกในการปฏิบัติงาน  </t>
  </si>
  <si>
    <t xml:space="preserve">สัดส่วนได้อย่างเหมาะสม         4.00 </t>
  </si>
  <si>
    <t>(5) บุคลากรเงินงบประมาณแผ่นดินช่วงอายุ 41 - 50 ปี มีความคิดเห็นว่าขนาดพื้นที่ทำงานเพียงพอและสะดวกในการปฏิบัติงาน</t>
  </si>
  <si>
    <t xml:space="preserve">อยู่ในระดับสูงที่สุด          4.07 รองลงมาคือ สถานที่ทำงานมีสภาพแวดล้อมที่เอื้ออำนวยต่อการทำงาน       3.80 </t>
  </si>
  <si>
    <t>(6) บุคลากรเงินงบประมาณแผ่นดินช่วงอายุ 41 - 50 ปี มีความคิดเห็นว่าขนาดพื้นที่ทำงานเพียงพอและสะดวกในการปฏิบัติงาน</t>
  </si>
  <si>
    <t>อยู่ในระดับสูงที่สุด        4.75 รองลงมาคือ สถานที่ทำงานมีความสะอาด และสถานที่ทำงานมีสภาพแวดล้อมที่เอื้ออำนวย</t>
  </si>
  <si>
    <t>ต่อการทำงาน         4.50</t>
  </si>
  <si>
    <t xml:space="preserve">ต่อการทำงาน และสถานที่ทำงานมีการแบ่งสัดส่วนได้อย่างเหมาะสมอยู่ในระดับสูงที่สุด           4.00 </t>
  </si>
  <si>
    <t>-3-</t>
  </si>
  <si>
    <t>(1) บุคลากรเงินงบประมาณรายได้ช่วงอายุน้อยกว่า 30 ปี มีความคิดเห็นว่าขนาดพื้นที่ทำงานเพียงพอและสะดวกในการปฏิบัติงาน สถานที่ทำงานมีสภาพแวดล้อมที่เอื้ออำนวยต่อการทำงาน และสถานที่ทำงานมีการแบ่งสัดส่วนได้</t>
  </si>
  <si>
    <t xml:space="preserve">อย่างเหมาะสมอยู่ในระดับสูงที่สุด          3.50 รองลงมาคือ สถานที่ทำงานมีความสะอาด          2.50 </t>
  </si>
  <si>
    <t>(2) บุคลากรเงินงบประมาณรายได้ช่วงอายุ 31 - 40 ปี มีความคิดเห็นว่าสถานที่ทำงานมีสภาพแวดล้อมที่เอื้ออำนวยต่อการทำงาน และสถานที่ทำงานมีการแบ่งสัดส่วนได้อย่างเหมาะสมอยู่ในระดับสูงที่สุด          3.71 รองลงมาคือ</t>
  </si>
  <si>
    <t xml:space="preserve">ขนาดพื้นที่ทำงานเพียงพอและสะดวกในการปฏิบัติงาน         3.57 </t>
  </si>
  <si>
    <t xml:space="preserve">(3) บุคลากรเงินงบประมาณรายได้ช่วงอายุ 41 - 50 ปี มีความคิดเห็นว่าสถานที่ทำงานมีสภาพแวดล้อมที่เอื้ออำนวยต่อการทำงาน และสถานที่ทำงานมีการแบ่งสัดส่วนได้อย่างเหมาะสมอยู่ในระดับสูงที่สุด          4.00              </t>
  </si>
  <si>
    <t xml:space="preserve">(4) บุคลากรเงินงบประมาณรายได้ช่วงอายุ 51 ปีขึ้นไป มีความคิดเห็นว่าขนาดพื้นที่ทำงานเพียงพอและสะดวกในการปฏิบัติงาน  สถานที่ทำงานมีความสะอาด สถานที่ทำงานมีสภาพแวดล้อมที่เอื้ออำนวยต่อการทำงาน </t>
  </si>
  <si>
    <t xml:space="preserve">และสถานที่ทำงานมีการแบ่งสัดส่วนได้อย่างเหมาะสม         4.00 </t>
  </si>
  <si>
    <t xml:space="preserve">(5) บุคลากรเงินงบประมาณแผ่นดินช่วงอายุ 41 - 50 ปี มีความคิดเห็นว่าขนาดพื้นที่ทำงานเพียงพอและสะดวกในการปฏิบัติงานอยู่ในระดับสูงที่สุด          4.07 รองลงมาคือ สถานที่ทำงานมีสภาพแวดล้อมที่เอื้ออำนวยต่อการทำงาน </t>
  </si>
  <si>
    <t>(6) บุคลากรเงินงบประมาณแผ่นดินช่วงอายุ 41 - 50 ปี มีความคิดเห็นว่าขนาดพื้นที่ทำงานเพียงพอและสะดวกในการปฏิบัติงานอยู่ในระดับสูงที่สุด          4.75 รองลงมาคือ สถานที่ทำงานมีความสะอาด และสถานที่</t>
  </si>
  <si>
    <t>(2) บุคลากรเงินงบประมาณรายได้ช่วงอายุ 31 - 40 ปี  มีความคิดเห็นว่ามีเครื่องมืออุปกรณ์เทคโนโลยีที่ทันสมัยอย่างเพียงพอ และพร้อมใช้งานอยู่ในระดับสูงที่สุด           4.71  รองลงมาคือ มีเครื่องมืออุปกรณ์เทคโนโลยีที่ทันสมัย</t>
  </si>
  <si>
    <t xml:space="preserve">อย่างเพียงพอ และพร้อมใช้งาน        4.57 </t>
  </si>
  <si>
    <t>(3) บุคลากรเงินงบประมาณรายได้ช่วงอายุ 41 - 50 ปี มีความคิดเห็นว่ามีเครื่องมืออุปกรณ์ เทคโนโลยีที่ทันสมัยอย่างเพียงพอ และพร้อมใช้งานอยู่ในระดับสูงที่สุด         4.50 รองลงมาคือ มีวัสดุอุปกรณ์สำนักงาน</t>
  </si>
  <si>
    <t xml:space="preserve">ที่เพียงพอและสนับสนุนการทำงานได้อย่างเหมาะสม          4.25 </t>
  </si>
  <si>
    <t xml:space="preserve">(4) บุคลากรเงินงบประมาณรายได้ช่วงอายุ 51 ปีขึ้นไป มีความคิดเห็นว่ามีเครื่องมืออุปกรณ์ เทคโนโลยีที่ทันสมัยอย่างเพียงพอ และพร้อมใช้งาน มีวัสดุอุปกรณ์สำนักงานที่เพียงพอและสนับสนุนการทำงานได้อย่างเหมาะสม           4.00 </t>
  </si>
  <si>
    <t xml:space="preserve">(5) บุคลากรเงินงบประมาณแผ่นดินช่วงอายุ 41 - 50 ปี มีความคิดเห็นว่ามีวัสดุอุปกรณ์สำนักงานที่เพียงพอและสนับสนุนการทำงานได้อย่างเหมาะสมอยู่ในระดับสูงที่สุด         4.20 รองลงมาคือ มีเครื่องมืออุปกรณ์ </t>
  </si>
  <si>
    <t xml:space="preserve">เทคโนโลยีที่ทันสมัยอย่างเพียงพอ และพร้อมใช้งาน            4.13 </t>
  </si>
  <si>
    <t>(6) บุคลากรเงินงบประมาณแผ่นดินช่วงอายุ 41 - 50 ปี มีความคิดเห็นว่ามีเครื่องมืออุปกรณ์ เทคโนโลยีที่ทันสมัยอย่างเพียงพอ และพร้อมใช้งานอยู่ในระดับสูงที่สุด           4.50 รองลงมาคือ มีวัสดุอุปกรณ์สำนักงานที่เพียงพอ</t>
  </si>
  <si>
    <t>และสนับสนุนการทำงานได้อย่างเหมาะสม         4.20</t>
  </si>
  <si>
    <t>ทำงานมีสภาพแวดล้อมที่เอื้ออำนวยต่อการทำงาน          4.50</t>
  </si>
  <si>
    <t>จากตาราง 4 พบว่า ผู้ตอบแบบสอบถามมีความคิดเห็นเกี่ยวกับการตอบแบบสอบถามด้านความพึงพอใจที่มีต่อ</t>
  </si>
  <si>
    <t>จากตาราง 5 พบว่า ผู้ตอบแบบสอบถามมีความคิดเห็นเกี่ยวกับการตอบแบบสอบถามด้านความพึงพอใจ</t>
  </si>
  <si>
    <t xml:space="preserve">             เมื่อพิจารณารายข้อ พบว่า  มีวัสดุอุปกรณ์สำนักงานที่เพียงพอและสนับสนุนการทำงานได้อย่างเหมาะสม </t>
  </si>
  <si>
    <t>จากตาราง 6 พบว่า ผู้ตอบแบบสอบถามมีความคิดเห็นเกี่ยวกับการตอบแบบสอบถามด้านความพึงพอใจบรรยากาศ</t>
  </si>
  <si>
    <t>จากตาราง 7 พบว่า ผู้ตอบแบบสอบถามมีความคิดเห็นเกี่ยวกับการตอบแบบสอบถามด้านสภาพแวดล้อม</t>
  </si>
  <si>
    <t xml:space="preserve">            เมื่อพิจารณารายข้อ พบว่า ความพึงพอใจในภาพรวมที่มีต่อสภาพแวดล้อมและสิ่งอำนวยความสะดวก</t>
  </si>
  <si>
    <t xml:space="preserve">จำนวนทั้งสิ้น 33 คน คิดเป็นร้อยละ 94.28 โดยผู้ตอบแบบประเมินเป็นเพศหญิง คิดเป็นร้อยละ 69.70 เพศชาย </t>
  </si>
  <si>
    <t xml:space="preserve">คิดเป็นร้อยละ 30.30 เป็นบุคลากรเงินแผ่นดิน ช่วงอายุ 41-50 ปี คิดเป็นร้อยละ  45.45 รองลงมาคือ บุคลากรเงินรายได้ </t>
  </si>
  <si>
    <t xml:space="preserve">ช่วงอายุ 31 - 40 ปี  คิดเป็นร้อยละ 21.21 ส่วนใหญ่มีประสบการณ์ในการทำงาน 16 ปีขึ้นไป คิดเป็นร้อยละ 57.58 </t>
  </si>
  <si>
    <t>รองลงมาคือ มีประสบการณ์ในการทำงาน 11 - 15 ปี คิดเป็นร้อยละ 18.18</t>
  </si>
  <si>
    <t>รองลงมาคือ ขนาดพื้นที่ทำงานเพียงพอและสะดวกในการปฏิบัติงาน         3.75</t>
  </si>
  <si>
    <t>รองลงมาคือ ขนาดพื้นที่ทำงานเพียงพอและสะดวกในการปฏิบัติงาน        3.75</t>
  </si>
  <si>
    <t xml:space="preserve">        3.50 รองลงมาคือ สถานที่ทำงานมีความสะอาด          2.50 </t>
  </si>
  <si>
    <t>มหาวิทยาลัยนเรศวร ประจำปี 2566 ในภาพรวม พบว่า ผู้ตอบแบบประเมินมีความคิดเห็นโดยรวมอยู่ในระดับมาก</t>
  </si>
  <si>
    <t>สภาพแวดล้อมในการทำงานอยู่ในระดับมาก  (       3.82)</t>
  </si>
  <si>
    <t xml:space="preserve">             เมื่อพิจารณารายข้อ พบว่า  ขนาดพื้นที่ทำงานเพียงพอและสะดวกในการปฏิบัติงานอยู่ในระดับมาก (       3.97)</t>
  </si>
  <si>
    <t>รองลงมาคือ  สถานที่ทำงานมีสภาพแวดล้อมที่เอื้ออำนวยต่อการทำงานอยู่ในระดับมาก (         3.88)</t>
  </si>
  <si>
    <t>สิ่งอำนวยความสะดวกอยู่ในระดับมาก (        4.29)</t>
  </si>
  <si>
    <t xml:space="preserve">                               ผู้ตอบแบบสอบถามมีความคิดเห็นโดยรวมเกี่ยวกับการตอบแบบสอบถามด้านความพึงพอใจสิ่งอำนวยความสะดวก </t>
  </si>
  <si>
    <t xml:space="preserve">อยู่ในระดับมาก         3.82 เมื่อพิจารณารายข้อ พบว่า  ขนาดพื้นที่ทำงานเพียงพอและสะดวกในการปฏิบัติงานอยู่ในระดับมาก        </t>
  </si>
  <si>
    <t xml:space="preserve">        3.97 รองลงมาคือ สถานที่ทำงานมีสภาพแวดล้อมที่เอื้ออำนวยต่อการทำงาน         3.88</t>
  </si>
  <si>
    <t>ระดับมาก (        4.27)</t>
  </si>
  <si>
    <t xml:space="preserve">อยู่ในระดับมาก  (       4.30) รองลงมาคือ มีเครื่องมืออุปกรณ์ เทคโนโลยีที่ทันสมัยอย่างเพียงพอและพร้อมใช้งานอยู่ใน </t>
  </si>
  <si>
    <t xml:space="preserve">อยู่ในระดับมาก         4.29 เมื่อพิจารณารายข้อ พบว่า  มีวัสดุอุปกรณ์สำนักงานที่เพียงพอและสนับสนุนการทำงานได้อย่างเหมาะสม </t>
  </si>
  <si>
    <t xml:space="preserve">อยู่ในระดับมาก        4.30 รองลงมาคือ มีเครื่องมืออุปกรณ์ เทคโนโลยีที่ทันสมัยอย่างเพียงพอและพร้อมใช้งานอยู่ในระดับมาก          </t>
  </si>
  <si>
    <t>การทำงานอยู่ในระดับปานกลาง  (        3.48)</t>
  </si>
  <si>
    <t>รองลงมาคือ ทำงานอย่างมีความสุขอยู่ในระดับมาก (       4.09)</t>
  </si>
  <si>
    <t>และสถานที่ในการทำงานอยู่ในระดับมาก (      3.97)</t>
  </si>
  <si>
    <t>และบรรยากาศการทำงานอยู่ในระดับมาก (         3.97)</t>
  </si>
  <si>
    <t xml:space="preserve">             เมื่อพิจารณารายข้อ พบว่า สภาพแวดล้อมและสถานที่ในการทำงานมีความปลอดภัยอยู่ในระดับมาก (       4.15)</t>
  </si>
  <si>
    <t xml:space="preserve">                             ผู้ตอบแบบสอบถามมีความคิดเห็นโดยรวมเกี่ยวกับการตอบแบบสอบถามด้านความพึงพอใจบรรยากาศการทำงาน</t>
  </si>
  <si>
    <t xml:space="preserve">                              ผู้ตอบแบบสอบถามมีความคิดเห็นเกี่ยวกับการตอบแบบสอบถามด้านสภาพแวดล้อมและสถานที่ในการทำงาน</t>
  </si>
  <si>
    <t>อยู่ในระดับปานกลาง          3.48 เมื่อพิจารณารายข้อ พบว่า สภาพแวดล้อมและสถานที่ในการทำงานมีความปลอดภัย</t>
  </si>
  <si>
    <t>อยู่ในระดับมาก        4.15 รองลงมาคือ ทำงานอย่างมีความสุขอยู่ในระดับมาก        4.09</t>
  </si>
  <si>
    <t>อยู่ในระดับมาก        3.97 เมื่อพิจารณารายข้อ พบว่า ความพึงพอใจในภาพรวมที่มีต่อสภาพแวดล้อมและสิ่งอำนวยความสะดวก</t>
  </si>
  <si>
    <t>และบรรยากาศการทำงานอยู่ในระดับมาก        3.97</t>
  </si>
  <si>
    <t>จากตาราง 9  ผู้ตอบแบบสอบถามมีความคิดเห็นเกี่ยวกับการตอบแบบสอบถามด้านความพึงพอใจสิ่งอำนวยความสะดวก พบว่า</t>
  </si>
  <si>
    <t xml:space="preserve">(1) บุคลากรเงินงบประมาณรายได้ช่วงอายุน้อยกว่า 30 ปี มีความคิดเห็นว่ามีเครื่องมืออุปกรณ์เทคโนโลยีที่ทันสมัยอย่างเพียงพอ และพร้อมใช้งาน และมีวัสดุอุปกรณ์สำนักงานที่เพียงพอและสนับสนุนการทำงานได้อย่างเหมาะสมอยู่ในระดับสูงที่สุด          </t>
  </si>
  <si>
    <t xml:space="preserve">(1) บุคลากรเงินงบประมาณรายได้ช่วงอายุน้อยกว่า 30 ปี มีความคิดเห็นว่ามีเครื่องมืออุปกรณ์เทคโนโลยีที่ทันสมัยอย่างเพียงพอ           </t>
  </si>
  <si>
    <t>และพร้อมใช้งาน และมีวัสดุอุปกรณ์สำนักงานที่เพียงพอและสนับสนุนการทำงานได้อย่างเหมาะสมอยู่ในระดับสูงที่สุด</t>
  </si>
  <si>
    <t>(2) บุคลากรเงินงบประมาณรายได้ช่วงอายุ 31 - 40 ปี  มีความคิดเห็นว่ามีเครื่องมืออุปกรณ์เทคโนโลยีที่ทันสมัยอย่างเพียงพอ</t>
  </si>
  <si>
    <t xml:space="preserve"> และพร้อมใช้งานอยู่ในระดับสูงที่สุด           4.71  รองลงมาคือ มีเครื่องมืออุปกรณ์เทคโนโลยีที่ทันสมัย</t>
  </si>
  <si>
    <t xml:space="preserve">(3) บุคลากรเงินงบประมาณรายได้ช่วงอายุ 41 - 50 ปี มีความคิดเห็นว่ามีเครื่องมืออุปกรณ์ เทคโนโลยีที่ทันสมัยอย่างเพียงพอ </t>
  </si>
  <si>
    <t xml:space="preserve">(4) บุคลากรเงินงบประมาณรายได้ช่วงอายุ 51 ปีขึ้นไป มีความคิดเห็นว่ามีเครื่องมืออุปกรณ์ เทคโนโลยีที่ทันสมัยอย่างเพียงพอ </t>
  </si>
  <si>
    <t xml:space="preserve">และพร้อมใช้งาน มีวัสดุอุปกรณ์สำนักงานที่เพียงพอและสนับสนุนการทำงานได้อย่างเหมาะสม           4.00 </t>
  </si>
  <si>
    <t>(5) บุคลากรเงินงบประมาณแผ่นดินช่วงอายุ 41 - 50 ปี มีความคิดเห็นว่ามีวัสดุอุปกรณ์สำนักงานที่เพียงพอและสนับสนุน</t>
  </si>
  <si>
    <t>(6) บุคลากรเงินงบประมาณแผ่นดินช่วงอายุ 41 - 50 ปี มีความคิดเห็นว่ามีเครื่องมืออุปกรณ์ เทคโนโลยีที่ทันสมัยอย่างเพียงพอ</t>
  </si>
  <si>
    <t>และพร้อมใช้งานอยู่ในระดับสูงที่สุด           4.50 รองลงมาคือ มีวัสดุอุปกรณ์สำนักงานที่เพียงพอ</t>
  </si>
  <si>
    <t xml:space="preserve">                            ผู้ตอบแบบสอบถามมีความคิดเห็นเกี่ยวกับการตอบแบบสอบถามด้านความพึงพอใจสิ่งอำนวยความสะดวก พบว่า</t>
  </si>
  <si>
    <t xml:space="preserve">อย่างเพียงพอและพร้อมใช้งาน        4.57 </t>
  </si>
  <si>
    <t xml:space="preserve">ได้อย่างเหมาะสม          4.25 </t>
  </si>
  <si>
    <t>และพร้อมใช้งานอยู่ในระดับสูงที่สุด         4.50 รองลงมาคือ มีวัสดุอุปกรณ์สำนักงานที่เพียงพอและสนับสนุนการทำงาน</t>
  </si>
  <si>
    <t xml:space="preserve">และพร้อมใช้งาน            4.13 </t>
  </si>
  <si>
    <t xml:space="preserve">การทำงานได้อย่างเหมาะสมอยู่ในระดับสูงที่สุด         4.20 รองลงมาคือ มีเครื่องมืออุปกรณ์เทคโนโลยีที่ทันสมัยอย่างเพียงพอ </t>
  </si>
  <si>
    <t>จากตาราง 8 ผู้ตอบแบบสอบถามมีความคิดเห็นเกี่ยวกับการตอบแบบสอบถามด้านความพึงพอใจที่มีต่อสภาพแวดล้อมในการทำงาน พบว่า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</si>
</sst>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0"/>
      <color theme="1"/>
      <name val="Arial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 New"/>
      <family val="2"/>
      <charset val="222"/>
    </font>
    <font>
      <b/>
      <sz val="16"/>
      <color theme="1"/>
      <name val="TH Sarabun New"/>
      <family val="2"/>
    </font>
    <font>
      <sz val="16"/>
      <color rgb="FF000000"/>
      <name val="TH SarabunPSK"/>
      <family val="2"/>
    </font>
    <font>
      <sz val="15"/>
      <color indexed="8"/>
      <name val="TH SarabunPSK"/>
      <family val="2"/>
    </font>
    <font>
      <b/>
      <sz val="14"/>
      <color theme="1"/>
      <name val="TH SarabunPSK"/>
      <family val="2"/>
    </font>
    <font>
      <b/>
      <i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4F6E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/>
    <xf numFmtId="0" fontId="8" fillId="0" borderId="0" xfId="0" applyFo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left" indent="5"/>
    </xf>
    <xf numFmtId="0" fontId="14" fillId="0" borderId="0" xfId="0" applyFont="1"/>
    <xf numFmtId="0" fontId="1" fillId="0" borderId="0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/>
    </xf>
    <xf numFmtId="0" fontId="1" fillId="0" borderId="17" xfId="0" applyFont="1" applyBorder="1"/>
    <xf numFmtId="49" fontId="2" fillId="0" borderId="0" xfId="0" applyNumberFormat="1" applyFont="1" applyAlignment="1"/>
    <xf numFmtId="0" fontId="1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5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1" xfId="0" applyFont="1" applyBorder="1"/>
    <xf numFmtId="0" fontId="18" fillId="0" borderId="8" xfId="0" applyFont="1" applyBorder="1" applyAlignment="1">
      <alignment horizontal="center"/>
    </xf>
    <xf numFmtId="2" fontId="16" fillId="0" borderId="0" xfId="0" applyNumberFormat="1" applyFont="1"/>
    <xf numFmtId="0" fontId="1" fillId="0" borderId="0" xfId="0" applyFont="1" applyAlignment="1">
      <alignment horizontal="center"/>
    </xf>
    <xf numFmtId="0" fontId="20" fillId="0" borderId="0" xfId="0" applyFont="1"/>
    <xf numFmtId="187" fontId="20" fillId="0" borderId="0" xfId="0" applyNumberFormat="1" applyFont="1" applyAlignment="1"/>
    <xf numFmtId="0" fontId="20" fillId="0" borderId="0" xfId="0" applyFont="1" applyAlignment="1"/>
    <xf numFmtId="2" fontId="18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5" fillId="0" borderId="0" xfId="0" applyFont="1"/>
    <xf numFmtId="22" fontId="0" fillId="0" borderId="0" xfId="0" applyNumberFormat="1" applyFont="1" applyAlignment="1"/>
    <xf numFmtId="0" fontId="16" fillId="0" borderId="0" xfId="0" applyFont="1" applyBorder="1" applyAlignment="1">
      <alignment horizontal="left"/>
    </xf>
    <xf numFmtId="2" fontId="16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7" fillId="0" borderId="0" xfId="0" applyFont="1" applyAlignment="1"/>
    <xf numFmtId="187" fontId="7" fillId="0" borderId="0" xfId="0" applyNumberFormat="1" applyFont="1" applyAlignment="1"/>
    <xf numFmtId="0" fontId="7" fillId="2" borderId="0" xfId="0" applyFont="1" applyFill="1" applyAlignment="1"/>
    <xf numFmtId="0" fontId="7" fillId="3" borderId="0" xfId="0" applyFont="1" applyFill="1" applyAlignment="1"/>
    <xf numFmtId="0" fontId="7" fillId="4" borderId="0" xfId="0" applyFont="1" applyFill="1" applyAlignment="1"/>
    <xf numFmtId="0" fontId="7" fillId="5" borderId="0" xfId="0" applyFont="1" applyFill="1" applyAlignment="1"/>
    <xf numFmtId="0" fontId="25" fillId="0" borderId="0" xfId="0" applyFont="1"/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/>
    </xf>
    <xf numFmtId="0" fontId="26" fillId="0" borderId="0" xfId="0" applyFont="1" applyAlignment="1"/>
    <xf numFmtId="0" fontId="25" fillId="0" borderId="29" xfId="0" applyFont="1" applyBorder="1" applyAlignment="1">
      <alignment horizontal="center" vertical="top"/>
    </xf>
    <xf numFmtId="0" fontId="25" fillId="0" borderId="29" xfId="0" applyFont="1" applyBorder="1"/>
    <xf numFmtId="0" fontId="25" fillId="0" borderId="26" xfId="0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12" xfId="0" applyFont="1" applyBorder="1"/>
    <xf numFmtId="0" fontId="25" fillId="0" borderId="32" xfId="0" applyFont="1" applyBorder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6" borderId="0" xfId="0" applyFont="1" applyFill="1" applyAlignment="1"/>
    <xf numFmtId="2" fontId="21" fillId="7" borderId="0" xfId="0" applyNumberFormat="1" applyFont="1" applyFill="1" applyAlignment="1">
      <alignment horizontal="center"/>
    </xf>
    <xf numFmtId="2" fontId="27" fillId="7" borderId="0" xfId="0" applyNumberFormat="1" applyFont="1" applyFill="1" applyBorder="1" applyAlignment="1">
      <alignment wrapText="1"/>
    </xf>
    <xf numFmtId="2" fontId="29" fillId="7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0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1" fillId="0" borderId="11" xfId="0" applyFont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top"/>
    </xf>
    <xf numFmtId="0" fontId="19" fillId="0" borderId="7" xfId="0" applyFont="1" applyFill="1" applyBorder="1" applyAlignment="1">
      <alignment vertical="center"/>
    </xf>
    <xf numFmtId="2" fontId="16" fillId="0" borderId="1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32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9" fillId="0" borderId="6" xfId="0" applyFont="1" applyFill="1" applyBorder="1" applyAlignment="1">
      <alignment horizontal="center" vertical="center"/>
    </xf>
    <xf numFmtId="0" fontId="16" fillId="0" borderId="1" xfId="0" applyFont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16" xfId="0" applyFont="1" applyBorder="1" applyAlignment="1"/>
    <xf numFmtId="0" fontId="16" fillId="0" borderId="17" xfId="0" applyFont="1" applyBorder="1" applyAlignment="1"/>
    <xf numFmtId="0" fontId="16" fillId="0" borderId="18" xfId="0" applyFont="1" applyBorder="1" applyAlignment="1"/>
    <xf numFmtId="2" fontId="16" fillId="0" borderId="25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6" fillId="0" borderId="25" xfId="0" applyNumberFormat="1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top"/>
    </xf>
    <xf numFmtId="2" fontId="16" fillId="0" borderId="29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24" fillId="0" borderId="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top"/>
    </xf>
    <xf numFmtId="0" fontId="25" fillId="0" borderId="3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F6E8"/>
      <color rgb="FFFFFF99"/>
      <color rgb="FFEDADE4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27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27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27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27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27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1860551</xdr:colOff>
      <xdr:row>27</xdr:row>
      <xdr:rowOff>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313364" y="9862344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27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27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27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1586344</xdr:colOff>
      <xdr:row>7</xdr:row>
      <xdr:rowOff>75334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024003" y="209290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3629889</xdr:colOff>
      <xdr:row>7</xdr:row>
      <xdr:rowOff>83993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067548" y="210156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2876551</xdr:colOff>
      <xdr:row>7</xdr:row>
      <xdr:rowOff>75333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6314210" y="209290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2755322</xdr:colOff>
      <xdr:row>7</xdr:row>
      <xdr:rowOff>75333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6192981" y="209290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382730</xdr:colOff>
      <xdr:row>8</xdr:row>
      <xdr:rowOff>49355</xdr:rowOff>
    </xdr:from>
    <xdr:ext cx="45719" cy="16712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3127662" y="2369991"/>
          <a:ext cx="45719" cy="167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252842</xdr:colOff>
      <xdr:row>8</xdr:row>
      <xdr:rowOff>58014</xdr:rowOff>
    </xdr:from>
    <xdr:ext cx="65" cy="17023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997774" y="2378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10391</xdr:colOff>
      <xdr:row>9</xdr:row>
      <xdr:rowOff>109968</xdr:rowOff>
    </xdr:from>
    <xdr:ext cx="214746" cy="21041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7240732" y="2733673"/>
          <a:ext cx="214746" cy="210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45026</xdr:colOff>
      <xdr:row>9</xdr:row>
      <xdr:rowOff>66674</xdr:rowOff>
    </xdr:from>
    <xdr:ext cx="65" cy="17023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729094" y="269037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945572</xdr:colOff>
      <xdr:row>9</xdr:row>
      <xdr:rowOff>66674</xdr:rowOff>
    </xdr:from>
    <xdr:ext cx="65" cy="17023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4383231" y="269037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850320</xdr:colOff>
      <xdr:row>9</xdr:row>
      <xdr:rowOff>58015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4287979" y="2681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122958</xdr:colOff>
      <xdr:row>10</xdr:row>
      <xdr:rowOff>58015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2175163" y="29847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677140</xdr:colOff>
      <xdr:row>10</xdr:row>
      <xdr:rowOff>58015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2036617" y="29847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183572</xdr:colOff>
      <xdr:row>13</xdr:row>
      <xdr:rowOff>75333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867640" y="391131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83A82A24-DA5E-41BC-A07C-154F967C7FEE}"/>
                </a:ext>
              </a:extLst>
            </xdr:cNvPr>
            <xdr:cNvSpPr txBox="1"/>
          </xdr:nvSpPr>
          <xdr:spPr>
            <a:xfrm>
              <a:off x="867640" y="391131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36366</xdr:colOff>
      <xdr:row>13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/>
          </xdr:nvSpPr>
          <xdr:spPr>
            <a:xfrm>
              <a:off x="720434" y="39026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CBE9B59C-200C-4BFE-A847-C1663F14BA96}"/>
                </a:ext>
              </a:extLst>
            </xdr:cNvPr>
            <xdr:cNvSpPr txBox="1"/>
          </xdr:nvSpPr>
          <xdr:spPr>
            <a:xfrm>
              <a:off x="720434" y="390265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374072</xdr:colOff>
      <xdr:row>15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1733549" y="4508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1733549" y="4508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200890</xdr:colOff>
      <xdr:row>15</xdr:row>
      <xdr:rowOff>58015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1560367" y="45001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1560367" y="45001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200890</xdr:colOff>
      <xdr:row>16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884958" y="481185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884958" y="481185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53685</xdr:colOff>
      <xdr:row>16</xdr:row>
      <xdr:rowOff>58015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SpPr txBox="1"/>
          </xdr:nvSpPr>
          <xdr:spPr>
            <a:xfrm>
              <a:off x="737753" y="480319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SpPr txBox="1"/>
          </xdr:nvSpPr>
          <xdr:spPr>
            <a:xfrm>
              <a:off x="737753" y="480319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1785504</xdr:colOff>
      <xdr:row>16</xdr:row>
      <xdr:rowOff>66673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 txBox="1"/>
          </xdr:nvSpPr>
          <xdr:spPr>
            <a:xfrm>
              <a:off x="5223163" y="481185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 txBox="1"/>
          </xdr:nvSpPr>
          <xdr:spPr>
            <a:xfrm>
              <a:off x="5223163" y="481185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1646959</xdr:colOff>
      <xdr:row>16</xdr:row>
      <xdr:rowOff>66673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5084618" y="48118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5084618" y="481185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356754</xdr:colOff>
      <xdr:row>18</xdr:row>
      <xdr:rowOff>58016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/>
          </xdr:nvSpPr>
          <xdr:spPr>
            <a:xfrm>
              <a:off x="1716231" y="54093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/>
          </xdr:nvSpPr>
          <xdr:spPr>
            <a:xfrm>
              <a:off x="1716231" y="54093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192230</xdr:colOff>
      <xdr:row>18</xdr:row>
      <xdr:rowOff>49357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1551707" y="5400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1551707" y="5400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313458</xdr:colOff>
      <xdr:row>19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1672935" y="572106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1672935" y="572106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200889</xdr:colOff>
      <xdr:row>19</xdr:row>
      <xdr:rowOff>66676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1560366" y="57210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1560366" y="57210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226868</xdr:colOff>
      <xdr:row>20</xdr:row>
      <xdr:rowOff>75333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/>
          </xdr:nvSpPr>
          <xdr:spPr>
            <a:xfrm>
              <a:off x="910936" y="6032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/>
          </xdr:nvSpPr>
          <xdr:spPr>
            <a:xfrm>
              <a:off x="910936" y="60327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62343</xdr:colOff>
      <xdr:row>20</xdr:row>
      <xdr:rowOff>75333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/>
          </xdr:nvSpPr>
          <xdr:spPr>
            <a:xfrm>
              <a:off x="746411" y="60327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/>
          </xdr:nvSpPr>
          <xdr:spPr>
            <a:xfrm>
              <a:off x="746411" y="60327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313458</xdr:colOff>
      <xdr:row>27</xdr:row>
      <xdr:rowOff>0</xdr:rowOff>
    </xdr:from>
    <xdr:ext cx="65" cy="17023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7543799" y="5957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27</xdr:row>
      <xdr:rowOff>0</xdr:rowOff>
    </xdr:from>
    <xdr:ext cx="65" cy="17023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8193230" y="5957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267739</xdr:colOff>
      <xdr:row>27</xdr:row>
      <xdr:rowOff>0</xdr:rowOff>
    </xdr:from>
    <xdr:ext cx="45719" cy="172483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 flipH="1">
          <a:off x="7498080" y="5957455"/>
          <a:ext cx="4571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27</xdr:row>
      <xdr:rowOff>0</xdr:rowOff>
    </xdr:from>
    <xdr:ext cx="65" cy="17023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8193230" y="5957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313458</xdr:colOff>
      <xdr:row>27</xdr:row>
      <xdr:rowOff>0</xdr:rowOff>
    </xdr:from>
    <xdr:ext cx="65" cy="17023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7543799" y="5957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270162</xdr:colOff>
      <xdr:row>27</xdr:row>
      <xdr:rowOff>0</xdr:rowOff>
    </xdr:from>
    <xdr:ext cx="65" cy="17023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8193230" y="5957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192232</xdr:colOff>
      <xdr:row>33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876300" y="779058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1B63F23-B3B8-42BE-A0A6-7A54D2BBC548}"/>
                </a:ext>
              </a:extLst>
            </xdr:cNvPr>
            <xdr:cNvSpPr txBox="1"/>
          </xdr:nvSpPr>
          <xdr:spPr>
            <a:xfrm>
              <a:off x="876300" y="779058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339435</xdr:colOff>
      <xdr:row>30</xdr:row>
      <xdr:rowOff>248515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955230" y="708919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174912</xdr:colOff>
      <xdr:row>33</xdr:row>
      <xdr:rowOff>40699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SpPr txBox="1"/>
          </xdr:nvSpPr>
          <xdr:spPr>
            <a:xfrm>
              <a:off x="3612571" y="776460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SpPr txBox="1"/>
          </xdr:nvSpPr>
          <xdr:spPr>
            <a:xfrm>
              <a:off x="3612571" y="776460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677140</xdr:colOff>
      <xdr:row>33</xdr:row>
      <xdr:rowOff>58016</xdr:rowOff>
    </xdr:from>
    <xdr:ext cx="65" cy="17023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3422072" y="778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936913</xdr:colOff>
      <xdr:row>35</xdr:row>
      <xdr:rowOff>66677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500-000037000000}"/>
                </a:ext>
              </a:extLst>
            </xdr:cNvPr>
            <xdr:cNvSpPr txBox="1"/>
          </xdr:nvSpPr>
          <xdr:spPr>
            <a:xfrm>
              <a:off x="4374572" y="837940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7BCF3091-A72A-48A3-8C69-BE5157CDCFE0}"/>
                </a:ext>
              </a:extLst>
            </xdr:cNvPr>
            <xdr:cNvSpPr txBox="1"/>
          </xdr:nvSpPr>
          <xdr:spPr>
            <a:xfrm>
              <a:off x="4374572" y="837940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348095</xdr:colOff>
      <xdr:row>31</xdr:row>
      <xdr:rowOff>118631</xdr:rowOff>
    </xdr:from>
    <xdr:ext cx="65" cy="17023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8271163" y="725372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218209</xdr:colOff>
      <xdr:row>36</xdr:row>
      <xdr:rowOff>75335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500-000039000000}"/>
                </a:ext>
              </a:extLst>
            </xdr:cNvPr>
            <xdr:cNvSpPr txBox="1"/>
          </xdr:nvSpPr>
          <xdr:spPr>
            <a:xfrm>
              <a:off x="2270414" y="86824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500-000039000000}"/>
                </a:ext>
              </a:extLst>
            </xdr:cNvPr>
            <xdr:cNvSpPr txBox="1"/>
          </xdr:nvSpPr>
          <xdr:spPr>
            <a:xfrm>
              <a:off x="2270414" y="86824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27709</xdr:colOff>
      <xdr:row>30</xdr:row>
      <xdr:rowOff>291811</xdr:rowOff>
    </xdr:from>
    <xdr:ext cx="65" cy="17023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8643504" y="713249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1742209</xdr:colOff>
      <xdr:row>38</xdr:row>
      <xdr:rowOff>58015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500-00003B000000}"/>
                </a:ext>
              </a:extLst>
            </xdr:cNvPr>
            <xdr:cNvSpPr txBox="1"/>
          </xdr:nvSpPr>
          <xdr:spPr>
            <a:xfrm>
              <a:off x="5179868" y="925397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AD0CA96F-426F-4F19-8FC8-37A631CFCC93}"/>
                </a:ext>
              </a:extLst>
            </xdr:cNvPr>
            <xdr:cNvSpPr txBox="1"/>
          </xdr:nvSpPr>
          <xdr:spPr>
            <a:xfrm>
              <a:off x="5179868" y="925397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1610592</xdr:colOff>
      <xdr:row>38</xdr:row>
      <xdr:rowOff>40697</xdr:rowOff>
    </xdr:from>
    <xdr:ext cx="99248" cy="17578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5048251" y="9236652"/>
          <a:ext cx="99248" cy="175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53685</xdr:colOff>
      <xdr:row>42</xdr:row>
      <xdr:rowOff>58017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500-00003D000000}"/>
                </a:ext>
              </a:extLst>
            </xdr:cNvPr>
            <xdr:cNvSpPr txBox="1"/>
          </xdr:nvSpPr>
          <xdr:spPr>
            <a:xfrm>
              <a:off x="2105890" y="101371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C20AB336-F5C8-4FC5-B644-723DA8832D54}"/>
                </a:ext>
              </a:extLst>
            </xdr:cNvPr>
            <xdr:cNvSpPr txBox="1"/>
          </xdr:nvSpPr>
          <xdr:spPr>
            <a:xfrm>
              <a:off x="2105890" y="101371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460663</xdr:colOff>
      <xdr:row>44</xdr:row>
      <xdr:rowOff>66676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500-00003F000000}"/>
                </a:ext>
              </a:extLst>
            </xdr:cNvPr>
            <xdr:cNvSpPr txBox="1"/>
          </xdr:nvSpPr>
          <xdr:spPr>
            <a:xfrm>
              <a:off x="1820140" y="1073467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4768A31A-0DC0-4347-B223-63A548B3A74B}"/>
                </a:ext>
              </a:extLst>
            </xdr:cNvPr>
            <xdr:cNvSpPr txBox="1"/>
          </xdr:nvSpPr>
          <xdr:spPr>
            <a:xfrm>
              <a:off x="1820140" y="1073467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296140</xdr:colOff>
      <xdr:row>44</xdr:row>
      <xdr:rowOff>58016</xdr:rowOff>
    </xdr:from>
    <xdr:ext cx="65" cy="17023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1655617" y="116092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2460913</xdr:colOff>
      <xdr:row>44</xdr:row>
      <xdr:rowOff>58016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500-000041000000}"/>
                </a:ext>
              </a:extLst>
            </xdr:cNvPr>
            <xdr:cNvSpPr txBox="1"/>
          </xdr:nvSpPr>
          <xdr:spPr>
            <a:xfrm>
              <a:off x="5898572" y="107260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6AD524A6-1B82-4437-A1BD-DD19F5E1A28F}"/>
                </a:ext>
              </a:extLst>
            </xdr:cNvPr>
            <xdr:cNvSpPr txBox="1"/>
          </xdr:nvSpPr>
          <xdr:spPr>
            <a:xfrm>
              <a:off x="5898572" y="107260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443344</xdr:colOff>
      <xdr:row>41</xdr:row>
      <xdr:rowOff>291811</xdr:rowOff>
    </xdr:from>
    <xdr:ext cx="65" cy="17023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8366412" y="1095981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417368</xdr:colOff>
      <xdr:row>46</xdr:row>
      <xdr:rowOff>58017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0000000-0008-0000-0500-000043000000}"/>
                </a:ext>
              </a:extLst>
            </xdr:cNvPr>
            <xdr:cNvSpPr txBox="1"/>
          </xdr:nvSpPr>
          <xdr:spPr>
            <a:xfrm>
              <a:off x="1776845" y="1131483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C34F6484-6355-459B-8935-E996CA3CF3C2}"/>
                </a:ext>
              </a:extLst>
            </xdr:cNvPr>
            <xdr:cNvSpPr txBox="1"/>
          </xdr:nvSpPr>
          <xdr:spPr>
            <a:xfrm>
              <a:off x="1776845" y="1131483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365413</xdr:colOff>
      <xdr:row>42</xdr:row>
      <xdr:rowOff>109970</xdr:rowOff>
    </xdr:from>
    <xdr:ext cx="65" cy="17023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8288481" y="1107237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226868</xdr:colOff>
      <xdr:row>47</xdr:row>
      <xdr:rowOff>58016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500-000045000000}"/>
                </a:ext>
              </a:extLst>
            </xdr:cNvPr>
            <xdr:cNvSpPr txBox="1"/>
          </xdr:nvSpPr>
          <xdr:spPr>
            <a:xfrm>
              <a:off x="1586345" y="1160924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DF283E23-1862-4417-9A08-CDA2200C7E8D}"/>
                </a:ext>
              </a:extLst>
            </xdr:cNvPr>
            <xdr:cNvSpPr txBox="1"/>
          </xdr:nvSpPr>
          <xdr:spPr>
            <a:xfrm>
              <a:off x="1586345" y="1160924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452004</xdr:colOff>
      <xdr:row>48</xdr:row>
      <xdr:rowOff>0</xdr:rowOff>
    </xdr:from>
    <xdr:ext cx="65" cy="17023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3889663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339436</xdr:colOff>
      <xdr:row>48</xdr:row>
      <xdr:rowOff>0</xdr:rowOff>
    </xdr:from>
    <xdr:ext cx="65" cy="17023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3777095" y="1310726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226868</xdr:colOff>
      <xdr:row>48</xdr:row>
      <xdr:rowOff>0</xdr:rowOff>
    </xdr:from>
    <xdr:ext cx="65" cy="17023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58634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79663</xdr:colOff>
      <xdr:row>48</xdr:row>
      <xdr:rowOff>0</xdr:rowOff>
    </xdr:from>
    <xdr:ext cx="65" cy="17023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1439140" y="1341899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573230</xdr:colOff>
      <xdr:row>48</xdr:row>
      <xdr:rowOff>0</xdr:rowOff>
    </xdr:from>
    <xdr:ext cx="65" cy="17023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262543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426026</xdr:colOff>
      <xdr:row>48</xdr:row>
      <xdr:rowOff>0</xdr:rowOff>
    </xdr:from>
    <xdr:ext cx="65" cy="17023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2478231" y="1400781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1646958</xdr:colOff>
      <xdr:row>48</xdr:row>
      <xdr:rowOff>0</xdr:rowOff>
    </xdr:from>
    <xdr:ext cx="65" cy="17023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5084617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1525731</xdr:colOff>
      <xdr:row>48</xdr:row>
      <xdr:rowOff>0</xdr:rowOff>
    </xdr:from>
    <xdr:ext cx="65" cy="17023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4963390" y="1402513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148936</xdr:colOff>
      <xdr:row>48</xdr:row>
      <xdr:rowOff>0</xdr:rowOff>
    </xdr:from>
    <xdr:ext cx="65" cy="17023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833004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36367</xdr:colOff>
      <xdr:row>48</xdr:row>
      <xdr:rowOff>0</xdr:rowOff>
    </xdr:from>
    <xdr:ext cx="65" cy="17023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720435" y="1462260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1802822</xdr:colOff>
      <xdr:row>48</xdr:row>
      <xdr:rowOff>0</xdr:rowOff>
    </xdr:from>
    <xdr:ext cx="65" cy="17023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5240481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1508413</xdr:colOff>
      <xdr:row>48</xdr:row>
      <xdr:rowOff>0</xdr:rowOff>
    </xdr:from>
    <xdr:ext cx="65" cy="17023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4946072" y="1462260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2175163</xdr:colOff>
      <xdr:row>48</xdr:row>
      <xdr:rowOff>0</xdr:rowOff>
    </xdr:from>
    <xdr:ext cx="65" cy="17023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5612822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1872094</xdr:colOff>
      <xdr:row>48</xdr:row>
      <xdr:rowOff>0</xdr:rowOff>
    </xdr:from>
    <xdr:ext cx="65" cy="17023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5309753" y="1522874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677140</xdr:colOff>
      <xdr:row>48</xdr:row>
      <xdr:rowOff>0</xdr:rowOff>
    </xdr:from>
    <xdr:ext cx="65" cy="17023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272934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529935</xdr:colOff>
      <xdr:row>48</xdr:row>
      <xdr:rowOff>0</xdr:rowOff>
    </xdr:from>
    <xdr:ext cx="65" cy="17023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2582140" y="158435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735329</xdr:colOff>
      <xdr:row>48</xdr:row>
      <xdr:rowOff>0</xdr:rowOff>
    </xdr:from>
    <xdr:ext cx="45719" cy="129886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 flipH="1">
          <a:off x="4172988" y="14261523"/>
          <a:ext cx="45719" cy="129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322117</xdr:colOff>
      <xdr:row>48</xdr:row>
      <xdr:rowOff>0</xdr:rowOff>
    </xdr:from>
    <xdr:ext cx="65" cy="17023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3759776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322117</xdr:colOff>
      <xdr:row>48</xdr:row>
      <xdr:rowOff>0</xdr:rowOff>
    </xdr:from>
    <xdr:ext cx="65" cy="17023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2374322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96981</xdr:colOff>
      <xdr:row>48</xdr:row>
      <xdr:rowOff>0</xdr:rowOff>
    </xdr:from>
    <xdr:ext cx="65" cy="17023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1456458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426026</xdr:colOff>
      <xdr:row>48</xdr:row>
      <xdr:rowOff>0</xdr:rowOff>
    </xdr:from>
    <xdr:ext cx="65" cy="17023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2478231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1508413</xdr:colOff>
      <xdr:row>48</xdr:row>
      <xdr:rowOff>0</xdr:rowOff>
    </xdr:from>
    <xdr:ext cx="65" cy="17023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4946072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27709</xdr:colOff>
      <xdr:row>48</xdr:row>
      <xdr:rowOff>0</xdr:rowOff>
    </xdr:from>
    <xdr:ext cx="65" cy="17023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711777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2053936</xdr:colOff>
      <xdr:row>48</xdr:row>
      <xdr:rowOff>0</xdr:rowOff>
    </xdr:from>
    <xdr:ext cx="65" cy="17023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549159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547254</xdr:colOff>
      <xdr:row>48</xdr:row>
      <xdr:rowOff>0</xdr:rowOff>
    </xdr:from>
    <xdr:ext cx="65" cy="17023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2599459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1681595</xdr:colOff>
      <xdr:row>48</xdr:row>
      <xdr:rowOff>0</xdr:rowOff>
    </xdr:from>
    <xdr:ext cx="65" cy="17023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5119254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192230</xdr:colOff>
      <xdr:row>48</xdr:row>
      <xdr:rowOff>0</xdr:rowOff>
    </xdr:from>
    <xdr:ext cx="65" cy="17023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224443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659822</xdr:colOff>
      <xdr:row>48</xdr:row>
      <xdr:rowOff>0</xdr:rowOff>
    </xdr:from>
    <xdr:ext cx="65" cy="17023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4097481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1820140</xdr:colOff>
      <xdr:row>48</xdr:row>
      <xdr:rowOff>0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5257799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2027959</xdr:colOff>
      <xdr:row>48</xdr:row>
      <xdr:rowOff>0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5465618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226867</xdr:colOff>
      <xdr:row>48</xdr:row>
      <xdr:rowOff>0</xdr:rowOff>
    </xdr:from>
    <xdr:ext cx="65" cy="17023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2971799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235526</xdr:colOff>
      <xdr:row>48</xdr:row>
      <xdr:rowOff>0</xdr:rowOff>
    </xdr:from>
    <xdr:ext cx="65" cy="17023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3673185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235527</xdr:colOff>
      <xdr:row>48</xdr:row>
      <xdr:rowOff>0</xdr:rowOff>
    </xdr:from>
    <xdr:ext cx="65" cy="17023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3673186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235528</xdr:colOff>
      <xdr:row>48</xdr:row>
      <xdr:rowOff>0</xdr:rowOff>
    </xdr:from>
    <xdr:ext cx="65" cy="17023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3673187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668481</xdr:colOff>
      <xdr:row>48</xdr:row>
      <xdr:rowOff>0</xdr:rowOff>
    </xdr:from>
    <xdr:ext cx="65" cy="17023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4106140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1889414</xdr:colOff>
      <xdr:row>48</xdr:row>
      <xdr:rowOff>0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327073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88322</xdr:colOff>
      <xdr:row>48</xdr:row>
      <xdr:rowOff>0</xdr:rowOff>
    </xdr:from>
    <xdr:ext cx="65" cy="17023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2833254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105640</xdr:colOff>
      <xdr:row>48</xdr:row>
      <xdr:rowOff>0</xdr:rowOff>
    </xdr:from>
    <xdr:ext cx="65" cy="17023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3543299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71004</xdr:colOff>
      <xdr:row>48</xdr:row>
      <xdr:rowOff>0</xdr:rowOff>
    </xdr:from>
    <xdr:ext cx="65" cy="17023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3508663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71004</xdr:colOff>
      <xdr:row>48</xdr:row>
      <xdr:rowOff>0</xdr:rowOff>
    </xdr:from>
    <xdr:ext cx="65" cy="17023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3508663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555913</xdr:colOff>
      <xdr:row>48</xdr:row>
      <xdr:rowOff>0</xdr:rowOff>
    </xdr:from>
    <xdr:ext cx="65" cy="17023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3993572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1690255</xdr:colOff>
      <xdr:row>48</xdr:row>
      <xdr:rowOff>0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5127914" y="14261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304800</xdr:colOff>
      <xdr:row>33</xdr:row>
      <xdr:rowOff>58015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7535141" y="778192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1577685</xdr:colOff>
      <xdr:row>38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500-00006D000000}"/>
                </a:ext>
              </a:extLst>
            </xdr:cNvPr>
            <xdr:cNvSpPr txBox="1"/>
          </xdr:nvSpPr>
          <xdr:spPr>
            <a:xfrm>
              <a:off x="5015344" y="92626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E4D8B79A-1C52-41F6-B998-3D2F8514BD39}"/>
                </a:ext>
              </a:extLst>
            </xdr:cNvPr>
            <xdr:cNvSpPr txBox="1"/>
          </xdr:nvSpPr>
          <xdr:spPr>
            <a:xfrm>
              <a:off x="5015344" y="92626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34</xdr:row>
      <xdr:rowOff>58015</xdr:rowOff>
    </xdr:from>
    <xdr:ext cx="65" cy="17023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7535141" y="80763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798367</xdr:colOff>
      <xdr:row>35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500-00006F000000}"/>
                </a:ext>
              </a:extLst>
            </xdr:cNvPr>
            <xdr:cNvSpPr txBox="1"/>
          </xdr:nvSpPr>
          <xdr:spPr>
            <a:xfrm>
              <a:off x="4236026" y="83794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C44F3164-27D4-4CF6-89CF-5F54865E9327}"/>
                </a:ext>
              </a:extLst>
            </xdr:cNvPr>
            <xdr:cNvSpPr txBox="1"/>
          </xdr:nvSpPr>
          <xdr:spPr>
            <a:xfrm>
              <a:off x="4236026" y="83794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35</xdr:row>
      <xdr:rowOff>58015</xdr:rowOff>
    </xdr:from>
    <xdr:ext cx="65" cy="17023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7535141" y="837074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88321</xdr:colOff>
      <xdr:row>36</xdr:row>
      <xdr:rowOff>75333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3" name="TextBox 112">
              <a:extLst>
                <a:ext uri="{FF2B5EF4-FFF2-40B4-BE49-F238E27FC236}">
                  <a16:creationId xmlns:a16="http://schemas.microsoft.com/office/drawing/2014/main" id="{00000000-0008-0000-0500-000071000000}"/>
                </a:ext>
              </a:extLst>
            </xdr:cNvPr>
            <xdr:cNvSpPr txBox="1"/>
          </xdr:nvSpPr>
          <xdr:spPr>
            <a:xfrm>
              <a:off x="2140526" y="868246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3" name="TextBox 112">
              <a:extLst>
                <a:ext uri="{FF2B5EF4-FFF2-40B4-BE49-F238E27FC236}">
                  <a16:creationId xmlns:a16="http://schemas.microsoft.com/office/drawing/2014/main" id="{00000000-0008-0000-0500-000071000000}"/>
                </a:ext>
              </a:extLst>
            </xdr:cNvPr>
            <xdr:cNvSpPr txBox="1"/>
          </xdr:nvSpPr>
          <xdr:spPr>
            <a:xfrm>
              <a:off x="2140526" y="868246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36</xdr:row>
      <xdr:rowOff>58015</xdr:rowOff>
    </xdr:from>
    <xdr:ext cx="65" cy="17023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7535141" y="866515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53686</xdr:colOff>
      <xdr:row>33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5" name="TextBox 114">
              <a:extLst>
                <a:ext uri="{FF2B5EF4-FFF2-40B4-BE49-F238E27FC236}">
                  <a16:creationId xmlns:a16="http://schemas.microsoft.com/office/drawing/2014/main" id="{00000000-0008-0000-0500-000073000000}"/>
                </a:ext>
              </a:extLst>
            </xdr:cNvPr>
            <xdr:cNvSpPr txBox="1"/>
          </xdr:nvSpPr>
          <xdr:spPr>
            <a:xfrm>
              <a:off x="737754" y="77905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5" name="TextBox 114">
              <a:extLst>
                <a:ext uri="{FF2B5EF4-FFF2-40B4-BE49-F238E27FC236}">
                  <a16:creationId xmlns:a16="http://schemas.microsoft.com/office/drawing/2014/main" id="{6D7F1168-0500-441C-B5AC-2025DE4532B4}"/>
                </a:ext>
              </a:extLst>
            </xdr:cNvPr>
            <xdr:cNvSpPr txBox="1"/>
          </xdr:nvSpPr>
          <xdr:spPr>
            <a:xfrm>
              <a:off x="737754" y="77905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36368</xdr:colOff>
      <xdr:row>33</xdr:row>
      <xdr:rowOff>49356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7" name="TextBox 116">
              <a:extLst>
                <a:ext uri="{FF2B5EF4-FFF2-40B4-BE49-F238E27FC236}">
                  <a16:creationId xmlns:a16="http://schemas.microsoft.com/office/drawing/2014/main" id="{00000000-0008-0000-0500-000075000000}"/>
                </a:ext>
              </a:extLst>
            </xdr:cNvPr>
            <xdr:cNvSpPr txBox="1"/>
          </xdr:nvSpPr>
          <xdr:spPr>
            <a:xfrm>
              <a:off x="3474027" y="777326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7" name="TextBox 116">
              <a:extLst>
                <a:ext uri="{FF2B5EF4-FFF2-40B4-BE49-F238E27FC236}">
                  <a16:creationId xmlns:a16="http://schemas.microsoft.com/office/drawing/2014/main" id="{00000000-0008-0000-0500-000075000000}"/>
                </a:ext>
              </a:extLst>
            </xdr:cNvPr>
            <xdr:cNvSpPr txBox="1"/>
          </xdr:nvSpPr>
          <xdr:spPr>
            <a:xfrm>
              <a:off x="3474027" y="777326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38</xdr:row>
      <xdr:rowOff>58015</xdr:rowOff>
    </xdr:from>
    <xdr:ext cx="65" cy="17023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7535141" y="925397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287481</xdr:colOff>
      <xdr:row>46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9" name="TextBox 118">
              <a:extLst>
                <a:ext uri="{FF2B5EF4-FFF2-40B4-BE49-F238E27FC236}">
                  <a16:creationId xmlns:a16="http://schemas.microsoft.com/office/drawing/2014/main" id="{00000000-0008-0000-0500-000077000000}"/>
                </a:ext>
              </a:extLst>
            </xdr:cNvPr>
            <xdr:cNvSpPr txBox="1"/>
          </xdr:nvSpPr>
          <xdr:spPr>
            <a:xfrm>
              <a:off x="1646958" y="1220672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9" name="TextBox 118">
              <a:extLst>
                <a:ext uri="{FF2B5EF4-FFF2-40B4-BE49-F238E27FC236}">
                  <a16:creationId xmlns:a16="http://schemas.microsoft.com/office/drawing/2014/main" id="{E51B75DD-DC59-499A-8A75-09666E08DF00}"/>
                </a:ext>
              </a:extLst>
            </xdr:cNvPr>
            <xdr:cNvSpPr txBox="1"/>
          </xdr:nvSpPr>
          <xdr:spPr>
            <a:xfrm>
              <a:off x="1646958" y="1220672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304801</xdr:colOff>
      <xdr:row>39</xdr:row>
      <xdr:rowOff>58016</xdr:rowOff>
    </xdr:from>
    <xdr:ext cx="136814" cy="172483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7535142" y="9548380"/>
          <a:ext cx="136814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2348345</xdr:colOff>
      <xdr:row>44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1" name="TextBox 120">
              <a:extLst>
                <a:ext uri="{FF2B5EF4-FFF2-40B4-BE49-F238E27FC236}">
                  <a16:creationId xmlns:a16="http://schemas.microsoft.com/office/drawing/2014/main" id="{00000000-0008-0000-0500-000079000000}"/>
                </a:ext>
              </a:extLst>
            </xdr:cNvPr>
            <xdr:cNvSpPr txBox="1"/>
          </xdr:nvSpPr>
          <xdr:spPr>
            <a:xfrm>
              <a:off x="5786004" y="116179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1" name="TextBox 120">
              <a:extLst>
                <a:ext uri="{FF2B5EF4-FFF2-40B4-BE49-F238E27FC236}">
                  <a16:creationId xmlns:a16="http://schemas.microsoft.com/office/drawing/2014/main" id="{82AEBE8F-7130-4006-8E68-E16EAE71BC76}"/>
                </a:ext>
              </a:extLst>
            </xdr:cNvPr>
            <xdr:cNvSpPr txBox="1"/>
          </xdr:nvSpPr>
          <xdr:spPr>
            <a:xfrm>
              <a:off x="5786004" y="116179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40</xdr:row>
      <xdr:rowOff>0</xdr:rowOff>
    </xdr:from>
    <xdr:ext cx="65" cy="17023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7535141" y="98427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296140</xdr:colOff>
      <xdr:row>44</xdr:row>
      <xdr:rowOff>49356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00000000-0008-0000-0500-00007B000000}"/>
                </a:ext>
              </a:extLst>
            </xdr:cNvPr>
            <xdr:cNvSpPr txBox="1"/>
          </xdr:nvSpPr>
          <xdr:spPr>
            <a:xfrm>
              <a:off x="1655617" y="116005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57E428DC-AAD0-4E68-B39C-6C2A822D4483}"/>
                </a:ext>
              </a:extLst>
            </xdr:cNvPr>
            <xdr:cNvSpPr txBox="1"/>
          </xdr:nvSpPr>
          <xdr:spPr>
            <a:xfrm>
              <a:off x="1655617" y="116005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304800</xdr:colOff>
      <xdr:row>40</xdr:row>
      <xdr:rowOff>0</xdr:rowOff>
    </xdr:from>
    <xdr:ext cx="65" cy="17023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7535141" y="1013719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607867</xdr:colOff>
      <xdr:row>42</xdr:row>
      <xdr:rowOff>58016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00000000-0008-0000-0500-00007D000000}"/>
                </a:ext>
              </a:extLst>
            </xdr:cNvPr>
            <xdr:cNvSpPr txBox="1"/>
          </xdr:nvSpPr>
          <xdr:spPr>
            <a:xfrm>
              <a:off x="1967344" y="11020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E1C2118F-4A7B-40BA-A3DB-60A9422D8CD7}"/>
                </a:ext>
              </a:extLst>
            </xdr:cNvPr>
            <xdr:cNvSpPr txBox="1"/>
          </xdr:nvSpPr>
          <xdr:spPr>
            <a:xfrm>
              <a:off x="1967344" y="11020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79663</xdr:colOff>
      <xdr:row>47</xdr:row>
      <xdr:rowOff>75334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00000000-0008-0000-0500-00007E000000}"/>
                </a:ext>
              </a:extLst>
            </xdr:cNvPr>
            <xdr:cNvSpPr txBox="1"/>
          </xdr:nvSpPr>
          <xdr:spPr>
            <a:xfrm>
              <a:off x="1439140" y="1250978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D6520100-8A99-48C9-966D-75914F7D052E}"/>
                </a:ext>
              </a:extLst>
            </xdr:cNvPr>
            <xdr:cNvSpPr txBox="1"/>
          </xdr:nvSpPr>
          <xdr:spPr>
            <a:xfrm>
              <a:off x="1439140" y="1250978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304799</xdr:colOff>
      <xdr:row>48</xdr:row>
      <xdr:rowOff>0</xdr:rowOff>
    </xdr:from>
    <xdr:ext cx="65" cy="17023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7535140" y="1301201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382731</xdr:colOff>
      <xdr:row>48</xdr:row>
      <xdr:rowOff>0</xdr:rowOff>
    </xdr:from>
    <xdr:ext cx="65" cy="17023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7613072" y="1337569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737754</xdr:colOff>
      <xdr:row>39</xdr:row>
      <xdr:rowOff>58015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500-00003E000000}"/>
                </a:ext>
              </a:extLst>
            </xdr:cNvPr>
            <xdr:cNvSpPr txBox="1"/>
          </xdr:nvSpPr>
          <xdr:spPr>
            <a:xfrm>
              <a:off x="4175413" y="954837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88F5EDD-0082-45F0-A9B4-1F3263E8E043}"/>
                </a:ext>
              </a:extLst>
            </xdr:cNvPr>
            <xdr:cNvSpPr txBox="1"/>
          </xdr:nvSpPr>
          <xdr:spPr>
            <a:xfrm>
              <a:off x="4175413" y="954837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607867</xdr:colOff>
      <xdr:row>39</xdr:row>
      <xdr:rowOff>49355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500-000046000000}"/>
                </a:ext>
              </a:extLst>
            </xdr:cNvPr>
            <xdr:cNvSpPr txBox="1"/>
          </xdr:nvSpPr>
          <xdr:spPr>
            <a:xfrm>
              <a:off x="4045526" y="953971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231D8FB9-5ED8-464F-B5CF-E0A352B466A4}"/>
                </a:ext>
              </a:extLst>
            </xdr:cNvPr>
            <xdr:cNvSpPr txBox="1"/>
          </xdr:nvSpPr>
          <xdr:spPr>
            <a:xfrm>
              <a:off x="4045526" y="953971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1525731</xdr:colOff>
      <xdr:row>23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00000000-0008-0000-0500-000074000000}"/>
                </a:ext>
              </a:extLst>
            </xdr:cNvPr>
            <xdr:cNvSpPr txBox="1"/>
          </xdr:nvSpPr>
          <xdr:spPr>
            <a:xfrm>
              <a:off x="4963390" y="69333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99C67A5E-2D26-4F0A-BA80-C8DEEC2F2FC8}"/>
                </a:ext>
              </a:extLst>
            </xdr:cNvPr>
            <xdr:cNvSpPr txBox="1"/>
          </xdr:nvSpPr>
          <xdr:spPr>
            <a:xfrm>
              <a:off x="4963390" y="693333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1395844</xdr:colOff>
      <xdr:row>23</xdr:row>
      <xdr:rowOff>58017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00000000-0008-0000-0500-000081000000}"/>
                </a:ext>
              </a:extLst>
            </xdr:cNvPr>
            <xdr:cNvSpPr txBox="1"/>
          </xdr:nvSpPr>
          <xdr:spPr>
            <a:xfrm>
              <a:off x="4833503" y="6924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26E1D6B0-2C09-4877-8565-CE3116029794}"/>
                </a:ext>
              </a:extLst>
            </xdr:cNvPr>
            <xdr:cNvSpPr txBox="1"/>
          </xdr:nvSpPr>
          <xdr:spPr>
            <a:xfrm>
              <a:off x="4833503" y="6924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651163</xdr:colOff>
      <xdr:row>22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00000000-0008-0000-0500-000082000000}"/>
                </a:ext>
              </a:extLst>
            </xdr:cNvPr>
            <xdr:cNvSpPr txBox="1"/>
          </xdr:nvSpPr>
          <xdr:spPr>
            <a:xfrm>
              <a:off x="2010640" y="66302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FFBE9CA6-0FA8-43B0-B8E3-25D38F7D2D31}"/>
                </a:ext>
              </a:extLst>
            </xdr:cNvPr>
            <xdr:cNvSpPr txBox="1"/>
          </xdr:nvSpPr>
          <xdr:spPr>
            <a:xfrm>
              <a:off x="2010640" y="66302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521277</xdr:colOff>
      <xdr:row>22</xdr:row>
      <xdr:rowOff>58016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00000000-0008-0000-0500-000083000000}"/>
                </a:ext>
              </a:extLst>
            </xdr:cNvPr>
            <xdr:cNvSpPr txBox="1"/>
          </xdr:nvSpPr>
          <xdr:spPr>
            <a:xfrm>
              <a:off x="1880754" y="662160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A09E4B1C-05E5-4DAD-BE1C-0A9864F065C7}"/>
                </a:ext>
              </a:extLst>
            </xdr:cNvPr>
            <xdr:cNvSpPr txBox="1"/>
          </xdr:nvSpPr>
          <xdr:spPr>
            <a:xfrm>
              <a:off x="1880754" y="662160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278822</xdr:colOff>
      <xdr:row>23</xdr:row>
      <xdr:rowOff>75334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TextBox 131">
              <a:extLst>
                <a:ext uri="{FF2B5EF4-FFF2-40B4-BE49-F238E27FC236}">
                  <a16:creationId xmlns:a16="http://schemas.microsoft.com/office/drawing/2014/main" id="{00000000-0008-0000-0500-000084000000}"/>
                </a:ext>
              </a:extLst>
            </xdr:cNvPr>
            <xdr:cNvSpPr txBox="1"/>
          </xdr:nvSpPr>
          <xdr:spPr>
            <a:xfrm>
              <a:off x="1638299" y="69419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2" name="TextBox 131">
              <a:extLst>
                <a:ext uri="{FF2B5EF4-FFF2-40B4-BE49-F238E27FC236}">
                  <a16:creationId xmlns:a16="http://schemas.microsoft.com/office/drawing/2014/main" id="{88BA7039-A8A5-4321-B4A7-3B952256BF0D}"/>
                </a:ext>
              </a:extLst>
            </xdr:cNvPr>
            <xdr:cNvSpPr txBox="1"/>
          </xdr:nvSpPr>
          <xdr:spPr>
            <a:xfrm>
              <a:off x="1638299" y="69419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183572</xdr:colOff>
      <xdr:row>23</xdr:row>
      <xdr:rowOff>58016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TextBox 132">
              <a:extLst>
                <a:ext uri="{FF2B5EF4-FFF2-40B4-BE49-F238E27FC236}">
                  <a16:creationId xmlns:a16="http://schemas.microsoft.com/office/drawing/2014/main" id="{00000000-0008-0000-0500-000085000000}"/>
                </a:ext>
              </a:extLst>
            </xdr:cNvPr>
            <xdr:cNvSpPr txBox="1"/>
          </xdr:nvSpPr>
          <xdr:spPr>
            <a:xfrm>
              <a:off x="1543049" y="6924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3" name="TextBox 132">
              <a:extLst>
                <a:ext uri="{FF2B5EF4-FFF2-40B4-BE49-F238E27FC236}">
                  <a16:creationId xmlns:a16="http://schemas.microsoft.com/office/drawing/2014/main" id="{6BB86C81-2150-45B4-8698-9E9F5AF4A525}"/>
                </a:ext>
              </a:extLst>
            </xdr:cNvPr>
            <xdr:cNvSpPr txBox="1"/>
          </xdr:nvSpPr>
          <xdr:spPr>
            <a:xfrm>
              <a:off x="1543049" y="6924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304799</xdr:colOff>
      <xdr:row>26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00000000-0008-0000-0500-000086000000}"/>
                </a:ext>
              </a:extLst>
            </xdr:cNvPr>
            <xdr:cNvSpPr txBox="1"/>
          </xdr:nvSpPr>
          <xdr:spPr>
            <a:xfrm>
              <a:off x="3049731" y="784253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5A2F5D33-592F-4CEF-BFE3-CCA41F46A10F}"/>
                </a:ext>
              </a:extLst>
            </xdr:cNvPr>
            <xdr:cNvSpPr txBox="1"/>
          </xdr:nvSpPr>
          <xdr:spPr>
            <a:xfrm>
              <a:off x="3049731" y="784253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174912</xdr:colOff>
      <xdr:row>26</xdr:row>
      <xdr:rowOff>58016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TextBox 134">
              <a:extLst>
                <a:ext uri="{FF2B5EF4-FFF2-40B4-BE49-F238E27FC236}">
                  <a16:creationId xmlns:a16="http://schemas.microsoft.com/office/drawing/2014/main" id="{00000000-0008-0000-0500-000087000000}"/>
                </a:ext>
              </a:extLst>
            </xdr:cNvPr>
            <xdr:cNvSpPr txBox="1"/>
          </xdr:nvSpPr>
          <xdr:spPr>
            <a:xfrm>
              <a:off x="2919844" y="783388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5" name="TextBox 134">
              <a:extLst>
                <a:ext uri="{FF2B5EF4-FFF2-40B4-BE49-F238E27FC236}">
                  <a16:creationId xmlns:a16="http://schemas.microsoft.com/office/drawing/2014/main" id="{B616CAB1-F7C8-42D8-A6ED-A7AE124C8D97}"/>
                </a:ext>
              </a:extLst>
            </xdr:cNvPr>
            <xdr:cNvSpPr txBox="1"/>
          </xdr:nvSpPr>
          <xdr:spPr>
            <a:xfrm>
              <a:off x="2919844" y="783388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322118</xdr:colOff>
      <xdr:row>25</xdr:row>
      <xdr:rowOff>58017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6" name="TextBox 135">
              <a:extLst>
                <a:ext uri="{FF2B5EF4-FFF2-40B4-BE49-F238E27FC236}">
                  <a16:creationId xmlns:a16="http://schemas.microsoft.com/office/drawing/2014/main" id="{00000000-0008-0000-0500-000088000000}"/>
                </a:ext>
              </a:extLst>
            </xdr:cNvPr>
            <xdr:cNvSpPr txBox="1"/>
          </xdr:nvSpPr>
          <xdr:spPr>
            <a:xfrm>
              <a:off x="1681595" y="75308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6" name="TextBox 135">
              <a:extLst>
                <a:ext uri="{FF2B5EF4-FFF2-40B4-BE49-F238E27FC236}">
                  <a16:creationId xmlns:a16="http://schemas.microsoft.com/office/drawing/2014/main" id="{7FF5AB5D-06FA-4278-8F2D-868E44CB8D6C}"/>
                </a:ext>
              </a:extLst>
            </xdr:cNvPr>
            <xdr:cNvSpPr txBox="1"/>
          </xdr:nvSpPr>
          <xdr:spPr>
            <a:xfrm>
              <a:off x="1681595" y="75308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192231</xdr:colOff>
      <xdr:row>25</xdr:row>
      <xdr:rowOff>58017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TextBox 136">
              <a:extLst>
                <a:ext uri="{FF2B5EF4-FFF2-40B4-BE49-F238E27FC236}">
                  <a16:creationId xmlns:a16="http://schemas.microsoft.com/office/drawing/2014/main" id="{00000000-0008-0000-0500-000089000000}"/>
                </a:ext>
              </a:extLst>
            </xdr:cNvPr>
            <xdr:cNvSpPr txBox="1"/>
          </xdr:nvSpPr>
          <xdr:spPr>
            <a:xfrm>
              <a:off x="1551708" y="75308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7" name="TextBox 136">
              <a:extLst>
                <a:ext uri="{FF2B5EF4-FFF2-40B4-BE49-F238E27FC236}">
                  <a16:creationId xmlns:a16="http://schemas.microsoft.com/office/drawing/2014/main" id="{DC9B2680-6EC8-44EB-B216-0293A78C56C6}"/>
                </a:ext>
              </a:extLst>
            </xdr:cNvPr>
            <xdr:cNvSpPr txBox="1"/>
          </xdr:nvSpPr>
          <xdr:spPr>
            <a:xfrm>
              <a:off x="1551708" y="75308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382731</xdr:colOff>
      <xdr:row>27</xdr:row>
      <xdr:rowOff>0</xdr:rowOff>
    </xdr:from>
    <xdr:ext cx="65" cy="17023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7613072" y="834476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365412</xdr:colOff>
      <xdr:row>27</xdr:row>
      <xdr:rowOff>0</xdr:rowOff>
    </xdr:from>
    <xdr:ext cx="65" cy="17023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8288480" y="840538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252846</xdr:colOff>
      <xdr:row>51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0" name="TextBox 139">
              <a:extLst>
                <a:ext uri="{FF2B5EF4-FFF2-40B4-BE49-F238E27FC236}">
                  <a16:creationId xmlns:a16="http://schemas.microsoft.com/office/drawing/2014/main" id="{00000000-0008-0000-0500-00008C000000}"/>
                </a:ext>
              </a:extLst>
            </xdr:cNvPr>
            <xdr:cNvSpPr txBox="1"/>
          </xdr:nvSpPr>
          <xdr:spPr>
            <a:xfrm>
              <a:off x="936914" y="152374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0" name="TextBox 139">
              <a:extLst>
                <a:ext uri="{FF2B5EF4-FFF2-40B4-BE49-F238E27FC236}">
                  <a16:creationId xmlns:a16="http://schemas.microsoft.com/office/drawing/2014/main" id="{A335F8D4-C029-489F-939D-1058507FC699}"/>
                </a:ext>
              </a:extLst>
            </xdr:cNvPr>
            <xdr:cNvSpPr txBox="1"/>
          </xdr:nvSpPr>
          <xdr:spPr>
            <a:xfrm>
              <a:off x="936914" y="152374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71006</xdr:colOff>
      <xdr:row>51</xdr:row>
      <xdr:rowOff>58015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1" name="TextBox 140">
              <a:extLst>
                <a:ext uri="{FF2B5EF4-FFF2-40B4-BE49-F238E27FC236}">
                  <a16:creationId xmlns:a16="http://schemas.microsoft.com/office/drawing/2014/main" id="{00000000-0008-0000-0500-00008D000000}"/>
                </a:ext>
              </a:extLst>
            </xdr:cNvPr>
            <xdr:cNvSpPr txBox="1"/>
          </xdr:nvSpPr>
          <xdr:spPr>
            <a:xfrm>
              <a:off x="755074" y="152287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1" name="TextBox 140">
              <a:extLst>
                <a:ext uri="{FF2B5EF4-FFF2-40B4-BE49-F238E27FC236}">
                  <a16:creationId xmlns:a16="http://schemas.microsoft.com/office/drawing/2014/main" id="{ABECE1D2-4C90-4A02-BC7D-6C55E549B1E4}"/>
                </a:ext>
              </a:extLst>
            </xdr:cNvPr>
            <xdr:cNvSpPr txBox="1"/>
          </xdr:nvSpPr>
          <xdr:spPr>
            <a:xfrm>
              <a:off x="755074" y="152287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71003</xdr:colOff>
      <xdr:row>53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2" name="TextBox 141">
              <a:extLst>
                <a:ext uri="{FF2B5EF4-FFF2-40B4-BE49-F238E27FC236}">
                  <a16:creationId xmlns:a16="http://schemas.microsoft.com/office/drawing/2014/main" id="{00000000-0008-0000-0500-00008E000000}"/>
                </a:ext>
              </a:extLst>
            </xdr:cNvPr>
            <xdr:cNvSpPr txBox="1"/>
          </xdr:nvSpPr>
          <xdr:spPr>
            <a:xfrm>
              <a:off x="2815935" y="158435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2" name="TextBox 141">
              <a:extLst>
                <a:ext uri="{FF2B5EF4-FFF2-40B4-BE49-F238E27FC236}">
                  <a16:creationId xmlns:a16="http://schemas.microsoft.com/office/drawing/2014/main" id="{4569B258-E504-4324-A5B1-FE6AAFB88A17}"/>
                </a:ext>
              </a:extLst>
            </xdr:cNvPr>
            <xdr:cNvSpPr txBox="1"/>
          </xdr:nvSpPr>
          <xdr:spPr>
            <a:xfrm>
              <a:off x="2815935" y="158435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616527</xdr:colOff>
      <xdr:row>53</xdr:row>
      <xdr:rowOff>58015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00000000-0008-0000-0500-00008F000000}"/>
                </a:ext>
              </a:extLst>
            </xdr:cNvPr>
            <xdr:cNvSpPr txBox="1"/>
          </xdr:nvSpPr>
          <xdr:spPr>
            <a:xfrm>
              <a:off x="2668732" y="158348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B45FC29E-D5A1-40BF-8449-80D861A38EAC}"/>
                </a:ext>
              </a:extLst>
            </xdr:cNvPr>
            <xdr:cNvSpPr txBox="1"/>
          </xdr:nvSpPr>
          <xdr:spPr>
            <a:xfrm>
              <a:off x="2668732" y="158348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400049</xdr:colOff>
      <xdr:row>54</xdr:row>
      <xdr:rowOff>75333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00000000-0008-0000-0500-000090000000}"/>
                </a:ext>
              </a:extLst>
            </xdr:cNvPr>
            <xdr:cNvSpPr txBox="1"/>
          </xdr:nvSpPr>
          <xdr:spPr>
            <a:xfrm>
              <a:off x="2452254" y="161552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6F9B4E02-51F7-44F0-8694-27C02F94F24E}"/>
                </a:ext>
              </a:extLst>
            </xdr:cNvPr>
            <xdr:cNvSpPr txBox="1"/>
          </xdr:nvSpPr>
          <xdr:spPr>
            <a:xfrm>
              <a:off x="2452254" y="161552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296140</xdr:colOff>
      <xdr:row>54</xdr:row>
      <xdr:rowOff>49356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00000000-0008-0000-0500-000091000000}"/>
                </a:ext>
              </a:extLst>
            </xdr:cNvPr>
            <xdr:cNvSpPr txBox="1"/>
          </xdr:nvSpPr>
          <xdr:spPr>
            <a:xfrm>
              <a:off x="2348345" y="161292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A186DA67-6776-4D1C-9FAD-94C72CDFC6EB}"/>
                </a:ext>
              </a:extLst>
            </xdr:cNvPr>
            <xdr:cNvSpPr txBox="1"/>
          </xdr:nvSpPr>
          <xdr:spPr>
            <a:xfrm>
              <a:off x="2348345" y="161292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339437</xdr:colOff>
      <xdr:row>57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00000000-0008-0000-0500-000092000000}"/>
                </a:ext>
              </a:extLst>
            </xdr:cNvPr>
            <xdr:cNvSpPr txBox="1"/>
          </xdr:nvSpPr>
          <xdr:spPr>
            <a:xfrm>
              <a:off x="1698914" y="1705581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717E6E34-F546-4056-BA38-0DB01927AD9A}"/>
                </a:ext>
              </a:extLst>
            </xdr:cNvPr>
            <xdr:cNvSpPr txBox="1"/>
          </xdr:nvSpPr>
          <xdr:spPr>
            <a:xfrm>
              <a:off x="1698914" y="1705581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10390</xdr:colOff>
      <xdr:row>56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7" name="TextBox 146">
              <a:extLst>
                <a:ext uri="{FF2B5EF4-FFF2-40B4-BE49-F238E27FC236}">
                  <a16:creationId xmlns:a16="http://schemas.microsoft.com/office/drawing/2014/main" id="{00000000-0008-0000-0500-000093000000}"/>
                </a:ext>
              </a:extLst>
            </xdr:cNvPr>
            <xdr:cNvSpPr txBox="1"/>
          </xdr:nvSpPr>
          <xdr:spPr>
            <a:xfrm>
              <a:off x="2755322" y="1675274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7" name="TextBox 146">
              <a:extLst>
                <a:ext uri="{FF2B5EF4-FFF2-40B4-BE49-F238E27FC236}">
                  <a16:creationId xmlns:a16="http://schemas.microsoft.com/office/drawing/2014/main" id="{FE39E700-4417-4EA3-BE0E-DC42AEBAF378}"/>
                </a:ext>
              </a:extLst>
            </xdr:cNvPr>
            <xdr:cNvSpPr txBox="1"/>
          </xdr:nvSpPr>
          <xdr:spPr>
            <a:xfrm>
              <a:off x="2755322" y="1675274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547254</xdr:colOff>
      <xdr:row>56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8" name="TextBox 147">
              <a:extLst>
                <a:ext uri="{FF2B5EF4-FFF2-40B4-BE49-F238E27FC236}">
                  <a16:creationId xmlns:a16="http://schemas.microsoft.com/office/drawing/2014/main" id="{00000000-0008-0000-0500-000094000000}"/>
                </a:ext>
              </a:extLst>
            </xdr:cNvPr>
            <xdr:cNvSpPr txBox="1"/>
          </xdr:nvSpPr>
          <xdr:spPr>
            <a:xfrm>
              <a:off x="2599459" y="167527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8" name="TextBox 147">
              <a:extLst>
                <a:ext uri="{FF2B5EF4-FFF2-40B4-BE49-F238E27FC236}">
                  <a16:creationId xmlns:a16="http://schemas.microsoft.com/office/drawing/2014/main" id="{A944726D-56DF-4F75-A934-A7F31DEE32BC}"/>
                </a:ext>
              </a:extLst>
            </xdr:cNvPr>
            <xdr:cNvSpPr txBox="1"/>
          </xdr:nvSpPr>
          <xdr:spPr>
            <a:xfrm>
              <a:off x="2599459" y="167527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270164</xdr:colOff>
      <xdr:row>62</xdr:row>
      <xdr:rowOff>66674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9" name="TextBox 148">
              <a:extLst>
                <a:ext uri="{FF2B5EF4-FFF2-40B4-BE49-F238E27FC236}">
                  <a16:creationId xmlns:a16="http://schemas.microsoft.com/office/drawing/2014/main" id="{00000000-0008-0000-0500-000095000000}"/>
                </a:ext>
              </a:extLst>
            </xdr:cNvPr>
            <xdr:cNvSpPr txBox="1"/>
          </xdr:nvSpPr>
          <xdr:spPr>
            <a:xfrm>
              <a:off x="1629641" y="185711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9" name="TextBox 148">
              <a:extLst>
                <a:ext uri="{FF2B5EF4-FFF2-40B4-BE49-F238E27FC236}">
                  <a16:creationId xmlns:a16="http://schemas.microsoft.com/office/drawing/2014/main" id="{422D139C-DFCB-46B6-AB94-3BD32D781E34}"/>
                </a:ext>
              </a:extLst>
            </xdr:cNvPr>
            <xdr:cNvSpPr txBox="1"/>
          </xdr:nvSpPr>
          <xdr:spPr>
            <a:xfrm>
              <a:off x="1629641" y="185711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495300</xdr:colOff>
      <xdr:row>57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0" name="TextBox 149">
              <a:extLst>
                <a:ext uri="{FF2B5EF4-FFF2-40B4-BE49-F238E27FC236}">
                  <a16:creationId xmlns:a16="http://schemas.microsoft.com/office/drawing/2014/main" id="{00000000-0008-0000-0500-000096000000}"/>
                </a:ext>
              </a:extLst>
            </xdr:cNvPr>
            <xdr:cNvSpPr txBox="1"/>
          </xdr:nvSpPr>
          <xdr:spPr>
            <a:xfrm>
              <a:off x="1854777" y="170558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0" name="TextBox 149">
              <a:extLst>
                <a:ext uri="{FF2B5EF4-FFF2-40B4-BE49-F238E27FC236}">
                  <a16:creationId xmlns:a16="http://schemas.microsoft.com/office/drawing/2014/main" id="{7189A30A-214A-4CA5-AF7B-9DEBF75EC868}"/>
                </a:ext>
              </a:extLst>
            </xdr:cNvPr>
            <xdr:cNvSpPr txBox="1"/>
          </xdr:nvSpPr>
          <xdr:spPr>
            <a:xfrm>
              <a:off x="1854777" y="170558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452004</xdr:colOff>
      <xdr:row>61</xdr:row>
      <xdr:rowOff>49355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1" name="TextBox 150">
              <a:extLst>
                <a:ext uri="{FF2B5EF4-FFF2-40B4-BE49-F238E27FC236}">
                  <a16:creationId xmlns:a16="http://schemas.microsoft.com/office/drawing/2014/main" id="{00000000-0008-0000-0500-000097000000}"/>
                </a:ext>
              </a:extLst>
            </xdr:cNvPr>
            <xdr:cNvSpPr txBox="1"/>
          </xdr:nvSpPr>
          <xdr:spPr>
            <a:xfrm>
              <a:off x="3196936" y="1825076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1" name="TextBox 150">
              <a:extLst>
                <a:ext uri="{FF2B5EF4-FFF2-40B4-BE49-F238E27FC236}">
                  <a16:creationId xmlns:a16="http://schemas.microsoft.com/office/drawing/2014/main" id="{DC3D48E5-3B78-44B1-A28B-AA6B4B2B7B74}"/>
                </a:ext>
              </a:extLst>
            </xdr:cNvPr>
            <xdr:cNvSpPr txBox="1"/>
          </xdr:nvSpPr>
          <xdr:spPr>
            <a:xfrm>
              <a:off x="3196936" y="1825076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53</xdr:row>
      <xdr:rowOff>274492</xdr:rowOff>
    </xdr:from>
    <xdr:ext cx="65" cy="17023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8132618" y="1605135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2357004</xdr:colOff>
      <xdr:row>59</xdr:row>
      <xdr:rowOff>75334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3" name="TextBox 152">
              <a:extLst>
                <a:ext uri="{FF2B5EF4-FFF2-40B4-BE49-F238E27FC236}">
                  <a16:creationId xmlns:a16="http://schemas.microsoft.com/office/drawing/2014/main" id="{00000000-0008-0000-0500-000099000000}"/>
                </a:ext>
              </a:extLst>
            </xdr:cNvPr>
            <xdr:cNvSpPr txBox="1"/>
          </xdr:nvSpPr>
          <xdr:spPr>
            <a:xfrm>
              <a:off x="5794663" y="1767060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3" name="TextBox 152">
              <a:extLst>
                <a:ext uri="{FF2B5EF4-FFF2-40B4-BE49-F238E27FC236}">
                  <a16:creationId xmlns:a16="http://schemas.microsoft.com/office/drawing/2014/main" id="{F5520B71-430A-4BAA-8B43-A4D9C2F846B4}"/>
                </a:ext>
              </a:extLst>
            </xdr:cNvPr>
            <xdr:cNvSpPr txBox="1"/>
          </xdr:nvSpPr>
          <xdr:spPr>
            <a:xfrm>
              <a:off x="5794663" y="1767060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174913</xdr:colOff>
      <xdr:row>65</xdr:row>
      <xdr:rowOff>75333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4" name="TextBox 153">
              <a:extLst>
                <a:ext uri="{FF2B5EF4-FFF2-40B4-BE49-F238E27FC236}">
                  <a16:creationId xmlns:a16="http://schemas.microsoft.com/office/drawing/2014/main" id="{00000000-0008-0000-0500-00009A000000}"/>
                </a:ext>
              </a:extLst>
            </xdr:cNvPr>
            <xdr:cNvSpPr txBox="1"/>
          </xdr:nvSpPr>
          <xdr:spPr>
            <a:xfrm>
              <a:off x="2919845" y="1948901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4" name="TextBox 153">
              <a:extLst>
                <a:ext uri="{FF2B5EF4-FFF2-40B4-BE49-F238E27FC236}">
                  <a16:creationId xmlns:a16="http://schemas.microsoft.com/office/drawing/2014/main" id="{D3492EA0-116E-4394-9833-A30897968D97}"/>
                </a:ext>
              </a:extLst>
            </xdr:cNvPr>
            <xdr:cNvSpPr txBox="1"/>
          </xdr:nvSpPr>
          <xdr:spPr>
            <a:xfrm>
              <a:off x="2919845" y="1948901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2218459</xdr:colOff>
      <xdr:row>59</xdr:row>
      <xdr:rowOff>58015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5" name="TextBox 154">
              <a:extLst>
                <a:ext uri="{FF2B5EF4-FFF2-40B4-BE49-F238E27FC236}">
                  <a16:creationId xmlns:a16="http://schemas.microsoft.com/office/drawing/2014/main" id="{00000000-0008-0000-0500-00009B000000}"/>
                </a:ext>
              </a:extLst>
            </xdr:cNvPr>
            <xdr:cNvSpPr txBox="1"/>
          </xdr:nvSpPr>
          <xdr:spPr>
            <a:xfrm>
              <a:off x="5656118" y="176532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5" name="TextBox 154">
              <a:extLst>
                <a:ext uri="{FF2B5EF4-FFF2-40B4-BE49-F238E27FC236}">
                  <a16:creationId xmlns:a16="http://schemas.microsoft.com/office/drawing/2014/main" id="{B5B820CE-F3BA-4929-B01D-FEFE2F0C4106}"/>
                </a:ext>
              </a:extLst>
            </xdr:cNvPr>
            <xdr:cNvSpPr txBox="1"/>
          </xdr:nvSpPr>
          <xdr:spPr>
            <a:xfrm>
              <a:off x="5656118" y="176532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599208</xdr:colOff>
      <xdr:row>61</xdr:row>
      <xdr:rowOff>58015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6" name="TextBox 155">
              <a:extLst>
                <a:ext uri="{FF2B5EF4-FFF2-40B4-BE49-F238E27FC236}">
                  <a16:creationId xmlns:a16="http://schemas.microsoft.com/office/drawing/2014/main" id="{00000000-0008-0000-0500-00009C000000}"/>
                </a:ext>
              </a:extLst>
            </xdr:cNvPr>
            <xdr:cNvSpPr txBox="1"/>
          </xdr:nvSpPr>
          <xdr:spPr>
            <a:xfrm>
              <a:off x="3344140" y="182594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6" name="TextBox 155">
              <a:extLst>
                <a:ext uri="{FF2B5EF4-FFF2-40B4-BE49-F238E27FC236}">
                  <a16:creationId xmlns:a16="http://schemas.microsoft.com/office/drawing/2014/main" id="{EBF65BC3-DD9C-416E-9DA4-53BAD8F8B4D1}"/>
                </a:ext>
              </a:extLst>
            </xdr:cNvPr>
            <xdr:cNvSpPr txBox="1"/>
          </xdr:nvSpPr>
          <xdr:spPr>
            <a:xfrm>
              <a:off x="3344140" y="182594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460663</xdr:colOff>
      <xdr:row>62</xdr:row>
      <xdr:rowOff>92652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7" name="TextBox 156">
              <a:extLst>
                <a:ext uri="{FF2B5EF4-FFF2-40B4-BE49-F238E27FC236}">
                  <a16:creationId xmlns:a16="http://schemas.microsoft.com/office/drawing/2014/main" id="{00000000-0008-0000-0500-00009D000000}"/>
                </a:ext>
              </a:extLst>
            </xdr:cNvPr>
            <xdr:cNvSpPr txBox="1"/>
          </xdr:nvSpPr>
          <xdr:spPr>
            <a:xfrm>
              <a:off x="1820140" y="1859712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7" name="TextBox 156">
              <a:extLst>
                <a:ext uri="{FF2B5EF4-FFF2-40B4-BE49-F238E27FC236}">
                  <a16:creationId xmlns:a16="http://schemas.microsoft.com/office/drawing/2014/main" id="{435DFC3B-18A0-4BAE-8ECD-432E75395883}"/>
                </a:ext>
              </a:extLst>
            </xdr:cNvPr>
            <xdr:cNvSpPr txBox="1"/>
          </xdr:nvSpPr>
          <xdr:spPr>
            <a:xfrm>
              <a:off x="1820140" y="1859712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54</xdr:row>
      <xdr:rowOff>274492</xdr:rowOff>
    </xdr:from>
    <xdr:ext cx="65" cy="17023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8132618" y="1635442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54</xdr:row>
      <xdr:rowOff>274492</xdr:rowOff>
    </xdr:from>
    <xdr:ext cx="65" cy="17023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8132618" y="1635442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55</xdr:row>
      <xdr:rowOff>274492</xdr:rowOff>
    </xdr:from>
    <xdr:ext cx="65" cy="17023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8132618" y="1665749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55</xdr:row>
      <xdr:rowOff>274492</xdr:rowOff>
    </xdr:from>
    <xdr:ext cx="65" cy="17023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8132618" y="1665749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209550</xdr:colOff>
      <xdr:row>56</xdr:row>
      <xdr:rowOff>274492</xdr:rowOff>
    </xdr:from>
    <xdr:ext cx="65" cy="17023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8132618" y="1696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573231</xdr:colOff>
      <xdr:row>64</xdr:row>
      <xdr:rowOff>66673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3" name="TextBox 162">
              <a:extLst>
                <a:ext uri="{FF2B5EF4-FFF2-40B4-BE49-F238E27FC236}">
                  <a16:creationId xmlns:a16="http://schemas.microsoft.com/office/drawing/2014/main" id="{00000000-0008-0000-0500-0000A3000000}"/>
                </a:ext>
              </a:extLst>
            </xdr:cNvPr>
            <xdr:cNvSpPr txBox="1"/>
          </xdr:nvSpPr>
          <xdr:spPr>
            <a:xfrm>
              <a:off x="2625436" y="191772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3" name="TextBox 162">
              <a:extLst>
                <a:ext uri="{FF2B5EF4-FFF2-40B4-BE49-F238E27FC236}">
                  <a16:creationId xmlns:a16="http://schemas.microsoft.com/office/drawing/2014/main" id="{A760790D-56BB-4491-AAAD-341ABDC7B7C6}"/>
                </a:ext>
              </a:extLst>
            </xdr:cNvPr>
            <xdr:cNvSpPr txBox="1"/>
          </xdr:nvSpPr>
          <xdr:spPr>
            <a:xfrm>
              <a:off x="2625436" y="191772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83992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4" name="TextBox 163">
              <a:extLst>
                <a:ext uri="{FF2B5EF4-FFF2-40B4-BE49-F238E27FC236}">
                  <a16:creationId xmlns:a16="http://schemas.microsoft.com/office/drawing/2014/main" id="{00000000-0008-0000-0500-0000A4000000}"/>
                </a:ext>
              </a:extLst>
            </xdr:cNvPr>
            <xdr:cNvSpPr txBox="1"/>
          </xdr:nvSpPr>
          <xdr:spPr>
            <a:xfrm>
              <a:off x="3067049" y="19497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4" name="TextBox 163">
              <a:extLst>
                <a:ext uri="{FF2B5EF4-FFF2-40B4-BE49-F238E27FC236}">
                  <a16:creationId xmlns:a16="http://schemas.microsoft.com/office/drawing/2014/main" id="{0B9FAD55-92E5-44B3-ABB1-9E11BD5ADB37}"/>
                </a:ext>
              </a:extLst>
            </xdr:cNvPr>
            <xdr:cNvSpPr txBox="1"/>
          </xdr:nvSpPr>
          <xdr:spPr>
            <a:xfrm>
              <a:off x="3067049" y="19497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45026</xdr:colOff>
      <xdr:row>64</xdr:row>
      <xdr:rowOff>66674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5" name="TextBox 164">
              <a:extLst>
                <a:ext uri="{FF2B5EF4-FFF2-40B4-BE49-F238E27FC236}">
                  <a16:creationId xmlns:a16="http://schemas.microsoft.com/office/drawing/2014/main" id="{00000000-0008-0000-0500-0000A5000000}"/>
                </a:ext>
              </a:extLst>
            </xdr:cNvPr>
            <xdr:cNvSpPr txBox="1"/>
          </xdr:nvSpPr>
          <xdr:spPr>
            <a:xfrm>
              <a:off x="2789958" y="191772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5" name="TextBox 164">
              <a:extLst>
                <a:ext uri="{FF2B5EF4-FFF2-40B4-BE49-F238E27FC236}">
                  <a16:creationId xmlns:a16="http://schemas.microsoft.com/office/drawing/2014/main" id="{7B18C872-4525-4BB3-B655-992F43E738BC}"/>
                </a:ext>
              </a:extLst>
            </xdr:cNvPr>
            <xdr:cNvSpPr txBox="1"/>
          </xdr:nvSpPr>
          <xdr:spPr>
            <a:xfrm>
              <a:off x="2789958" y="191772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31747" name="Object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7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20</xdr:row>
          <xdr:rowOff>104775</xdr:rowOff>
        </xdr:from>
        <xdr:to>
          <xdr:col>5</xdr:col>
          <xdr:colOff>371475</xdr:colOff>
          <xdr:row>20</xdr:row>
          <xdr:rowOff>219075</xdr:rowOff>
        </xdr:to>
        <xdr:sp macro="" textlink="">
          <xdr:nvSpPr>
            <xdr:cNvPr id="31757" name="Object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7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20</xdr:row>
          <xdr:rowOff>104775</xdr:rowOff>
        </xdr:from>
        <xdr:to>
          <xdr:col>5</xdr:col>
          <xdr:colOff>371475</xdr:colOff>
          <xdr:row>20</xdr:row>
          <xdr:rowOff>219075</xdr:rowOff>
        </xdr:to>
        <xdr:sp macro="" textlink="">
          <xdr:nvSpPr>
            <xdr:cNvPr id="31765" name="Object 21" hidden="1">
              <a:extLst>
                <a:ext uri="{63B3BB69-23CF-44E3-9099-C40C66FF867C}">
                  <a14:compatExt spid="_x0000_s31765"/>
                </a:ext>
                <a:ext uri="{FF2B5EF4-FFF2-40B4-BE49-F238E27FC236}">
                  <a16:creationId xmlns:a16="http://schemas.microsoft.com/office/drawing/2014/main" id="{00000000-0008-0000-0700-00001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40</xdr:row>
          <xdr:rowOff>104775</xdr:rowOff>
        </xdr:from>
        <xdr:to>
          <xdr:col>5</xdr:col>
          <xdr:colOff>371475</xdr:colOff>
          <xdr:row>40</xdr:row>
          <xdr:rowOff>219075</xdr:rowOff>
        </xdr:to>
        <xdr:sp macro="" textlink="">
          <xdr:nvSpPr>
            <xdr:cNvPr id="31766" name="Object 22" hidden="1">
              <a:extLst>
                <a:ext uri="{63B3BB69-23CF-44E3-9099-C40C66FF867C}">
                  <a14:compatExt spid="_x0000_s31766"/>
                </a:ext>
                <a:ext uri="{FF2B5EF4-FFF2-40B4-BE49-F238E27FC236}">
                  <a16:creationId xmlns:a16="http://schemas.microsoft.com/office/drawing/2014/main" id="{00000000-0008-0000-0700-00001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40</xdr:row>
          <xdr:rowOff>104775</xdr:rowOff>
        </xdr:from>
        <xdr:to>
          <xdr:col>5</xdr:col>
          <xdr:colOff>371475</xdr:colOff>
          <xdr:row>40</xdr:row>
          <xdr:rowOff>219075</xdr:rowOff>
        </xdr:to>
        <xdr:sp macro="" textlink="">
          <xdr:nvSpPr>
            <xdr:cNvPr id="31767" name="Object 23" hidden="1">
              <a:extLst>
                <a:ext uri="{63B3BB69-23CF-44E3-9099-C40C66FF867C}">
                  <a14:compatExt spid="_x0000_s31767"/>
                </a:ext>
                <a:ext uri="{FF2B5EF4-FFF2-40B4-BE49-F238E27FC236}">
                  <a16:creationId xmlns:a16="http://schemas.microsoft.com/office/drawing/2014/main" id="{00000000-0008-0000-0700-00001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54</xdr:row>
          <xdr:rowOff>104775</xdr:rowOff>
        </xdr:from>
        <xdr:to>
          <xdr:col>5</xdr:col>
          <xdr:colOff>371475</xdr:colOff>
          <xdr:row>54</xdr:row>
          <xdr:rowOff>219075</xdr:rowOff>
        </xdr:to>
        <xdr:sp macro="" textlink="">
          <xdr:nvSpPr>
            <xdr:cNvPr id="31768" name="Object 24" hidden="1">
              <a:extLst>
                <a:ext uri="{63B3BB69-23CF-44E3-9099-C40C66FF867C}">
                  <a14:compatExt spid="_x0000_s31768"/>
                </a:ext>
                <a:ext uri="{FF2B5EF4-FFF2-40B4-BE49-F238E27FC236}">
                  <a16:creationId xmlns:a16="http://schemas.microsoft.com/office/drawing/2014/main" id="{00000000-0008-0000-0700-00001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54</xdr:row>
          <xdr:rowOff>104775</xdr:rowOff>
        </xdr:from>
        <xdr:to>
          <xdr:col>5</xdr:col>
          <xdr:colOff>371475</xdr:colOff>
          <xdr:row>54</xdr:row>
          <xdr:rowOff>219075</xdr:rowOff>
        </xdr:to>
        <xdr:sp macro="" textlink="">
          <xdr:nvSpPr>
            <xdr:cNvPr id="31769" name="Object 25" hidden="1">
              <a:extLst>
                <a:ext uri="{63B3BB69-23CF-44E3-9099-C40C66FF867C}">
                  <a14:compatExt spid="_x0000_s31769"/>
                </a:ext>
                <a:ext uri="{FF2B5EF4-FFF2-40B4-BE49-F238E27FC236}">
                  <a16:creationId xmlns:a16="http://schemas.microsoft.com/office/drawing/2014/main" id="{00000000-0008-0000-0700-00001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128587</xdr:colOff>
      <xdr:row>13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2938462" y="3771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2938462" y="3771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23812</xdr:colOff>
      <xdr:row>13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2833687" y="3781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2833687" y="37814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442912</xdr:colOff>
      <xdr:row>14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 txBox="1"/>
          </xdr:nvSpPr>
          <xdr:spPr>
            <a:xfrm>
              <a:off x="6329362" y="4086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 txBox="1"/>
          </xdr:nvSpPr>
          <xdr:spPr>
            <a:xfrm>
              <a:off x="6329362" y="4086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300037</xdr:colOff>
      <xdr:row>14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 txBox="1"/>
          </xdr:nvSpPr>
          <xdr:spPr>
            <a:xfrm>
              <a:off x="6186487" y="4076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 txBox="1"/>
          </xdr:nvSpPr>
          <xdr:spPr>
            <a:xfrm>
              <a:off x="6186487" y="4076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14287</xdr:colOff>
      <xdr:row>15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 txBox="1"/>
          </xdr:nvSpPr>
          <xdr:spPr>
            <a:xfrm>
              <a:off x="5205412" y="43815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 txBox="1"/>
          </xdr:nvSpPr>
          <xdr:spPr>
            <a:xfrm>
              <a:off x="5205412" y="43815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566737</xdr:colOff>
      <xdr:row>15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5062537" y="43815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5062537" y="43815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957262</xdr:colOff>
      <xdr:row>26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2595562" y="7562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2595562" y="7562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814387</xdr:colOff>
      <xdr:row>26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2452687" y="75628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2452687" y="75628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519112</xdr:colOff>
      <xdr:row>28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1471612" y="8162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1471612" y="8162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395287</xdr:colOff>
      <xdr:row>28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1347787" y="81724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1347787" y="81724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214312</xdr:colOff>
      <xdr:row>29</xdr:row>
      <xdr:rowOff>66675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576262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42862</xdr:colOff>
      <xdr:row>29</xdr:row>
      <xdr:rowOff>76200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681162" y="8486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109537</xdr:colOff>
      <xdr:row>62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2919412" y="18126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2919412" y="18126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947737</xdr:colOff>
      <xdr:row>60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2586037" y="17516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2586037" y="17516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1062037</xdr:colOff>
      <xdr:row>60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2700337" y="17516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2700337" y="175164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1081087</xdr:colOff>
      <xdr:row>62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/>
          </xdr:nvSpPr>
          <xdr:spPr>
            <a:xfrm>
              <a:off x="2719387" y="18145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/>
          </xdr:nvSpPr>
          <xdr:spPr>
            <a:xfrm>
              <a:off x="2719387" y="181451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747712</xdr:colOff>
      <xdr:row>47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2386012" y="13763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2386012" y="13763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433387</xdr:colOff>
      <xdr:row>48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6319837" y="14039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6319837" y="14039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433387</xdr:colOff>
      <xdr:row>49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3243262" y="14354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3243262" y="14354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614362</xdr:colOff>
      <xdr:row>47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2252662" y="13744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2252662" y="13744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319087</xdr:colOff>
      <xdr:row>48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/>
          </xdr:nvSpPr>
          <xdr:spPr>
            <a:xfrm>
              <a:off x="6205537" y="14058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/>
          </xdr:nvSpPr>
          <xdr:spPr>
            <a:xfrm>
              <a:off x="6205537" y="14058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309562</xdr:colOff>
      <xdr:row>49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3119437" y="14363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3119437" y="14363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176212</xdr:colOff>
      <xdr:row>29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/>
          </xdr:nvSpPr>
          <xdr:spPr>
            <a:xfrm>
              <a:off x="1128712" y="84772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376EDAF0-2FF0-4382-9CEC-09A4DAA74607}"/>
                </a:ext>
              </a:extLst>
            </xdr:cNvPr>
            <xdr:cNvSpPr txBox="1"/>
          </xdr:nvSpPr>
          <xdr:spPr>
            <a:xfrm>
              <a:off x="1128712" y="84772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33337</xdr:colOff>
      <xdr:row>29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700-000020000000}"/>
                </a:ext>
              </a:extLst>
            </xdr:cNvPr>
            <xdr:cNvSpPr txBox="1"/>
          </xdr:nvSpPr>
          <xdr:spPr>
            <a:xfrm>
              <a:off x="985837" y="8477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81B3811C-A9EB-42B3-AF8F-D2A0973BDBB0}"/>
                </a:ext>
              </a:extLst>
            </xdr:cNvPr>
            <xdr:cNvSpPr txBox="1"/>
          </xdr:nvSpPr>
          <xdr:spPr>
            <a:xfrm>
              <a:off x="985837" y="8477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8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8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8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8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8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8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18439" name="Object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8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8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18441" name="Object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8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18442" name="Object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8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33</xdr:row>
          <xdr:rowOff>28575</xdr:rowOff>
        </xdr:from>
        <xdr:to>
          <xdr:col>7</xdr:col>
          <xdr:colOff>819150</xdr:colOff>
          <xdr:row>33</xdr:row>
          <xdr:rowOff>142875</xdr:rowOff>
        </xdr:to>
        <xdr:sp macro="" textlink="">
          <xdr:nvSpPr>
            <xdr:cNvPr id="18443" name="Object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8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33</xdr:row>
          <xdr:rowOff>85725</xdr:rowOff>
        </xdr:from>
        <xdr:to>
          <xdr:col>7</xdr:col>
          <xdr:colOff>390525</xdr:colOff>
          <xdr:row>33</xdr:row>
          <xdr:rowOff>200025</xdr:rowOff>
        </xdr:to>
        <xdr:sp macro="" textlink="">
          <xdr:nvSpPr>
            <xdr:cNvPr id="18444" name="Object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8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33</xdr:row>
          <xdr:rowOff>104775</xdr:rowOff>
        </xdr:from>
        <xdr:to>
          <xdr:col>5</xdr:col>
          <xdr:colOff>371475</xdr:colOff>
          <xdr:row>33</xdr:row>
          <xdr:rowOff>219075</xdr:rowOff>
        </xdr:to>
        <xdr:sp macro="" textlink="">
          <xdr:nvSpPr>
            <xdr:cNvPr id="18445" name="Object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8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33</xdr:row>
          <xdr:rowOff>104775</xdr:rowOff>
        </xdr:from>
        <xdr:to>
          <xdr:col>15</xdr:col>
          <xdr:colOff>447675</xdr:colOff>
          <xdr:row>33</xdr:row>
          <xdr:rowOff>219075</xdr:rowOff>
        </xdr:to>
        <xdr:sp macro="" textlink="">
          <xdr:nvSpPr>
            <xdr:cNvPr id="18446" name="Object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8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33</xdr:row>
          <xdr:rowOff>28575</xdr:rowOff>
        </xdr:from>
        <xdr:to>
          <xdr:col>11</xdr:col>
          <xdr:colOff>819150</xdr:colOff>
          <xdr:row>33</xdr:row>
          <xdr:rowOff>142875</xdr:rowOff>
        </xdr:to>
        <xdr:sp macro="" textlink="">
          <xdr:nvSpPr>
            <xdr:cNvPr id="18447" name="Object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8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33</xdr:row>
          <xdr:rowOff>104775</xdr:rowOff>
        </xdr:from>
        <xdr:to>
          <xdr:col>11</xdr:col>
          <xdr:colOff>409575</xdr:colOff>
          <xdr:row>33</xdr:row>
          <xdr:rowOff>219075</xdr:rowOff>
        </xdr:to>
        <xdr:sp macro="" textlink="">
          <xdr:nvSpPr>
            <xdr:cNvPr id="18448" name="Object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8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33</xdr:row>
          <xdr:rowOff>28575</xdr:rowOff>
        </xdr:from>
        <xdr:to>
          <xdr:col>13</xdr:col>
          <xdr:colOff>819150</xdr:colOff>
          <xdr:row>33</xdr:row>
          <xdr:rowOff>142875</xdr:rowOff>
        </xdr:to>
        <xdr:sp macro="" textlink="">
          <xdr:nvSpPr>
            <xdr:cNvPr id="18449" name="Object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8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33</xdr:row>
          <xdr:rowOff>85725</xdr:rowOff>
        </xdr:from>
        <xdr:to>
          <xdr:col>13</xdr:col>
          <xdr:colOff>381000</xdr:colOff>
          <xdr:row>33</xdr:row>
          <xdr:rowOff>200025</xdr:rowOff>
        </xdr:to>
        <xdr:sp macro="" textlink="">
          <xdr:nvSpPr>
            <xdr:cNvPr id="18450" name="Object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8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33</xdr:row>
          <xdr:rowOff>28575</xdr:rowOff>
        </xdr:from>
        <xdr:to>
          <xdr:col>9</xdr:col>
          <xdr:colOff>819150</xdr:colOff>
          <xdr:row>33</xdr:row>
          <xdr:rowOff>142875</xdr:rowOff>
        </xdr:to>
        <xdr:sp macro="" textlink="">
          <xdr:nvSpPr>
            <xdr:cNvPr id="18451" name="Object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8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33</xdr:row>
          <xdr:rowOff>104775</xdr:rowOff>
        </xdr:from>
        <xdr:to>
          <xdr:col>9</xdr:col>
          <xdr:colOff>409575</xdr:colOff>
          <xdr:row>33</xdr:row>
          <xdr:rowOff>219075</xdr:rowOff>
        </xdr:to>
        <xdr:sp macro="" textlink="">
          <xdr:nvSpPr>
            <xdr:cNvPr id="18452" name="Object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8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717550</xdr:colOff>
      <xdr:row>14</xdr:row>
      <xdr:rowOff>82549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2357967" y="41042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10828CA-55B4-4415-8E1C-655B45E328B8}"/>
                </a:ext>
              </a:extLst>
            </xdr:cNvPr>
            <xdr:cNvSpPr txBox="1"/>
          </xdr:nvSpPr>
          <xdr:spPr>
            <a:xfrm>
              <a:off x="2357967" y="41042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548216</xdr:colOff>
      <xdr:row>14</xdr:row>
      <xdr:rowOff>71966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2188633" y="4093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8E8D45B-14D6-4F60-BAE1-36C2DD72A35F}"/>
                </a:ext>
              </a:extLst>
            </xdr:cNvPr>
            <xdr:cNvSpPr txBox="1"/>
          </xdr:nvSpPr>
          <xdr:spPr>
            <a:xfrm>
              <a:off x="2188633" y="4093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19050</xdr:colOff>
      <xdr:row>14</xdr:row>
      <xdr:rowOff>82550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SpPr txBox="1"/>
          </xdr:nvSpPr>
          <xdr:spPr>
            <a:xfrm>
              <a:off x="5215467" y="41042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14FB7CDB-C74E-46A0-84A6-EEEA17077915}"/>
                </a:ext>
              </a:extLst>
            </xdr:cNvPr>
            <xdr:cNvSpPr txBox="1"/>
          </xdr:nvSpPr>
          <xdr:spPr>
            <a:xfrm>
              <a:off x="5215467" y="41042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558800</xdr:colOff>
      <xdr:row>14</xdr:row>
      <xdr:rowOff>71966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5056717" y="4093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EA0103-EA53-4504-8660-6A7B6D3DA5DD}"/>
                </a:ext>
              </a:extLst>
            </xdr:cNvPr>
            <xdr:cNvSpPr txBox="1"/>
          </xdr:nvSpPr>
          <xdr:spPr>
            <a:xfrm>
              <a:off x="5056717" y="4093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444563</xdr:colOff>
      <xdr:row>15</xdr:row>
      <xdr:rowOff>71967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 txBox="1"/>
          </xdr:nvSpPr>
          <xdr:spPr>
            <a:xfrm>
              <a:off x="11006730" y="4400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 txBox="1"/>
          </xdr:nvSpPr>
          <xdr:spPr>
            <a:xfrm>
              <a:off x="11006730" y="4400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317251</xdr:colOff>
      <xdr:row>15</xdr:row>
      <xdr:rowOff>75548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800-00001B000000}"/>
                </a:ext>
              </a:extLst>
            </xdr:cNvPr>
            <xdr:cNvSpPr txBox="1"/>
          </xdr:nvSpPr>
          <xdr:spPr>
            <a:xfrm>
              <a:off x="10879418" y="4404131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800-00001B000000}"/>
                </a:ext>
              </a:extLst>
            </xdr:cNvPr>
            <xdr:cNvSpPr txBox="1"/>
          </xdr:nvSpPr>
          <xdr:spPr>
            <a:xfrm>
              <a:off x="10879418" y="4404131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579344</xdr:colOff>
      <xdr:row>16</xdr:row>
      <xdr:rowOff>82705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800-00001C000000}"/>
                </a:ext>
              </a:extLst>
            </xdr:cNvPr>
            <xdr:cNvSpPr txBox="1"/>
          </xdr:nvSpPr>
          <xdr:spPr>
            <a:xfrm>
              <a:off x="3394511" y="471820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800-00001C000000}"/>
                </a:ext>
              </a:extLst>
            </xdr:cNvPr>
            <xdr:cNvSpPr txBox="1"/>
          </xdr:nvSpPr>
          <xdr:spPr>
            <a:xfrm>
              <a:off x="3394511" y="471820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427441</xdr:colOff>
      <xdr:row>16</xdr:row>
      <xdr:rowOff>72121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800-00001D000000}"/>
                </a:ext>
              </a:extLst>
            </xdr:cNvPr>
            <xdr:cNvSpPr txBox="1"/>
          </xdr:nvSpPr>
          <xdr:spPr>
            <a:xfrm>
              <a:off x="3242608" y="4707621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800-00001D000000}"/>
                </a:ext>
              </a:extLst>
            </xdr:cNvPr>
            <xdr:cNvSpPr txBox="1"/>
          </xdr:nvSpPr>
          <xdr:spPr>
            <a:xfrm>
              <a:off x="3242608" y="4707621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434291</xdr:colOff>
      <xdr:row>17</xdr:row>
      <xdr:rowOff>86285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800-00001E000000}"/>
                </a:ext>
              </a:extLst>
            </xdr:cNvPr>
            <xdr:cNvSpPr txBox="1"/>
          </xdr:nvSpPr>
          <xdr:spPr>
            <a:xfrm>
              <a:off x="10996458" y="50287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800-00001E000000}"/>
                </a:ext>
              </a:extLst>
            </xdr:cNvPr>
            <xdr:cNvSpPr txBox="1"/>
          </xdr:nvSpPr>
          <xdr:spPr>
            <a:xfrm>
              <a:off x="10996458" y="50287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275694</xdr:colOff>
      <xdr:row>17</xdr:row>
      <xdr:rowOff>82705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800-00001F000000}"/>
                </a:ext>
              </a:extLst>
            </xdr:cNvPr>
            <xdr:cNvSpPr txBox="1"/>
          </xdr:nvSpPr>
          <xdr:spPr>
            <a:xfrm>
              <a:off x="10837861" y="5025122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800-00001F000000}"/>
                </a:ext>
              </a:extLst>
            </xdr:cNvPr>
            <xdr:cNvSpPr txBox="1"/>
          </xdr:nvSpPr>
          <xdr:spPr>
            <a:xfrm>
              <a:off x="10837861" y="5025122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527050</xdr:colOff>
      <xdr:row>20</xdr:row>
      <xdr:rowOff>61383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800-000020000000}"/>
                </a:ext>
              </a:extLst>
            </xdr:cNvPr>
            <xdr:cNvSpPr txBox="1"/>
          </xdr:nvSpPr>
          <xdr:spPr>
            <a:xfrm>
              <a:off x="3342217" y="56176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C025FA90-C5BA-42C4-A808-0C55D0079371}"/>
                </a:ext>
              </a:extLst>
            </xdr:cNvPr>
            <xdr:cNvSpPr txBox="1"/>
          </xdr:nvSpPr>
          <xdr:spPr>
            <a:xfrm>
              <a:off x="3342217" y="56176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389466</xdr:colOff>
      <xdr:row>20</xdr:row>
      <xdr:rowOff>61383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800-000021000000}"/>
                </a:ext>
              </a:extLst>
            </xdr:cNvPr>
            <xdr:cNvSpPr txBox="1"/>
          </xdr:nvSpPr>
          <xdr:spPr>
            <a:xfrm>
              <a:off x="3204633" y="5617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9F40728E-424D-44BB-9444-F1836653BA6F}"/>
                </a:ext>
              </a:extLst>
            </xdr:cNvPr>
            <xdr:cNvSpPr txBox="1"/>
          </xdr:nvSpPr>
          <xdr:spPr>
            <a:xfrm>
              <a:off x="3204633" y="5617633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243945</xdr:colOff>
      <xdr:row>21</xdr:row>
      <xdr:rowOff>71965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800-000022000000}"/>
                </a:ext>
              </a:extLst>
            </xdr:cNvPr>
            <xdr:cNvSpPr txBox="1"/>
          </xdr:nvSpPr>
          <xdr:spPr>
            <a:xfrm>
              <a:off x="8139112" y="5935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800-000022000000}"/>
                </a:ext>
              </a:extLst>
            </xdr:cNvPr>
            <xdr:cNvSpPr txBox="1"/>
          </xdr:nvSpPr>
          <xdr:spPr>
            <a:xfrm>
              <a:off x="8139112" y="59351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98889</xdr:colOff>
      <xdr:row>21</xdr:row>
      <xdr:rowOff>86129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800-000023000000}"/>
                </a:ext>
              </a:extLst>
            </xdr:cNvPr>
            <xdr:cNvSpPr txBox="1"/>
          </xdr:nvSpPr>
          <xdr:spPr>
            <a:xfrm>
              <a:off x="7994056" y="5949296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800-000023000000}"/>
                </a:ext>
              </a:extLst>
            </xdr:cNvPr>
            <xdr:cNvSpPr txBox="1"/>
          </xdr:nvSpPr>
          <xdr:spPr>
            <a:xfrm>
              <a:off x="7994056" y="5949296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167218</xdr:colOff>
      <xdr:row>22</xdr:row>
      <xdr:rowOff>82550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800-000024000000}"/>
                </a:ext>
              </a:extLst>
            </xdr:cNvPr>
            <xdr:cNvSpPr txBox="1"/>
          </xdr:nvSpPr>
          <xdr:spPr>
            <a:xfrm>
              <a:off x="527051" y="62526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D56A7E4F-DF67-4357-97A0-4EB2F58A51A0}"/>
                </a:ext>
              </a:extLst>
            </xdr:cNvPr>
            <xdr:cNvSpPr txBox="1"/>
          </xdr:nvSpPr>
          <xdr:spPr>
            <a:xfrm>
              <a:off x="527051" y="62526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29634</xdr:colOff>
      <xdr:row>22</xdr:row>
      <xdr:rowOff>82551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800-000025000000}"/>
                </a:ext>
              </a:extLst>
            </xdr:cNvPr>
            <xdr:cNvSpPr txBox="1"/>
          </xdr:nvSpPr>
          <xdr:spPr>
            <a:xfrm>
              <a:off x="389467" y="6252634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3656A514-840C-47AD-B1A1-1C9C83475695}"/>
                </a:ext>
              </a:extLst>
            </xdr:cNvPr>
            <xdr:cNvSpPr txBox="1"/>
          </xdr:nvSpPr>
          <xdr:spPr>
            <a:xfrm>
              <a:off x="389467" y="6252634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240366</xdr:colOff>
      <xdr:row>23</xdr:row>
      <xdr:rowOff>64962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800-000026000000}"/>
                </a:ext>
              </a:extLst>
            </xdr:cNvPr>
            <xdr:cNvSpPr txBox="1"/>
          </xdr:nvSpPr>
          <xdr:spPr>
            <a:xfrm>
              <a:off x="8135533" y="65419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800-000026000000}"/>
                </a:ext>
              </a:extLst>
            </xdr:cNvPr>
            <xdr:cNvSpPr txBox="1"/>
          </xdr:nvSpPr>
          <xdr:spPr>
            <a:xfrm>
              <a:off x="8135533" y="65419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247214</xdr:colOff>
      <xdr:row>24</xdr:row>
      <xdr:rowOff>64962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800-000027000000}"/>
                </a:ext>
              </a:extLst>
            </xdr:cNvPr>
            <xdr:cNvSpPr txBox="1"/>
          </xdr:nvSpPr>
          <xdr:spPr>
            <a:xfrm>
              <a:off x="3062381" y="6848879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800-000027000000}"/>
                </a:ext>
              </a:extLst>
            </xdr:cNvPr>
            <xdr:cNvSpPr txBox="1"/>
          </xdr:nvSpPr>
          <xdr:spPr>
            <a:xfrm>
              <a:off x="3062381" y="6848879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374370</xdr:colOff>
      <xdr:row>24</xdr:row>
      <xdr:rowOff>61539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800-000028000000}"/>
                </a:ext>
              </a:extLst>
            </xdr:cNvPr>
            <xdr:cNvSpPr txBox="1"/>
          </xdr:nvSpPr>
          <xdr:spPr>
            <a:xfrm>
              <a:off x="3189537" y="684545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800-000028000000}"/>
                </a:ext>
              </a:extLst>
            </xdr:cNvPr>
            <xdr:cNvSpPr txBox="1"/>
          </xdr:nvSpPr>
          <xdr:spPr>
            <a:xfrm>
              <a:off x="3189537" y="684545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99047</xdr:colOff>
      <xdr:row>23</xdr:row>
      <xdr:rowOff>75547</xdr:rowOff>
    </xdr:from>
    <xdr:ext cx="16086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800-000029000000}"/>
                </a:ext>
              </a:extLst>
            </xdr:cNvPr>
            <xdr:cNvSpPr txBox="1"/>
          </xdr:nvSpPr>
          <xdr:spPr>
            <a:xfrm>
              <a:off x="7994214" y="6552547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800-000029000000}"/>
                </a:ext>
              </a:extLst>
            </xdr:cNvPr>
            <xdr:cNvSpPr txBox="1"/>
          </xdr:nvSpPr>
          <xdr:spPr>
            <a:xfrm>
              <a:off x="7994214" y="6552547"/>
              <a:ext cx="16086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280676</xdr:colOff>
      <xdr:row>40</xdr:row>
      <xdr:rowOff>75393</xdr:rowOff>
    </xdr:from>
    <xdr:ext cx="184991" cy="1790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640509" y="11875810"/>
              <a:ext cx="184991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100"/>
                <a:t>                                   </a:t>
              </a:r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640509" y="11875810"/>
              <a:ext cx="184991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/>
                <a:t>                                  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65585</xdr:colOff>
      <xdr:row>40</xdr:row>
      <xdr:rowOff>64808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429776" y="115928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058955B-8852-482D-B0CE-46663700CE8E}"/>
                </a:ext>
              </a:extLst>
            </xdr:cNvPr>
            <xdr:cNvSpPr txBox="1"/>
          </xdr:nvSpPr>
          <xdr:spPr>
            <a:xfrm>
              <a:off x="429776" y="1159285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374058</xdr:colOff>
      <xdr:row>41</xdr:row>
      <xdr:rowOff>78971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800-00002C000000}"/>
                </a:ext>
              </a:extLst>
            </xdr:cNvPr>
            <xdr:cNvSpPr txBox="1"/>
          </xdr:nvSpPr>
          <xdr:spPr>
            <a:xfrm>
              <a:off x="8935975" y="118793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800-00002C000000}"/>
                </a:ext>
              </a:extLst>
            </xdr:cNvPr>
            <xdr:cNvSpPr txBox="1"/>
          </xdr:nvSpPr>
          <xdr:spPr>
            <a:xfrm>
              <a:off x="8935975" y="118793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243324</xdr:colOff>
      <xdr:row>41</xdr:row>
      <xdr:rowOff>68389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800-00002D000000}"/>
                </a:ext>
              </a:extLst>
            </xdr:cNvPr>
            <xdr:cNvSpPr txBox="1"/>
          </xdr:nvSpPr>
          <xdr:spPr>
            <a:xfrm>
              <a:off x="8805241" y="118688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800-00002D000000}"/>
                </a:ext>
              </a:extLst>
            </xdr:cNvPr>
            <xdr:cNvSpPr txBox="1"/>
          </xdr:nvSpPr>
          <xdr:spPr>
            <a:xfrm>
              <a:off x="8805241" y="118688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537632</xdr:colOff>
      <xdr:row>42</xdr:row>
      <xdr:rowOff>93134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800-00002E000000}"/>
                </a:ext>
              </a:extLst>
            </xdr:cNvPr>
            <xdr:cNvSpPr txBox="1"/>
          </xdr:nvSpPr>
          <xdr:spPr>
            <a:xfrm>
              <a:off x="2178049" y="118935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96BD1DD3-DB21-4362-9756-B7EC34A73C6B}"/>
                </a:ext>
              </a:extLst>
            </xdr:cNvPr>
            <xdr:cNvSpPr txBox="1"/>
          </xdr:nvSpPr>
          <xdr:spPr>
            <a:xfrm>
              <a:off x="2178049" y="118935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421217</xdr:colOff>
      <xdr:row>42</xdr:row>
      <xdr:rowOff>82550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800-00002F000000}"/>
                </a:ext>
              </a:extLst>
            </xdr:cNvPr>
            <xdr:cNvSpPr txBox="1"/>
          </xdr:nvSpPr>
          <xdr:spPr>
            <a:xfrm>
              <a:off x="2061634" y="1188296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D116BF3B-2A40-4B60-B5B0-0D765DEFA09E}"/>
                </a:ext>
              </a:extLst>
            </xdr:cNvPr>
            <xdr:cNvSpPr txBox="1"/>
          </xdr:nvSpPr>
          <xdr:spPr>
            <a:xfrm>
              <a:off x="2061634" y="1188296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452966</xdr:colOff>
      <xdr:row>44</xdr:row>
      <xdr:rowOff>82550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800-000030000000}"/>
                </a:ext>
              </a:extLst>
            </xdr:cNvPr>
            <xdr:cNvSpPr txBox="1"/>
          </xdr:nvSpPr>
          <xdr:spPr>
            <a:xfrm>
              <a:off x="3268133" y="12496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758759D1-593C-4333-8F12-9496F6BCB98A}"/>
                </a:ext>
              </a:extLst>
            </xdr:cNvPr>
            <xdr:cNvSpPr txBox="1"/>
          </xdr:nvSpPr>
          <xdr:spPr>
            <a:xfrm>
              <a:off x="3268133" y="12496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352891</xdr:colOff>
      <xdr:row>43</xdr:row>
      <xdr:rowOff>75547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800-000031000000}"/>
                </a:ext>
              </a:extLst>
            </xdr:cNvPr>
            <xdr:cNvSpPr txBox="1"/>
          </xdr:nvSpPr>
          <xdr:spPr>
            <a:xfrm>
              <a:off x="8914808" y="1248979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800-000031000000}"/>
                </a:ext>
              </a:extLst>
            </xdr:cNvPr>
            <xdr:cNvSpPr txBox="1"/>
          </xdr:nvSpPr>
          <xdr:spPr>
            <a:xfrm>
              <a:off x="8914808" y="1248979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218732</xdr:colOff>
      <xdr:row>43</xdr:row>
      <xdr:rowOff>71968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800-000032000000}"/>
                </a:ext>
              </a:extLst>
            </xdr:cNvPr>
            <xdr:cNvSpPr txBox="1"/>
          </xdr:nvSpPr>
          <xdr:spPr>
            <a:xfrm>
              <a:off x="8780649" y="124862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800-000032000000}"/>
                </a:ext>
              </a:extLst>
            </xdr:cNvPr>
            <xdr:cNvSpPr txBox="1"/>
          </xdr:nvSpPr>
          <xdr:spPr>
            <a:xfrm>
              <a:off x="8780649" y="1248621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643465</xdr:colOff>
      <xdr:row>46</xdr:row>
      <xdr:rowOff>64809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800-000033000000}"/>
                </a:ext>
              </a:extLst>
            </xdr:cNvPr>
            <xdr:cNvSpPr txBox="1"/>
          </xdr:nvSpPr>
          <xdr:spPr>
            <a:xfrm>
              <a:off x="9205382" y="133998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800-000033000000}"/>
                </a:ext>
              </a:extLst>
            </xdr:cNvPr>
            <xdr:cNvSpPr txBox="1"/>
          </xdr:nvSpPr>
          <xdr:spPr>
            <a:xfrm>
              <a:off x="9205382" y="133998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684398</xdr:colOff>
      <xdr:row>45</xdr:row>
      <xdr:rowOff>68387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800-000034000000}"/>
                </a:ext>
              </a:extLst>
            </xdr:cNvPr>
            <xdr:cNvSpPr txBox="1"/>
          </xdr:nvSpPr>
          <xdr:spPr>
            <a:xfrm>
              <a:off x="11913315" y="1340338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800-000034000000}"/>
                </a:ext>
              </a:extLst>
            </xdr:cNvPr>
            <xdr:cNvSpPr txBox="1"/>
          </xdr:nvSpPr>
          <xdr:spPr>
            <a:xfrm>
              <a:off x="11913315" y="1340338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325967</xdr:colOff>
      <xdr:row>44</xdr:row>
      <xdr:rowOff>82550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800-000035000000}"/>
                </a:ext>
              </a:extLst>
            </xdr:cNvPr>
            <xdr:cNvSpPr txBox="1"/>
          </xdr:nvSpPr>
          <xdr:spPr>
            <a:xfrm>
              <a:off x="3141134" y="12496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CE6711FF-736A-48E4-A5F9-5767E839D4CB}"/>
                </a:ext>
              </a:extLst>
            </xdr:cNvPr>
            <xdr:cNvSpPr txBox="1"/>
          </xdr:nvSpPr>
          <xdr:spPr>
            <a:xfrm>
              <a:off x="3141134" y="12496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384486</xdr:colOff>
      <xdr:row>48</xdr:row>
      <xdr:rowOff>93289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800-000036000000}"/>
                </a:ext>
              </a:extLst>
            </xdr:cNvPr>
            <xdr:cNvSpPr txBox="1"/>
          </xdr:nvSpPr>
          <xdr:spPr>
            <a:xfrm>
              <a:off x="8946403" y="1434903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800-000036000000}"/>
                </a:ext>
              </a:extLst>
            </xdr:cNvPr>
            <xdr:cNvSpPr txBox="1"/>
          </xdr:nvSpPr>
          <xdr:spPr>
            <a:xfrm>
              <a:off x="8946403" y="1434903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495299</xdr:colOff>
      <xdr:row>47</xdr:row>
      <xdr:rowOff>82550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800-000037000000}"/>
                </a:ext>
              </a:extLst>
            </xdr:cNvPr>
            <xdr:cNvSpPr txBox="1"/>
          </xdr:nvSpPr>
          <xdr:spPr>
            <a:xfrm>
              <a:off x="3310466" y="13417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733CF543-8F23-4ECA-9C64-01EE0F4AA435}"/>
                </a:ext>
              </a:extLst>
            </xdr:cNvPr>
            <xdr:cNvSpPr txBox="1"/>
          </xdr:nvSpPr>
          <xdr:spPr>
            <a:xfrm>
              <a:off x="3310466" y="13417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15</xdr:col>
      <xdr:colOff>533898</xdr:colOff>
      <xdr:row>45</xdr:row>
      <xdr:rowOff>68543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800-000038000000}"/>
                </a:ext>
              </a:extLst>
            </xdr:cNvPr>
            <xdr:cNvSpPr txBox="1"/>
          </xdr:nvSpPr>
          <xdr:spPr>
            <a:xfrm>
              <a:off x="11762815" y="1309662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800-000038000000}"/>
                </a:ext>
              </a:extLst>
            </xdr:cNvPr>
            <xdr:cNvSpPr txBox="1"/>
          </xdr:nvSpPr>
          <xdr:spPr>
            <a:xfrm>
              <a:off x="11762815" y="1309662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17</xdr:col>
      <xdr:colOff>294216</xdr:colOff>
      <xdr:row>50</xdr:row>
      <xdr:rowOff>294217</xdr:rowOff>
    </xdr:from>
    <xdr:ext cx="65" cy="17023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12951883" y="145499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294216</xdr:colOff>
      <xdr:row>50</xdr:row>
      <xdr:rowOff>294217</xdr:rowOff>
    </xdr:from>
    <xdr:ext cx="65" cy="17023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12951883" y="1454996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522225</xdr:colOff>
      <xdr:row>46</xdr:row>
      <xdr:rowOff>68388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800-00003B000000}"/>
                </a:ext>
              </a:extLst>
            </xdr:cNvPr>
            <xdr:cNvSpPr txBox="1"/>
          </xdr:nvSpPr>
          <xdr:spPr>
            <a:xfrm>
              <a:off x="9084142" y="134033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800-00003B000000}"/>
                </a:ext>
              </a:extLst>
            </xdr:cNvPr>
            <xdr:cNvSpPr txBox="1"/>
          </xdr:nvSpPr>
          <xdr:spPr>
            <a:xfrm>
              <a:off x="9084142" y="134033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17</xdr:col>
      <xdr:colOff>294216</xdr:colOff>
      <xdr:row>51</xdr:row>
      <xdr:rowOff>294217</xdr:rowOff>
    </xdr:from>
    <xdr:ext cx="65" cy="17023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12951883" y="1485688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294216</xdr:colOff>
      <xdr:row>51</xdr:row>
      <xdr:rowOff>294217</xdr:rowOff>
    </xdr:from>
    <xdr:ext cx="65" cy="17023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12951883" y="1485688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347133</xdr:colOff>
      <xdr:row>47</xdr:row>
      <xdr:rowOff>82550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800-00003E000000}"/>
                </a:ext>
              </a:extLst>
            </xdr:cNvPr>
            <xdr:cNvSpPr txBox="1"/>
          </xdr:nvSpPr>
          <xdr:spPr>
            <a:xfrm>
              <a:off x="3162300" y="1341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486311AC-A719-4875-8F80-205445DCD428}"/>
                </a:ext>
              </a:extLst>
            </xdr:cNvPr>
            <xdr:cNvSpPr txBox="1"/>
          </xdr:nvSpPr>
          <xdr:spPr>
            <a:xfrm>
              <a:off x="3162300" y="1341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1130300</xdr:colOff>
      <xdr:row>49</xdr:row>
      <xdr:rowOff>61383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800-00003F000000}"/>
                </a:ext>
              </a:extLst>
            </xdr:cNvPr>
            <xdr:cNvSpPr txBox="1"/>
          </xdr:nvSpPr>
          <xdr:spPr>
            <a:xfrm>
              <a:off x="2770717" y="140102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FF46FF4D-5EF2-4401-B0DF-CA753057EE28}"/>
                </a:ext>
              </a:extLst>
            </xdr:cNvPr>
            <xdr:cNvSpPr txBox="1"/>
          </xdr:nvSpPr>
          <xdr:spPr>
            <a:xfrm>
              <a:off x="2770717" y="140102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218420</xdr:colOff>
      <xdr:row>48</xdr:row>
      <xdr:rowOff>82551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800-000040000000}"/>
                </a:ext>
              </a:extLst>
            </xdr:cNvPr>
            <xdr:cNvSpPr txBox="1"/>
          </xdr:nvSpPr>
          <xdr:spPr>
            <a:xfrm>
              <a:off x="8780337" y="143383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800-000040000000}"/>
                </a:ext>
              </a:extLst>
            </xdr:cNvPr>
            <xdr:cNvSpPr txBox="1"/>
          </xdr:nvSpPr>
          <xdr:spPr>
            <a:xfrm>
              <a:off x="8780337" y="143383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992717</xdr:colOff>
      <xdr:row>49</xdr:row>
      <xdr:rowOff>61384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800-000041000000}"/>
                </a:ext>
              </a:extLst>
            </xdr:cNvPr>
            <xdr:cNvSpPr txBox="1"/>
          </xdr:nvSpPr>
          <xdr:spPr>
            <a:xfrm>
              <a:off x="2633134" y="140102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C59F6DAB-7C5F-455E-9655-7C6DEDBE1A78}"/>
                </a:ext>
              </a:extLst>
            </xdr:cNvPr>
            <xdr:cNvSpPr txBox="1"/>
          </xdr:nvSpPr>
          <xdr:spPr>
            <a:xfrm>
              <a:off x="2633134" y="1401021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1225550</xdr:colOff>
      <xdr:row>18</xdr:row>
      <xdr:rowOff>71966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4040717" y="5321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FDAD130C-1A1D-4C01-8E25-4C58FBFB6DE3}"/>
                </a:ext>
              </a:extLst>
            </xdr:cNvPr>
            <xdr:cNvSpPr txBox="1"/>
          </xdr:nvSpPr>
          <xdr:spPr>
            <a:xfrm>
              <a:off x="4040717" y="5321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1119716</xdr:colOff>
      <xdr:row>18</xdr:row>
      <xdr:rowOff>82550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3934883" y="53318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1A4B9F6-7678-4CB8-899F-2FC4DF774605}"/>
                </a:ext>
              </a:extLst>
            </xdr:cNvPr>
            <xdr:cNvSpPr txBox="1"/>
          </xdr:nvSpPr>
          <xdr:spPr>
            <a:xfrm>
              <a:off x="3934883" y="53318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09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48130" name="Object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09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48131" name="Object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09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48132" name="Object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09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48133" name="Object 5" hidden="1">
              <a:extLst>
                <a:ext uri="{63B3BB69-23CF-44E3-9099-C40C66FF867C}">
                  <a14:compatExt spid="_x0000_s48133"/>
                </a:ext>
                <a:ext uri="{FF2B5EF4-FFF2-40B4-BE49-F238E27FC236}">
                  <a16:creationId xmlns:a16="http://schemas.microsoft.com/office/drawing/2014/main" id="{00000000-0008-0000-0900-00000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48134" name="Object 6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00000000-0008-0000-0900-00000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48135" name="Object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09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48136" name="Object 8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00000000-0008-0000-0900-00000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48137" name="Object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09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48138" name="Object 10" hidden="1">
              <a:extLst>
                <a:ext uri="{63B3BB69-23CF-44E3-9099-C40C66FF867C}">
                  <a14:compatExt spid="_x0000_s48138"/>
                </a:ext>
                <a:ext uri="{FF2B5EF4-FFF2-40B4-BE49-F238E27FC236}">
                  <a16:creationId xmlns:a16="http://schemas.microsoft.com/office/drawing/2014/main" id="{00000000-0008-0000-0900-00000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34</xdr:row>
          <xdr:rowOff>28575</xdr:rowOff>
        </xdr:from>
        <xdr:to>
          <xdr:col>7</xdr:col>
          <xdr:colOff>819150</xdr:colOff>
          <xdr:row>34</xdr:row>
          <xdr:rowOff>142875</xdr:rowOff>
        </xdr:to>
        <xdr:sp macro="" textlink="">
          <xdr:nvSpPr>
            <xdr:cNvPr id="48139" name="Object 11" hidden="1">
              <a:extLst>
                <a:ext uri="{63B3BB69-23CF-44E3-9099-C40C66FF867C}">
                  <a14:compatExt spid="_x0000_s48139"/>
                </a:ext>
                <a:ext uri="{FF2B5EF4-FFF2-40B4-BE49-F238E27FC236}">
                  <a16:creationId xmlns:a16="http://schemas.microsoft.com/office/drawing/2014/main" id="{00000000-0008-0000-0900-00000B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34</xdr:row>
          <xdr:rowOff>85725</xdr:rowOff>
        </xdr:from>
        <xdr:to>
          <xdr:col>7</xdr:col>
          <xdr:colOff>390525</xdr:colOff>
          <xdr:row>34</xdr:row>
          <xdr:rowOff>200025</xdr:rowOff>
        </xdr:to>
        <xdr:sp macro="" textlink="">
          <xdr:nvSpPr>
            <xdr:cNvPr id="48140" name="Object 12" hidden="1">
              <a:extLst>
                <a:ext uri="{63B3BB69-23CF-44E3-9099-C40C66FF867C}">
                  <a14:compatExt spid="_x0000_s48140"/>
                </a:ext>
                <a:ext uri="{FF2B5EF4-FFF2-40B4-BE49-F238E27FC236}">
                  <a16:creationId xmlns:a16="http://schemas.microsoft.com/office/drawing/2014/main" id="{00000000-0008-0000-0900-00000C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34</xdr:row>
          <xdr:rowOff>104775</xdr:rowOff>
        </xdr:from>
        <xdr:to>
          <xdr:col>5</xdr:col>
          <xdr:colOff>371475</xdr:colOff>
          <xdr:row>34</xdr:row>
          <xdr:rowOff>219075</xdr:rowOff>
        </xdr:to>
        <xdr:sp macro="" textlink="">
          <xdr:nvSpPr>
            <xdr:cNvPr id="48141" name="Object 13" hidden="1">
              <a:extLst>
                <a:ext uri="{63B3BB69-23CF-44E3-9099-C40C66FF867C}">
                  <a14:compatExt spid="_x0000_s48141"/>
                </a:ext>
                <a:ext uri="{FF2B5EF4-FFF2-40B4-BE49-F238E27FC236}">
                  <a16:creationId xmlns:a16="http://schemas.microsoft.com/office/drawing/2014/main" id="{00000000-0008-0000-0900-00000D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34</xdr:row>
          <xdr:rowOff>104775</xdr:rowOff>
        </xdr:from>
        <xdr:to>
          <xdr:col>15</xdr:col>
          <xdr:colOff>447675</xdr:colOff>
          <xdr:row>34</xdr:row>
          <xdr:rowOff>219075</xdr:rowOff>
        </xdr:to>
        <xdr:sp macro="" textlink="">
          <xdr:nvSpPr>
            <xdr:cNvPr id="48142" name="Object 14" hidden="1">
              <a:extLst>
                <a:ext uri="{63B3BB69-23CF-44E3-9099-C40C66FF867C}">
                  <a14:compatExt spid="_x0000_s48142"/>
                </a:ext>
                <a:ext uri="{FF2B5EF4-FFF2-40B4-BE49-F238E27FC236}">
                  <a16:creationId xmlns:a16="http://schemas.microsoft.com/office/drawing/2014/main" id="{00000000-0008-0000-0900-00000E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34</xdr:row>
          <xdr:rowOff>28575</xdr:rowOff>
        </xdr:from>
        <xdr:to>
          <xdr:col>11</xdr:col>
          <xdr:colOff>819150</xdr:colOff>
          <xdr:row>34</xdr:row>
          <xdr:rowOff>142875</xdr:rowOff>
        </xdr:to>
        <xdr:sp macro="" textlink="">
          <xdr:nvSpPr>
            <xdr:cNvPr id="48143" name="Object 15" hidden="1">
              <a:extLst>
                <a:ext uri="{63B3BB69-23CF-44E3-9099-C40C66FF867C}">
                  <a14:compatExt spid="_x0000_s48143"/>
                </a:ext>
                <a:ext uri="{FF2B5EF4-FFF2-40B4-BE49-F238E27FC236}">
                  <a16:creationId xmlns:a16="http://schemas.microsoft.com/office/drawing/2014/main" id="{00000000-0008-0000-0900-00000F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34</xdr:row>
          <xdr:rowOff>104775</xdr:rowOff>
        </xdr:from>
        <xdr:to>
          <xdr:col>11</xdr:col>
          <xdr:colOff>409575</xdr:colOff>
          <xdr:row>34</xdr:row>
          <xdr:rowOff>219075</xdr:rowOff>
        </xdr:to>
        <xdr:sp macro="" textlink="">
          <xdr:nvSpPr>
            <xdr:cNvPr id="48144" name="Object 16" hidden="1">
              <a:extLst>
                <a:ext uri="{63B3BB69-23CF-44E3-9099-C40C66FF867C}">
                  <a14:compatExt spid="_x0000_s48144"/>
                </a:ext>
                <a:ext uri="{FF2B5EF4-FFF2-40B4-BE49-F238E27FC236}">
                  <a16:creationId xmlns:a16="http://schemas.microsoft.com/office/drawing/2014/main" id="{00000000-0008-0000-0900-000010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34</xdr:row>
          <xdr:rowOff>28575</xdr:rowOff>
        </xdr:from>
        <xdr:to>
          <xdr:col>13</xdr:col>
          <xdr:colOff>819150</xdr:colOff>
          <xdr:row>34</xdr:row>
          <xdr:rowOff>142875</xdr:rowOff>
        </xdr:to>
        <xdr:sp macro="" textlink="">
          <xdr:nvSpPr>
            <xdr:cNvPr id="48145" name="Object 17" hidden="1">
              <a:extLst>
                <a:ext uri="{63B3BB69-23CF-44E3-9099-C40C66FF867C}">
                  <a14:compatExt spid="_x0000_s48145"/>
                </a:ext>
                <a:ext uri="{FF2B5EF4-FFF2-40B4-BE49-F238E27FC236}">
                  <a16:creationId xmlns:a16="http://schemas.microsoft.com/office/drawing/2014/main" id="{00000000-0008-0000-0900-00001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34</xdr:row>
          <xdr:rowOff>85725</xdr:rowOff>
        </xdr:from>
        <xdr:to>
          <xdr:col>13</xdr:col>
          <xdr:colOff>381000</xdr:colOff>
          <xdr:row>34</xdr:row>
          <xdr:rowOff>200025</xdr:rowOff>
        </xdr:to>
        <xdr:sp macro="" textlink="">
          <xdr:nvSpPr>
            <xdr:cNvPr id="48146" name="Object 18" hidden="1">
              <a:extLst>
                <a:ext uri="{63B3BB69-23CF-44E3-9099-C40C66FF867C}">
                  <a14:compatExt spid="_x0000_s48146"/>
                </a:ext>
                <a:ext uri="{FF2B5EF4-FFF2-40B4-BE49-F238E27FC236}">
                  <a16:creationId xmlns:a16="http://schemas.microsoft.com/office/drawing/2014/main" id="{00000000-0008-0000-0900-00001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34</xdr:row>
          <xdr:rowOff>28575</xdr:rowOff>
        </xdr:from>
        <xdr:to>
          <xdr:col>9</xdr:col>
          <xdr:colOff>819150</xdr:colOff>
          <xdr:row>34</xdr:row>
          <xdr:rowOff>142875</xdr:rowOff>
        </xdr:to>
        <xdr:sp macro="" textlink="">
          <xdr:nvSpPr>
            <xdr:cNvPr id="48147" name="Object 19" hidden="1">
              <a:extLst>
                <a:ext uri="{63B3BB69-23CF-44E3-9099-C40C66FF867C}">
                  <a14:compatExt spid="_x0000_s48147"/>
                </a:ext>
                <a:ext uri="{FF2B5EF4-FFF2-40B4-BE49-F238E27FC236}">
                  <a16:creationId xmlns:a16="http://schemas.microsoft.com/office/drawing/2014/main" id="{00000000-0008-0000-0900-00001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34</xdr:row>
          <xdr:rowOff>104775</xdr:rowOff>
        </xdr:from>
        <xdr:to>
          <xdr:col>9</xdr:col>
          <xdr:colOff>409575</xdr:colOff>
          <xdr:row>34</xdr:row>
          <xdr:rowOff>219075</xdr:rowOff>
        </xdr:to>
        <xdr:sp macro="" textlink="">
          <xdr:nvSpPr>
            <xdr:cNvPr id="48148" name="Object 20" hidden="1">
              <a:extLst>
                <a:ext uri="{63B3BB69-23CF-44E3-9099-C40C66FF867C}">
                  <a14:compatExt spid="_x0000_s48148"/>
                </a:ext>
                <a:ext uri="{FF2B5EF4-FFF2-40B4-BE49-F238E27FC236}">
                  <a16:creationId xmlns:a16="http://schemas.microsoft.com/office/drawing/2014/main" id="{00000000-0008-0000-0900-00001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1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19</xdr:row>
          <xdr:rowOff>171450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1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35</xdr:row>
          <xdr:rowOff>171450</xdr:rowOff>
        </xdr:from>
        <xdr:to>
          <xdr:col>5</xdr:col>
          <xdr:colOff>266700</xdr:colOff>
          <xdr:row>36</xdr:row>
          <xdr:rowOff>28575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1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67</xdr:row>
          <xdr:rowOff>171450</xdr:rowOff>
        </xdr:from>
        <xdr:to>
          <xdr:col>5</xdr:col>
          <xdr:colOff>266700</xdr:colOff>
          <xdr:row>68</xdr:row>
          <xdr:rowOff>28575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1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48</xdr:row>
          <xdr:rowOff>171450</xdr:rowOff>
        </xdr:from>
        <xdr:to>
          <xdr:col>5</xdr:col>
          <xdr:colOff>266700</xdr:colOff>
          <xdr:row>49</xdr:row>
          <xdr:rowOff>28575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1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1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50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8.bin"/><Relationship Id="rId9" Type="http://schemas.openxmlformats.org/officeDocument/2006/relationships/oleObject" Target="../embeddings/oleObject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13" Type="http://schemas.openxmlformats.org/officeDocument/2006/relationships/oleObject" Target="../embeddings/oleObject16.bin"/><Relationship Id="rId18" Type="http://schemas.openxmlformats.org/officeDocument/2006/relationships/oleObject" Target="../embeddings/oleObject21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24.bin"/><Relationship Id="rId7" Type="http://schemas.openxmlformats.org/officeDocument/2006/relationships/oleObject" Target="../embeddings/oleObject10.bin"/><Relationship Id="rId12" Type="http://schemas.openxmlformats.org/officeDocument/2006/relationships/oleObject" Target="../embeddings/oleObject15.bin"/><Relationship Id="rId17" Type="http://schemas.openxmlformats.org/officeDocument/2006/relationships/oleObject" Target="../embeddings/oleObject20.bin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19.bin"/><Relationship Id="rId20" Type="http://schemas.openxmlformats.org/officeDocument/2006/relationships/oleObject" Target="../embeddings/oleObject2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9.bin"/><Relationship Id="rId11" Type="http://schemas.openxmlformats.org/officeDocument/2006/relationships/oleObject" Target="../embeddings/oleObject14.bin"/><Relationship Id="rId24" Type="http://schemas.openxmlformats.org/officeDocument/2006/relationships/oleObject" Target="../embeddings/oleObject2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8.bin"/><Relationship Id="rId23" Type="http://schemas.openxmlformats.org/officeDocument/2006/relationships/oleObject" Target="../embeddings/oleObject26.bin"/><Relationship Id="rId10" Type="http://schemas.openxmlformats.org/officeDocument/2006/relationships/oleObject" Target="../embeddings/oleObject13.bin"/><Relationship Id="rId19" Type="http://schemas.openxmlformats.org/officeDocument/2006/relationships/oleObject" Target="../embeddings/oleObject22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Relationship Id="rId14" Type="http://schemas.openxmlformats.org/officeDocument/2006/relationships/oleObject" Target="../embeddings/oleObject17.bin"/><Relationship Id="rId22" Type="http://schemas.openxmlformats.org/officeDocument/2006/relationships/oleObject" Target="../embeddings/oleObject2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13" Type="http://schemas.openxmlformats.org/officeDocument/2006/relationships/oleObject" Target="../embeddings/oleObject36.bin"/><Relationship Id="rId18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44.bin"/><Relationship Id="rId7" Type="http://schemas.openxmlformats.org/officeDocument/2006/relationships/oleObject" Target="../embeddings/oleObject30.bin"/><Relationship Id="rId12" Type="http://schemas.openxmlformats.org/officeDocument/2006/relationships/oleObject" Target="../embeddings/oleObject35.bin"/><Relationship Id="rId17" Type="http://schemas.openxmlformats.org/officeDocument/2006/relationships/oleObject" Target="../embeddings/oleObject40.bin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39.bin"/><Relationship Id="rId20" Type="http://schemas.openxmlformats.org/officeDocument/2006/relationships/oleObject" Target="../embeddings/oleObject4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9.bin"/><Relationship Id="rId11" Type="http://schemas.openxmlformats.org/officeDocument/2006/relationships/oleObject" Target="../embeddings/oleObject34.bin"/><Relationship Id="rId24" Type="http://schemas.openxmlformats.org/officeDocument/2006/relationships/oleObject" Target="../embeddings/oleObject4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38.bin"/><Relationship Id="rId23" Type="http://schemas.openxmlformats.org/officeDocument/2006/relationships/oleObject" Target="../embeddings/oleObject46.bin"/><Relationship Id="rId10" Type="http://schemas.openxmlformats.org/officeDocument/2006/relationships/oleObject" Target="../embeddings/oleObject33.bin"/><Relationship Id="rId19" Type="http://schemas.openxmlformats.org/officeDocument/2006/relationships/oleObject" Target="../embeddings/oleObject42.bin"/><Relationship Id="rId4" Type="http://schemas.openxmlformats.org/officeDocument/2006/relationships/oleObject" Target="../embeddings/oleObject28.bin"/><Relationship Id="rId9" Type="http://schemas.openxmlformats.org/officeDocument/2006/relationships/oleObject" Target="../embeddings/oleObject32.bin"/><Relationship Id="rId14" Type="http://schemas.openxmlformats.org/officeDocument/2006/relationships/oleObject" Target="../embeddings/oleObject37.bin"/><Relationship Id="rId22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Q162"/>
  <sheetViews>
    <sheetView topLeftCell="G1" zoomScale="80" zoomScaleNormal="80" workbookViewId="0">
      <selection activeCell="M1" sqref="M1"/>
    </sheetView>
  </sheetViews>
  <sheetFormatPr defaultColWidth="12.625" defaultRowHeight="14.25" x14ac:dyDescent="0.2"/>
  <cols>
    <col min="1" max="1" width="18.875" style="38" customWidth="1"/>
    <col min="2" max="2" width="9" style="38" customWidth="1"/>
    <col min="3" max="3" width="16.625" style="38" customWidth="1"/>
    <col min="4" max="4" width="15.875" style="38" customWidth="1"/>
    <col min="5" max="5" width="9.125" style="38" customWidth="1"/>
    <col min="6" max="12" width="18.875" style="38" customWidth="1"/>
    <col min="13" max="13" width="114.625" style="38" bestFit="1" customWidth="1"/>
    <col min="14" max="19" width="18.875" style="38" customWidth="1"/>
    <col min="20" max="16384" width="12.625" style="38"/>
  </cols>
  <sheetData>
    <row r="1" spans="1:17" x14ac:dyDescent="0.2">
      <c r="A1" s="59" t="s">
        <v>27</v>
      </c>
      <c r="B1" s="59" t="s">
        <v>28</v>
      </c>
      <c r="C1" s="59" t="s">
        <v>25</v>
      </c>
      <c r="D1" s="59" t="s">
        <v>29</v>
      </c>
      <c r="E1" s="59" t="s">
        <v>30</v>
      </c>
      <c r="F1" s="59" t="s">
        <v>31</v>
      </c>
      <c r="G1" s="70" t="s">
        <v>32</v>
      </c>
      <c r="H1" s="70" t="s">
        <v>33</v>
      </c>
      <c r="I1" s="59" t="s">
        <v>34</v>
      </c>
      <c r="J1" s="59" t="s">
        <v>35</v>
      </c>
      <c r="K1" s="70" t="s">
        <v>36</v>
      </c>
      <c r="L1" s="70" t="s">
        <v>37</v>
      </c>
      <c r="M1" s="70" t="s">
        <v>38</v>
      </c>
    </row>
    <row r="2" spans="1:17" x14ac:dyDescent="0.2">
      <c r="A2" s="60" t="s">
        <v>46</v>
      </c>
      <c r="B2" s="61" t="s">
        <v>15</v>
      </c>
      <c r="C2" s="61" t="s">
        <v>18</v>
      </c>
      <c r="D2" s="61" t="s">
        <v>47</v>
      </c>
      <c r="E2" s="61" t="s">
        <v>23</v>
      </c>
      <c r="F2" s="61" t="s">
        <v>48</v>
      </c>
      <c r="G2" s="37" t="s">
        <v>39</v>
      </c>
      <c r="H2" s="61" t="s">
        <v>39</v>
      </c>
      <c r="I2" s="61" t="s">
        <v>39</v>
      </c>
      <c r="J2" s="61" t="s">
        <v>39</v>
      </c>
      <c r="K2" s="61" t="s">
        <v>39</v>
      </c>
      <c r="L2" s="61" t="s">
        <v>39</v>
      </c>
      <c r="M2" s="61" t="s">
        <v>39</v>
      </c>
      <c r="N2" s="38" t="s">
        <v>39</v>
      </c>
      <c r="O2" s="38" t="s">
        <v>39</v>
      </c>
      <c r="P2" s="38" t="s">
        <v>39</v>
      </c>
    </row>
    <row r="3" spans="1:17" x14ac:dyDescent="0.2">
      <c r="A3" s="60" t="s">
        <v>49</v>
      </c>
      <c r="B3" s="61" t="s">
        <v>14</v>
      </c>
      <c r="C3" s="61" t="s">
        <v>20</v>
      </c>
      <c r="D3" s="61" t="s">
        <v>50</v>
      </c>
      <c r="E3" s="61" t="s">
        <v>23</v>
      </c>
      <c r="F3" s="61" t="s">
        <v>51</v>
      </c>
      <c r="G3" s="61" t="s">
        <v>43</v>
      </c>
      <c r="H3" s="61" t="s">
        <v>43</v>
      </c>
      <c r="I3" s="61" t="s">
        <v>43</v>
      </c>
      <c r="J3" s="61" t="s">
        <v>43</v>
      </c>
      <c r="K3" s="61" t="s">
        <v>43</v>
      </c>
      <c r="L3" s="61" t="s">
        <v>43</v>
      </c>
      <c r="M3" s="61" t="s">
        <v>43</v>
      </c>
      <c r="N3" s="38" t="s">
        <v>43</v>
      </c>
      <c r="O3" s="38" t="s">
        <v>42</v>
      </c>
      <c r="P3" s="38" t="s">
        <v>43</v>
      </c>
      <c r="Q3" s="38" t="s">
        <v>52</v>
      </c>
    </row>
    <row r="4" spans="1:17" x14ac:dyDescent="0.2">
      <c r="A4" s="60" t="s">
        <v>53</v>
      </c>
      <c r="B4" s="61" t="s">
        <v>14</v>
      </c>
      <c r="C4" s="61" t="s">
        <v>20</v>
      </c>
      <c r="D4" s="61" t="s">
        <v>47</v>
      </c>
      <c r="E4" s="61" t="s">
        <v>24</v>
      </c>
      <c r="F4" s="61" t="s">
        <v>51</v>
      </c>
      <c r="G4" s="61" t="s">
        <v>44</v>
      </c>
      <c r="H4" s="61" t="s">
        <v>44</v>
      </c>
      <c r="I4" s="61" t="s">
        <v>44</v>
      </c>
      <c r="J4" s="61" t="s">
        <v>41</v>
      </c>
      <c r="K4" s="61" t="s">
        <v>39</v>
      </c>
      <c r="L4" s="61" t="s">
        <v>39</v>
      </c>
      <c r="M4" s="61" t="s">
        <v>43</v>
      </c>
      <c r="N4" s="38" t="s">
        <v>42</v>
      </c>
      <c r="O4" s="38" t="s">
        <v>41</v>
      </c>
      <c r="P4" s="38" t="s">
        <v>42</v>
      </c>
    </row>
    <row r="5" spans="1:17" x14ac:dyDescent="0.2">
      <c r="A5" s="60" t="s">
        <v>54</v>
      </c>
      <c r="B5" s="61" t="s">
        <v>14</v>
      </c>
      <c r="C5" s="61" t="s">
        <v>19</v>
      </c>
      <c r="D5" s="61" t="s">
        <v>55</v>
      </c>
      <c r="E5" s="61" t="s">
        <v>56</v>
      </c>
      <c r="F5" s="61" t="s">
        <v>57</v>
      </c>
      <c r="G5" s="61" t="s">
        <v>39</v>
      </c>
      <c r="H5" s="61" t="s">
        <v>43</v>
      </c>
      <c r="I5" s="61" t="s">
        <v>43</v>
      </c>
      <c r="J5" s="61" t="s">
        <v>43</v>
      </c>
      <c r="K5" s="61" t="s">
        <v>43</v>
      </c>
      <c r="L5" s="61" t="s">
        <v>39</v>
      </c>
      <c r="M5" s="61" t="s">
        <v>43</v>
      </c>
      <c r="N5" s="38" t="s">
        <v>39</v>
      </c>
      <c r="O5" s="38" t="s">
        <v>42</v>
      </c>
      <c r="P5" s="38" t="s">
        <v>39</v>
      </c>
    </row>
    <row r="6" spans="1:17" x14ac:dyDescent="0.2">
      <c r="A6" s="60" t="s">
        <v>58</v>
      </c>
      <c r="B6" s="61" t="s">
        <v>15</v>
      </c>
      <c r="C6" s="61" t="s">
        <v>40</v>
      </c>
      <c r="D6" s="61" t="s">
        <v>47</v>
      </c>
      <c r="E6" s="61" t="s">
        <v>56</v>
      </c>
      <c r="F6" s="61" t="s">
        <v>48</v>
      </c>
      <c r="G6" s="61" t="s">
        <v>41</v>
      </c>
      <c r="H6" s="61" t="s">
        <v>41</v>
      </c>
      <c r="I6" s="61" t="s">
        <v>43</v>
      </c>
      <c r="J6" s="61" t="s">
        <v>43</v>
      </c>
      <c r="K6" s="61" t="s">
        <v>39</v>
      </c>
      <c r="L6" s="61" t="s">
        <v>39</v>
      </c>
      <c r="M6" s="61" t="s">
        <v>43</v>
      </c>
      <c r="N6" s="38" t="s">
        <v>43</v>
      </c>
      <c r="O6" s="38" t="s">
        <v>44</v>
      </c>
      <c r="P6" s="38" t="s">
        <v>43</v>
      </c>
      <c r="Q6" s="38" t="s">
        <v>59</v>
      </c>
    </row>
    <row r="7" spans="1:17" x14ac:dyDescent="0.2">
      <c r="A7" s="60" t="s">
        <v>60</v>
      </c>
      <c r="B7" s="61" t="s">
        <v>15</v>
      </c>
      <c r="C7" s="61" t="s">
        <v>40</v>
      </c>
      <c r="D7" s="61" t="s">
        <v>47</v>
      </c>
      <c r="E7" s="61" t="s">
        <v>56</v>
      </c>
      <c r="F7" s="61" t="s">
        <v>51</v>
      </c>
      <c r="G7" s="61" t="s">
        <v>42</v>
      </c>
      <c r="H7" s="61" t="s">
        <v>41</v>
      </c>
      <c r="I7" s="61" t="s">
        <v>41</v>
      </c>
      <c r="J7" s="61" t="s">
        <v>43</v>
      </c>
      <c r="K7" s="61" t="s">
        <v>43</v>
      </c>
      <c r="L7" s="61" t="s">
        <v>43</v>
      </c>
      <c r="M7" s="61" t="s">
        <v>41</v>
      </c>
      <c r="N7" s="38" t="s">
        <v>39</v>
      </c>
      <c r="O7" s="38" t="s">
        <v>39</v>
      </c>
      <c r="P7" s="38" t="s">
        <v>43</v>
      </c>
    </row>
    <row r="8" spans="1:17" x14ac:dyDescent="0.2">
      <c r="A8" s="60" t="s">
        <v>61</v>
      </c>
      <c r="B8" s="61" t="s">
        <v>15</v>
      </c>
      <c r="C8" s="61" t="s">
        <v>40</v>
      </c>
      <c r="D8" s="61" t="s">
        <v>50</v>
      </c>
      <c r="E8" s="61" t="s">
        <v>56</v>
      </c>
      <c r="F8" s="61" t="s">
        <v>51</v>
      </c>
      <c r="G8" s="61" t="s">
        <v>43</v>
      </c>
      <c r="H8" s="61" t="s">
        <v>43</v>
      </c>
      <c r="I8" s="61" t="s">
        <v>43</v>
      </c>
      <c r="J8" s="61" t="s">
        <v>43</v>
      </c>
      <c r="K8" s="61" t="s">
        <v>43</v>
      </c>
      <c r="L8" s="61" t="s">
        <v>43</v>
      </c>
      <c r="M8" s="61" t="s">
        <v>39</v>
      </c>
      <c r="N8" s="38" t="s">
        <v>39</v>
      </c>
      <c r="O8" s="38" t="s">
        <v>44</v>
      </c>
      <c r="P8" s="38" t="s">
        <v>39</v>
      </c>
    </row>
    <row r="9" spans="1:17" x14ac:dyDescent="0.2">
      <c r="A9" s="60" t="s">
        <v>62</v>
      </c>
      <c r="B9" s="61" t="s">
        <v>15</v>
      </c>
      <c r="C9" s="61" t="s">
        <v>40</v>
      </c>
      <c r="D9" s="61" t="s">
        <v>47</v>
      </c>
      <c r="E9" s="61" t="s">
        <v>56</v>
      </c>
      <c r="F9" s="61" t="s">
        <v>57</v>
      </c>
      <c r="G9" s="61" t="s">
        <v>39</v>
      </c>
      <c r="H9" s="61" t="s">
        <v>43</v>
      </c>
      <c r="I9" s="61" t="s">
        <v>39</v>
      </c>
      <c r="J9" s="61" t="s">
        <v>43</v>
      </c>
      <c r="K9" s="61" t="s">
        <v>39</v>
      </c>
      <c r="L9" s="61" t="s">
        <v>39</v>
      </c>
      <c r="M9" s="61" t="s">
        <v>43</v>
      </c>
      <c r="N9" s="38" t="s">
        <v>43</v>
      </c>
      <c r="O9" s="38" t="s">
        <v>44</v>
      </c>
      <c r="P9" s="38" t="s">
        <v>43</v>
      </c>
    </row>
    <row r="10" spans="1:17" x14ac:dyDescent="0.2">
      <c r="A10" s="60" t="s">
        <v>63</v>
      </c>
      <c r="B10" s="61" t="s">
        <v>15</v>
      </c>
      <c r="C10" s="61" t="s">
        <v>40</v>
      </c>
      <c r="D10" s="61" t="s">
        <v>47</v>
      </c>
      <c r="E10" s="61" t="s">
        <v>56</v>
      </c>
      <c r="F10" s="61" t="s">
        <v>48</v>
      </c>
      <c r="G10" s="61" t="s">
        <v>43</v>
      </c>
      <c r="H10" s="61" t="s">
        <v>41</v>
      </c>
      <c r="I10" s="61" t="s">
        <v>43</v>
      </c>
      <c r="J10" s="61" t="s">
        <v>43</v>
      </c>
      <c r="K10" s="61" t="s">
        <v>39</v>
      </c>
      <c r="L10" s="61" t="s">
        <v>39</v>
      </c>
      <c r="M10" s="61" t="s">
        <v>43</v>
      </c>
      <c r="N10" s="38" t="s">
        <v>43</v>
      </c>
      <c r="O10" s="38" t="s">
        <v>44</v>
      </c>
      <c r="P10" s="38" t="s">
        <v>43</v>
      </c>
    </row>
    <row r="11" spans="1:17" x14ac:dyDescent="0.2">
      <c r="A11" s="60" t="s">
        <v>64</v>
      </c>
      <c r="B11" s="61" t="s">
        <v>14</v>
      </c>
      <c r="C11" s="61" t="s">
        <v>20</v>
      </c>
      <c r="D11" s="61" t="s">
        <v>50</v>
      </c>
      <c r="E11" s="61" t="s">
        <v>56</v>
      </c>
      <c r="F11" s="61" t="s">
        <v>51</v>
      </c>
      <c r="G11" s="61" t="s">
        <v>41</v>
      </c>
      <c r="H11" s="61" t="s">
        <v>43</v>
      </c>
      <c r="I11" s="61" t="s">
        <v>43</v>
      </c>
      <c r="J11" s="61" t="s">
        <v>41</v>
      </c>
      <c r="K11" s="61" t="s">
        <v>43</v>
      </c>
      <c r="L11" s="61" t="s">
        <v>43</v>
      </c>
      <c r="M11" s="61" t="s">
        <v>43</v>
      </c>
      <c r="N11" s="38" t="s">
        <v>43</v>
      </c>
      <c r="O11" s="38" t="s">
        <v>44</v>
      </c>
      <c r="P11" s="38" t="s">
        <v>43</v>
      </c>
    </row>
    <row r="12" spans="1:17" x14ac:dyDescent="0.2">
      <c r="A12" s="60" t="s">
        <v>65</v>
      </c>
      <c r="B12" s="61" t="s">
        <v>15</v>
      </c>
      <c r="C12" s="61" t="s">
        <v>18</v>
      </c>
      <c r="D12" s="61" t="s">
        <v>47</v>
      </c>
      <c r="E12" s="61" t="s">
        <v>56</v>
      </c>
      <c r="F12" s="61" t="s">
        <v>48</v>
      </c>
      <c r="G12" s="61" t="s">
        <v>39</v>
      </c>
      <c r="H12" s="61" t="s">
        <v>43</v>
      </c>
      <c r="I12" s="61" t="s">
        <v>39</v>
      </c>
      <c r="J12" s="61" t="s">
        <v>39</v>
      </c>
      <c r="K12" s="61" t="s">
        <v>39</v>
      </c>
      <c r="L12" s="61" t="s">
        <v>39</v>
      </c>
      <c r="M12" s="61" t="s">
        <v>39</v>
      </c>
      <c r="N12" s="38" t="s">
        <v>39</v>
      </c>
      <c r="O12" s="38" t="s">
        <v>44</v>
      </c>
      <c r="P12" s="38" t="s">
        <v>43</v>
      </c>
      <c r="Q12" s="38" t="s">
        <v>66</v>
      </c>
    </row>
    <row r="13" spans="1:17" x14ac:dyDescent="0.2">
      <c r="A13" s="60" t="s">
        <v>67</v>
      </c>
      <c r="B13" s="61" t="s">
        <v>15</v>
      </c>
      <c r="C13" s="61" t="s">
        <v>40</v>
      </c>
      <c r="D13" s="61" t="s">
        <v>47</v>
      </c>
      <c r="E13" s="61" t="s">
        <v>56</v>
      </c>
      <c r="F13" s="61" t="s">
        <v>68</v>
      </c>
      <c r="G13" s="61" t="s">
        <v>41</v>
      </c>
      <c r="H13" s="61" t="s">
        <v>41</v>
      </c>
      <c r="I13" s="61" t="s">
        <v>43</v>
      </c>
      <c r="J13" s="61" t="s">
        <v>41</v>
      </c>
      <c r="K13" s="61" t="s">
        <v>43</v>
      </c>
      <c r="L13" s="61" t="s">
        <v>43</v>
      </c>
      <c r="M13" s="61" t="s">
        <v>43</v>
      </c>
      <c r="N13" s="38" t="s">
        <v>43</v>
      </c>
      <c r="O13" s="38" t="s">
        <v>42</v>
      </c>
      <c r="P13" s="38" t="s">
        <v>43</v>
      </c>
    </row>
    <row r="14" spans="1:17" x14ac:dyDescent="0.2">
      <c r="A14" s="60" t="s">
        <v>69</v>
      </c>
      <c r="B14" s="61" t="s">
        <v>15</v>
      </c>
      <c r="C14" s="61" t="s">
        <v>20</v>
      </c>
      <c r="D14" s="61" t="s">
        <v>47</v>
      </c>
      <c r="E14" s="61" t="s">
        <v>70</v>
      </c>
      <c r="F14" s="61" t="s">
        <v>71</v>
      </c>
      <c r="G14" s="61" t="s">
        <v>43</v>
      </c>
      <c r="H14" s="61" t="s">
        <v>43</v>
      </c>
      <c r="I14" s="61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38" t="s">
        <v>43</v>
      </c>
      <c r="O14" s="38" t="s">
        <v>43</v>
      </c>
      <c r="P14" s="38" t="s">
        <v>43</v>
      </c>
    </row>
    <row r="15" spans="1:17" x14ac:dyDescent="0.2">
      <c r="A15" s="60" t="s">
        <v>72</v>
      </c>
      <c r="B15" s="61" t="s">
        <v>15</v>
      </c>
      <c r="C15" s="61" t="s">
        <v>40</v>
      </c>
      <c r="D15" s="61" t="s">
        <v>47</v>
      </c>
      <c r="E15" s="61" t="s">
        <v>24</v>
      </c>
      <c r="F15" s="61" t="s">
        <v>71</v>
      </c>
      <c r="G15" s="61" t="s">
        <v>41</v>
      </c>
      <c r="H15" s="61" t="s">
        <v>42</v>
      </c>
      <c r="I15" s="61" t="s">
        <v>41</v>
      </c>
      <c r="J15" s="61" t="s">
        <v>41</v>
      </c>
      <c r="K15" s="61" t="s">
        <v>41</v>
      </c>
      <c r="L15" s="61" t="s">
        <v>41</v>
      </c>
      <c r="M15" s="61" t="s">
        <v>41</v>
      </c>
      <c r="N15" s="38" t="s">
        <v>41</v>
      </c>
      <c r="O15" s="38" t="s">
        <v>44</v>
      </c>
      <c r="P15" s="38" t="s">
        <v>41</v>
      </c>
    </row>
    <row r="16" spans="1:17" ht="12" customHeight="1" x14ac:dyDescent="0.2">
      <c r="A16" s="60" t="s">
        <v>73</v>
      </c>
      <c r="B16" s="61" t="s">
        <v>15</v>
      </c>
      <c r="C16" s="61" t="s">
        <v>40</v>
      </c>
      <c r="D16" s="61" t="s">
        <v>47</v>
      </c>
      <c r="E16" s="61" t="s">
        <v>56</v>
      </c>
      <c r="F16" s="61" t="s">
        <v>68</v>
      </c>
      <c r="G16" s="61" t="s">
        <v>39</v>
      </c>
      <c r="H16" s="61" t="s">
        <v>43</v>
      </c>
      <c r="I16" s="61" t="s">
        <v>43</v>
      </c>
      <c r="J16" s="61" t="s">
        <v>43</v>
      </c>
      <c r="K16" s="61" t="s">
        <v>39</v>
      </c>
      <c r="L16" s="61" t="s">
        <v>43</v>
      </c>
      <c r="M16" s="61" t="s">
        <v>39</v>
      </c>
      <c r="N16" s="38" t="s">
        <v>43</v>
      </c>
      <c r="O16" s="38" t="s">
        <v>41</v>
      </c>
      <c r="P16" s="38" t="s">
        <v>39</v>
      </c>
      <c r="Q16" s="69" t="s">
        <v>74</v>
      </c>
    </row>
    <row r="17" spans="1:17" x14ac:dyDescent="0.2">
      <c r="A17" s="60">
        <v>44661.474722222221</v>
      </c>
      <c r="B17" s="61" t="s">
        <v>14</v>
      </c>
      <c r="C17" s="61" t="s">
        <v>40</v>
      </c>
      <c r="D17" s="61" t="s">
        <v>47</v>
      </c>
      <c r="E17" s="61" t="s">
        <v>70</v>
      </c>
      <c r="F17" s="61" t="s">
        <v>71</v>
      </c>
      <c r="G17" s="61" t="s">
        <v>39</v>
      </c>
      <c r="H17" s="61" t="s">
        <v>43</v>
      </c>
      <c r="I17" s="61" t="s">
        <v>43</v>
      </c>
      <c r="J17" s="61" t="s">
        <v>41</v>
      </c>
      <c r="K17" s="61" t="s">
        <v>43</v>
      </c>
      <c r="L17" s="61" t="s">
        <v>43</v>
      </c>
      <c r="M17" s="61" t="s">
        <v>43</v>
      </c>
      <c r="N17" s="38" t="s">
        <v>43</v>
      </c>
      <c r="O17" s="38" t="s">
        <v>42</v>
      </c>
      <c r="P17" s="38" t="s">
        <v>43</v>
      </c>
    </row>
    <row r="18" spans="1:17" x14ac:dyDescent="0.2">
      <c r="A18" s="60">
        <v>44661.476921296293</v>
      </c>
      <c r="B18" s="61" t="s">
        <v>14</v>
      </c>
      <c r="C18" s="61" t="s">
        <v>20</v>
      </c>
      <c r="D18" s="61" t="s">
        <v>50</v>
      </c>
      <c r="E18" s="61" t="s">
        <v>70</v>
      </c>
      <c r="F18" s="61" t="s">
        <v>68</v>
      </c>
      <c r="G18" s="61" t="s">
        <v>41</v>
      </c>
      <c r="H18" s="61" t="s">
        <v>43</v>
      </c>
      <c r="I18" s="61" t="s">
        <v>43</v>
      </c>
      <c r="J18" s="61" t="s">
        <v>41</v>
      </c>
      <c r="K18" s="61" t="s">
        <v>43</v>
      </c>
      <c r="L18" s="61" t="s">
        <v>43</v>
      </c>
      <c r="M18" s="61" t="s">
        <v>43</v>
      </c>
      <c r="N18" s="38" t="s">
        <v>41</v>
      </c>
      <c r="O18" s="38" t="s">
        <v>44</v>
      </c>
      <c r="P18" s="38" t="s">
        <v>43</v>
      </c>
    </row>
    <row r="19" spans="1:17" x14ac:dyDescent="0.2">
      <c r="A19" s="60">
        <v>44661.481516203705</v>
      </c>
      <c r="B19" s="61" t="s">
        <v>15</v>
      </c>
      <c r="C19" s="61" t="s">
        <v>21</v>
      </c>
      <c r="D19" s="61" t="s">
        <v>47</v>
      </c>
      <c r="E19" s="61" t="s">
        <v>56</v>
      </c>
      <c r="F19" s="61" t="s">
        <v>57</v>
      </c>
      <c r="G19" s="61" t="s">
        <v>39</v>
      </c>
      <c r="H19" s="61" t="s">
        <v>41</v>
      </c>
      <c r="I19" s="61" t="s">
        <v>39</v>
      </c>
      <c r="J19" s="61" t="s">
        <v>39</v>
      </c>
      <c r="K19" s="61" t="s">
        <v>39</v>
      </c>
      <c r="L19" s="61" t="s">
        <v>39</v>
      </c>
      <c r="M19" s="61" t="s">
        <v>39</v>
      </c>
      <c r="N19" s="38" t="s">
        <v>43</v>
      </c>
      <c r="O19" s="38" t="s">
        <v>44</v>
      </c>
      <c r="P19" s="38" t="s">
        <v>43</v>
      </c>
    </row>
    <row r="20" spans="1:17" x14ac:dyDescent="0.2">
      <c r="A20" s="60">
        <v>44661.485011574077</v>
      </c>
      <c r="B20" s="61" t="s">
        <v>15</v>
      </c>
      <c r="C20" s="61" t="s">
        <v>20</v>
      </c>
      <c r="D20" s="61" t="s">
        <v>50</v>
      </c>
      <c r="E20" s="61" t="s">
        <v>24</v>
      </c>
      <c r="F20" s="61" t="s">
        <v>75</v>
      </c>
      <c r="G20" s="61" t="s">
        <v>43</v>
      </c>
      <c r="H20" s="61" t="s">
        <v>43</v>
      </c>
      <c r="I20" s="61" t="s">
        <v>43</v>
      </c>
      <c r="J20" s="61" t="s">
        <v>41</v>
      </c>
      <c r="K20" s="61" t="s">
        <v>43</v>
      </c>
      <c r="L20" s="61" t="s">
        <v>39</v>
      </c>
      <c r="M20" s="61" t="s">
        <v>43</v>
      </c>
      <c r="N20" s="38" t="s">
        <v>43</v>
      </c>
      <c r="O20" s="38" t="s">
        <v>42</v>
      </c>
      <c r="P20" s="38" t="s">
        <v>43</v>
      </c>
    </row>
    <row r="21" spans="1:17" x14ac:dyDescent="0.2">
      <c r="A21" s="60">
        <v>44661.48510416667</v>
      </c>
      <c r="B21" s="61" t="s">
        <v>15</v>
      </c>
      <c r="C21" s="61" t="s">
        <v>40</v>
      </c>
      <c r="D21" s="61" t="s">
        <v>47</v>
      </c>
      <c r="E21" s="61" t="s">
        <v>56</v>
      </c>
      <c r="F21" s="61" t="s">
        <v>71</v>
      </c>
      <c r="G21" s="61" t="s">
        <v>41</v>
      </c>
      <c r="H21" s="61" t="s">
        <v>41</v>
      </c>
      <c r="I21" s="61" t="s">
        <v>41</v>
      </c>
      <c r="J21" s="61" t="s">
        <v>41</v>
      </c>
      <c r="K21" s="61" t="s">
        <v>39</v>
      </c>
      <c r="L21" s="61" t="s">
        <v>39</v>
      </c>
      <c r="M21" s="61" t="s">
        <v>43</v>
      </c>
      <c r="N21" s="38" t="s">
        <v>43</v>
      </c>
      <c r="O21" s="38" t="s">
        <v>44</v>
      </c>
      <c r="P21" s="38" t="s">
        <v>43</v>
      </c>
    </row>
    <row r="22" spans="1:17" x14ac:dyDescent="0.2">
      <c r="A22" s="60">
        <v>44661.485844907409</v>
      </c>
      <c r="B22" s="61" t="s">
        <v>15</v>
      </c>
      <c r="C22" s="61" t="s">
        <v>40</v>
      </c>
      <c r="D22" s="61" t="s">
        <v>47</v>
      </c>
      <c r="E22" s="61" t="s">
        <v>56</v>
      </c>
      <c r="F22" s="61" t="s">
        <v>71</v>
      </c>
      <c r="G22" s="61" t="s">
        <v>43</v>
      </c>
      <c r="H22" s="61" t="s">
        <v>41</v>
      </c>
      <c r="I22" s="61" t="s">
        <v>41</v>
      </c>
      <c r="J22" s="61" t="s">
        <v>41</v>
      </c>
      <c r="K22" s="61" t="s">
        <v>41</v>
      </c>
      <c r="L22" s="61" t="s">
        <v>41</v>
      </c>
      <c r="M22" s="61" t="s">
        <v>41</v>
      </c>
      <c r="N22" s="38" t="s">
        <v>41</v>
      </c>
      <c r="O22" s="38" t="s">
        <v>41</v>
      </c>
      <c r="P22" s="38" t="s">
        <v>41</v>
      </c>
      <c r="Q22" s="38" t="s">
        <v>76</v>
      </c>
    </row>
    <row r="23" spans="1:17" x14ac:dyDescent="0.2">
      <c r="A23" s="60">
        <v>44661.548622685186</v>
      </c>
      <c r="B23" s="61" t="s">
        <v>15</v>
      </c>
      <c r="C23" s="61" t="s">
        <v>20</v>
      </c>
      <c r="D23" s="61" t="s">
        <v>50</v>
      </c>
      <c r="E23" s="61" t="s">
        <v>56</v>
      </c>
      <c r="F23" s="61" t="s">
        <v>68</v>
      </c>
      <c r="G23" s="61" t="s">
        <v>43</v>
      </c>
      <c r="H23" s="61" t="s">
        <v>43</v>
      </c>
      <c r="I23" s="61" t="s">
        <v>41</v>
      </c>
      <c r="J23" s="61" t="s">
        <v>43</v>
      </c>
      <c r="K23" s="61" t="s">
        <v>43</v>
      </c>
      <c r="L23" s="61" t="s">
        <v>43</v>
      </c>
      <c r="M23" s="61" t="s">
        <v>43</v>
      </c>
      <c r="N23" s="38" t="s">
        <v>41</v>
      </c>
      <c r="O23" s="38" t="s">
        <v>42</v>
      </c>
      <c r="P23" s="38" t="s">
        <v>41</v>
      </c>
    </row>
    <row r="24" spans="1:17" x14ac:dyDescent="0.2">
      <c r="A24" s="60">
        <v>44661.559374999997</v>
      </c>
      <c r="B24" s="61" t="s">
        <v>14</v>
      </c>
      <c r="C24" s="61" t="s">
        <v>20</v>
      </c>
      <c r="D24" s="61" t="s">
        <v>47</v>
      </c>
      <c r="E24" s="61" t="s">
        <v>23</v>
      </c>
      <c r="F24" s="61" t="s">
        <v>75</v>
      </c>
      <c r="G24" s="61" t="s">
        <v>39</v>
      </c>
      <c r="H24" s="61" t="s">
        <v>43</v>
      </c>
      <c r="I24" s="61" t="s">
        <v>43</v>
      </c>
      <c r="J24" s="61" t="s">
        <v>39</v>
      </c>
      <c r="K24" s="61" t="s">
        <v>43</v>
      </c>
      <c r="L24" s="61" t="s">
        <v>43</v>
      </c>
      <c r="M24" s="61" t="s">
        <v>39</v>
      </c>
      <c r="N24" s="38" t="s">
        <v>43</v>
      </c>
      <c r="O24" s="38" t="s">
        <v>44</v>
      </c>
      <c r="P24" s="38" t="s">
        <v>43</v>
      </c>
    </row>
    <row r="25" spans="1:17" x14ac:dyDescent="0.2">
      <c r="A25" s="60">
        <v>44661.567650462966</v>
      </c>
      <c r="B25" s="61" t="s">
        <v>14</v>
      </c>
      <c r="C25" s="61" t="s">
        <v>21</v>
      </c>
      <c r="D25" s="61" t="s">
        <v>50</v>
      </c>
      <c r="E25" s="61" t="s">
        <v>23</v>
      </c>
      <c r="F25" s="61" t="s">
        <v>51</v>
      </c>
      <c r="G25" s="61" t="s">
        <v>41</v>
      </c>
      <c r="H25" s="61" t="s">
        <v>41</v>
      </c>
      <c r="I25" s="61" t="s">
        <v>42</v>
      </c>
      <c r="J25" s="61" t="s">
        <v>42</v>
      </c>
      <c r="K25" s="61" t="s">
        <v>41</v>
      </c>
      <c r="L25" s="61" t="s">
        <v>41</v>
      </c>
      <c r="M25" s="61" t="s">
        <v>43</v>
      </c>
      <c r="N25" s="38" t="s">
        <v>43</v>
      </c>
      <c r="O25" s="38" t="s">
        <v>42</v>
      </c>
      <c r="P25" s="38" t="s">
        <v>41</v>
      </c>
      <c r="Q25" s="38" t="s">
        <v>77</v>
      </c>
    </row>
    <row r="26" spans="1:17" x14ac:dyDescent="0.2">
      <c r="A26" s="60">
        <v>44661.574999999997</v>
      </c>
      <c r="B26" s="61" t="s">
        <v>15</v>
      </c>
      <c r="C26" s="61" t="s">
        <v>40</v>
      </c>
      <c r="D26" s="61" t="s">
        <v>47</v>
      </c>
      <c r="E26" s="61" t="s">
        <v>70</v>
      </c>
      <c r="F26" s="61" t="s">
        <v>75</v>
      </c>
      <c r="G26" s="61" t="s">
        <v>43</v>
      </c>
      <c r="H26" s="61" t="s">
        <v>41</v>
      </c>
      <c r="I26" s="61" t="s">
        <v>43</v>
      </c>
      <c r="J26" s="61" t="s">
        <v>41</v>
      </c>
      <c r="K26" s="61" t="s">
        <v>39</v>
      </c>
      <c r="L26" s="61" t="s">
        <v>39</v>
      </c>
      <c r="M26" s="61" t="s">
        <v>41</v>
      </c>
      <c r="N26" s="38" t="s">
        <v>39</v>
      </c>
      <c r="O26" s="38" t="s">
        <v>42</v>
      </c>
      <c r="P26" s="38" t="s">
        <v>43</v>
      </c>
    </row>
    <row r="27" spans="1:17" x14ac:dyDescent="0.2">
      <c r="A27" s="60">
        <v>44661.578634259262</v>
      </c>
      <c r="B27" s="61" t="s">
        <v>15</v>
      </c>
      <c r="C27" s="61" t="s">
        <v>18</v>
      </c>
      <c r="D27" s="61" t="s">
        <v>47</v>
      </c>
      <c r="E27" s="61" t="s">
        <v>56</v>
      </c>
      <c r="F27" s="61" t="s">
        <v>48</v>
      </c>
      <c r="G27" s="61" t="s">
        <v>39</v>
      </c>
      <c r="H27" s="61" t="s">
        <v>43</v>
      </c>
      <c r="I27" s="61" t="s">
        <v>43</v>
      </c>
      <c r="J27" s="61" t="s">
        <v>43</v>
      </c>
      <c r="K27" s="61" t="s">
        <v>43</v>
      </c>
      <c r="L27" s="61" t="s">
        <v>43</v>
      </c>
      <c r="M27" s="61" t="s">
        <v>43</v>
      </c>
      <c r="N27" s="38" t="s">
        <v>43</v>
      </c>
      <c r="O27" s="38" t="s">
        <v>42</v>
      </c>
      <c r="P27" s="38" t="s">
        <v>43</v>
      </c>
    </row>
    <row r="28" spans="1:17" x14ac:dyDescent="0.2">
      <c r="A28" s="60">
        <v>44661.725162037037</v>
      </c>
      <c r="B28" s="61" t="s">
        <v>15</v>
      </c>
      <c r="C28" s="61" t="s">
        <v>20</v>
      </c>
      <c r="D28" s="61" t="s">
        <v>47</v>
      </c>
      <c r="E28" s="61" t="s">
        <v>70</v>
      </c>
      <c r="F28" s="61" t="s">
        <v>68</v>
      </c>
      <c r="G28" s="61" t="s">
        <v>41</v>
      </c>
      <c r="H28" s="61" t="s">
        <v>41</v>
      </c>
      <c r="I28" s="61" t="s">
        <v>41</v>
      </c>
      <c r="J28" s="61" t="s">
        <v>41</v>
      </c>
      <c r="K28" s="61" t="s">
        <v>43</v>
      </c>
      <c r="L28" s="61" t="s">
        <v>43</v>
      </c>
      <c r="M28" s="61" t="s">
        <v>41</v>
      </c>
      <c r="N28" s="38" t="s">
        <v>41</v>
      </c>
      <c r="O28" s="38" t="s">
        <v>44</v>
      </c>
      <c r="P28" s="38" t="s">
        <v>41</v>
      </c>
      <c r="Q28" s="38" t="s">
        <v>78</v>
      </c>
    </row>
    <row r="29" spans="1:17" x14ac:dyDescent="0.2">
      <c r="A29" s="60">
        <v>44691.516585648147</v>
      </c>
      <c r="B29" s="61" t="s">
        <v>14</v>
      </c>
      <c r="C29" s="61" t="s">
        <v>40</v>
      </c>
      <c r="D29" s="61" t="s">
        <v>47</v>
      </c>
      <c r="E29" s="61" t="s">
        <v>56</v>
      </c>
      <c r="F29" s="61" t="s">
        <v>71</v>
      </c>
      <c r="G29" s="61" t="s">
        <v>41</v>
      </c>
      <c r="H29" s="61" t="s">
        <v>41</v>
      </c>
      <c r="I29" s="61" t="s">
        <v>41</v>
      </c>
      <c r="J29" s="61" t="s">
        <v>41</v>
      </c>
      <c r="K29" s="61" t="s">
        <v>41</v>
      </c>
      <c r="L29" s="61" t="s">
        <v>41</v>
      </c>
      <c r="M29" s="61" t="s">
        <v>43</v>
      </c>
      <c r="N29" s="38" t="s">
        <v>43</v>
      </c>
      <c r="O29" s="38" t="s">
        <v>44</v>
      </c>
      <c r="P29" s="38" t="s">
        <v>41</v>
      </c>
    </row>
    <row r="30" spans="1:17" x14ac:dyDescent="0.2">
      <c r="A30" s="60">
        <v>44691.549432870372</v>
      </c>
      <c r="B30" s="61" t="s">
        <v>14</v>
      </c>
      <c r="C30" s="61" t="s">
        <v>40</v>
      </c>
      <c r="D30" s="61" t="s">
        <v>50</v>
      </c>
      <c r="E30" s="61" t="s">
        <v>70</v>
      </c>
      <c r="F30" s="61" t="s">
        <v>68</v>
      </c>
      <c r="G30" s="61" t="s">
        <v>43</v>
      </c>
      <c r="H30" s="61" t="s">
        <v>41</v>
      </c>
      <c r="I30" s="61" t="s">
        <v>43</v>
      </c>
      <c r="J30" s="61" t="s">
        <v>43</v>
      </c>
      <c r="K30" s="61" t="s">
        <v>43</v>
      </c>
      <c r="L30" s="61" t="s">
        <v>43</v>
      </c>
      <c r="M30" s="61" t="s">
        <v>43</v>
      </c>
      <c r="N30" s="38" t="s">
        <v>43</v>
      </c>
      <c r="O30" s="38" t="s">
        <v>42</v>
      </c>
      <c r="P30" s="38" t="s">
        <v>43</v>
      </c>
    </row>
    <row r="31" spans="1:17" ht="15.75" customHeight="1" x14ac:dyDescent="0.2">
      <c r="A31" s="71">
        <v>44722.905902777777</v>
      </c>
      <c r="B31" s="38" t="s">
        <v>15</v>
      </c>
      <c r="C31" s="38" t="s">
        <v>20</v>
      </c>
      <c r="D31" s="38" t="s">
        <v>50</v>
      </c>
      <c r="E31" s="38" t="s">
        <v>23</v>
      </c>
      <c r="F31" s="38" t="s">
        <v>68</v>
      </c>
      <c r="G31" s="38" t="s">
        <v>39</v>
      </c>
      <c r="H31" s="38" t="s">
        <v>43</v>
      </c>
      <c r="I31" s="38" t="s">
        <v>39</v>
      </c>
      <c r="J31" s="38" t="s">
        <v>39</v>
      </c>
      <c r="K31" s="38" t="s">
        <v>43</v>
      </c>
      <c r="L31" s="38" t="s">
        <v>43</v>
      </c>
      <c r="M31" s="38" t="s">
        <v>39</v>
      </c>
      <c r="N31" s="38" t="s">
        <v>39</v>
      </c>
      <c r="O31" s="38" t="s">
        <v>42</v>
      </c>
      <c r="P31" s="38" t="s">
        <v>43</v>
      </c>
    </row>
    <row r="32" spans="1:1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96CE-781A-46C3-B9E8-AFDA3B942520}">
  <dimension ref="A1:R143"/>
  <sheetViews>
    <sheetView workbookViewId="0">
      <selection activeCell="P10" sqref="P10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8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8" x14ac:dyDescent="0.55000000000000004">
      <c r="A2" s="79">
        <v>44627.426395335649</v>
      </c>
      <c r="B2" s="78" t="s">
        <v>15</v>
      </c>
      <c r="C2" s="78" t="s">
        <v>40</v>
      </c>
      <c r="D2" s="78" t="s">
        <v>47</v>
      </c>
      <c r="E2" s="37" t="s">
        <v>157</v>
      </c>
      <c r="F2" s="78" t="s">
        <v>56</v>
      </c>
      <c r="G2" s="78" t="s">
        <v>51</v>
      </c>
      <c r="H2" s="80">
        <v>2</v>
      </c>
      <c r="I2" s="80">
        <v>3</v>
      </c>
      <c r="J2" s="80">
        <v>3</v>
      </c>
      <c r="K2" s="80">
        <v>4</v>
      </c>
      <c r="L2" s="81">
        <v>4</v>
      </c>
      <c r="M2" s="81">
        <v>4</v>
      </c>
      <c r="N2" s="82">
        <v>3</v>
      </c>
      <c r="O2" s="82">
        <v>5</v>
      </c>
      <c r="P2" s="110">
        <v>5</v>
      </c>
      <c r="Q2" s="83">
        <v>4</v>
      </c>
    </row>
    <row r="3" spans="1:18" x14ac:dyDescent="0.55000000000000004">
      <c r="A3" s="79">
        <v>44627.457349340279</v>
      </c>
      <c r="B3" s="78" t="s">
        <v>15</v>
      </c>
      <c r="C3" s="78" t="s">
        <v>18</v>
      </c>
      <c r="D3" s="78" t="s">
        <v>47</v>
      </c>
      <c r="E3" s="37" t="s">
        <v>157</v>
      </c>
      <c r="F3" s="78" t="s">
        <v>56</v>
      </c>
      <c r="G3" s="78" t="s">
        <v>48</v>
      </c>
      <c r="H3" s="80">
        <v>5</v>
      </c>
      <c r="I3" s="80">
        <v>4</v>
      </c>
      <c r="J3" s="80">
        <v>5</v>
      </c>
      <c r="K3" s="80">
        <v>5</v>
      </c>
      <c r="L3" s="81">
        <v>5</v>
      </c>
      <c r="M3" s="81">
        <v>5</v>
      </c>
      <c r="N3" s="82">
        <v>5</v>
      </c>
      <c r="O3" s="82">
        <v>5</v>
      </c>
      <c r="P3" s="110">
        <v>1</v>
      </c>
      <c r="Q3" s="83">
        <v>4</v>
      </c>
    </row>
    <row r="4" spans="1:18" x14ac:dyDescent="0.55000000000000004">
      <c r="A4" s="79">
        <v>44627.467117789347</v>
      </c>
      <c r="B4" s="78" t="s">
        <v>15</v>
      </c>
      <c r="C4" s="78" t="s">
        <v>40</v>
      </c>
      <c r="D4" s="78" t="s">
        <v>47</v>
      </c>
      <c r="E4" s="37" t="s">
        <v>157</v>
      </c>
      <c r="F4" s="78" t="s">
        <v>56</v>
      </c>
      <c r="G4" s="78" t="s">
        <v>68</v>
      </c>
      <c r="H4" s="80">
        <v>3</v>
      </c>
      <c r="I4" s="80">
        <v>3</v>
      </c>
      <c r="J4" s="80">
        <v>4</v>
      </c>
      <c r="K4" s="80">
        <v>3</v>
      </c>
      <c r="L4" s="81">
        <v>4</v>
      </c>
      <c r="M4" s="81">
        <v>4</v>
      </c>
      <c r="N4" s="82">
        <v>4</v>
      </c>
      <c r="O4" s="82">
        <v>4</v>
      </c>
      <c r="P4" s="110">
        <v>2</v>
      </c>
      <c r="Q4" s="83">
        <v>4</v>
      </c>
    </row>
    <row r="5" spans="1:18" x14ac:dyDescent="0.55000000000000004">
      <c r="A5" s="79">
        <v>44627.502698900462</v>
      </c>
      <c r="B5" s="78" t="s">
        <v>15</v>
      </c>
      <c r="C5" s="78" t="s">
        <v>40</v>
      </c>
      <c r="D5" s="78" t="s">
        <v>47</v>
      </c>
      <c r="E5" s="37" t="s">
        <v>157</v>
      </c>
      <c r="F5" s="78" t="s">
        <v>56</v>
      </c>
      <c r="G5" s="78" t="s">
        <v>68</v>
      </c>
      <c r="H5" s="80">
        <v>5</v>
      </c>
      <c r="I5" s="80">
        <v>4</v>
      </c>
      <c r="J5" s="80">
        <v>4</v>
      </c>
      <c r="K5" s="80">
        <v>4</v>
      </c>
      <c r="L5" s="81">
        <v>5</v>
      </c>
      <c r="M5" s="81">
        <v>4</v>
      </c>
      <c r="N5" s="82">
        <v>5</v>
      </c>
      <c r="O5" s="82">
        <v>4</v>
      </c>
      <c r="P5" s="110">
        <v>3</v>
      </c>
      <c r="Q5" s="83">
        <v>5</v>
      </c>
    </row>
    <row r="6" spans="1:18" x14ac:dyDescent="0.55000000000000004">
      <c r="H6" s="111">
        <f t="shared" ref="H6:Q6" si="0">AVERAGE(H2:H5)</f>
        <v>3.75</v>
      </c>
      <c r="I6" s="111">
        <f t="shared" si="0"/>
        <v>3.5</v>
      </c>
      <c r="J6" s="111">
        <f t="shared" si="0"/>
        <v>4</v>
      </c>
      <c r="K6" s="111">
        <f t="shared" si="0"/>
        <v>4</v>
      </c>
      <c r="L6" s="111">
        <f t="shared" si="0"/>
        <v>4.5</v>
      </c>
      <c r="M6" s="111">
        <f t="shared" si="0"/>
        <v>4.25</v>
      </c>
      <c r="N6" s="111">
        <f t="shared" si="0"/>
        <v>4.25</v>
      </c>
      <c r="O6" s="111">
        <f t="shared" si="0"/>
        <v>4.5</v>
      </c>
      <c r="P6" s="111">
        <f t="shared" si="0"/>
        <v>2.75</v>
      </c>
      <c r="Q6" s="111">
        <f t="shared" si="0"/>
        <v>4.25</v>
      </c>
      <c r="R6" s="111">
        <f>AVERAGE(H2:Q5)</f>
        <v>3.9750000000000001</v>
      </c>
    </row>
    <row r="7" spans="1:18" x14ac:dyDescent="0.55000000000000004">
      <c r="H7" s="111">
        <f t="shared" ref="H7:Q7" si="1">STDEV(H2:H5)</f>
        <v>1.5</v>
      </c>
      <c r="I7" s="111">
        <f t="shared" si="1"/>
        <v>0.57735026918962573</v>
      </c>
      <c r="J7" s="111">
        <f t="shared" si="1"/>
        <v>0.81649658092772603</v>
      </c>
      <c r="K7" s="111">
        <f t="shared" si="1"/>
        <v>0.81649658092772603</v>
      </c>
      <c r="L7" s="111">
        <f t="shared" si="1"/>
        <v>0.57735026918962573</v>
      </c>
      <c r="M7" s="111">
        <f t="shared" si="1"/>
        <v>0.5</v>
      </c>
      <c r="N7" s="111">
        <f t="shared" si="1"/>
        <v>0.9574271077563381</v>
      </c>
      <c r="O7" s="111">
        <f t="shared" si="1"/>
        <v>0.57735026918962573</v>
      </c>
      <c r="P7" s="111">
        <f t="shared" si="1"/>
        <v>1.707825127659933</v>
      </c>
      <c r="Q7" s="111">
        <f t="shared" si="1"/>
        <v>0.5</v>
      </c>
      <c r="R7" s="111">
        <f>STDEV(H2:Q5)</f>
        <v>0.97369241707888621</v>
      </c>
    </row>
    <row r="8" spans="1:18" x14ac:dyDescent="0.55000000000000004">
      <c r="K8" s="112">
        <f>STDEV(H2:K5)</f>
        <v>0.91058589197651574</v>
      </c>
      <c r="L8" s="101"/>
      <c r="M8" s="112">
        <f>STDEV(L2:M5)</f>
        <v>0.51754916950676566</v>
      </c>
      <c r="N8" s="101"/>
      <c r="O8" s="101"/>
      <c r="P8" s="112">
        <f>STDEV(N2:P5)</f>
        <v>1.3371158468430426</v>
      </c>
      <c r="Q8" s="112">
        <f>STDEV(Q2:Q5)</f>
        <v>0.5</v>
      </c>
    </row>
    <row r="9" spans="1:18" x14ac:dyDescent="0.55000000000000004">
      <c r="K9" s="113">
        <f>AVERAGE(H2:K5)</f>
        <v>3.8125</v>
      </c>
      <c r="L9" s="101"/>
      <c r="M9" s="113">
        <f>AVERAGE(L2:M5)</f>
        <v>4.375</v>
      </c>
      <c r="N9" s="101"/>
      <c r="O9" s="101"/>
      <c r="P9" s="113">
        <f>AVERAGE(N2:P5)</f>
        <v>3.8333333333333335</v>
      </c>
      <c r="Q9" s="113">
        <f>AVERAGE(Q2:Q5)</f>
        <v>4.25</v>
      </c>
    </row>
    <row r="21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</sheetData>
  <autoFilter ref="E1:E143" xr:uid="{E8C65F29-FF36-40F2-8585-E5709C123D49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8F604-BD8C-4554-B757-6CB393333F76}">
  <dimension ref="A1:R140"/>
  <sheetViews>
    <sheetView workbookViewId="0">
      <selection activeCell="P6" sqref="P6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8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8" x14ac:dyDescent="0.55000000000000004">
      <c r="A2" s="79">
        <v>44627.473691145831</v>
      </c>
      <c r="B2" s="78" t="s">
        <v>15</v>
      </c>
      <c r="C2" s="78" t="s">
        <v>20</v>
      </c>
      <c r="D2" s="78" t="s">
        <v>47</v>
      </c>
      <c r="E2" s="37" t="s">
        <v>158</v>
      </c>
      <c r="F2" s="78" t="s">
        <v>70</v>
      </c>
      <c r="G2" s="78" t="s">
        <v>71</v>
      </c>
      <c r="H2" s="80">
        <v>4</v>
      </c>
      <c r="I2" s="80">
        <v>4</v>
      </c>
      <c r="J2" s="80">
        <v>4</v>
      </c>
      <c r="K2" s="80">
        <v>4</v>
      </c>
      <c r="L2" s="81">
        <v>4</v>
      </c>
      <c r="M2" s="81">
        <v>4</v>
      </c>
      <c r="N2" s="82">
        <v>4</v>
      </c>
      <c r="O2" s="82">
        <v>4</v>
      </c>
      <c r="P2" s="110">
        <v>4</v>
      </c>
      <c r="Q2" s="83">
        <v>4</v>
      </c>
    </row>
    <row r="3" spans="1:18" x14ac:dyDescent="0.55000000000000004">
      <c r="H3" s="111">
        <f t="shared" ref="H3:Q3" si="0">AVERAGE(H2:H2)</f>
        <v>4</v>
      </c>
      <c r="I3" s="111">
        <f t="shared" si="0"/>
        <v>4</v>
      </c>
      <c r="J3" s="111">
        <f t="shared" si="0"/>
        <v>4</v>
      </c>
      <c r="K3" s="111">
        <f t="shared" si="0"/>
        <v>4</v>
      </c>
      <c r="L3" s="111">
        <f t="shared" si="0"/>
        <v>4</v>
      </c>
      <c r="M3" s="111">
        <f t="shared" si="0"/>
        <v>4</v>
      </c>
      <c r="N3" s="111">
        <f t="shared" si="0"/>
        <v>4</v>
      </c>
      <c r="O3" s="111">
        <f t="shared" si="0"/>
        <v>4</v>
      </c>
      <c r="P3" s="111">
        <f t="shared" si="0"/>
        <v>4</v>
      </c>
      <c r="Q3" s="111">
        <f t="shared" si="0"/>
        <v>4</v>
      </c>
      <c r="R3" s="111">
        <f>AVERAGE(H2:Q2)</f>
        <v>4</v>
      </c>
    </row>
    <row r="4" spans="1:18" x14ac:dyDescent="0.55000000000000004"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</row>
    <row r="5" spans="1:18" x14ac:dyDescent="0.55000000000000004">
      <c r="K5" s="112">
        <f>STDEV(H2:K2)</f>
        <v>0</v>
      </c>
      <c r="L5" s="101"/>
      <c r="M5" s="112">
        <f>STDEV(L2:M2)</f>
        <v>0</v>
      </c>
      <c r="N5" s="101"/>
      <c r="O5" s="101"/>
      <c r="P5" s="112">
        <f>STDEV(N2:P2)</f>
        <v>0</v>
      </c>
      <c r="Q5" s="112" t="e">
        <f>STDEV(Q2:Q2)</f>
        <v>#DIV/0!</v>
      </c>
    </row>
    <row r="6" spans="1:18" x14ac:dyDescent="0.55000000000000004">
      <c r="K6" s="113">
        <f>AVERAGE(H2:K2)</f>
        <v>4</v>
      </c>
      <c r="L6" s="101"/>
      <c r="M6" s="113">
        <f>AVERAGE(L2:M2)</f>
        <v>4</v>
      </c>
      <c r="N6" s="101"/>
      <c r="O6" s="101"/>
      <c r="P6" s="113">
        <f>AVERAGE(P2:P2)</f>
        <v>4</v>
      </c>
      <c r="Q6" s="113">
        <f>AVERAGE(Q2:Q2)</f>
        <v>4</v>
      </c>
    </row>
    <row r="18" ht="15.75" customHeight="1" x14ac:dyDescent="0.55000000000000004"/>
    <row r="25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</sheetData>
  <autoFilter ref="E1:E140" xr:uid="{5A5059AB-4C6B-41A3-BF8E-373E274118AC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7263-9CB5-41C5-94C6-83AF728B5E49}">
  <dimension ref="A1:R154"/>
  <sheetViews>
    <sheetView workbookViewId="0">
      <selection activeCell="P21" sqref="P21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7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7" x14ac:dyDescent="0.55000000000000004">
      <c r="A2" s="79">
        <v>44627.576033657402</v>
      </c>
      <c r="B2" s="78" t="s">
        <v>14</v>
      </c>
      <c r="C2" s="78" t="s">
        <v>20</v>
      </c>
      <c r="D2" s="78" t="s">
        <v>50</v>
      </c>
      <c r="E2" s="37" t="s">
        <v>160</v>
      </c>
      <c r="F2" s="78" t="s">
        <v>70</v>
      </c>
      <c r="G2" s="78" t="s">
        <v>68</v>
      </c>
      <c r="H2" s="80">
        <v>3</v>
      </c>
      <c r="I2" s="80">
        <v>4</v>
      </c>
      <c r="J2" s="80">
        <v>4</v>
      </c>
      <c r="K2" s="80">
        <v>3</v>
      </c>
      <c r="L2" s="81">
        <v>4</v>
      </c>
      <c r="M2" s="81">
        <v>4</v>
      </c>
      <c r="N2" s="82">
        <v>4</v>
      </c>
      <c r="O2" s="82">
        <v>3</v>
      </c>
      <c r="P2" s="110">
        <v>1</v>
      </c>
      <c r="Q2" s="83">
        <v>4</v>
      </c>
    </row>
    <row r="3" spans="1:17" x14ac:dyDescent="0.55000000000000004">
      <c r="A3" s="79">
        <v>44628.435446770833</v>
      </c>
      <c r="B3" s="78" t="s">
        <v>15</v>
      </c>
      <c r="C3" s="78" t="s">
        <v>21</v>
      </c>
      <c r="D3" s="78" t="s">
        <v>47</v>
      </c>
      <c r="E3" s="37" t="s">
        <v>160</v>
      </c>
      <c r="F3" s="78" t="s">
        <v>56</v>
      </c>
      <c r="G3" s="78" t="s">
        <v>57</v>
      </c>
      <c r="H3" s="80">
        <v>5</v>
      </c>
      <c r="I3" s="80">
        <v>3</v>
      </c>
      <c r="J3" s="80">
        <v>5</v>
      </c>
      <c r="K3" s="80">
        <v>5</v>
      </c>
      <c r="L3" s="81">
        <v>5</v>
      </c>
      <c r="M3" s="81">
        <v>5</v>
      </c>
      <c r="N3" s="82">
        <v>5</v>
      </c>
      <c r="O3" s="82">
        <v>4</v>
      </c>
      <c r="P3" s="110">
        <v>1</v>
      </c>
      <c r="Q3" s="83">
        <v>4</v>
      </c>
    </row>
    <row r="4" spans="1:17" x14ac:dyDescent="0.55000000000000004">
      <c r="A4" s="79">
        <v>44628.436309456018</v>
      </c>
      <c r="B4" s="78" t="s">
        <v>15</v>
      </c>
      <c r="C4" s="78" t="s">
        <v>20</v>
      </c>
      <c r="D4" s="78" t="s">
        <v>50</v>
      </c>
      <c r="E4" s="37" t="s">
        <v>160</v>
      </c>
      <c r="F4" s="78" t="s">
        <v>24</v>
      </c>
      <c r="G4" s="78" t="s">
        <v>75</v>
      </c>
      <c r="H4" s="80">
        <v>4</v>
      </c>
      <c r="I4" s="80">
        <v>4</v>
      </c>
      <c r="J4" s="80">
        <v>4</v>
      </c>
      <c r="K4" s="80">
        <v>3</v>
      </c>
      <c r="L4" s="81">
        <v>4</v>
      </c>
      <c r="M4" s="81">
        <v>5</v>
      </c>
      <c r="N4" s="82">
        <v>4</v>
      </c>
      <c r="O4" s="82">
        <v>4</v>
      </c>
      <c r="P4" s="110">
        <v>2</v>
      </c>
      <c r="Q4" s="83">
        <v>4</v>
      </c>
    </row>
    <row r="5" spans="1:17" x14ac:dyDescent="0.55000000000000004">
      <c r="A5" s="79">
        <v>44628.436641261578</v>
      </c>
      <c r="B5" s="78" t="s">
        <v>15</v>
      </c>
      <c r="C5" s="78" t="s">
        <v>40</v>
      </c>
      <c r="D5" s="78" t="s">
        <v>47</v>
      </c>
      <c r="E5" s="37" t="s">
        <v>160</v>
      </c>
      <c r="F5" s="78" t="s">
        <v>56</v>
      </c>
      <c r="G5" s="78" t="s">
        <v>71</v>
      </c>
      <c r="H5" s="80">
        <v>3</v>
      </c>
      <c r="I5" s="80">
        <v>3</v>
      </c>
      <c r="J5" s="80">
        <v>3</v>
      </c>
      <c r="K5" s="80">
        <v>3</v>
      </c>
      <c r="L5" s="81">
        <v>5</v>
      </c>
      <c r="M5" s="81">
        <v>5</v>
      </c>
      <c r="N5" s="82">
        <v>4</v>
      </c>
      <c r="O5" s="82">
        <v>4</v>
      </c>
      <c r="P5" s="110">
        <v>1</v>
      </c>
      <c r="Q5" s="83">
        <v>4</v>
      </c>
    </row>
    <row r="6" spans="1:17" x14ac:dyDescent="0.55000000000000004">
      <c r="A6" s="79">
        <v>44628.436795150468</v>
      </c>
      <c r="B6" s="78" t="s">
        <v>15</v>
      </c>
      <c r="C6" s="78" t="s">
        <v>40</v>
      </c>
      <c r="D6" s="78" t="s">
        <v>47</v>
      </c>
      <c r="E6" s="37" t="s">
        <v>160</v>
      </c>
      <c r="F6" s="78" t="s">
        <v>56</v>
      </c>
      <c r="G6" s="78" t="s">
        <v>71</v>
      </c>
      <c r="H6" s="80">
        <v>4</v>
      </c>
      <c r="I6" s="80">
        <v>3</v>
      </c>
      <c r="J6" s="80">
        <v>3</v>
      </c>
      <c r="K6" s="80">
        <v>3</v>
      </c>
      <c r="L6" s="81">
        <v>3</v>
      </c>
      <c r="M6" s="81">
        <v>3</v>
      </c>
      <c r="N6" s="82">
        <v>3</v>
      </c>
      <c r="O6" s="82">
        <v>3</v>
      </c>
      <c r="P6" s="110">
        <v>3</v>
      </c>
      <c r="Q6" s="83">
        <v>3</v>
      </c>
    </row>
    <row r="7" spans="1:17" x14ac:dyDescent="0.55000000000000004">
      <c r="A7" s="79">
        <v>44628.43739071759</v>
      </c>
      <c r="B7" s="78" t="s">
        <v>15</v>
      </c>
      <c r="C7" s="78" t="s">
        <v>20</v>
      </c>
      <c r="D7" s="78" t="s">
        <v>50</v>
      </c>
      <c r="E7" s="37" t="s">
        <v>160</v>
      </c>
      <c r="F7" s="78" t="s">
        <v>56</v>
      </c>
      <c r="G7" s="78" t="s">
        <v>68</v>
      </c>
      <c r="H7" s="80">
        <v>4</v>
      </c>
      <c r="I7" s="80">
        <v>4</v>
      </c>
      <c r="J7" s="80">
        <v>3</v>
      </c>
      <c r="K7" s="80">
        <v>4</v>
      </c>
      <c r="L7" s="81">
        <v>4</v>
      </c>
      <c r="M7" s="81">
        <v>4</v>
      </c>
      <c r="N7" s="82">
        <v>4</v>
      </c>
      <c r="O7" s="82">
        <v>3</v>
      </c>
      <c r="P7" s="110">
        <v>2</v>
      </c>
      <c r="Q7" s="83">
        <v>3</v>
      </c>
    </row>
    <row r="8" spans="1:17" x14ac:dyDescent="0.55000000000000004">
      <c r="A8" s="79">
        <v>44628.437747638891</v>
      </c>
      <c r="B8" s="78" t="s">
        <v>14</v>
      </c>
      <c r="C8" s="78" t="s">
        <v>20</v>
      </c>
      <c r="D8" s="78" t="s">
        <v>47</v>
      </c>
      <c r="E8" s="37" t="s">
        <v>160</v>
      </c>
      <c r="F8" s="78" t="s">
        <v>23</v>
      </c>
      <c r="G8" s="78" t="s">
        <v>75</v>
      </c>
      <c r="H8" s="80">
        <v>5</v>
      </c>
      <c r="I8" s="80">
        <v>4</v>
      </c>
      <c r="J8" s="80">
        <v>4</v>
      </c>
      <c r="K8" s="80">
        <v>5</v>
      </c>
      <c r="L8" s="81">
        <v>4</v>
      </c>
      <c r="M8" s="81">
        <v>4</v>
      </c>
      <c r="N8" s="82">
        <v>5</v>
      </c>
      <c r="O8" s="82">
        <v>4</v>
      </c>
      <c r="P8" s="110">
        <v>1</v>
      </c>
      <c r="Q8" s="83">
        <v>4</v>
      </c>
    </row>
    <row r="9" spans="1:17" x14ac:dyDescent="0.55000000000000004">
      <c r="A9" s="79">
        <v>44628.437931296299</v>
      </c>
      <c r="B9" s="78" t="s">
        <v>14</v>
      </c>
      <c r="C9" s="78" t="s">
        <v>21</v>
      </c>
      <c r="D9" s="78" t="s">
        <v>50</v>
      </c>
      <c r="E9" s="37" t="s">
        <v>160</v>
      </c>
      <c r="F9" s="78" t="s">
        <v>23</v>
      </c>
      <c r="G9" s="78" t="s">
        <v>51</v>
      </c>
      <c r="H9" s="80">
        <v>3</v>
      </c>
      <c r="I9" s="80">
        <v>3</v>
      </c>
      <c r="J9" s="80">
        <v>2</v>
      </c>
      <c r="K9" s="80">
        <v>2</v>
      </c>
      <c r="L9" s="81">
        <v>3</v>
      </c>
      <c r="M9" s="81">
        <v>3</v>
      </c>
      <c r="N9" s="82">
        <v>4</v>
      </c>
      <c r="O9" s="82">
        <v>4</v>
      </c>
      <c r="P9" s="110">
        <v>2</v>
      </c>
      <c r="Q9" s="83">
        <v>3</v>
      </c>
    </row>
    <row r="10" spans="1:17" x14ac:dyDescent="0.55000000000000004">
      <c r="A10" s="79">
        <v>44628.438049814817</v>
      </c>
      <c r="B10" s="78" t="s">
        <v>15</v>
      </c>
      <c r="C10" s="78" t="s">
        <v>40</v>
      </c>
      <c r="D10" s="78" t="s">
        <v>47</v>
      </c>
      <c r="E10" s="37" t="s">
        <v>160</v>
      </c>
      <c r="F10" s="78" t="s">
        <v>70</v>
      </c>
      <c r="G10" s="78" t="s">
        <v>75</v>
      </c>
      <c r="H10" s="80">
        <v>4</v>
      </c>
      <c r="I10" s="80">
        <v>3</v>
      </c>
      <c r="J10" s="80">
        <v>4</v>
      </c>
      <c r="K10" s="80">
        <v>3</v>
      </c>
      <c r="L10" s="81">
        <v>5</v>
      </c>
      <c r="M10" s="81">
        <v>5</v>
      </c>
      <c r="N10" s="82">
        <v>3</v>
      </c>
      <c r="O10" s="82">
        <v>5</v>
      </c>
      <c r="P10" s="110">
        <v>2</v>
      </c>
      <c r="Q10" s="83">
        <v>4</v>
      </c>
    </row>
    <row r="11" spans="1:17" x14ac:dyDescent="0.55000000000000004">
      <c r="A11" s="79">
        <v>44628.438750439818</v>
      </c>
      <c r="B11" s="78" t="s">
        <v>15</v>
      </c>
      <c r="C11" s="78" t="s">
        <v>18</v>
      </c>
      <c r="D11" s="78" t="s">
        <v>47</v>
      </c>
      <c r="E11" s="37" t="s">
        <v>160</v>
      </c>
      <c r="F11" s="78" t="s">
        <v>56</v>
      </c>
      <c r="G11" s="78" t="s">
        <v>48</v>
      </c>
      <c r="H11" s="80">
        <v>5</v>
      </c>
      <c r="I11" s="80">
        <v>4</v>
      </c>
      <c r="J11" s="80">
        <v>4</v>
      </c>
      <c r="K11" s="80">
        <v>4</v>
      </c>
      <c r="L11" s="81">
        <v>4</v>
      </c>
      <c r="M11" s="81">
        <v>4</v>
      </c>
      <c r="N11" s="82">
        <v>4</v>
      </c>
      <c r="O11" s="82">
        <v>4</v>
      </c>
      <c r="P11" s="110">
        <v>2</v>
      </c>
      <c r="Q11" s="83">
        <v>4</v>
      </c>
    </row>
    <row r="12" spans="1:17" x14ac:dyDescent="0.55000000000000004">
      <c r="A12" s="79">
        <v>44628.43895585648</v>
      </c>
      <c r="B12" s="78" t="s">
        <v>15</v>
      </c>
      <c r="C12" s="78" t="s">
        <v>20</v>
      </c>
      <c r="D12" s="78" t="s">
        <v>47</v>
      </c>
      <c r="E12" s="37" t="s">
        <v>160</v>
      </c>
      <c r="F12" s="78" t="s">
        <v>70</v>
      </c>
      <c r="G12" s="78" t="s">
        <v>68</v>
      </c>
      <c r="H12" s="80">
        <v>3</v>
      </c>
      <c r="I12" s="80">
        <v>3</v>
      </c>
      <c r="J12" s="80">
        <v>3</v>
      </c>
      <c r="K12" s="80">
        <v>3</v>
      </c>
      <c r="L12" s="81">
        <v>4</v>
      </c>
      <c r="M12" s="81">
        <v>4</v>
      </c>
      <c r="N12" s="82">
        <v>3</v>
      </c>
      <c r="O12" s="82">
        <v>3</v>
      </c>
      <c r="P12" s="110">
        <v>1</v>
      </c>
      <c r="Q12" s="83">
        <v>3</v>
      </c>
    </row>
    <row r="13" spans="1:17" x14ac:dyDescent="0.55000000000000004">
      <c r="A13" s="79">
        <v>44628.439046932872</v>
      </c>
      <c r="B13" s="78" t="s">
        <v>14</v>
      </c>
      <c r="C13" s="78" t="s">
        <v>40</v>
      </c>
      <c r="D13" s="78" t="s">
        <v>47</v>
      </c>
      <c r="E13" s="37" t="s">
        <v>160</v>
      </c>
      <c r="F13" s="78" t="s">
        <v>56</v>
      </c>
      <c r="G13" s="78" t="s">
        <v>71</v>
      </c>
      <c r="H13" s="80">
        <v>3</v>
      </c>
      <c r="I13" s="80">
        <v>3</v>
      </c>
      <c r="J13" s="80">
        <v>3</v>
      </c>
      <c r="K13" s="80">
        <v>3</v>
      </c>
      <c r="L13" s="81">
        <v>3</v>
      </c>
      <c r="M13" s="81">
        <v>3</v>
      </c>
      <c r="N13" s="82">
        <v>4</v>
      </c>
      <c r="O13" s="82">
        <v>4</v>
      </c>
      <c r="P13" s="110">
        <v>1</v>
      </c>
      <c r="Q13" s="83">
        <v>3</v>
      </c>
    </row>
    <row r="14" spans="1:17" x14ac:dyDescent="0.55000000000000004">
      <c r="A14" s="79"/>
      <c r="B14" s="78" t="s">
        <v>15</v>
      </c>
      <c r="C14" s="78" t="s">
        <v>20</v>
      </c>
      <c r="D14" s="78" t="s">
        <v>50</v>
      </c>
      <c r="E14" s="37" t="s">
        <v>160</v>
      </c>
      <c r="F14" s="78" t="s">
        <v>23</v>
      </c>
      <c r="G14" s="78" t="s">
        <v>68</v>
      </c>
      <c r="H14" s="80">
        <v>5</v>
      </c>
      <c r="I14" s="80">
        <v>4</v>
      </c>
      <c r="J14" s="80">
        <v>5</v>
      </c>
      <c r="K14" s="80">
        <v>5</v>
      </c>
      <c r="L14" s="81">
        <v>4</v>
      </c>
      <c r="M14" s="81">
        <v>4</v>
      </c>
      <c r="N14" s="82">
        <v>5</v>
      </c>
      <c r="O14" s="82">
        <v>5</v>
      </c>
      <c r="P14" s="110">
        <v>2</v>
      </c>
      <c r="Q14" s="83">
        <v>4</v>
      </c>
    </row>
    <row r="15" spans="1:17" x14ac:dyDescent="0.55000000000000004">
      <c r="A15" s="79"/>
      <c r="B15" s="78" t="s">
        <v>14</v>
      </c>
      <c r="C15" s="78" t="s">
        <v>40</v>
      </c>
      <c r="D15" s="78" t="s">
        <v>47</v>
      </c>
      <c r="E15" s="37" t="s">
        <v>160</v>
      </c>
      <c r="F15" s="78" t="s">
        <v>56</v>
      </c>
      <c r="G15" s="78" t="s">
        <v>75</v>
      </c>
      <c r="H15" s="80">
        <v>5</v>
      </c>
      <c r="I15" s="80">
        <v>5</v>
      </c>
      <c r="J15" s="80">
        <v>5</v>
      </c>
      <c r="K15" s="80">
        <v>5</v>
      </c>
      <c r="L15" s="81">
        <v>5</v>
      </c>
      <c r="M15" s="81">
        <v>5</v>
      </c>
      <c r="N15" s="82">
        <v>5</v>
      </c>
      <c r="O15" s="82">
        <v>5</v>
      </c>
      <c r="P15" s="110">
        <v>5</v>
      </c>
      <c r="Q15" s="83">
        <v>5</v>
      </c>
    </row>
    <row r="16" spans="1:17" x14ac:dyDescent="0.55000000000000004">
      <c r="A16" s="79"/>
      <c r="B16" s="78" t="s">
        <v>14</v>
      </c>
      <c r="C16" s="78" t="s">
        <v>40</v>
      </c>
      <c r="D16" s="78" t="s">
        <v>47</v>
      </c>
      <c r="E16" s="37" t="s">
        <v>160</v>
      </c>
      <c r="F16" s="78" t="s">
        <v>56</v>
      </c>
      <c r="G16" s="78" t="s">
        <v>57</v>
      </c>
      <c r="H16" s="80">
        <v>5</v>
      </c>
      <c r="I16" s="80">
        <v>5</v>
      </c>
      <c r="J16" s="80">
        <v>5</v>
      </c>
      <c r="K16" s="80">
        <v>5</v>
      </c>
      <c r="L16" s="81">
        <v>5</v>
      </c>
      <c r="M16" s="81">
        <v>5</v>
      </c>
      <c r="N16" s="82">
        <v>5</v>
      </c>
      <c r="O16" s="82">
        <v>5</v>
      </c>
      <c r="P16" s="110">
        <v>5</v>
      </c>
      <c r="Q16" s="83">
        <v>5</v>
      </c>
    </row>
    <row r="17" spans="8:18" x14ac:dyDescent="0.55000000000000004">
      <c r="H17" s="111">
        <f t="shared" ref="H17:Q17" si="0">AVERAGE(H2:H16)</f>
        <v>4.0666666666666664</v>
      </c>
      <c r="I17" s="111">
        <f t="shared" si="0"/>
        <v>3.6666666666666665</v>
      </c>
      <c r="J17" s="111">
        <f t="shared" si="0"/>
        <v>3.8</v>
      </c>
      <c r="K17" s="111">
        <f t="shared" si="0"/>
        <v>3.7333333333333334</v>
      </c>
      <c r="L17" s="111">
        <f t="shared" si="0"/>
        <v>4.1333333333333337</v>
      </c>
      <c r="M17" s="111">
        <f t="shared" si="0"/>
        <v>4.2</v>
      </c>
      <c r="N17" s="111">
        <f t="shared" si="0"/>
        <v>4.1333333333333337</v>
      </c>
      <c r="O17" s="111">
        <f t="shared" si="0"/>
        <v>4</v>
      </c>
      <c r="P17" s="111">
        <f t="shared" si="0"/>
        <v>2.0666666666666669</v>
      </c>
      <c r="Q17" s="111">
        <f t="shared" si="0"/>
        <v>3.8</v>
      </c>
      <c r="R17" s="111">
        <f>AVERAGE(H2:Q16)</f>
        <v>3.76</v>
      </c>
    </row>
    <row r="18" spans="8:18" x14ac:dyDescent="0.55000000000000004">
      <c r="H18" s="111">
        <f t="shared" ref="H18:Q18" si="1">STDEV(H2:H16)</f>
        <v>0.88371510168853695</v>
      </c>
      <c r="I18" s="111">
        <f t="shared" si="1"/>
        <v>0.72374686445574632</v>
      </c>
      <c r="J18" s="111">
        <f t="shared" si="1"/>
        <v>0.94112394811432043</v>
      </c>
      <c r="K18" s="111">
        <f t="shared" si="1"/>
        <v>1.0327955589886446</v>
      </c>
      <c r="L18" s="111">
        <f t="shared" si="1"/>
        <v>0.74322335295720721</v>
      </c>
      <c r="M18" s="111">
        <f t="shared" si="1"/>
        <v>0.77459666924148241</v>
      </c>
      <c r="N18" s="111">
        <f t="shared" si="1"/>
        <v>0.74322335295720721</v>
      </c>
      <c r="O18" s="111">
        <f t="shared" si="1"/>
        <v>0.7559289460184544</v>
      </c>
      <c r="P18" s="111">
        <f t="shared" si="1"/>
        <v>1.3345232785352159</v>
      </c>
      <c r="Q18" s="111">
        <f t="shared" si="1"/>
        <v>0.67612340378281355</v>
      </c>
      <c r="R18" s="111">
        <f>STDEV(H2:Q16)</f>
        <v>1.0406502871446435</v>
      </c>
    </row>
    <row r="19" spans="8:18" x14ac:dyDescent="0.55000000000000004">
      <c r="K19" s="112">
        <f>STDEV(H2:K16)</f>
        <v>0.89237194241852957</v>
      </c>
      <c r="L19" s="101"/>
      <c r="M19" s="112">
        <f>STDEV(L2:M16)</f>
        <v>0.74663998310284374</v>
      </c>
      <c r="N19" s="101"/>
      <c r="O19" s="101"/>
      <c r="P19" s="112">
        <f>STDEV(N2:P16)</f>
        <v>1.3551249523064783</v>
      </c>
      <c r="Q19" s="112">
        <f>STDEV(Q2:Q16)</f>
        <v>0.67612340378281355</v>
      </c>
    </row>
    <row r="20" spans="8:18" x14ac:dyDescent="0.55000000000000004">
      <c r="K20" s="113">
        <f>AVERAGE(H2:K16)</f>
        <v>3.8166666666666669</v>
      </c>
      <c r="L20" s="101"/>
      <c r="M20" s="113">
        <f>AVERAGE(L2:M16)</f>
        <v>4.166666666666667</v>
      </c>
      <c r="N20" s="101"/>
      <c r="O20" s="101"/>
      <c r="P20" s="113">
        <f>AVERAGE(N2:P16)</f>
        <v>3.4</v>
      </c>
      <c r="Q20" s="113">
        <f>AVERAGE(Q2:Q16)</f>
        <v>3.8</v>
      </c>
    </row>
    <row r="32" spans="8:1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</sheetData>
  <autoFilter ref="E1:E154" xr:uid="{CE4F9C10-5D1B-44B7-A8A8-0F9DF74BBE33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2162-568A-4513-9900-19161C49A977}">
  <dimension ref="A1:R143"/>
  <sheetViews>
    <sheetView workbookViewId="0">
      <selection activeCell="P10" sqref="P10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8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8" x14ac:dyDescent="0.55000000000000004">
      <c r="A2" s="79">
        <v>44627.422311562499</v>
      </c>
      <c r="B2" s="78" t="s">
        <v>15</v>
      </c>
      <c r="C2" s="78" t="s">
        <v>18</v>
      </c>
      <c r="D2" s="78" t="s">
        <v>47</v>
      </c>
      <c r="E2" s="37" t="s">
        <v>155</v>
      </c>
      <c r="F2" s="78" t="s">
        <v>23</v>
      </c>
      <c r="G2" s="78" t="s">
        <v>48</v>
      </c>
      <c r="H2" s="80">
        <v>5</v>
      </c>
      <c r="I2" s="80">
        <v>5</v>
      </c>
      <c r="J2" s="80">
        <v>5</v>
      </c>
      <c r="K2" s="80">
        <v>5</v>
      </c>
      <c r="L2" s="81">
        <v>5</v>
      </c>
      <c r="M2" s="81">
        <v>5</v>
      </c>
      <c r="N2" s="82">
        <v>5</v>
      </c>
      <c r="O2" s="82">
        <v>5</v>
      </c>
      <c r="P2" s="110">
        <v>5</v>
      </c>
      <c r="Q2" s="83">
        <v>5</v>
      </c>
    </row>
    <row r="3" spans="1:18" x14ac:dyDescent="0.55000000000000004">
      <c r="A3" s="79">
        <v>44627.422320451384</v>
      </c>
      <c r="B3" s="78" t="s">
        <v>14</v>
      </c>
      <c r="C3" s="78" t="s">
        <v>20</v>
      </c>
      <c r="D3" s="78" t="s">
        <v>50</v>
      </c>
      <c r="E3" s="37" t="s">
        <v>155</v>
      </c>
      <c r="F3" s="78" t="s">
        <v>23</v>
      </c>
      <c r="G3" s="78" t="s">
        <v>51</v>
      </c>
      <c r="H3" s="80">
        <v>4</v>
      </c>
      <c r="I3" s="80">
        <v>4</v>
      </c>
      <c r="J3" s="80">
        <v>4</v>
      </c>
      <c r="K3" s="80">
        <v>4</v>
      </c>
      <c r="L3" s="81">
        <v>4</v>
      </c>
      <c r="M3" s="81">
        <v>4</v>
      </c>
      <c r="N3" s="82">
        <v>4</v>
      </c>
      <c r="O3" s="82">
        <v>4</v>
      </c>
      <c r="P3" s="110">
        <v>2</v>
      </c>
      <c r="Q3" s="83">
        <v>4</v>
      </c>
    </row>
    <row r="4" spans="1:18" x14ac:dyDescent="0.55000000000000004">
      <c r="A4" s="79">
        <v>44627.57568736111</v>
      </c>
      <c r="B4" s="78" t="s">
        <v>14</v>
      </c>
      <c r="C4" s="78" t="s">
        <v>40</v>
      </c>
      <c r="D4" s="78" t="s">
        <v>47</v>
      </c>
      <c r="E4" s="37" t="s">
        <v>155</v>
      </c>
      <c r="F4" s="78" t="s">
        <v>70</v>
      </c>
      <c r="G4" s="78" t="s">
        <v>71</v>
      </c>
      <c r="H4" s="80">
        <v>5</v>
      </c>
      <c r="I4" s="80">
        <v>4</v>
      </c>
      <c r="J4" s="80">
        <v>4</v>
      </c>
      <c r="K4" s="80">
        <v>3</v>
      </c>
      <c r="L4" s="81">
        <v>4</v>
      </c>
      <c r="M4" s="81">
        <v>4</v>
      </c>
      <c r="N4" s="82">
        <v>4</v>
      </c>
      <c r="O4" s="82">
        <v>4</v>
      </c>
      <c r="P4" s="110">
        <v>2</v>
      </c>
      <c r="Q4" s="83">
        <v>4</v>
      </c>
    </row>
    <row r="5" spans="1:18" x14ac:dyDescent="0.55000000000000004">
      <c r="A5" s="79"/>
      <c r="B5" s="78" t="s">
        <v>15</v>
      </c>
      <c r="C5" s="78" t="s">
        <v>40</v>
      </c>
      <c r="D5" s="78" t="s">
        <v>50</v>
      </c>
      <c r="E5" s="37" t="s">
        <v>155</v>
      </c>
      <c r="F5" s="78" t="s">
        <v>56</v>
      </c>
      <c r="G5" s="78" t="s">
        <v>57</v>
      </c>
      <c r="H5" s="80">
        <v>5</v>
      </c>
      <c r="I5" s="80">
        <v>5</v>
      </c>
      <c r="J5" s="80">
        <v>5</v>
      </c>
      <c r="K5" s="80">
        <v>5</v>
      </c>
      <c r="L5" s="81">
        <v>5</v>
      </c>
      <c r="M5" s="81">
        <v>5</v>
      </c>
      <c r="N5" s="82">
        <v>5</v>
      </c>
      <c r="O5" s="82">
        <v>5</v>
      </c>
      <c r="P5" s="110">
        <v>5</v>
      </c>
      <c r="Q5" s="83">
        <v>5</v>
      </c>
    </row>
    <row r="6" spans="1:18" x14ac:dyDescent="0.55000000000000004">
      <c r="H6" s="111">
        <f t="shared" ref="H6:Q6" si="0">AVERAGE(H2:H5)</f>
        <v>4.75</v>
      </c>
      <c r="I6" s="111">
        <f t="shared" si="0"/>
        <v>4.5</v>
      </c>
      <c r="J6" s="111">
        <f t="shared" si="0"/>
        <v>4.5</v>
      </c>
      <c r="K6" s="111">
        <f t="shared" si="0"/>
        <v>4.25</v>
      </c>
      <c r="L6" s="111">
        <f t="shared" si="0"/>
        <v>4.5</v>
      </c>
      <c r="M6" s="111">
        <f t="shared" si="0"/>
        <v>4.5</v>
      </c>
      <c r="N6" s="111">
        <f t="shared" si="0"/>
        <v>4.5</v>
      </c>
      <c r="O6" s="111">
        <f t="shared" si="0"/>
        <v>4.5</v>
      </c>
      <c r="P6" s="111">
        <f t="shared" si="0"/>
        <v>3.5</v>
      </c>
      <c r="Q6" s="111">
        <f t="shared" si="0"/>
        <v>4.5</v>
      </c>
      <c r="R6" s="111">
        <f>AVERAGE(H2:Q5)</f>
        <v>4.4000000000000004</v>
      </c>
    </row>
    <row r="7" spans="1:18" x14ac:dyDescent="0.55000000000000004">
      <c r="H7" s="111">
        <f t="shared" ref="H7:Q7" si="1">STDEV(H2:H5)</f>
        <v>0.5</v>
      </c>
      <c r="I7" s="111">
        <f t="shared" si="1"/>
        <v>0.57735026918962573</v>
      </c>
      <c r="J7" s="111">
        <f t="shared" si="1"/>
        <v>0.57735026918962573</v>
      </c>
      <c r="K7" s="111">
        <f t="shared" si="1"/>
        <v>0.9574271077563381</v>
      </c>
      <c r="L7" s="111">
        <f t="shared" si="1"/>
        <v>0.57735026918962573</v>
      </c>
      <c r="M7" s="111">
        <f t="shared" si="1"/>
        <v>0.57735026918962573</v>
      </c>
      <c r="N7" s="111">
        <f t="shared" si="1"/>
        <v>0.57735026918962573</v>
      </c>
      <c r="O7" s="111">
        <f t="shared" si="1"/>
        <v>0.57735026918962573</v>
      </c>
      <c r="P7" s="111">
        <f t="shared" si="1"/>
        <v>1.7320508075688772</v>
      </c>
      <c r="Q7" s="111">
        <f t="shared" si="1"/>
        <v>0.57735026918962573</v>
      </c>
      <c r="R7" s="111">
        <f>STDEV(H2:Q5)</f>
        <v>0.77789986831738556</v>
      </c>
    </row>
    <row r="8" spans="1:18" x14ac:dyDescent="0.55000000000000004">
      <c r="K8" s="112">
        <f>STDEV(H2:K5)</f>
        <v>0.63245553203367588</v>
      </c>
      <c r="L8" s="101"/>
      <c r="M8" s="112">
        <f>STDEV(L2:M5)</f>
        <v>0.53452248382484879</v>
      </c>
      <c r="N8" s="101"/>
      <c r="O8" s="101"/>
      <c r="P8" s="112">
        <f>STDEV(N2:P5)</f>
        <v>1.114640858045425</v>
      </c>
      <c r="Q8" s="112">
        <f>STDEV(Q2:Q5)</f>
        <v>0.57735026918962573</v>
      </c>
    </row>
    <row r="9" spans="1:18" x14ac:dyDescent="0.55000000000000004">
      <c r="K9" s="113">
        <f>AVERAGE(H2:K5)</f>
        <v>4.5</v>
      </c>
      <c r="L9" s="101"/>
      <c r="M9" s="113">
        <f>AVERAGE(L2:M5)</f>
        <v>4.5</v>
      </c>
      <c r="N9" s="101"/>
      <c r="O9" s="101"/>
      <c r="P9" s="113">
        <f>AVERAGE(N2:P5)</f>
        <v>4.166666666666667</v>
      </c>
      <c r="Q9" s="113">
        <f>AVERAGE(Q2:Q5)</f>
        <v>4.5</v>
      </c>
    </row>
    <row r="21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</sheetData>
  <autoFilter ref="E1:E143" xr:uid="{BD8983A8-DC77-4C98-BA90-EE9C408D3FFB}"/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90A7-A7DE-461E-B782-3EFB8C4DAC7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F8A1-B9EF-4DF6-9362-58FEA601FA1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B1:J79"/>
  <sheetViews>
    <sheetView topLeftCell="A10" zoomScaleNormal="100" workbookViewId="0">
      <selection activeCell="B31" sqref="B31:H31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1.75" style="1" customWidth="1"/>
    <col min="6" max="6" width="6.25" style="2" customWidth="1"/>
    <col min="7" max="7" width="7" style="2" customWidth="1"/>
    <col min="8" max="8" width="17.87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7" customFormat="1" ht="24" x14ac:dyDescent="0.55000000000000004">
      <c r="B1" s="234" t="s">
        <v>107</v>
      </c>
      <c r="C1" s="234"/>
      <c r="D1" s="234"/>
      <c r="E1" s="234"/>
      <c r="F1" s="234"/>
      <c r="G1" s="234"/>
      <c r="H1" s="234"/>
    </row>
    <row r="2" spans="2:10" s="46" customFormat="1" x14ac:dyDescent="0.55000000000000004">
      <c r="B2" s="45"/>
      <c r="C2" s="45"/>
      <c r="D2" s="45"/>
      <c r="E2" s="45"/>
      <c r="F2" s="45"/>
      <c r="G2" s="45"/>
      <c r="H2" s="45"/>
    </row>
    <row r="3" spans="2:10" s="46" customFormat="1" ht="24" thickBot="1" x14ac:dyDescent="0.6">
      <c r="B3" s="47" t="s">
        <v>117</v>
      </c>
      <c r="F3" s="48"/>
      <c r="G3" s="48"/>
      <c r="H3" s="48"/>
    </row>
    <row r="4" spans="2:10" s="46" customFormat="1" ht="20.25" customHeight="1" thickTop="1" x14ac:dyDescent="0.55000000000000004">
      <c r="B4" s="217" t="s">
        <v>4</v>
      </c>
      <c r="C4" s="218"/>
      <c r="D4" s="218"/>
      <c r="E4" s="219"/>
      <c r="F4" s="265"/>
      <c r="G4" s="267" t="s">
        <v>5</v>
      </c>
      <c r="H4" s="267" t="s">
        <v>6</v>
      </c>
    </row>
    <row r="5" spans="2:10" s="46" customFormat="1" ht="12" customHeight="1" thickBot="1" x14ac:dyDescent="0.6">
      <c r="B5" s="223"/>
      <c r="C5" s="224"/>
      <c r="D5" s="224"/>
      <c r="E5" s="225"/>
      <c r="F5" s="266"/>
      <c r="G5" s="268"/>
      <c r="H5" s="268"/>
    </row>
    <row r="6" spans="2:10" s="46" customFormat="1" ht="21.75" customHeight="1" thickTop="1" x14ac:dyDescent="0.55000000000000004">
      <c r="B6" s="269" t="s">
        <v>83</v>
      </c>
      <c r="C6" s="270"/>
      <c r="D6" s="270"/>
      <c r="E6" s="271"/>
      <c r="F6" s="49"/>
      <c r="G6" s="50"/>
      <c r="H6" s="50"/>
    </row>
    <row r="7" spans="2:10" s="46" customFormat="1" ht="21.75" customHeight="1" x14ac:dyDescent="0.55000000000000004">
      <c r="B7" s="228" t="s">
        <v>26</v>
      </c>
      <c r="C7" s="229"/>
      <c r="D7" s="229"/>
      <c r="E7" s="230"/>
      <c r="F7" s="51">
        <f>DATA!H35</f>
        <v>3.9696969696969697</v>
      </c>
      <c r="G7" s="51">
        <f>DATA!H36</f>
        <v>1.0453721970202916</v>
      </c>
      <c r="H7" s="52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46" customFormat="1" ht="21.75" customHeight="1" x14ac:dyDescent="0.55000000000000004">
      <c r="B8" s="55" t="s">
        <v>80</v>
      </c>
      <c r="C8" s="53"/>
      <c r="D8" s="53"/>
      <c r="E8" s="54"/>
      <c r="F8" s="51">
        <f>DATA!I35</f>
        <v>3.606060606060606</v>
      </c>
      <c r="G8" s="51">
        <f>DATA!I36</f>
        <v>0.86383570267274845</v>
      </c>
      <c r="H8" s="52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46" customFormat="1" ht="21.75" customHeight="1" x14ac:dyDescent="0.55000000000000004">
      <c r="B9" s="55" t="s">
        <v>81</v>
      </c>
      <c r="C9" s="55"/>
      <c r="D9" s="55"/>
      <c r="E9" s="55"/>
      <c r="F9" s="51">
        <f>DATA!J35</f>
        <v>3.8787878787878789</v>
      </c>
      <c r="G9" s="51">
        <f>DATA!J36</f>
        <v>0.92728015445629186</v>
      </c>
      <c r="H9" s="52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46" customFormat="1" ht="21.75" customHeight="1" x14ac:dyDescent="0.55000000000000004">
      <c r="B10" s="228" t="s">
        <v>82</v>
      </c>
      <c r="C10" s="229"/>
      <c r="D10" s="229"/>
      <c r="E10" s="230"/>
      <c r="F10" s="51">
        <f>DATA!K35</f>
        <v>3.8181818181818183</v>
      </c>
      <c r="G10" s="51">
        <f>DATA!K36</f>
        <v>0.84611411222664978</v>
      </c>
      <c r="H10" s="52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10" s="46" customFormat="1" ht="21.75" customHeight="1" x14ac:dyDescent="0.55000000000000004">
      <c r="B11" s="231" t="s">
        <v>84</v>
      </c>
      <c r="C11" s="232"/>
      <c r="D11" s="232"/>
      <c r="E11" s="233"/>
      <c r="F11" s="62">
        <f>DATA!K38</f>
        <v>3.8181818181818183</v>
      </c>
      <c r="G11" s="62">
        <f>DATA!K37</f>
        <v>0.92313919966437086</v>
      </c>
      <c r="H11" s="56" t="str">
        <f>IF(F11&gt;4.5,"มากที่สุด",IF(F11&gt;3.5,"มาก",IF(F11&gt;2.5,"ปานกลาง",IF(F11&gt;1.5,"น้อย",IF(F11&lt;=1.5,"น้อยที่สุด")))))</f>
        <v>มาก</v>
      </c>
      <c r="J11" s="57"/>
    </row>
    <row r="12" spans="2:10" s="9" customFormat="1" ht="24" x14ac:dyDescent="0.55000000000000004">
      <c r="B12" s="40"/>
      <c r="C12" s="40"/>
      <c r="D12" s="40"/>
      <c r="E12" s="40"/>
      <c r="F12" s="40"/>
      <c r="G12" s="40"/>
      <c r="H12" s="40"/>
      <c r="I12" s="41"/>
    </row>
    <row r="13" spans="2:10" s="5" customFormat="1" ht="24" x14ac:dyDescent="0.55000000000000004">
      <c r="B13" s="16"/>
      <c r="C13" s="213" t="s">
        <v>112</v>
      </c>
      <c r="D13" s="213"/>
      <c r="E13" s="213"/>
      <c r="F13" s="213"/>
      <c r="G13" s="213"/>
      <c r="H13" s="213"/>
    </row>
    <row r="14" spans="2:10" s="5" customFormat="1" ht="24" x14ac:dyDescent="0.55000000000000004">
      <c r="B14" s="237" t="s">
        <v>130</v>
      </c>
      <c r="C14" s="238"/>
      <c r="D14" s="238"/>
      <c r="E14" s="238"/>
      <c r="F14" s="238"/>
      <c r="G14" s="238"/>
      <c r="H14" s="238"/>
    </row>
    <row r="15" spans="2:10" s="5" customFormat="1" ht="24" x14ac:dyDescent="0.55000000000000004">
      <c r="B15" s="237" t="s">
        <v>131</v>
      </c>
      <c r="C15" s="237"/>
      <c r="D15" s="237"/>
      <c r="E15" s="237"/>
      <c r="F15" s="237"/>
      <c r="G15" s="237"/>
      <c r="H15" s="237"/>
    </row>
    <row r="16" spans="2:10" s="5" customFormat="1" ht="24" x14ac:dyDescent="0.55000000000000004">
      <c r="B16" s="20" t="s">
        <v>132</v>
      </c>
      <c r="C16" s="26"/>
      <c r="D16" s="26"/>
      <c r="E16" s="26"/>
      <c r="F16" s="26"/>
      <c r="G16" s="26"/>
      <c r="H16" s="26"/>
    </row>
    <row r="17" spans="2:10" s="5" customFormat="1" ht="24" x14ac:dyDescent="0.55000000000000004">
      <c r="B17" s="237" t="s">
        <v>133</v>
      </c>
      <c r="C17" s="238"/>
      <c r="D17" s="238"/>
      <c r="E17" s="238"/>
      <c r="F17" s="238"/>
      <c r="G17" s="238"/>
      <c r="H17" s="238"/>
    </row>
    <row r="18" spans="2:10" s="9" customFormat="1" ht="24" x14ac:dyDescent="0.55000000000000004">
      <c r="B18" s="5"/>
    </row>
    <row r="19" spans="2:10" s="46" customFormat="1" ht="24" thickBot="1" x14ac:dyDescent="0.6">
      <c r="B19" s="47" t="s">
        <v>118</v>
      </c>
      <c r="F19" s="48"/>
      <c r="G19" s="48"/>
      <c r="H19" s="48"/>
    </row>
    <row r="20" spans="2:10" s="46" customFormat="1" ht="20.25" customHeight="1" thickTop="1" x14ac:dyDescent="0.55000000000000004">
      <c r="B20" s="217" t="s">
        <v>4</v>
      </c>
      <c r="C20" s="218"/>
      <c r="D20" s="218"/>
      <c r="E20" s="219"/>
      <c r="F20" s="265"/>
      <c r="G20" s="267" t="s">
        <v>5</v>
      </c>
      <c r="H20" s="267" t="s">
        <v>6</v>
      </c>
    </row>
    <row r="21" spans="2:10" s="46" customFormat="1" ht="12" customHeight="1" thickBot="1" x14ac:dyDescent="0.6">
      <c r="B21" s="223"/>
      <c r="C21" s="224"/>
      <c r="D21" s="224"/>
      <c r="E21" s="225"/>
      <c r="F21" s="266"/>
      <c r="G21" s="268"/>
      <c r="H21" s="268"/>
    </row>
    <row r="22" spans="2:10" s="46" customFormat="1" ht="21.75" customHeight="1" thickTop="1" x14ac:dyDescent="0.55000000000000004">
      <c r="B22" s="269" t="s">
        <v>86</v>
      </c>
      <c r="C22" s="270"/>
      <c r="D22" s="270"/>
      <c r="E22" s="271"/>
      <c r="F22" s="49"/>
      <c r="G22" s="50"/>
      <c r="H22" s="50"/>
    </row>
    <row r="23" spans="2:10" s="46" customFormat="1" ht="21.75" customHeight="1" x14ac:dyDescent="0.55000000000000004">
      <c r="B23" s="228" t="s">
        <v>87</v>
      </c>
      <c r="C23" s="229"/>
      <c r="D23" s="229"/>
      <c r="E23" s="230"/>
      <c r="F23" s="51">
        <f>DATA!L35</f>
        <v>4.2727272727272725</v>
      </c>
      <c r="G23" s="51">
        <f>DATA!L36</f>
        <v>0.67419986246324115</v>
      </c>
      <c r="H23" s="52" t="str">
        <f>IF(F23&gt;4.5,"มากที่สุด",IF(F23&gt;3.5,"มาก",IF(F23&gt;2.5,"ปานกลาง",IF(F23&gt;1.5,"น้อย",IF(F23&lt;=1.5,"น้อยที่สุด")))))</f>
        <v>มาก</v>
      </c>
    </row>
    <row r="24" spans="2:10" s="46" customFormat="1" ht="21.75" customHeight="1" x14ac:dyDescent="0.55000000000000004">
      <c r="B24" s="55" t="s">
        <v>88</v>
      </c>
      <c r="C24" s="66"/>
      <c r="D24" s="66"/>
      <c r="E24" s="67"/>
      <c r="F24" s="51">
        <f>DATA!M35</f>
        <v>4.3030303030303028</v>
      </c>
      <c r="G24" s="51">
        <f>DATA!M36</f>
        <v>0.683961278365253</v>
      </c>
      <c r="H24" s="52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10" s="46" customFormat="1" ht="21.75" customHeight="1" x14ac:dyDescent="0.55000000000000004">
      <c r="B25" s="231" t="s">
        <v>85</v>
      </c>
      <c r="C25" s="232"/>
      <c r="D25" s="232"/>
      <c r="E25" s="233"/>
      <c r="F25" s="62">
        <f>DATA!M38</f>
        <v>4.2878787878787881</v>
      </c>
      <c r="G25" s="62">
        <f>DATA!M37</f>
        <v>0.67402696853490507</v>
      </c>
      <c r="H25" s="56" t="str">
        <f>IF(F25&gt;4.5,"มากที่สุด",IF(F25&gt;3.5,"มาก",IF(F25&gt;2.5,"ปานกลาง",IF(F25&gt;1.5,"น้อย",IF(F25&lt;=1.5,"น้อยที่สุด")))))</f>
        <v>มาก</v>
      </c>
      <c r="J25" s="57"/>
    </row>
    <row r="26" spans="2:10" s="9" customFormat="1" ht="24" x14ac:dyDescent="0.55000000000000004">
      <c r="B26" s="68"/>
      <c r="C26" s="68"/>
      <c r="D26" s="68"/>
      <c r="E26" s="68"/>
      <c r="F26" s="68"/>
      <c r="G26" s="68"/>
      <c r="H26" s="68"/>
      <c r="I26" s="41"/>
    </row>
    <row r="27" spans="2:10" s="5" customFormat="1" ht="24" x14ac:dyDescent="0.55000000000000004">
      <c r="B27" s="16"/>
      <c r="C27" s="213" t="s">
        <v>113</v>
      </c>
      <c r="D27" s="213"/>
      <c r="E27" s="213"/>
      <c r="F27" s="213"/>
      <c r="G27" s="213"/>
      <c r="H27" s="213"/>
    </row>
    <row r="28" spans="2:10" s="5" customFormat="1" ht="24" x14ac:dyDescent="0.55000000000000004">
      <c r="B28" s="237" t="s">
        <v>134</v>
      </c>
      <c r="C28" s="238"/>
      <c r="D28" s="238"/>
      <c r="E28" s="238"/>
      <c r="F28" s="238"/>
      <c r="G28" s="238"/>
      <c r="H28" s="238"/>
    </row>
    <row r="29" spans="2:10" s="5" customFormat="1" ht="24" x14ac:dyDescent="0.55000000000000004">
      <c r="B29" s="237" t="s">
        <v>135</v>
      </c>
      <c r="C29" s="237"/>
      <c r="D29" s="237"/>
      <c r="E29" s="237"/>
      <c r="F29" s="237"/>
      <c r="G29" s="237"/>
      <c r="H29" s="237"/>
    </row>
    <row r="30" spans="2:10" s="5" customFormat="1" ht="24" x14ac:dyDescent="0.55000000000000004">
      <c r="B30" s="20" t="s">
        <v>136</v>
      </c>
      <c r="C30" s="64"/>
      <c r="D30" s="64"/>
      <c r="E30" s="64"/>
      <c r="F30" s="64"/>
      <c r="G30" s="64"/>
      <c r="H30" s="64"/>
    </row>
    <row r="31" spans="2:10" s="5" customFormat="1" ht="24" x14ac:dyDescent="0.55000000000000004">
      <c r="B31" s="237"/>
      <c r="C31" s="238"/>
      <c r="D31" s="238"/>
      <c r="E31" s="238"/>
      <c r="F31" s="238"/>
      <c r="G31" s="238"/>
      <c r="H31" s="238"/>
    </row>
    <row r="32" spans="2:10" s="5" customFormat="1" ht="24" x14ac:dyDescent="0.55000000000000004">
      <c r="B32" s="95"/>
      <c r="C32" s="96"/>
      <c r="D32" s="96"/>
      <c r="E32" s="96"/>
      <c r="F32" s="96"/>
      <c r="G32" s="96"/>
      <c r="H32" s="96"/>
    </row>
    <row r="33" spans="2:10" s="5" customFormat="1" ht="24" x14ac:dyDescent="0.55000000000000004">
      <c r="B33" s="234" t="s">
        <v>109</v>
      </c>
      <c r="C33" s="234"/>
      <c r="D33" s="234"/>
      <c r="E33" s="234"/>
      <c r="F33" s="234"/>
      <c r="G33" s="234"/>
      <c r="H33" s="234"/>
    </row>
    <row r="34" spans="2:10" s="5" customFormat="1" ht="24" x14ac:dyDescent="0.55000000000000004">
      <c r="B34" s="97"/>
      <c r="C34" s="97"/>
      <c r="D34" s="97"/>
      <c r="E34" s="97"/>
      <c r="F34" s="97"/>
      <c r="G34" s="97"/>
      <c r="H34" s="97"/>
    </row>
    <row r="35" spans="2:10" s="46" customFormat="1" ht="24" thickBot="1" x14ac:dyDescent="0.6">
      <c r="B35" s="47" t="s">
        <v>119</v>
      </c>
      <c r="F35" s="48"/>
      <c r="G35" s="48"/>
      <c r="H35" s="48"/>
    </row>
    <row r="36" spans="2:10" s="46" customFormat="1" ht="20.25" customHeight="1" thickTop="1" x14ac:dyDescent="0.55000000000000004">
      <c r="B36" s="217" t="s">
        <v>4</v>
      </c>
      <c r="C36" s="218"/>
      <c r="D36" s="218"/>
      <c r="E36" s="219"/>
      <c r="F36" s="265"/>
      <c r="G36" s="267" t="s">
        <v>5</v>
      </c>
      <c r="H36" s="267" t="s">
        <v>6</v>
      </c>
    </row>
    <row r="37" spans="2:10" s="46" customFormat="1" ht="12" customHeight="1" thickBot="1" x14ac:dyDescent="0.6">
      <c r="B37" s="223"/>
      <c r="C37" s="224"/>
      <c r="D37" s="224"/>
      <c r="E37" s="225"/>
      <c r="F37" s="266"/>
      <c r="G37" s="268"/>
      <c r="H37" s="268"/>
    </row>
    <row r="38" spans="2:10" s="46" customFormat="1" ht="21.75" customHeight="1" thickTop="1" x14ac:dyDescent="0.55000000000000004">
      <c r="B38" s="269" t="s">
        <v>91</v>
      </c>
      <c r="C38" s="270"/>
      <c r="D38" s="270"/>
      <c r="E38" s="271"/>
      <c r="F38" s="49"/>
      <c r="G38" s="50"/>
      <c r="H38" s="50"/>
    </row>
    <row r="39" spans="2:10" s="46" customFormat="1" ht="21.75" customHeight="1" x14ac:dyDescent="0.55000000000000004">
      <c r="B39" s="228" t="s">
        <v>89</v>
      </c>
      <c r="C39" s="229"/>
      <c r="D39" s="229"/>
      <c r="E39" s="230"/>
      <c r="F39" s="51">
        <f>DATA!N35</f>
        <v>4.1515151515151514</v>
      </c>
      <c r="G39" s="51">
        <f>DATA!N36</f>
        <v>0.66713998349353776</v>
      </c>
      <c r="H39" s="52" t="str">
        <f>IF(F39&gt;4.5,"มากที่สุด",IF(F39&gt;3.5,"มาก",IF(F39&gt;2.5,"ปานกลาง",IF(F39&gt;1.5,"น้อย",IF(F39&lt;=1.5,"น้อยที่สุด")))))</f>
        <v>มาก</v>
      </c>
    </row>
    <row r="40" spans="2:10" s="46" customFormat="1" ht="21.75" customHeight="1" x14ac:dyDescent="0.55000000000000004">
      <c r="B40" s="228" t="s">
        <v>90</v>
      </c>
      <c r="C40" s="229"/>
      <c r="D40" s="229"/>
      <c r="E40" s="230"/>
      <c r="F40" s="51">
        <f>DATA!O35</f>
        <v>4.0909090909090908</v>
      </c>
      <c r="G40" s="51">
        <f>DATA!O36</f>
        <v>0.76500148544122015</v>
      </c>
      <c r="H40" s="52" t="str">
        <f>IF(F40&gt;4.5,"มากที่สุด",IF(F40&gt;3.5,"มาก",IF(F40&gt;2.5,"ปานกลาง",IF(F40&gt;1.5,"น้อย",IF(F40&lt;=1.5,"น้อยที่สุด")))))</f>
        <v>มาก</v>
      </c>
    </row>
    <row r="41" spans="2:10" s="46" customFormat="1" ht="21.75" customHeight="1" x14ac:dyDescent="0.55000000000000004">
      <c r="B41" s="231" t="s">
        <v>92</v>
      </c>
      <c r="C41" s="232"/>
      <c r="D41" s="232"/>
      <c r="E41" s="233"/>
      <c r="F41" s="62">
        <f>DATA!O38</f>
        <v>0</v>
      </c>
      <c r="G41" s="62">
        <f>DATA!O37</f>
        <v>0</v>
      </c>
      <c r="H41" s="56" t="str">
        <f>IF(F41&gt;4.5,"มากที่สุด",IF(F41&gt;3.5,"มาก",IF(F41&gt;2.5,"ปานกลาง",IF(F41&gt;1.5,"น้อย",IF(F41&lt;=1.5,"น้อยที่สุด")))))</f>
        <v>น้อยที่สุด</v>
      </c>
      <c r="J41" s="57"/>
    </row>
    <row r="42" spans="2:10" s="9" customFormat="1" ht="24" x14ac:dyDescent="0.55000000000000004">
      <c r="B42" s="68"/>
      <c r="C42" s="68"/>
      <c r="D42" s="68"/>
      <c r="E42" s="68"/>
      <c r="F42" s="68"/>
      <c r="G42" s="68"/>
      <c r="H42" s="68"/>
      <c r="I42" s="41"/>
    </row>
    <row r="43" spans="2:10" s="5" customFormat="1" ht="24" x14ac:dyDescent="0.55000000000000004">
      <c r="B43" s="16"/>
      <c r="C43" s="213" t="s">
        <v>111</v>
      </c>
      <c r="D43" s="213"/>
      <c r="E43" s="213"/>
      <c r="F43" s="213"/>
      <c r="G43" s="213"/>
      <c r="H43" s="213"/>
    </row>
    <row r="44" spans="2:10" s="5" customFormat="1" ht="24" x14ac:dyDescent="0.55000000000000004">
      <c r="B44" s="237" t="s">
        <v>140</v>
      </c>
      <c r="C44" s="238"/>
      <c r="D44" s="238"/>
      <c r="E44" s="238"/>
      <c r="F44" s="238"/>
      <c r="G44" s="238"/>
      <c r="H44" s="238"/>
    </row>
    <row r="45" spans="2:10" s="5" customFormat="1" ht="24" x14ac:dyDescent="0.55000000000000004">
      <c r="B45" s="237" t="s">
        <v>137</v>
      </c>
      <c r="C45" s="237"/>
      <c r="D45" s="237"/>
      <c r="E45" s="237"/>
      <c r="F45" s="237"/>
      <c r="G45" s="237"/>
      <c r="H45" s="237"/>
    </row>
    <row r="46" spans="2:10" s="5" customFormat="1" ht="24" x14ac:dyDescent="0.55000000000000004">
      <c r="B46" s="237" t="s">
        <v>138</v>
      </c>
      <c r="C46" s="238"/>
      <c r="D46" s="238"/>
      <c r="E46" s="238"/>
      <c r="F46" s="238"/>
      <c r="G46" s="238"/>
      <c r="H46" s="238"/>
    </row>
    <row r="47" spans="2:10" s="5" customFormat="1" ht="24" x14ac:dyDescent="0.55000000000000004">
      <c r="B47" s="108"/>
      <c r="C47" s="109"/>
      <c r="D47" s="109"/>
      <c r="E47" s="109"/>
      <c r="F47" s="109"/>
      <c r="G47" s="109"/>
      <c r="H47" s="109"/>
    </row>
    <row r="48" spans="2:10" s="46" customFormat="1" ht="24" thickBot="1" x14ac:dyDescent="0.6">
      <c r="B48" s="47" t="s">
        <v>120</v>
      </c>
      <c r="F48" s="48"/>
      <c r="G48" s="48"/>
      <c r="H48" s="48"/>
    </row>
    <row r="49" spans="2:10" s="46" customFormat="1" ht="20.25" customHeight="1" thickTop="1" x14ac:dyDescent="0.55000000000000004">
      <c r="B49" s="217" t="s">
        <v>4</v>
      </c>
      <c r="C49" s="218"/>
      <c r="D49" s="218"/>
      <c r="E49" s="219"/>
      <c r="F49" s="265"/>
      <c r="G49" s="267" t="s">
        <v>5</v>
      </c>
      <c r="H49" s="267" t="s">
        <v>6</v>
      </c>
    </row>
    <row r="50" spans="2:10" s="46" customFormat="1" ht="12" customHeight="1" thickBot="1" x14ac:dyDescent="0.6">
      <c r="B50" s="223"/>
      <c r="C50" s="224"/>
      <c r="D50" s="224"/>
      <c r="E50" s="225"/>
      <c r="F50" s="266"/>
      <c r="G50" s="268"/>
      <c r="H50" s="268"/>
    </row>
    <row r="51" spans="2:10" s="46" customFormat="1" ht="21.75" customHeight="1" thickTop="1" x14ac:dyDescent="0.55000000000000004">
      <c r="B51" s="269" t="s">
        <v>122</v>
      </c>
      <c r="C51" s="270"/>
      <c r="D51" s="270"/>
      <c r="E51" s="271"/>
      <c r="F51" s="49"/>
      <c r="G51" s="104"/>
      <c r="H51" s="104"/>
    </row>
    <row r="52" spans="2:10" s="46" customFormat="1" ht="21.75" customHeight="1" x14ac:dyDescent="0.55000000000000004">
      <c r="B52" s="55" t="s">
        <v>121</v>
      </c>
      <c r="C52" s="105"/>
      <c r="D52" s="105"/>
      <c r="E52" s="106"/>
      <c r="F52" s="51">
        <f>DATA!P35</f>
        <v>2.2121212121212119</v>
      </c>
      <c r="G52" s="51">
        <f>DATA!P36</f>
        <v>1.408846508619191</v>
      </c>
      <c r="H52" s="52" t="str">
        <f>IF(F52&gt;4.5,"มากที่สุด",IF(F52&gt;3.5,"มาก",IF(F52&gt;2.5,"ปานกลาง",IF(F52&gt;1.5,"น้อย",IF(F52&lt;=1.5,"น้อยที่สุด")))))</f>
        <v>น้อย</v>
      </c>
    </row>
    <row r="53" spans="2:10" s="46" customFormat="1" ht="21.75" customHeight="1" x14ac:dyDescent="0.55000000000000004">
      <c r="B53" s="231" t="s">
        <v>92</v>
      </c>
      <c r="C53" s="232"/>
      <c r="D53" s="232"/>
      <c r="E53" s="233"/>
      <c r="F53" s="62">
        <f>DATA!P35</f>
        <v>2.2121212121212119</v>
      </c>
      <c r="G53" s="62">
        <f>DATA!P36</f>
        <v>1.408846508619191</v>
      </c>
      <c r="H53" s="56" t="str">
        <f>IF(F53&gt;4.5,"มากที่สุด",IF(F53&gt;3.5,"มาก",IF(F53&gt;2.5,"ปานกลาง",IF(F53&gt;1.5,"น้อย",IF(F53&lt;=1.5,"น้อยที่สุด")))))</f>
        <v>น้อย</v>
      </c>
      <c r="J53" s="57"/>
    </row>
    <row r="54" spans="2:10" s="9" customFormat="1" ht="24" x14ac:dyDescent="0.55000000000000004">
      <c r="B54" s="107"/>
      <c r="C54" s="107"/>
      <c r="D54" s="107"/>
      <c r="E54" s="107"/>
      <c r="F54" s="107"/>
      <c r="G54" s="107"/>
      <c r="H54" s="107"/>
      <c r="I54" s="41"/>
    </row>
    <row r="55" spans="2:10" s="5" customFormat="1" ht="24" x14ac:dyDescent="0.55000000000000004">
      <c r="B55" s="16"/>
      <c r="C55" s="213" t="s">
        <v>123</v>
      </c>
      <c r="D55" s="213"/>
      <c r="E55" s="213"/>
      <c r="F55" s="213"/>
      <c r="G55" s="213"/>
      <c r="H55" s="213"/>
    </row>
    <row r="56" spans="2:10" s="5" customFormat="1" ht="24" x14ac:dyDescent="0.55000000000000004">
      <c r="B56" s="237" t="s">
        <v>124</v>
      </c>
      <c r="C56" s="238"/>
      <c r="D56" s="238"/>
      <c r="E56" s="238"/>
      <c r="F56" s="238"/>
      <c r="G56" s="238"/>
      <c r="H56" s="238"/>
    </row>
    <row r="57" spans="2:10" s="5" customFormat="1" ht="24" x14ac:dyDescent="0.55000000000000004">
      <c r="B57" s="102"/>
      <c r="C57" s="103"/>
      <c r="D57" s="103"/>
      <c r="E57" s="103"/>
      <c r="F57" s="103"/>
      <c r="G57" s="103"/>
      <c r="H57" s="103"/>
    </row>
    <row r="58" spans="2:10" s="5" customFormat="1" ht="24" x14ac:dyDescent="0.55000000000000004">
      <c r="B58" s="102"/>
      <c r="C58" s="103"/>
      <c r="D58" s="103"/>
      <c r="E58" s="103"/>
      <c r="F58" s="103"/>
      <c r="G58" s="103"/>
      <c r="H58" s="103"/>
    </row>
    <row r="59" spans="2:10" s="5" customFormat="1" ht="24" x14ac:dyDescent="0.55000000000000004">
      <c r="B59" s="102"/>
      <c r="C59" s="103"/>
      <c r="D59" s="103"/>
      <c r="E59" s="103"/>
      <c r="F59" s="103"/>
      <c r="G59" s="103"/>
      <c r="H59" s="103"/>
    </row>
    <row r="60" spans="2:10" s="5" customFormat="1" ht="24" x14ac:dyDescent="0.55000000000000004">
      <c r="B60" s="102"/>
      <c r="C60" s="103"/>
      <c r="D60" s="103"/>
      <c r="E60" s="103"/>
      <c r="F60" s="103"/>
      <c r="G60" s="103"/>
      <c r="H60" s="103"/>
    </row>
    <row r="61" spans="2:10" s="5" customFormat="1" ht="24" x14ac:dyDescent="0.55000000000000004">
      <c r="B61" s="102"/>
      <c r="C61" s="103"/>
      <c r="D61" s="103"/>
      <c r="E61" s="103"/>
      <c r="F61" s="103"/>
      <c r="G61" s="103"/>
      <c r="H61" s="103"/>
    </row>
    <row r="62" spans="2:10" s="5" customFormat="1" ht="24" x14ac:dyDescent="0.55000000000000004">
      <c r="B62" s="102"/>
      <c r="C62" s="103"/>
      <c r="D62" s="103"/>
      <c r="E62" s="103"/>
      <c r="F62" s="103"/>
      <c r="G62" s="103"/>
      <c r="H62" s="103"/>
    </row>
    <row r="63" spans="2:10" s="5" customFormat="1" ht="24" x14ac:dyDescent="0.55000000000000004">
      <c r="B63" s="102"/>
      <c r="C63" s="103"/>
      <c r="D63" s="103"/>
      <c r="E63" s="103"/>
      <c r="F63" s="103"/>
      <c r="G63" s="103"/>
      <c r="H63" s="103"/>
    </row>
    <row r="64" spans="2:10" s="5" customFormat="1" ht="24" x14ac:dyDescent="0.55000000000000004">
      <c r="B64" s="102"/>
      <c r="C64" s="103"/>
      <c r="D64" s="103"/>
      <c r="E64" s="103"/>
      <c r="F64" s="103"/>
      <c r="G64" s="103"/>
      <c r="H64" s="103"/>
    </row>
    <row r="65" spans="2:10" s="5" customFormat="1" ht="24" x14ac:dyDescent="0.55000000000000004">
      <c r="B65" s="234" t="s">
        <v>110</v>
      </c>
      <c r="C65" s="234"/>
      <c r="D65" s="234"/>
      <c r="E65" s="234"/>
      <c r="F65" s="234"/>
      <c r="G65" s="234"/>
      <c r="H65" s="234"/>
    </row>
    <row r="66" spans="2:10" s="5" customFormat="1" ht="24" x14ac:dyDescent="0.55000000000000004">
      <c r="B66" s="102"/>
      <c r="C66" s="103"/>
      <c r="D66" s="103"/>
      <c r="E66" s="103"/>
      <c r="F66" s="103"/>
      <c r="G66" s="103"/>
      <c r="H66" s="103"/>
    </row>
    <row r="67" spans="2:10" s="46" customFormat="1" ht="24" thickBot="1" x14ac:dyDescent="0.6">
      <c r="B67" s="47" t="s">
        <v>125</v>
      </c>
      <c r="F67" s="48"/>
      <c r="G67" s="48"/>
      <c r="H67" s="48"/>
    </row>
    <row r="68" spans="2:10" s="5" customFormat="1" ht="24.75" thickTop="1" x14ac:dyDescent="0.55000000000000004">
      <c r="B68" s="217" t="s">
        <v>4</v>
      </c>
      <c r="C68" s="218"/>
      <c r="D68" s="218"/>
      <c r="E68" s="219"/>
      <c r="F68" s="265"/>
      <c r="G68" s="267" t="s">
        <v>5</v>
      </c>
      <c r="H68" s="267" t="s">
        <v>6</v>
      </c>
    </row>
    <row r="69" spans="2:10" s="46" customFormat="1" ht="12" customHeight="1" thickBot="1" x14ac:dyDescent="0.6">
      <c r="B69" s="223"/>
      <c r="C69" s="224"/>
      <c r="D69" s="224"/>
      <c r="E69" s="225"/>
      <c r="F69" s="266"/>
      <c r="G69" s="268"/>
      <c r="H69" s="268"/>
    </row>
    <row r="70" spans="2:10" s="46" customFormat="1" ht="21.75" customHeight="1" thickTop="1" x14ac:dyDescent="0.55000000000000004">
      <c r="B70" s="253" t="s">
        <v>95</v>
      </c>
      <c r="C70" s="254"/>
      <c r="D70" s="254"/>
      <c r="E70" s="254"/>
      <c r="F70" s="73"/>
      <c r="G70" s="263"/>
      <c r="H70" s="263"/>
    </row>
    <row r="71" spans="2:10" s="46" customFormat="1" ht="21.75" customHeight="1" x14ac:dyDescent="0.55000000000000004">
      <c r="B71" s="261" t="s">
        <v>94</v>
      </c>
      <c r="C71" s="262"/>
      <c r="D71" s="262"/>
      <c r="E71" s="262"/>
      <c r="F71" s="49"/>
      <c r="G71" s="264"/>
      <c r="H71" s="264"/>
    </row>
    <row r="72" spans="2:10" s="46" customFormat="1" ht="21.75" customHeight="1" x14ac:dyDescent="0.55000000000000004">
      <c r="B72" s="255" t="s">
        <v>93</v>
      </c>
      <c r="C72" s="256"/>
      <c r="D72" s="256"/>
      <c r="E72" s="257"/>
      <c r="F72" s="242">
        <f>DATA!Q35</f>
        <v>3.9696969696969697</v>
      </c>
      <c r="G72" s="243">
        <f>DATA!Q36</f>
        <v>0.7282190812544197</v>
      </c>
      <c r="H72" s="244" t="str">
        <f>IF(F72&gt;4.5,"มากที่สุด",IF(F72&gt;3.5,"มาก",IF(F72&gt;2.5,"ปานกลาง",IF(F72&gt;1.5,"น้อย",IF(F72&lt;=1.5,"น้อยที่สุด")))))</f>
        <v>มาก</v>
      </c>
    </row>
    <row r="73" spans="2:10" s="46" customFormat="1" ht="21.75" customHeight="1" x14ac:dyDescent="0.55000000000000004">
      <c r="B73" s="76" t="s">
        <v>94</v>
      </c>
      <c r="C73" s="72"/>
      <c r="D73" s="72"/>
      <c r="E73" s="77"/>
      <c r="F73" s="236"/>
      <c r="G73" s="236"/>
      <c r="H73" s="245"/>
    </row>
    <row r="74" spans="2:10" s="46" customFormat="1" ht="21.75" customHeight="1" x14ac:dyDescent="0.55000000000000004">
      <c r="B74" s="246" t="s">
        <v>96</v>
      </c>
      <c r="C74" s="247"/>
      <c r="D74" s="247"/>
      <c r="E74" s="248"/>
      <c r="F74" s="249">
        <f>DATA!Q38</f>
        <v>3.9696969696969697</v>
      </c>
      <c r="G74" s="249">
        <f>DATA!Q37</f>
        <v>0.7282190812544197</v>
      </c>
      <c r="H74" s="251" t="str">
        <f>IF(F74&gt;4.5,"มากที่สุด",IF(F74&gt;3.5,"มาก",IF(F74&gt;2.5,"ปานกลาง",IF(F74&gt;1.5,"น้อย",IF(F74&lt;=1.5,"น้อยที่สุด")))))</f>
        <v>มาก</v>
      </c>
    </row>
    <row r="75" spans="2:10" s="46" customFormat="1" ht="21.75" customHeight="1" x14ac:dyDescent="0.55000000000000004">
      <c r="B75" s="258" t="s">
        <v>97</v>
      </c>
      <c r="C75" s="259"/>
      <c r="D75" s="259"/>
      <c r="E75" s="260"/>
      <c r="F75" s="250"/>
      <c r="G75" s="250"/>
      <c r="H75" s="252"/>
      <c r="J75" s="57"/>
    </row>
    <row r="76" spans="2:10" s="46" customFormat="1" ht="21.75" customHeight="1" x14ac:dyDescent="0.55000000000000004">
      <c r="B76" s="74"/>
      <c r="C76" s="74"/>
      <c r="D76" s="74"/>
      <c r="E76" s="74"/>
      <c r="F76" s="75"/>
      <c r="G76" s="75"/>
      <c r="H76" s="74"/>
      <c r="J76" s="57"/>
    </row>
    <row r="77" spans="2:10" s="5" customFormat="1" ht="24" x14ac:dyDescent="0.55000000000000004">
      <c r="B77" s="16"/>
      <c r="C77" s="213" t="s">
        <v>126</v>
      </c>
      <c r="D77" s="213"/>
      <c r="E77" s="213"/>
      <c r="F77" s="213"/>
      <c r="G77" s="213"/>
      <c r="H77" s="213"/>
    </row>
    <row r="78" spans="2:10" s="5" customFormat="1" ht="24" x14ac:dyDescent="0.55000000000000004">
      <c r="B78" s="237" t="s">
        <v>98</v>
      </c>
      <c r="C78" s="238"/>
      <c r="D78" s="238"/>
      <c r="E78" s="238"/>
      <c r="F78" s="238"/>
      <c r="G78" s="238"/>
      <c r="H78" s="238"/>
    </row>
    <row r="79" spans="2:10" s="5" customFormat="1" ht="24" x14ac:dyDescent="0.55000000000000004">
      <c r="B79" s="64" t="s">
        <v>127</v>
      </c>
      <c r="C79" s="65"/>
      <c r="D79" s="65"/>
      <c r="E79" s="65"/>
      <c r="F79" s="65"/>
      <c r="G79" s="65"/>
      <c r="H79" s="65"/>
    </row>
  </sheetData>
  <mergeCells count="65">
    <mergeCell ref="B1:H1"/>
    <mergeCell ref="B4:E5"/>
    <mergeCell ref="F4:F5"/>
    <mergeCell ref="G4:G5"/>
    <mergeCell ref="H4:H5"/>
    <mergeCell ref="B17:H17"/>
    <mergeCell ref="C13:H13"/>
    <mergeCell ref="B14:H14"/>
    <mergeCell ref="B6:E6"/>
    <mergeCell ref="B7:E7"/>
    <mergeCell ref="B11:E11"/>
    <mergeCell ref="B10:E10"/>
    <mergeCell ref="B15:H15"/>
    <mergeCell ref="B23:E23"/>
    <mergeCell ref="B25:E25"/>
    <mergeCell ref="C27:H27"/>
    <mergeCell ref="B28:H28"/>
    <mergeCell ref="B20:E21"/>
    <mergeCell ref="F20:F21"/>
    <mergeCell ref="G20:G21"/>
    <mergeCell ref="H20:H21"/>
    <mergeCell ref="B22:E22"/>
    <mergeCell ref="B29:H29"/>
    <mergeCell ref="B38:E38"/>
    <mergeCell ref="B39:E39"/>
    <mergeCell ref="B41:E41"/>
    <mergeCell ref="C43:H43"/>
    <mergeCell ref="B31:H31"/>
    <mergeCell ref="B36:E37"/>
    <mergeCell ref="F36:F37"/>
    <mergeCell ref="G36:G37"/>
    <mergeCell ref="H36:H37"/>
    <mergeCell ref="B33:H33"/>
    <mergeCell ref="G70:G71"/>
    <mergeCell ref="H70:H71"/>
    <mergeCell ref="B44:H44"/>
    <mergeCell ref="B46:H46"/>
    <mergeCell ref="B40:E40"/>
    <mergeCell ref="B68:E69"/>
    <mergeCell ref="F68:F69"/>
    <mergeCell ref="G68:G69"/>
    <mergeCell ref="H68:H69"/>
    <mergeCell ref="B45:H45"/>
    <mergeCell ref="B49:E50"/>
    <mergeCell ref="F49:F50"/>
    <mergeCell ref="G49:G50"/>
    <mergeCell ref="H49:H50"/>
    <mergeCell ref="B51:E51"/>
    <mergeCell ref="B53:E53"/>
    <mergeCell ref="B65:H65"/>
    <mergeCell ref="C55:H55"/>
    <mergeCell ref="B56:H56"/>
    <mergeCell ref="B78:H78"/>
    <mergeCell ref="F72:F73"/>
    <mergeCell ref="G72:G73"/>
    <mergeCell ref="H72:H73"/>
    <mergeCell ref="B74:E74"/>
    <mergeCell ref="F74:F75"/>
    <mergeCell ref="G74:G75"/>
    <mergeCell ref="H74:H75"/>
    <mergeCell ref="B70:E70"/>
    <mergeCell ref="B72:E72"/>
    <mergeCell ref="B75:E75"/>
    <mergeCell ref="C77:H77"/>
    <mergeCell ref="B71:E71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3" r:id="rId6">
          <objectPr defaultSize="0" autoPict="0" r:id="rId5">
            <anchor moveWithCells="1" sizeWithCells="1">
              <from>
                <xdr:col>5</xdr:col>
                <xdr:colOff>133350</xdr:colOff>
                <xdr:row>19</xdr:row>
                <xdr:rowOff>171450</xdr:rowOff>
              </from>
              <to>
                <xdr:col>5</xdr:col>
                <xdr:colOff>266700</xdr:colOff>
                <xdr:row>20</xdr:row>
                <xdr:rowOff>28575</xdr:rowOff>
              </to>
            </anchor>
          </objectPr>
        </oleObject>
      </mc:Choice>
      <mc:Fallback>
        <oleObject progId="Equation.3" shapeId="10243" r:id="rId6"/>
      </mc:Fallback>
    </mc:AlternateContent>
    <mc:AlternateContent xmlns:mc="http://schemas.openxmlformats.org/markup-compatibility/2006">
      <mc:Choice Requires="x14">
        <oleObject progId="Equation.3" shapeId="10245" r:id="rId7">
          <objectPr defaultSize="0" autoPict="0" r:id="rId5">
            <anchor moveWithCells="1" sizeWithCells="1">
              <from>
                <xdr:col>5</xdr:col>
                <xdr:colOff>133350</xdr:colOff>
                <xdr:row>35</xdr:row>
                <xdr:rowOff>171450</xdr:rowOff>
              </from>
              <to>
                <xdr:col>5</xdr:col>
                <xdr:colOff>266700</xdr:colOff>
                <xdr:row>36</xdr:row>
                <xdr:rowOff>28575</xdr:rowOff>
              </to>
            </anchor>
          </objectPr>
        </oleObject>
      </mc:Choice>
      <mc:Fallback>
        <oleObject progId="Equation.3" shapeId="10245" r:id="rId7"/>
      </mc:Fallback>
    </mc:AlternateContent>
    <mc:AlternateContent xmlns:mc="http://schemas.openxmlformats.org/markup-compatibility/2006">
      <mc:Choice Requires="x14">
        <oleObject progId="Equation.3" shapeId="10246" r:id="rId8">
          <objectPr defaultSize="0" autoPict="0" r:id="rId5">
            <anchor moveWithCells="1" sizeWithCells="1">
              <from>
                <xdr:col>5</xdr:col>
                <xdr:colOff>133350</xdr:colOff>
                <xdr:row>67</xdr:row>
                <xdr:rowOff>171450</xdr:rowOff>
              </from>
              <to>
                <xdr:col>5</xdr:col>
                <xdr:colOff>266700</xdr:colOff>
                <xdr:row>68</xdr:row>
                <xdr:rowOff>28575</xdr:rowOff>
              </to>
            </anchor>
          </objectPr>
        </oleObject>
      </mc:Choice>
      <mc:Fallback>
        <oleObject progId="Equation.3" shapeId="10246" r:id="rId8"/>
      </mc:Fallback>
    </mc:AlternateContent>
    <mc:AlternateContent xmlns:mc="http://schemas.openxmlformats.org/markup-compatibility/2006">
      <mc:Choice Requires="x14">
        <oleObject progId="Equation.3" shapeId="10247" r:id="rId9">
          <objectPr defaultSize="0" autoPict="0" r:id="rId5">
            <anchor moveWithCells="1" sizeWithCells="1">
              <from>
                <xdr:col>5</xdr:col>
                <xdr:colOff>133350</xdr:colOff>
                <xdr:row>48</xdr:row>
                <xdr:rowOff>171450</xdr:rowOff>
              </from>
              <to>
                <xdr:col>5</xdr:col>
                <xdr:colOff>266700</xdr:colOff>
                <xdr:row>49</xdr:row>
                <xdr:rowOff>28575</xdr:rowOff>
              </to>
            </anchor>
          </objectPr>
        </oleObject>
      </mc:Choice>
      <mc:Fallback>
        <oleObject progId="Equation.3" shapeId="10247" r:id="rId9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6E5A-1203-447C-A6FE-AE60D3CDFF41}">
  <sheetPr>
    <tabColor rgb="FF7030A0"/>
  </sheetPr>
  <dimension ref="A1:H12"/>
  <sheetViews>
    <sheetView workbookViewId="0">
      <selection activeCell="C7" sqref="C7"/>
    </sheetView>
  </sheetViews>
  <sheetFormatPr defaultRowHeight="14.25" x14ac:dyDescent="0.2"/>
  <cols>
    <col min="1" max="1" width="6.625" customWidth="1"/>
    <col min="2" max="2" width="4.875" customWidth="1"/>
    <col min="3" max="3" width="61.625" customWidth="1"/>
    <col min="4" max="4" width="8" customWidth="1"/>
    <col min="5" max="5" width="9" customWidth="1"/>
  </cols>
  <sheetData>
    <row r="1" spans="1:8" ht="24" x14ac:dyDescent="0.55000000000000004">
      <c r="B1" s="234" t="s">
        <v>128</v>
      </c>
      <c r="C1" s="234"/>
      <c r="D1" s="234"/>
      <c r="E1" s="41"/>
      <c r="F1" s="41"/>
      <c r="G1" s="41"/>
      <c r="H1" s="41"/>
    </row>
    <row r="3" spans="1:8" ht="24" x14ac:dyDescent="0.55000000000000004">
      <c r="B3" s="115" t="s">
        <v>129</v>
      </c>
    </row>
    <row r="4" spans="1:8" s="5" customFormat="1" ht="24" x14ac:dyDescent="0.55000000000000004">
      <c r="A4" s="84"/>
      <c r="B4" s="85" t="s">
        <v>99</v>
      </c>
      <c r="C4" s="85" t="s">
        <v>4</v>
      </c>
      <c r="D4" s="86" t="s">
        <v>100</v>
      </c>
    </row>
    <row r="5" spans="1:8" s="5" customFormat="1" ht="24" x14ac:dyDescent="0.55000000000000004">
      <c r="A5" s="84"/>
      <c r="B5" s="87">
        <v>1</v>
      </c>
      <c r="C5" s="88" t="s">
        <v>101</v>
      </c>
      <c r="D5" s="89">
        <v>1</v>
      </c>
    </row>
    <row r="6" spans="1:8" s="5" customFormat="1" ht="24" x14ac:dyDescent="0.55000000000000004">
      <c r="A6" s="84"/>
      <c r="B6" s="277">
        <v>2</v>
      </c>
      <c r="C6" s="90" t="s">
        <v>103</v>
      </c>
      <c r="D6" s="274">
        <v>1</v>
      </c>
    </row>
    <row r="7" spans="1:8" s="5" customFormat="1" ht="24" x14ac:dyDescent="0.55000000000000004">
      <c r="A7" s="84"/>
      <c r="B7" s="278"/>
      <c r="C7" s="94" t="s">
        <v>104</v>
      </c>
      <c r="D7" s="275"/>
    </row>
    <row r="8" spans="1:8" s="5" customFormat="1" ht="24" x14ac:dyDescent="0.55000000000000004">
      <c r="A8" s="84"/>
      <c r="B8" s="279"/>
      <c r="C8" s="93" t="s">
        <v>102</v>
      </c>
      <c r="D8" s="276"/>
    </row>
    <row r="9" spans="1:8" s="5" customFormat="1" ht="24" x14ac:dyDescent="0.55000000000000004">
      <c r="A9" s="84"/>
      <c r="B9" s="91">
        <v>3</v>
      </c>
      <c r="C9" s="93" t="s">
        <v>66</v>
      </c>
      <c r="D9" s="89">
        <v>1</v>
      </c>
    </row>
    <row r="10" spans="1:8" s="5" customFormat="1" ht="24" x14ac:dyDescent="0.55000000000000004">
      <c r="A10" s="84"/>
      <c r="B10" s="91">
        <v>4</v>
      </c>
      <c r="C10" s="93" t="s">
        <v>105</v>
      </c>
      <c r="D10" s="89">
        <v>1</v>
      </c>
    </row>
    <row r="11" spans="1:8" s="5" customFormat="1" ht="24" x14ac:dyDescent="0.55000000000000004">
      <c r="A11" s="84"/>
      <c r="B11" s="91">
        <v>5</v>
      </c>
      <c r="C11" s="93" t="s">
        <v>78</v>
      </c>
      <c r="D11" s="89">
        <v>1</v>
      </c>
    </row>
    <row r="12" spans="1:8" s="5" customFormat="1" ht="24" x14ac:dyDescent="0.55000000000000004">
      <c r="A12" s="84"/>
      <c r="B12" s="272" t="s">
        <v>3</v>
      </c>
      <c r="C12" s="273"/>
      <c r="D12" s="92">
        <f>SUM(D5:D11)</f>
        <v>5</v>
      </c>
    </row>
  </sheetData>
  <mergeCells count="4">
    <mergeCell ref="B12:C12"/>
    <mergeCell ref="D6:D8"/>
    <mergeCell ref="B6:B8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R172"/>
  <sheetViews>
    <sheetView topLeftCell="B25" zoomScaleNormal="100" workbookViewId="0">
      <selection activeCell="N1" sqref="N1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4.875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7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7" x14ac:dyDescent="0.55000000000000004">
      <c r="A2" s="79">
        <v>44627.422311562499</v>
      </c>
      <c r="B2" s="78" t="s">
        <v>15</v>
      </c>
      <c r="C2" s="78" t="s">
        <v>18</v>
      </c>
      <c r="D2" s="78" t="s">
        <v>47</v>
      </c>
      <c r="E2" s="37" t="s">
        <v>155</v>
      </c>
      <c r="F2" s="78" t="s">
        <v>23</v>
      </c>
      <c r="G2" s="78" t="s">
        <v>48</v>
      </c>
      <c r="H2" s="80">
        <v>5</v>
      </c>
      <c r="I2" s="80">
        <v>5</v>
      </c>
      <c r="J2" s="80">
        <v>5</v>
      </c>
      <c r="K2" s="80">
        <v>5</v>
      </c>
      <c r="L2" s="81">
        <v>5</v>
      </c>
      <c r="M2" s="81">
        <v>5</v>
      </c>
      <c r="N2" s="82">
        <v>5</v>
      </c>
      <c r="O2" s="82">
        <v>5</v>
      </c>
      <c r="P2" s="82">
        <v>5</v>
      </c>
      <c r="Q2" s="83">
        <v>5</v>
      </c>
    </row>
    <row r="3" spans="1:17" x14ac:dyDescent="0.55000000000000004">
      <c r="A3" s="79">
        <v>44627.422320451384</v>
      </c>
      <c r="B3" s="78" t="s">
        <v>14</v>
      </c>
      <c r="C3" s="78" t="s">
        <v>20</v>
      </c>
      <c r="D3" s="78" t="s">
        <v>50</v>
      </c>
      <c r="E3" s="37" t="s">
        <v>155</v>
      </c>
      <c r="F3" s="78" t="s">
        <v>23</v>
      </c>
      <c r="G3" s="78" t="s">
        <v>51</v>
      </c>
      <c r="H3" s="80">
        <v>4</v>
      </c>
      <c r="I3" s="80">
        <v>4</v>
      </c>
      <c r="J3" s="80">
        <v>4</v>
      </c>
      <c r="K3" s="80">
        <v>4</v>
      </c>
      <c r="L3" s="81">
        <v>4</v>
      </c>
      <c r="M3" s="81">
        <v>4</v>
      </c>
      <c r="N3" s="82">
        <v>4</v>
      </c>
      <c r="O3" s="82">
        <v>4</v>
      </c>
      <c r="P3" s="82">
        <v>2</v>
      </c>
      <c r="Q3" s="83">
        <v>4</v>
      </c>
    </row>
    <row r="4" spans="1:17" x14ac:dyDescent="0.55000000000000004">
      <c r="A4" s="79">
        <v>44627.42401318287</v>
      </c>
      <c r="B4" s="78" t="s">
        <v>14</v>
      </c>
      <c r="C4" s="78" t="s">
        <v>20</v>
      </c>
      <c r="D4" s="78" t="s">
        <v>47</v>
      </c>
      <c r="E4" s="37" t="s">
        <v>156</v>
      </c>
      <c r="F4" s="78" t="s">
        <v>24</v>
      </c>
      <c r="G4" s="78" t="s">
        <v>51</v>
      </c>
      <c r="H4" s="80">
        <v>1</v>
      </c>
      <c r="I4" s="80">
        <v>1</v>
      </c>
      <c r="J4" s="80">
        <v>1</v>
      </c>
      <c r="K4" s="80">
        <v>3</v>
      </c>
      <c r="L4" s="81">
        <v>5</v>
      </c>
      <c r="M4" s="81">
        <v>5</v>
      </c>
      <c r="N4" s="82">
        <v>4</v>
      </c>
      <c r="O4" s="82">
        <v>2</v>
      </c>
      <c r="P4" s="82">
        <v>3</v>
      </c>
      <c r="Q4" s="83">
        <v>2</v>
      </c>
    </row>
    <row r="5" spans="1:17" x14ac:dyDescent="0.55000000000000004">
      <c r="A5" s="79">
        <v>44627.424233310187</v>
      </c>
      <c r="B5" s="78" t="s">
        <v>14</v>
      </c>
      <c r="C5" s="78" t="s">
        <v>19</v>
      </c>
      <c r="D5" s="78" t="s">
        <v>55</v>
      </c>
      <c r="E5" s="37" t="s">
        <v>156</v>
      </c>
      <c r="F5" s="78" t="s">
        <v>56</v>
      </c>
      <c r="G5" s="78" t="s">
        <v>57</v>
      </c>
      <c r="H5" s="80">
        <v>5</v>
      </c>
      <c r="I5" s="80">
        <v>4</v>
      </c>
      <c r="J5" s="80">
        <v>4</v>
      </c>
      <c r="K5" s="80">
        <v>4</v>
      </c>
      <c r="L5" s="81">
        <v>4</v>
      </c>
      <c r="M5" s="81">
        <v>5</v>
      </c>
      <c r="N5" s="82">
        <v>4</v>
      </c>
      <c r="O5" s="82">
        <v>5</v>
      </c>
      <c r="P5" s="82">
        <v>2</v>
      </c>
      <c r="Q5" s="83">
        <v>5</v>
      </c>
    </row>
    <row r="6" spans="1:17" x14ac:dyDescent="0.55000000000000004">
      <c r="A6" s="79">
        <v>44627.425754722222</v>
      </c>
      <c r="B6" s="78" t="s">
        <v>15</v>
      </c>
      <c r="C6" s="78" t="s">
        <v>40</v>
      </c>
      <c r="D6" s="78" t="s">
        <v>47</v>
      </c>
      <c r="E6" s="37" t="s">
        <v>156</v>
      </c>
      <c r="F6" s="78" t="s">
        <v>56</v>
      </c>
      <c r="G6" s="78" t="s">
        <v>48</v>
      </c>
      <c r="H6" s="80">
        <v>3</v>
      </c>
      <c r="I6" s="80">
        <v>3</v>
      </c>
      <c r="J6" s="80">
        <v>4</v>
      </c>
      <c r="K6" s="80">
        <v>4</v>
      </c>
      <c r="L6" s="81">
        <v>5</v>
      </c>
      <c r="M6" s="81">
        <v>5</v>
      </c>
      <c r="N6" s="82">
        <v>4</v>
      </c>
      <c r="O6" s="82">
        <v>4</v>
      </c>
      <c r="P6" s="82">
        <v>1</v>
      </c>
      <c r="Q6" s="83">
        <v>4</v>
      </c>
    </row>
    <row r="7" spans="1:17" x14ac:dyDescent="0.55000000000000004">
      <c r="A7" s="79">
        <v>44627.426395335649</v>
      </c>
      <c r="B7" s="78" t="s">
        <v>15</v>
      </c>
      <c r="C7" s="78" t="s">
        <v>40</v>
      </c>
      <c r="D7" s="78" t="s">
        <v>47</v>
      </c>
      <c r="E7" s="37" t="s">
        <v>157</v>
      </c>
      <c r="F7" s="78" t="s">
        <v>56</v>
      </c>
      <c r="G7" s="78" t="s">
        <v>51</v>
      </c>
      <c r="H7" s="80">
        <v>2</v>
      </c>
      <c r="I7" s="80">
        <v>3</v>
      </c>
      <c r="J7" s="80">
        <v>3</v>
      </c>
      <c r="K7" s="80">
        <v>4</v>
      </c>
      <c r="L7" s="81">
        <v>4</v>
      </c>
      <c r="M7" s="81">
        <v>4</v>
      </c>
      <c r="N7" s="82">
        <v>3</v>
      </c>
      <c r="O7" s="82">
        <v>5</v>
      </c>
      <c r="P7" s="82">
        <v>5</v>
      </c>
      <c r="Q7" s="83">
        <v>4</v>
      </c>
    </row>
    <row r="8" spans="1:17" x14ac:dyDescent="0.55000000000000004">
      <c r="A8" s="79">
        <v>44627.430099849538</v>
      </c>
      <c r="B8" s="78" t="s">
        <v>15</v>
      </c>
      <c r="C8" s="78" t="s">
        <v>40</v>
      </c>
      <c r="D8" s="78" t="s">
        <v>50</v>
      </c>
      <c r="E8" s="37" t="s">
        <v>156</v>
      </c>
      <c r="F8" s="78" t="s">
        <v>56</v>
      </c>
      <c r="G8" s="78" t="s">
        <v>51</v>
      </c>
      <c r="H8" s="80">
        <v>4</v>
      </c>
      <c r="I8" s="80">
        <v>4</v>
      </c>
      <c r="J8" s="80">
        <v>4</v>
      </c>
      <c r="K8" s="80">
        <v>4</v>
      </c>
      <c r="L8" s="81">
        <v>4</v>
      </c>
      <c r="M8" s="81">
        <v>4</v>
      </c>
      <c r="N8" s="82">
        <v>5</v>
      </c>
      <c r="O8" s="82">
        <v>5</v>
      </c>
      <c r="P8" s="82">
        <v>1</v>
      </c>
      <c r="Q8" s="83">
        <v>5</v>
      </c>
    </row>
    <row r="9" spans="1:17" x14ac:dyDescent="0.55000000000000004">
      <c r="A9" s="79">
        <v>44627.433540428239</v>
      </c>
      <c r="B9" s="78" t="s">
        <v>15</v>
      </c>
      <c r="C9" s="78" t="s">
        <v>40</v>
      </c>
      <c r="D9" s="78" t="s">
        <v>47</v>
      </c>
      <c r="E9" s="37" t="s">
        <v>156</v>
      </c>
      <c r="F9" s="78" t="s">
        <v>56</v>
      </c>
      <c r="G9" s="78" t="s">
        <v>57</v>
      </c>
      <c r="H9" s="80">
        <v>5</v>
      </c>
      <c r="I9" s="80">
        <v>4</v>
      </c>
      <c r="J9" s="80">
        <v>5</v>
      </c>
      <c r="K9" s="80">
        <v>4</v>
      </c>
      <c r="L9" s="81">
        <v>5</v>
      </c>
      <c r="M9" s="81">
        <v>5</v>
      </c>
      <c r="N9" s="82">
        <v>4</v>
      </c>
      <c r="O9" s="82">
        <v>4</v>
      </c>
      <c r="P9" s="82">
        <v>1</v>
      </c>
      <c r="Q9" s="83">
        <v>4</v>
      </c>
    </row>
    <row r="10" spans="1:17" x14ac:dyDescent="0.55000000000000004">
      <c r="A10" s="79">
        <v>44627.433596250004</v>
      </c>
      <c r="B10" s="78" t="s">
        <v>15</v>
      </c>
      <c r="C10" s="78" t="s">
        <v>40</v>
      </c>
      <c r="D10" s="78" t="s">
        <v>47</v>
      </c>
      <c r="E10" s="37" t="s">
        <v>156</v>
      </c>
      <c r="F10" s="78" t="s">
        <v>56</v>
      </c>
      <c r="G10" s="78" t="s">
        <v>48</v>
      </c>
      <c r="H10" s="80">
        <v>4</v>
      </c>
      <c r="I10" s="80">
        <v>3</v>
      </c>
      <c r="J10" s="80">
        <v>4</v>
      </c>
      <c r="K10" s="80">
        <v>4</v>
      </c>
      <c r="L10" s="81">
        <v>5</v>
      </c>
      <c r="M10" s="81">
        <v>5</v>
      </c>
      <c r="N10" s="82">
        <v>4</v>
      </c>
      <c r="O10" s="82">
        <v>4</v>
      </c>
      <c r="P10" s="82">
        <v>1</v>
      </c>
      <c r="Q10" s="83">
        <v>4</v>
      </c>
    </row>
    <row r="11" spans="1:17" x14ac:dyDescent="0.55000000000000004">
      <c r="A11" s="79">
        <v>44627.451597743056</v>
      </c>
      <c r="B11" s="78" t="s">
        <v>14</v>
      </c>
      <c r="C11" s="78" t="s">
        <v>20</v>
      </c>
      <c r="D11" s="78" t="s">
        <v>50</v>
      </c>
      <c r="E11" s="37" t="s">
        <v>156</v>
      </c>
      <c r="F11" s="78" t="s">
        <v>56</v>
      </c>
      <c r="G11" s="78" t="s">
        <v>51</v>
      </c>
      <c r="H11" s="80">
        <v>3</v>
      </c>
      <c r="I11" s="80">
        <v>4</v>
      </c>
      <c r="J11" s="80">
        <v>4</v>
      </c>
      <c r="K11" s="80">
        <v>3</v>
      </c>
      <c r="L11" s="81">
        <v>4</v>
      </c>
      <c r="M11" s="81">
        <v>4</v>
      </c>
      <c r="N11" s="82">
        <v>4</v>
      </c>
      <c r="O11" s="82">
        <v>4</v>
      </c>
      <c r="P11" s="82">
        <v>1</v>
      </c>
      <c r="Q11" s="83">
        <v>4</v>
      </c>
    </row>
    <row r="12" spans="1:17" x14ac:dyDescent="0.55000000000000004">
      <c r="A12" s="79">
        <v>44627.457349340279</v>
      </c>
      <c r="B12" s="78" t="s">
        <v>15</v>
      </c>
      <c r="C12" s="78" t="s">
        <v>18</v>
      </c>
      <c r="D12" s="78" t="s">
        <v>47</v>
      </c>
      <c r="E12" s="37" t="s">
        <v>157</v>
      </c>
      <c r="F12" s="78" t="s">
        <v>56</v>
      </c>
      <c r="G12" s="78" t="s">
        <v>48</v>
      </c>
      <c r="H12" s="80">
        <v>5</v>
      </c>
      <c r="I12" s="80">
        <v>4</v>
      </c>
      <c r="J12" s="80">
        <v>5</v>
      </c>
      <c r="K12" s="80">
        <v>5</v>
      </c>
      <c r="L12" s="81">
        <v>5</v>
      </c>
      <c r="M12" s="81">
        <v>5</v>
      </c>
      <c r="N12" s="82">
        <v>5</v>
      </c>
      <c r="O12" s="82">
        <v>5</v>
      </c>
      <c r="P12" s="82">
        <v>1</v>
      </c>
      <c r="Q12" s="83">
        <v>4</v>
      </c>
    </row>
    <row r="13" spans="1:17" x14ac:dyDescent="0.55000000000000004">
      <c r="A13" s="79">
        <v>44627.467117789347</v>
      </c>
      <c r="B13" s="78" t="s">
        <v>15</v>
      </c>
      <c r="C13" s="78" t="s">
        <v>40</v>
      </c>
      <c r="D13" s="78" t="s">
        <v>47</v>
      </c>
      <c r="E13" s="37" t="s">
        <v>157</v>
      </c>
      <c r="F13" s="78" t="s">
        <v>56</v>
      </c>
      <c r="G13" s="78" t="s">
        <v>68</v>
      </c>
      <c r="H13" s="80">
        <v>3</v>
      </c>
      <c r="I13" s="80">
        <v>3</v>
      </c>
      <c r="J13" s="80">
        <v>4</v>
      </c>
      <c r="K13" s="80">
        <v>3</v>
      </c>
      <c r="L13" s="81">
        <v>4</v>
      </c>
      <c r="M13" s="81">
        <v>4</v>
      </c>
      <c r="N13" s="82">
        <v>4</v>
      </c>
      <c r="O13" s="82">
        <v>4</v>
      </c>
      <c r="P13" s="82">
        <v>2</v>
      </c>
      <c r="Q13" s="83">
        <v>4</v>
      </c>
    </row>
    <row r="14" spans="1:17" x14ac:dyDescent="0.55000000000000004">
      <c r="A14" s="79">
        <v>44627.473691145831</v>
      </c>
      <c r="B14" s="78" t="s">
        <v>15</v>
      </c>
      <c r="C14" s="78" t="s">
        <v>20</v>
      </c>
      <c r="D14" s="78" t="s">
        <v>47</v>
      </c>
      <c r="E14" s="37" t="s">
        <v>158</v>
      </c>
      <c r="F14" s="78" t="s">
        <v>70</v>
      </c>
      <c r="G14" s="78" t="s">
        <v>71</v>
      </c>
      <c r="H14" s="80">
        <v>4</v>
      </c>
      <c r="I14" s="80">
        <v>4</v>
      </c>
      <c r="J14" s="80">
        <v>4</v>
      </c>
      <c r="K14" s="80">
        <v>4</v>
      </c>
      <c r="L14" s="81">
        <v>4</v>
      </c>
      <c r="M14" s="81">
        <v>4</v>
      </c>
      <c r="N14" s="82">
        <v>4</v>
      </c>
      <c r="O14" s="82">
        <v>4</v>
      </c>
      <c r="P14" s="82">
        <v>4</v>
      </c>
      <c r="Q14" s="83">
        <v>4</v>
      </c>
    </row>
    <row r="15" spans="1:17" x14ac:dyDescent="0.55000000000000004">
      <c r="A15" s="79">
        <v>44627.485979259262</v>
      </c>
      <c r="B15" s="78" t="s">
        <v>15</v>
      </c>
      <c r="C15" s="78" t="s">
        <v>40</v>
      </c>
      <c r="D15" s="78" t="s">
        <v>47</v>
      </c>
      <c r="E15" s="37" t="s">
        <v>159</v>
      </c>
      <c r="F15" s="78" t="s">
        <v>24</v>
      </c>
      <c r="G15" s="78" t="s">
        <v>71</v>
      </c>
      <c r="H15" s="80">
        <v>3</v>
      </c>
      <c r="I15" s="80">
        <v>2</v>
      </c>
      <c r="J15" s="80">
        <v>3</v>
      </c>
      <c r="K15" s="80">
        <v>3</v>
      </c>
      <c r="L15" s="81">
        <v>3</v>
      </c>
      <c r="M15" s="81">
        <v>3</v>
      </c>
      <c r="N15" s="82">
        <v>3</v>
      </c>
      <c r="O15" s="82">
        <v>3</v>
      </c>
      <c r="P15" s="82">
        <v>1</v>
      </c>
      <c r="Q15" s="83">
        <v>3</v>
      </c>
    </row>
    <row r="16" spans="1:17" x14ac:dyDescent="0.55000000000000004">
      <c r="A16" s="79">
        <v>44627.502698900462</v>
      </c>
      <c r="B16" s="78" t="s">
        <v>15</v>
      </c>
      <c r="C16" s="78" t="s">
        <v>40</v>
      </c>
      <c r="D16" s="78" t="s">
        <v>47</v>
      </c>
      <c r="E16" s="37" t="s">
        <v>157</v>
      </c>
      <c r="F16" s="78" t="s">
        <v>56</v>
      </c>
      <c r="G16" s="78" t="s">
        <v>68</v>
      </c>
      <c r="H16" s="80">
        <v>5</v>
      </c>
      <c r="I16" s="80">
        <v>4</v>
      </c>
      <c r="J16" s="80">
        <v>4</v>
      </c>
      <c r="K16" s="80">
        <v>4</v>
      </c>
      <c r="L16" s="81">
        <v>5</v>
      </c>
      <c r="M16" s="81">
        <v>4</v>
      </c>
      <c r="N16" s="82">
        <v>5</v>
      </c>
      <c r="O16" s="82">
        <v>4</v>
      </c>
      <c r="P16" s="82">
        <v>3</v>
      </c>
      <c r="Q16" s="83">
        <v>5</v>
      </c>
    </row>
    <row r="17" spans="1:17" x14ac:dyDescent="0.55000000000000004">
      <c r="A17" s="79">
        <v>44627.57568736111</v>
      </c>
      <c r="B17" s="78" t="s">
        <v>14</v>
      </c>
      <c r="C17" s="78" t="s">
        <v>40</v>
      </c>
      <c r="D17" s="78" t="s">
        <v>47</v>
      </c>
      <c r="E17" s="37" t="s">
        <v>155</v>
      </c>
      <c r="F17" s="78" t="s">
        <v>70</v>
      </c>
      <c r="G17" s="78" t="s">
        <v>71</v>
      </c>
      <c r="H17" s="80">
        <v>5</v>
      </c>
      <c r="I17" s="80">
        <v>4</v>
      </c>
      <c r="J17" s="80">
        <v>4</v>
      </c>
      <c r="K17" s="80">
        <v>3</v>
      </c>
      <c r="L17" s="81">
        <v>4</v>
      </c>
      <c r="M17" s="81">
        <v>4</v>
      </c>
      <c r="N17" s="82">
        <v>4</v>
      </c>
      <c r="O17" s="82">
        <v>4</v>
      </c>
      <c r="P17" s="82">
        <v>2</v>
      </c>
      <c r="Q17" s="83">
        <v>4</v>
      </c>
    </row>
    <row r="18" spans="1:17" x14ac:dyDescent="0.55000000000000004">
      <c r="A18" s="79">
        <v>44627.576033657402</v>
      </c>
      <c r="B18" s="78" t="s">
        <v>14</v>
      </c>
      <c r="C18" s="78" t="s">
        <v>20</v>
      </c>
      <c r="D18" s="78" t="s">
        <v>50</v>
      </c>
      <c r="E18" s="37" t="s">
        <v>160</v>
      </c>
      <c r="F18" s="78" t="s">
        <v>70</v>
      </c>
      <c r="G18" s="78" t="s">
        <v>68</v>
      </c>
      <c r="H18" s="80">
        <v>3</v>
      </c>
      <c r="I18" s="80">
        <v>4</v>
      </c>
      <c r="J18" s="80">
        <v>4</v>
      </c>
      <c r="K18" s="80">
        <v>3</v>
      </c>
      <c r="L18" s="81">
        <v>4</v>
      </c>
      <c r="M18" s="81">
        <v>4</v>
      </c>
      <c r="N18" s="82">
        <v>4</v>
      </c>
      <c r="O18" s="82">
        <v>3</v>
      </c>
      <c r="P18" s="82">
        <v>1</v>
      </c>
      <c r="Q18" s="83">
        <v>4</v>
      </c>
    </row>
    <row r="19" spans="1:17" x14ac:dyDescent="0.55000000000000004">
      <c r="A19" s="79">
        <v>44628.435446770833</v>
      </c>
      <c r="B19" s="78" t="s">
        <v>15</v>
      </c>
      <c r="C19" s="78" t="s">
        <v>21</v>
      </c>
      <c r="D19" s="78" t="s">
        <v>47</v>
      </c>
      <c r="E19" s="37" t="s">
        <v>160</v>
      </c>
      <c r="F19" s="78" t="s">
        <v>56</v>
      </c>
      <c r="G19" s="78" t="s">
        <v>57</v>
      </c>
      <c r="H19" s="80">
        <v>5</v>
      </c>
      <c r="I19" s="80">
        <v>3</v>
      </c>
      <c r="J19" s="80">
        <v>5</v>
      </c>
      <c r="K19" s="80">
        <v>5</v>
      </c>
      <c r="L19" s="81">
        <v>5</v>
      </c>
      <c r="M19" s="81">
        <v>5</v>
      </c>
      <c r="N19" s="82">
        <v>5</v>
      </c>
      <c r="O19" s="82">
        <v>4</v>
      </c>
      <c r="P19" s="82">
        <v>1</v>
      </c>
      <c r="Q19" s="83">
        <v>4</v>
      </c>
    </row>
    <row r="20" spans="1:17" x14ac:dyDescent="0.55000000000000004">
      <c r="A20" s="79">
        <v>44628.436309456018</v>
      </c>
      <c r="B20" s="78" t="s">
        <v>15</v>
      </c>
      <c r="C20" s="78" t="s">
        <v>20</v>
      </c>
      <c r="D20" s="78" t="s">
        <v>50</v>
      </c>
      <c r="E20" s="37" t="s">
        <v>160</v>
      </c>
      <c r="F20" s="78" t="s">
        <v>24</v>
      </c>
      <c r="G20" s="78" t="s">
        <v>75</v>
      </c>
      <c r="H20" s="80">
        <v>4</v>
      </c>
      <c r="I20" s="80">
        <v>4</v>
      </c>
      <c r="J20" s="80">
        <v>4</v>
      </c>
      <c r="K20" s="80">
        <v>3</v>
      </c>
      <c r="L20" s="81">
        <v>4</v>
      </c>
      <c r="M20" s="81">
        <v>5</v>
      </c>
      <c r="N20" s="82">
        <v>4</v>
      </c>
      <c r="O20" s="82">
        <v>4</v>
      </c>
      <c r="P20" s="82">
        <v>2</v>
      </c>
      <c r="Q20" s="83">
        <v>4</v>
      </c>
    </row>
    <row r="21" spans="1:17" x14ac:dyDescent="0.55000000000000004">
      <c r="A21" s="79">
        <v>44628.436641261578</v>
      </c>
      <c r="B21" s="78" t="s">
        <v>15</v>
      </c>
      <c r="C21" s="78" t="s">
        <v>40</v>
      </c>
      <c r="D21" s="78" t="s">
        <v>47</v>
      </c>
      <c r="E21" s="37" t="s">
        <v>160</v>
      </c>
      <c r="F21" s="78" t="s">
        <v>56</v>
      </c>
      <c r="G21" s="78" t="s">
        <v>71</v>
      </c>
      <c r="H21" s="80">
        <v>3</v>
      </c>
      <c r="I21" s="80">
        <v>3</v>
      </c>
      <c r="J21" s="80">
        <v>3</v>
      </c>
      <c r="K21" s="80">
        <v>3</v>
      </c>
      <c r="L21" s="81">
        <v>5</v>
      </c>
      <c r="M21" s="81">
        <v>5</v>
      </c>
      <c r="N21" s="82">
        <v>4</v>
      </c>
      <c r="O21" s="82">
        <v>4</v>
      </c>
      <c r="P21" s="82">
        <v>1</v>
      </c>
      <c r="Q21" s="83">
        <v>4</v>
      </c>
    </row>
    <row r="22" spans="1:17" x14ac:dyDescent="0.55000000000000004">
      <c r="A22" s="79">
        <v>44628.436795150468</v>
      </c>
      <c r="B22" s="78" t="s">
        <v>15</v>
      </c>
      <c r="C22" s="78" t="s">
        <v>40</v>
      </c>
      <c r="D22" s="78" t="s">
        <v>47</v>
      </c>
      <c r="E22" s="37" t="s">
        <v>160</v>
      </c>
      <c r="F22" s="78" t="s">
        <v>56</v>
      </c>
      <c r="G22" s="78" t="s">
        <v>71</v>
      </c>
      <c r="H22" s="80">
        <v>4</v>
      </c>
      <c r="I22" s="80">
        <v>3</v>
      </c>
      <c r="J22" s="80">
        <v>3</v>
      </c>
      <c r="K22" s="80">
        <v>3</v>
      </c>
      <c r="L22" s="81">
        <v>3</v>
      </c>
      <c r="M22" s="81">
        <v>3</v>
      </c>
      <c r="N22" s="82">
        <v>3</v>
      </c>
      <c r="O22" s="82">
        <v>3</v>
      </c>
      <c r="P22" s="82">
        <v>3</v>
      </c>
      <c r="Q22" s="83">
        <v>3</v>
      </c>
    </row>
    <row r="23" spans="1:17" x14ac:dyDescent="0.55000000000000004">
      <c r="A23" s="79">
        <v>44628.43739071759</v>
      </c>
      <c r="B23" s="78" t="s">
        <v>15</v>
      </c>
      <c r="C23" s="78" t="s">
        <v>20</v>
      </c>
      <c r="D23" s="78" t="s">
        <v>50</v>
      </c>
      <c r="E23" s="37" t="s">
        <v>160</v>
      </c>
      <c r="F23" s="78" t="s">
        <v>56</v>
      </c>
      <c r="G23" s="78" t="s">
        <v>68</v>
      </c>
      <c r="H23" s="80">
        <v>4</v>
      </c>
      <c r="I23" s="80">
        <v>4</v>
      </c>
      <c r="J23" s="80">
        <v>3</v>
      </c>
      <c r="K23" s="80">
        <v>4</v>
      </c>
      <c r="L23" s="81">
        <v>4</v>
      </c>
      <c r="M23" s="81">
        <v>4</v>
      </c>
      <c r="N23" s="82">
        <v>4</v>
      </c>
      <c r="O23" s="82">
        <v>3</v>
      </c>
      <c r="P23" s="82">
        <v>2</v>
      </c>
      <c r="Q23" s="83">
        <v>3</v>
      </c>
    </row>
    <row r="24" spans="1:17" x14ac:dyDescent="0.55000000000000004">
      <c r="A24" s="79">
        <v>44628.437747638891</v>
      </c>
      <c r="B24" s="78" t="s">
        <v>14</v>
      </c>
      <c r="C24" s="78" t="s">
        <v>20</v>
      </c>
      <c r="D24" s="78" t="s">
        <v>47</v>
      </c>
      <c r="E24" s="37" t="s">
        <v>160</v>
      </c>
      <c r="F24" s="78" t="s">
        <v>23</v>
      </c>
      <c r="G24" s="78" t="s">
        <v>75</v>
      </c>
      <c r="H24" s="80">
        <v>5</v>
      </c>
      <c r="I24" s="80">
        <v>4</v>
      </c>
      <c r="J24" s="80">
        <v>4</v>
      </c>
      <c r="K24" s="80">
        <v>5</v>
      </c>
      <c r="L24" s="81">
        <v>4</v>
      </c>
      <c r="M24" s="81">
        <v>4</v>
      </c>
      <c r="N24" s="82">
        <v>5</v>
      </c>
      <c r="O24" s="82">
        <v>4</v>
      </c>
      <c r="P24" s="82">
        <v>1</v>
      </c>
      <c r="Q24" s="83">
        <v>4</v>
      </c>
    </row>
    <row r="25" spans="1:17" x14ac:dyDescent="0.55000000000000004">
      <c r="A25" s="79">
        <v>44628.437931296299</v>
      </c>
      <c r="B25" s="78" t="s">
        <v>14</v>
      </c>
      <c r="C25" s="78" t="s">
        <v>21</v>
      </c>
      <c r="D25" s="78" t="s">
        <v>50</v>
      </c>
      <c r="E25" s="37" t="s">
        <v>160</v>
      </c>
      <c r="F25" s="78" t="s">
        <v>23</v>
      </c>
      <c r="G25" s="78" t="s">
        <v>51</v>
      </c>
      <c r="H25" s="80">
        <v>3</v>
      </c>
      <c r="I25" s="80">
        <v>3</v>
      </c>
      <c r="J25" s="80">
        <v>2</v>
      </c>
      <c r="K25" s="80">
        <v>2</v>
      </c>
      <c r="L25" s="81">
        <v>3</v>
      </c>
      <c r="M25" s="81">
        <v>3</v>
      </c>
      <c r="N25" s="82">
        <v>4</v>
      </c>
      <c r="O25" s="82">
        <v>4</v>
      </c>
      <c r="P25" s="82">
        <v>2</v>
      </c>
      <c r="Q25" s="83">
        <v>3</v>
      </c>
    </row>
    <row r="26" spans="1:17" x14ac:dyDescent="0.55000000000000004">
      <c r="A26" s="79">
        <v>44628.438049814817</v>
      </c>
      <c r="B26" s="78" t="s">
        <v>15</v>
      </c>
      <c r="C26" s="78" t="s">
        <v>40</v>
      </c>
      <c r="D26" s="78" t="s">
        <v>47</v>
      </c>
      <c r="E26" s="37" t="s">
        <v>160</v>
      </c>
      <c r="F26" s="78" t="s">
        <v>70</v>
      </c>
      <c r="G26" s="78" t="s">
        <v>75</v>
      </c>
      <c r="H26" s="80">
        <v>4</v>
      </c>
      <c r="I26" s="80">
        <v>3</v>
      </c>
      <c r="J26" s="80">
        <v>4</v>
      </c>
      <c r="K26" s="80">
        <v>3</v>
      </c>
      <c r="L26" s="81">
        <v>5</v>
      </c>
      <c r="M26" s="81">
        <v>5</v>
      </c>
      <c r="N26" s="82">
        <v>3</v>
      </c>
      <c r="O26" s="82">
        <v>5</v>
      </c>
      <c r="P26" s="82">
        <v>2</v>
      </c>
      <c r="Q26" s="83">
        <v>4</v>
      </c>
    </row>
    <row r="27" spans="1:17" x14ac:dyDescent="0.55000000000000004">
      <c r="A27" s="79">
        <v>44628.438750439818</v>
      </c>
      <c r="B27" s="78" t="s">
        <v>15</v>
      </c>
      <c r="C27" s="78" t="s">
        <v>18</v>
      </c>
      <c r="D27" s="78" t="s">
        <v>47</v>
      </c>
      <c r="E27" s="37" t="s">
        <v>160</v>
      </c>
      <c r="F27" s="78" t="s">
        <v>56</v>
      </c>
      <c r="G27" s="78" t="s">
        <v>48</v>
      </c>
      <c r="H27" s="80">
        <v>5</v>
      </c>
      <c r="I27" s="80">
        <v>4</v>
      </c>
      <c r="J27" s="80">
        <v>4</v>
      </c>
      <c r="K27" s="80">
        <v>4</v>
      </c>
      <c r="L27" s="81">
        <v>4</v>
      </c>
      <c r="M27" s="81">
        <v>4</v>
      </c>
      <c r="N27" s="82">
        <v>4</v>
      </c>
      <c r="O27" s="82">
        <v>4</v>
      </c>
      <c r="P27" s="82">
        <v>2</v>
      </c>
      <c r="Q27" s="83">
        <v>4</v>
      </c>
    </row>
    <row r="28" spans="1:17" x14ac:dyDescent="0.55000000000000004">
      <c r="A28" s="79">
        <v>44628.43895585648</v>
      </c>
      <c r="B28" s="78" t="s">
        <v>15</v>
      </c>
      <c r="C28" s="78" t="s">
        <v>20</v>
      </c>
      <c r="D28" s="78" t="s">
        <v>47</v>
      </c>
      <c r="E28" s="37" t="s">
        <v>160</v>
      </c>
      <c r="F28" s="78" t="s">
        <v>70</v>
      </c>
      <c r="G28" s="78" t="s">
        <v>68</v>
      </c>
      <c r="H28" s="80">
        <v>3</v>
      </c>
      <c r="I28" s="80">
        <v>3</v>
      </c>
      <c r="J28" s="80">
        <v>3</v>
      </c>
      <c r="K28" s="80">
        <v>3</v>
      </c>
      <c r="L28" s="81">
        <v>4</v>
      </c>
      <c r="M28" s="81">
        <v>4</v>
      </c>
      <c r="N28" s="82">
        <v>3</v>
      </c>
      <c r="O28" s="82">
        <v>3</v>
      </c>
      <c r="P28" s="82">
        <v>1</v>
      </c>
      <c r="Q28" s="83">
        <v>3</v>
      </c>
    </row>
    <row r="29" spans="1:17" x14ac:dyDescent="0.55000000000000004">
      <c r="A29" s="79">
        <v>44628.439046932872</v>
      </c>
      <c r="B29" s="78" t="s">
        <v>14</v>
      </c>
      <c r="C29" s="78" t="s">
        <v>40</v>
      </c>
      <c r="D29" s="78" t="s">
        <v>47</v>
      </c>
      <c r="E29" s="37" t="s">
        <v>160</v>
      </c>
      <c r="F29" s="78" t="s">
        <v>56</v>
      </c>
      <c r="G29" s="78" t="s">
        <v>71</v>
      </c>
      <c r="H29" s="80">
        <v>3</v>
      </c>
      <c r="I29" s="80">
        <v>3</v>
      </c>
      <c r="J29" s="80">
        <v>3</v>
      </c>
      <c r="K29" s="80">
        <v>3</v>
      </c>
      <c r="L29" s="81">
        <v>3</v>
      </c>
      <c r="M29" s="81">
        <v>3</v>
      </c>
      <c r="N29" s="82">
        <v>4</v>
      </c>
      <c r="O29" s="82">
        <v>4</v>
      </c>
      <c r="P29" s="82">
        <v>1</v>
      </c>
      <c r="Q29" s="83">
        <v>3</v>
      </c>
    </row>
    <row r="30" spans="1:17" x14ac:dyDescent="0.55000000000000004">
      <c r="A30" s="79">
        <v>44628.439097766204</v>
      </c>
      <c r="B30" s="78" t="s">
        <v>14</v>
      </c>
      <c r="C30" s="78" t="s">
        <v>40</v>
      </c>
      <c r="D30" s="78" t="s">
        <v>50</v>
      </c>
      <c r="E30" s="37" t="s">
        <v>159</v>
      </c>
      <c r="F30" s="78" t="s">
        <v>70</v>
      </c>
      <c r="G30" s="78" t="s">
        <v>68</v>
      </c>
      <c r="H30" s="80">
        <v>4</v>
      </c>
      <c r="I30" s="80">
        <v>3</v>
      </c>
      <c r="J30" s="80">
        <v>4</v>
      </c>
      <c r="K30" s="80">
        <v>4</v>
      </c>
      <c r="L30" s="81">
        <v>4</v>
      </c>
      <c r="M30" s="81">
        <v>4</v>
      </c>
      <c r="N30" s="82">
        <v>4</v>
      </c>
      <c r="O30" s="82">
        <v>4</v>
      </c>
      <c r="P30" s="82">
        <v>2</v>
      </c>
      <c r="Q30" s="83">
        <v>4</v>
      </c>
    </row>
    <row r="31" spans="1:17" x14ac:dyDescent="0.55000000000000004">
      <c r="A31" s="79"/>
      <c r="B31" s="78" t="s">
        <v>15</v>
      </c>
      <c r="C31" s="78" t="s">
        <v>20</v>
      </c>
      <c r="D31" s="78" t="s">
        <v>50</v>
      </c>
      <c r="E31" s="37" t="s">
        <v>160</v>
      </c>
      <c r="F31" s="78" t="s">
        <v>23</v>
      </c>
      <c r="G31" s="78" t="s">
        <v>68</v>
      </c>
      <c r="H31" s="80">
        <v>5</v>
      </c>
      <c r="I31" s="80">
        <v>4</v>
      </c>
      <c r="J31" s="80">
        <v>5</v>
      </c>
      <c r="K31" s="80">
        <v>5</v>
      </c>
      <c r="L31" s="81">
        <v>4</v>
      </c>
      <c r="M31" s="81">
        <v>4</v>
      </c>
      <c r="N31" s="82">
        <v>5</v>
      </c>
      <c r="O31" s="82">
        <v>5</v>
      </c>
      <c r="P31" s="82">
        <v>2</v>
      </c>
      <c r="Q31" s="83">
        <v>4</v>
      </c>
    </row>
    <row r="32" spans="1:17" x14ac:dyDescent="0.55000000000000004">
      <c r="A32" s="79"/>
      <c r="B32" s="78" t="s">
        <v>14</v>
      </c>
      <c r="C32" s="78" t="s">
        <v>40</v>
      </c>
      <c r="D32" s="78" t="s">
        <v>47</v>
      </c>
      <c r="E32" s="37" t="s">
        <v>160</v>
      </c>
      <c r="F32" s="78" t="s">
        <v>56</v>
      </c>
      <c r="G32" s="78" t="s">
        <v>75</v>
      </c>
      <c r="H32" s="80">
        <v>5</v>
      </c>
      <c r="I32" s="80">
        <v>5</v>
      </c>
      <c r="J32" s="80">
        <v>5</v>
      </c>
      <c r="K32" s="80">
        <v>5</v>
      </c>
      <c r="L32" s="81">
        <v>5</v>
      </c>
      <c r="M32" s="81">
        <v>5</v>
      </c>
      <c r="N32" s="82">
        <v>5</v>
      </c>
      <c r="O32" s="82">
        <v>5</v>
      </c>
      <c r="P32" s="82">
        <v>5</v>
      </c>
      <c r="Q32" s="83">
        <v>5</v>
      </c>
    </row>
    <row r="33" spans="1:18" x14ac:dyDescent="0.55000000000000004">
      <c r="A33" s="79"/>
      <c r="B33" s="78" t="s">
        <v>15</v>
      </c>
      <c r="C33" s="78" t="s">
        <v>40</v>
      </c>
      <c r="D33" s="78" t="s">
        <v>50</v>
      </c>
      <c r="E33" s="37" t="s">
        <v>155</v>
      </c>
      <c r="F33" s="78" t="s">
        <v>56</v>
      </c>
      <c r="G33" s="78" t="s">
        <v>57</v>
      </c>
      <c r="H33" s="80">
        <v>5</v>
      </c>
      <c r="I33" s="80">
        <v>5</v>
      </c>
      <c r="J33" s="80">
        <v>5</v>
      </c>
      <c r="K33" s="80">
        <v>5</v>
      </c>
      <c r="L33" s="81">
        <v>5</v>
      </c>
      <c r="M33" s="81">
        <v>5</v>
      </c>
      <c r="N33" s="82">
        <v>5</v>
      </c>
      <c r="O33" s="82">
        <v>5</v>
      </c>
      <c r="P33" s="82">
        <v>5</v>
      </c>
      <c r="Q33" s="83">
        <v>5</v>
      </c>
    </row>
    <row r="34" spans="1:18" x14ac:dyDescent="0.55000000000000004">
      <c r="A34" s="79"/>
      <c r="B34" s="78" t="s">
        <v>14</v>
      </c>
      <c r="C34" s="78" t="s">
        <v>40</v>
      </c>
      <c r="D34" s="78" t="s">
        <v>47</v>
      </c>
      <c r="E34" s="37" t="s">
        <v>160</v>
      </c>
      <c r="F34" s="78" t="s">
        <v>56</v>
      </c>
      <c r="G34" s="78" t="s">
        <v>57</v>
      </c>
      <c r="H34" s="80">
        <v>5</v>
      </c>
      <c r="I34" s="80">
        <v>5</v>
      </c>
      <c r="J34" s="80">
        <v>5</v>
      </c>
      <c r="K34" s="80">
        <v>5</v>
      </c>
      <c r="L34" s="81">
        <v>5</v>
      </c>
      <c r="M34" s="81">
        <v>5</v>
      </c>
      <c r="N34" s="82">
        <v>5</v>
      </c>
      <c r="O34" s="82">
        <v>5</v>
      </c>
      <c r="P34" s="82">
        <v>5</v>
      </c>
      <c r="Q34" s="83">
        <v>5</v>
      </c>
    </row>
    <row r="35" spans="1:18" x14ac:dyDescent="0.55000000000000004">
      <c r="H35" s="111">
        <f>AVERAGE(H2:H34)</f>
        <v>3.9696969696969697</v>
      </c>
      <c r="I35" s="111">
        <f t="shared" ref="I35:Q35" si="0">AVERAGE(I2:I34)</f>
        <v>3.606060606060606</v>
      </c>
      <c r="J35" s="111">
        <f t="shared" si="0"/>
        <v>3.8787878787878789</v>
      </c>
      <c r="K35" s="111">
        <f t="shared" si="0"/>
        <v>3.8181818181818183</v>
      </c>
      <c r="L35" s="111">
        <f t="shared" si="0"/>
        <v>4.2727272727272725</v>
      </c>
      <c r="M35" s="111">
        <f t="shared" si="0"/>
        <v>4.3030303030303028</v>
      </c>
      <c r="N35" s="111">
        <f t="shared" si="0"/>
        <v>4.1515151515151514</v>
      </c>
      <c r="O35" s="111">
        <f t="shared" si="0"/>
        <v>4.0909090909090908</v>
      </c>
      <c r="P35" s="111">
        <f t="shared" si="0"/>
        <v>2.2121212121212119</v>
      </c>
      <c r="Q35" s="111">
        <f t="shared" si="0"/>
        <v>3.9696969696969697</v>
      </c>
      <c r="R35" s="111">
        <f>AVERAGE(H2:Q34)</f>
        <v>3.8272727272727272</v>
      </c>
    </row>
    <row r="36" spans="1:18" x14ac:dyDescent="0.55000000000000004">
      <c r="H36" s="111">
        <f>STDEV(H2:H34)</f>
        <v>1.0453721970202916</v>
      </c>
      <c r="I36" s="111">
        <f t="shared" ref="I36:Q36" si="1">STDEV(I2:I34)</f>
        <v>0.86383570267274845</v>
      </c>
      <c r="J36" s="111">
        <f t="shared" si="1"/>
        <v>0.92728015445629186</v>
      </c>
      <c r="K36" s="111">
        <f t="shared" si="1"/>
        <v>0.84611411222664978</v>
      </c>
      <c r="L36" s="111">
        <f t="shared" si="1"/>
        <v>0.67419986246324115</v>
      </c>
      <c r="M36" s="111">
        <f t="shared" si="1"/>
        <v>0.683961278365253</v>
      </c>
      <c r="N36" s="111">
        <f t="shared" si="1"/>
        <v>0.66713998349353776</v>
      </c>
      <c r="O36" s="111">
        <f t="shared" si="1"/>
        <v>0.76500148544122015</v>
      </c>
      <c r="P36" s="111">
        <f t="shared" si="1"/>
        <v>1.408846508619191</v>
      </c>
      <c r="Q36" s="111">
        <f t="shared" si="1"/>
        <v>0.7282190812544197</v>
      </c>
      <c r="R36" s="111">
        <f>STDEV(H2:Q34)</f>
        <v>1.04772810438248</v>
      </c>
    </row>
    <row r="37" spans="1:18" x14ac:dyDescent="0.55000000000000004">
      <c r="K37" s="112">
        <f>STDEV(H2:K34)</f>
        <v>0.92313919966437086</v>
      </c>
      <c r="L37" s="101"/>
      <c r="M37" s="112">
        <f>STDEV(L2:M34)</f>
        <v>0.67402696853490507</v>
      </c>
      <c r="N37" s="101"/>
      <c r="O37" s="101"/>
      <c r="P37" s="112">
        <f>STDEV(N2:P34)</f>
        <v>1.3428847745153834</v>
      </c>
      <c r="Q37" s="112">
        <f>STDEV(Q2:Q34)</f>
        <v>0.7282190812544197</v>
      </c>
    </row>
    <row r="38" spans="1:18" x14ac:dyDescent="0.55000000000000004">
      <c r="K38" s="113">
        <f>AVERAGE(H2:K34)</f>
        <v>3.8181818181818183</v>
      </c>
      <c r="L38" s="101"/>
      <c r="M38" s="113">
        <f>AVERAGE(L2:M34)</f>
        <v>4.2878787878787881</v>
      </c>
      <c r="N38" s="101"/>
      <c r="O38" s="101"/>
      <c r="P38" s="113">
        <f>AVERAGE(N2:P34)</f>
        <v>3.4848484848484849</v>
      </c>
      <c r="Q38" s="113">
        <f>AVERAGE(Q2:Q34)</f>
        <v>3.9696969696969697</v>
      </c>
    </row>
    <row r="50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</sheetData>
  <autoFilter ref="G1:G172" xr:uid="{137E28F1-70BE-4B95-AC04-3ED6E19A8CD7}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Q99"/>
  <sheetViews>
    <sheetView tabSelected="1" zoomScale="110" zoomScaleNormal="110" workbookViewId="0">
      <selection activeCell="A4" sqref="A4:F4"/>
    </sheetView>
  </sheetViews>
  <sheetFormatPr defaultColWidth="9.125" defaultRowHeight="14.25" x14ac:dyDescent="0.2"/>
  <cols>
    <col min="1" max="1" width="9" style="23" customWidth="1"/>
    <col min="2" max="2" width="8.875" style="23" customWidth="1"/>
    <col min="3" max="3" width="9.125" style="23" customWidth="1"/>
    <col min="4" max="4" width="9.125" style="23"/>
    <col min="5" max="5" width="9.125" style="23" customWidth="1"/>
    <col min="6" max="6" width="49.75" style="23" customWidth="1"/>
    <col min="7" max="16384" width="9.125" style="23"/>
  </cols>
  <sheetData>
    <row r="1" spans="1:8" ht="10.5" customHeight="1" x14ac:dyDescent="0.2"/>
    <row r="2" spans="1:8" s="22" customFormat="1" ht="27.75" x14ac:dyDescent="0.65">
      <c r="A2" s="197" t="s">
        <v>7</v>
      </c>
      <c r="B2" s="197"/>
      <c r="C2" s="197"/>
      <c r="D2" s="197"/>
      <c r="E2" s="197"/>
      <c r="F2" s="197"/>
    </row>
    <row r="3" spans="1:8" s="22" customFormat="1" ht="27.75" x14ac:dyDescent="0.3">
      <c r="A3" s="198" t="s">
        <v>106</v>
      </c>
      <c r="B3" s="199"/>
      <c r="C3" s="199"/>
      <c r="D3" s="199"/>
      <c r="E3" s="199"/>
      <c r="F3" s="199"/>
    </row>
    <row r="4" spans="1:8" s="22" customFormat="1" ht="27.75" x14ac:dyDescent="0.3">
      <c r="A4" s="198" t="s">
        <v>79</v>
      </c>
      <c r="B4" s="199"/>
      <c r="C4" s="199"/>
      <c r="D4" s="199"/>
      <c r="E4" s="199"/>
      <c r="F4" s="199"/>
    </row>
    <row r="5" spans="1:8" ht="17.25" customHeight="1" x14ac:dyDescent="0.55000000000000004">
      <c r="A5" s="192"/>
      <c r="B5" s="192"/>
      <c r="C5" s="192"/>
      <c r="D5" s="192"/>
      <c r="E5" s="192"/>
      <c r="F5" s="192"/>
    </row>
    <row r="6" spans="1:8" s="25" customFormat="1" ht="24" x14ac:dyDescent="0.55000000000000004">
      <c r="A6" s="24" t="s">
        <v>194</v>
      </c>
      <c r="B6" s="24"/>
      <c r="C6" s="24"/>
      <c r="D6" s="24"/>
      <c r="E6" s="24"/>
      <c r="F6" s="24"/>
    </row>
    <row r="7" spans="1:8" s="25" customFormat="1" ht="24" x14ac:dyDescent="0.55000000000000004">
      <c r="A7" s="8" t="s">
        <v>192</v>
      </c>
      <c r="B7" s="100"/>
      <c r="C7" s="100"/>
      <c r="D7" s="100"/>
      <c r="E7" s="100"/>
      <c r="F7" s="100"/>
    </row>
    <row r="8" spans="1:8" s="5" customFormat="1" ht="24" x14ac:dyDescent="0.55000000000000004">
      <c r="B8" s="8" t="s">
        <v>236</v>
      </c>
      <c r="C8" s="8"/>
      <c r="D8" s="8"/>
    </row>
    <row r="9" spans="1:8" s="5" customFormat="1" ht="24" x14ac:dyDescent="0.55000000000000004">
      <c r="B9" s="5" t="s">
        <v>237</v>
      </c>
      <c r="C9" s="172"/>
      <c r="D9" s="172"/>
    </row>
    <row r="10" spans="1:8" s="5" customFormat="1" ht="24" x14ac:dyDescent="0.55000000000000004">
      <c r="B10" s="5" t="s">
        <v>238</v>
      </c>
      <c r="C10" s="172"/>
      <c r="D10" s="172"/>
    </row>
    <row r="11" spans="1:8" s="5" customFormat="1" ht="24" x14ac:dyDescent="0.55000000000000004">
      <c r="B11" s="5" t="s">
        <v>239</v>
      </c>
      <c r="F11" s="172"/>
      <c r="G11" s="172"/>
      <c r="H11" s="172"/>
    </row>
    <row r="12" spans="1:8" s="5" customFormat="1" ht="24" x14ac:dyDescent="0.55000000000000004">
      <c r="A12" s="147"/>
      <c r="B12" s="195" t="s">
        <v>169</v>
      </c>
      <c r="C12" s="195"/>
      <c r="D12" s="195"/>
      <c r="E12" s="195"/>
      <c r="F12" s="195"/>
      <c r="G12" s="173"/>
      <c r="H12" s="173"/>
    </row>
    <row r="13" spans="1:8" s="5" customFormat="1" ht="24" x14ac:dyDescent="0.55000000000000004">
      <c r="B13" s="5" t="s">
        <v>243</v>
      </c>
      <c r="C13" s="147"/>
      <c r="D13" s="147"/>
      <c r="G13" s="173"/>
      <c r="H13" s="173"/>
    </row>
    <row r="14" spans="1:8" s="5" customFormat="1" ht="24" x14ac:dyDescent="0.55000000000000004">
      <c r="B14" s="5">
        <v>3.83</v>
      </c>
      <c r="C14" s="147"/>
      <c r="D14" s="147"/>
      <c r="G14" s="173"/>
      <c r="H14" s="173"/>
    </row>
    <row r="15" spans="1:8" s="5" customFormat="1" ht="24" x14ac:dyDescent="0.55000000000000004">
      <c r="A15" s="195" t="s">
        <v>193</v>
      </c>
      <c r="B15" s="195"/>
      <c r="C15" s="195"/>
      <c r="D15" s="195"/>
      <c r="E15" s="195"/>
      <c r="F15" s="195"/>
      <c r="G15" s="173"/>
      <c r="H15" s="173"/>
    </row>
    <row r="16" spans="1:8" s="5" customFormat="1" ht="24" x14ac:dyDescent="0.55000000000000004">
      <c r="B16" s="5" t="s">
        <v>249</v>
      </c>
      <c r="C16" s="156"/>
      <c r="D16" s="156"/>
      <c r="G16" s="173"/>
      <c r="H16" s="173"/>
    </row>
    <row r="17" spans="1:17" s="5" customFormat="1" ht="24" x14ac:dyDescent="0.55000000000000004">
      <c r="B17" s="5" t="s">
        <v>250</v>
      </c>
      <c r="C17" s="156"/>
      <c r="D17" s="156"/>
      <c r="G17" s="173"/>
      <c r="H17" s="173"/>
    </row>
    <row r="18" spans="1:17" s="5" customFormat="1" ht="24" x14ac:dyDescent="0.55000000000000004">
      <c r="A18" s="195" t="s">
        <v>248</v>
      </c>
      <c r="B18" s="195"/>
      <c r="C18" s="195"/>
      <c r="D18" s="195"/>
      <c r="E18" s="195"/>
      <c r="F18" s="195"/>
      <c r="G18" s="173"/>
      <c r="H18" s="173"/>
    </row>
    <row r="19" spans="1:17" s="5" customFormat="1" ht="24" x14ac:dyDescent="0.55000000000000004">
      <c r="B19" s="5" t="s">
        <v>253</v>
      </c>
      <c r="C19" s="156"/>
      <c r="D19" s="156"/>
      <c r="G19" s="173"/>
      <c r="H19" s="173"/>
    </row>
    <row r="20" spans="1:17" s="5" customFormat="1" ht="24" x14ac:dyDescent="0.55000000000000004">
      <c r="B20" s="5" t="s">
        <v>254</v>
      </c>
      <c r="C20" s="156"/>
      <c r="D20" s="156"/>
      <c r="G20" s="173"/>
      <c r="H20" s="173"/>
    </row>
    <row r="21" spans="1:17" s="5" customFormat="1" ht="24" x14ac:dyDescent="0.55000000000000004">
      <c r="B21" s="5">
        <v>4.2699999999999996</v>
      </c>
      <c r="C21" s="190"/>
      <c r="D21" s="190"/>
      <c r="G21" s="190"/>
      <c r="H21" s="190"/>
    </row>
    <row r="22" spans="1:17" s="5" customFormat="1" ht="24" x14ac:dyDescent="0.55000000000000004">
      <c r="A22" s="192" t="s">
        <v>260</v>
      </c>
      <c r="B22" s="192"/>
      <c r="C22" s="192"/>
      <c r="D22" s="192"/>
      <c r="E22" s="192"/>
      <c r="F22" s="192"/>
      <c r="G22" s="190"/>
      <c r="H22" s="190"/>
    </row>
    <row r="23" spans="1:17" s="5" customFormat="1" ht="24" x14ac:dyDescent="0.55000000000000004">
      <c r="B23" s="5" t="s">
        <v>262</v>
      </c>
      <c r="C23" s="190"/>
      <c r="D23" s="190"/>
      <c r="G23" s="190"/>
      <c r="H23" s="190"/>
    </row>
    <row r="24" spans="1:17" s="5" customFormat="1" ht="24" x14ac:dyDescent="0.55000000000000004">
      <c r="B24" s="195" t="s">
        <v>263</v>
      </c>
      <c r="C24" s="195"/>
      <c r="D24" s="195"/>
      <c r="E24" s="195"/>
      <c r="F24" s="195"/>
      <c r="G24" s="190"/>
      <c r="H24" s="190"/>
    </row>
    <row r="25" spans="1:17" s="5" customFormat="1" ht="24" x14ac:dyDescent="0.55000000000000004">
      <c r="A25" s="8" t="s">
        <v>261</v>
      </c>
      <c r="B25" s="8"/>
      <c r="C25" s="8"/>
      <c r="D25" s="8"/>
      <c r="E25" s="8"/>
      <c r="F25" s="8"/>
      <c r="G25" s="190"/>
      <c r="H25" s="190"/>
    </row>
    <row r="26" spans="1:17" s="5" customFormat="1" ht="24" x14ac:dyDescent="0.55000000000000004">
      <c r="B26" s="5" t="s">
        <v>264</v>
      </c>
      <c r="C26" s="190"/>
      <c r="D26" s="190"/>
      <c r="G26" s="190"/>
      <c r="H26" s="190"/>
    </row>
    <row r="27" spans="1:17" s="5" customFormat="1" ht="24" x14ac:dyDescent="0.55000000000000004">
      <c r="B27" s="5" t="s">
        <v>265</v>
      </c>
      <c r="C27" s="190"/>
      <c r="D27" s="190"/>
      <c r="G27" s="190"/>
      <c r="H27" s="190"/>
    </row>
    <row r="28" spans="1:17" s="1" customFormat="1" ht="23.25" x14ac:dyDescent="0.55000000000000004">
      <c r="B28" s="142"/>
      <c r="C28" s="196" t="s">
        <v>165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</row>
    <row r="29" spans="1:17" s="1" customFormat="1" ht="23.25" x14ac:dyDescent="0.55000000000000004">
      <c r="B29" s="143" t="s">
        <v>167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s="1" customFormat="1" ht="23.25" x14ac:dyDescent="0.55000000000000004">
      <c r="B30" s="193" t="s">
        <v>166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</row>
    <row r="31" spans="1:17" s="1" customFormat="1" ht="23.25" x14ac:dyDescent="0.55000000000000004">
      <c r="B31" s="193" t="s">
        <v>195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</row>
    <row r="32" spans="1:17" s="1" customFormat="1" ht="23.25" x14ac:dyDescent="0.55000000000000004">
      <c r="B32" s="174" t="s">
        <v>196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s="1" customFormat="1" ht="23.25" x14ac:dyDescent="0.55000000000000004">
      <c r="B33" s="193" t="s">
        <v>197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</row>
    <row r="34" spans="2:17" s="1" customFormat="1" ht="23.25" x14ac:dyDescent="0.55000000000000004">
      <c r="B34" s="144" t="s">
        <v>242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s="1" customFormat="1" ht="23.25" x14ac:dyDescent="0.55000000000000004">
      <c r="B35" s="144" t="s">
        <v>198</v>
      </c>
      <c r="C35" s="145"/>
      <c r="D35" s="145"/>
      <c r="E35" s="145"/>
      <c r="F35" s="145"/>
      <c r="G35" s="175"/>
      <c r="H35" s="17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s="1" customFormat="1" ht="23.25" x14ac:dyDescent="0.55000000000000004">
      <c r="B36" s="144" t="s">
        <v>199</v>
      </c>
      <c r="C36" s="145"/>
      <c r="D36" s="145"/>
      <c r="E36" s="145"/>
      <c r="F36" s="145"/>
      <c r="G36" s="175"/>
      <c r="H36" s="17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s="1" customFormat="1" ht="23.25" x14ac:dyDescent="0.55000000000000004">
      <c r="B37" s="144" t="s">
        <v>200</v>
      </c>
      <c r="C37" s="145"/>
      <c r="D37" s="145"/>
      <c r="E37" s="145"/>
      <c r="F37" s="145"/>
      <c r="G37" s="175"/>
      <c r="H37" s="17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s="1" customFormat="1" ht="23.25" x14ac:dyDescent="0.55000000000000004">
      <c r="B38" s="144" t="s">
        <v>201</v>
      </c>
      <c r="C38" s="145"/>
      <c r="D38" s="145"/>
      <c r="E38" s="145"/>
      <c r="F38" s="145"/>
      <c r="G38" s="175"/>
      <c r="H38" s="17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s="1" customFormat="1" ht="23.25" x14ac:dyDescent="0.55000000000000004">
      <c r="B39" s="144" t="s">
        <v>209</v>
      </c>
      <c r="C39" s="145"/>
      <c r="D39" s="145"/>
      <c r="E39" s="145"/>
      <c r="F39" s="145"/>
      <c r="G39" s="175"/>
      <c r="H39" s="17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s="1" customFormat="1" ht="23.25" x14ac:dyDescent="0.55000000000000004">
      <c r="B40" s="174" t="s">
        <v>241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s="1" customFormat="1" ht="23.25" x14ac:dyDescent="0.55000000000000004">
      <c r="B41" s="144" t="s">
        <v>202</v>
      </c>
      <c r="C41" s="145"/>
      <c r="D41" s="145"/>
      <c r="E41" s="145"/>
      <c r="F41" s="145"/>
      <c r="G41" s="175"/>
      <c r="H41" s="17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s="1" customFormat="1" ht="23.25" x14ac:dyDescent="0.55000000000000004">
      <c r="B42" s="144" t="s">
        <v>168</v>
      </c>
      <c r="C42" s="145"/>
      <c r="D42" s="145"/>
      <c r="E42" s="145"/>
      <c r="F42" s="145"/>
      <c r="G42" s="175"/>
      <c r="H42" s="17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s="1" customFormat="1" ht="23.25" x14ac:dyDescent="0.55000000000000004">
      <c r="B43" s="144" t="s">
        <v>203</v>
      </c>
      <c r="C43" s="145"/>
      <c r="D43" s="145"/>
      <c r="E43" s="145"/>
      <c r="F43" s="145"/>
      <c r="G43" s="175"/>
      <c r="H43" s="17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s="1" customFormat="1" ht="23.25" x14ac:dyDescent="0.55000000000000004">
      <c r="B44" s="174" t="s">
        <v>204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s="1" customFormat="1" ht="23.25" x14ac:dyDescent="0.55000000000000004">
      <c r="B45" s="144" t="s">
        <v>205</v>
      </c>
      <c r="C45" s="145"/>
      <c r="D45" s="145"/>
      <c r="E45" s="145"/>
      <c r="F45" s="145"/>
      <c r="G45" s="175"/>
      <c r="H45" s="17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s="1" customFormat="1" ht="23.25" x14ac:dyDescent="0.55000000000000004">
      <c r="B46" s="144" t="s">
        <v>206</v>
      </c>
      <c r="C46" s="145"/>
      <c r="D46" s="145"/>
      <c r="E46" s="145"/>
      <c r="F46" s="145"/>
      <c r="G46" s="175"/>
      <c r="H46" s="17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s="1" customFormat="1" ht="23.25" x14ac:dyDescent="0.55000000000000004">
      <c r="B47" s="1" t="s">
        <v>207</v>
      </c>
      <c r="G47" s="175"/>
      <c r="H47" s="175"/>
    </row>
    <row r="48" spans="2:17" s="1" customFormat="1" ht="23.25" x14ac:dyDescent="0.55000000000000004">
      <c r="B48" s="1" t="s">
        <v>208</v>
      </c>
      <c r="G48" s="175"/>
      <c r="H48" s="175"/>
    </row>
    <row r="49" spans="1:6" s="5" customFormat="1" ht="24" x14ac:dyDescent="0.55000000000000004">
      <c r="A49" s="192" t="s">
        <v>278</v>
      </c>
      <c r="B49" s="192"/>
      <c r="C49" s="192"/>
      <c r="D49" s="192"/>
      <c r="E49" s="192"/>
      <c r="F49" s="192"/>
    </row>
    <row r="50" spans="1:6" s="5" customFormat="1" ht="24" x14ac:dyDescent="0.55000000000000004">
      <c r="B50" s="5" t="s">
        <v>268</v>
      </c>
      <c r="C50" s="147"/>
      <c r="D50" s="147"/>
    </row>
    <row r="51" spans="1:6" s="5" customFormat="1" ht="24" x14ac:dyDescent="0.55000000000000004">
      <c r="B51" s="5" t="s">
        <v>269</v>
      </c>
      <c r="C51" s="190"/>
      <c r="D51" s="190"/>
    </row>
    <row r="52" spans="1:6" s="5" customFormat="1" ht="24" x14ac:dyDescent="0.55000000000000004">
      <c r="B52" s="191">
        <v>3.5</v>
      </c>
      <c r="C52" s="8"/>
      <c r="D52" s="8"/>
      <c r="E52" s="8"/>
      <c r="F52" s="8"/>
    </row>
    <row r="53" spans="1:6" s="5" customFormat="1" ht="24" x14ac:dyDescent="0.55000000000000004">
      <c r="B53" s="5" t="s">
        <v>270</v>
      </c>
      <c r="C53" s="147"/>
      <c r="D53" s="147"/>
    </row>
    <row r="54" spans="1:6" s="5" customFormat="1" ht="24" x14ac:dyDescent="0.55000000000000004">
      <c r="B54" s="5" t="s">
        <v>271</v>
      </c>
      <c r="C54" s="190"/>
      <c r="D54" s="190"/>
    </row>
    <row r="55" spans="1:6" s="5" customFormat="1" ht="24" x14ac:dyDescent="0.55000000000000004">
      <c r="B55" s="5" t="s">
        <v>279</v>
      </c>
      <c r="C55" s="147"/>
      <c r="D55" s="147"/>
    </row>
    <row r="56" spans="1:6" s="5" customFormat="1" ht="24" x14ac:dyDescent="0.55000000000000004">
      <c r="B56" s="5" t="s">
        <v>272</v>
      </c>
      <c r="C56" s="147"/>
      <c r="D56" s="147"/>
    </row>
    <row r="57" spans="1:6" s="5" customFormat="1" ht="24" x14ac:dyDescent="0.55000000000000004">
      <c r="B57" s="5" t="s">
        <v>281</v>
      </c>
      <c r="C57" s="190"/>
      <c r="D57" s="190"/>
    </row>
    <row r="58" spans="1:6" s="5" customFormat="1" ht="24" x14ac:dyDescent="0.55000000000000004">
      <c r="B58" s="5" t="s">
        <v>280</v>
      </c>
      <c r="C58" s="147"/>
      <c r="D58" s="147"/>
    </row>
    <row r="59" spans="1:6" s="5" customFormat="1" ht="24" x14ac:dyDescent="0.55000000000000004">
      <c r="B59" s="5" t="s">
        <v>273</v>
      </c>
      <c r="C59" s="147"/>
      <c r="D59" s="147"/>
    </row>
    <row r="60" spans="1:6" s="5" customFormat="1" ht="24" x14ac:dyDescent="0.55000000000000004">
      <c r="B60" s="5" t="s">
        <v>274</v>
      </c>
      <c r="C60" s="190"/>
      <c r="D60" s="190"/>
    </row>
    <row r="61" spans="1:6" s="5" customFormat="1" ht="24" x14ac:dyDescent="0.55000000000000004">
      <c r="B61" s="5" t="s">
        <v>275</v>
      </c>
      <c r="C61" s="147"/>
      <c r="D61" s="147"/>
    </row>
    <row r="62" spans="1:6" s="5" customFormat="1" ht="24" x14ac:dyDescent="0.55000000000000004">
      <c r="B62" s="5" t="s">
        <v>283</v>
      </c>
      <c r="C62" s="190"/>
      <c r="D62" s="190"/>
    </row>
    <row r="63" spans="1:6" s="5" customFormat="1" ht="24" x14ac:dyDescent="0.55000000000000004">
      <c r="B63" s="5" t="s">
        <v>282</v>
      </c>
      <c r="C63" s="147"/>
      <c r="D63" s="147"/>
    </row>
    <row r="64" spans="1:6" s="5" customFormat="1" ht="24" x14ac:dyDescent="0.55000000000000004">
      <c r="B64" s="5" t="s">
        <v>276</v>
      </c>
      <c r="C64" s="147"/>
      <c r="D64" s="147"/>
    </row>
    <row r="65" spans="2:4" s="5" customFormat="1" ht="24" x14ac:dyDescent="0.55000000000000004">
      <c r="B65" s="5" t="s">
        <v>277</v>
      </c>
      <c r="C65" s="190"/>
      <c r="D65" s="190"/>
    </row>
    <row r="66" spans="2:4" s="5" customFormat="1" ht="24" x14ac:dyDescent="0.55000000000000004">
      <c r="B66" s="5" t="s">
        <v>228</v>
      </c>
      <c r="C66" s="147"/>
      <c r="D66" s="147"/>
    </row>
    <row r="67" spans="2:4" s="5" customFormat="1" ht="24" x14ac:dyDescent="0.55000000000000004">
      <c r="C67" s="147"/>
      <c r="D67" s="147"/>
    </row>
    <row r="68" spans="2:4" s="5" customFormat="1" ht="24" x14ac:dyDescent="0.55000000000000004">
      <c r="C68" s="147"/>
      <c r="D68" s="147"/>
    </row>
    <row r="69" spans="2:4" s="5" customFormat="1" ht="24" x14ac:dyDescent="0.55000000000000004">
      <c r="C69" s="147"/>
      <c r="D69" s="147"/>
    </row>
    <row r="70" spans="2:4" s="5" customFormat="1" ht="24" x14ac:dyDescent="0.55000000000000004">
      <c r="C70" s="147"/>
      <c r="D70" s="147"/>
    </row>
    <row r="71" spans="2:4" s="5" customFormat="1" ht="24" x14ac:dyDescent="0.55000000000000004">
      <c r="C71" s="147"/>
      <c r="D71" s="147"/>
    </row>
    <row r="72" spans="2:4" s="5" customFormat="1" ht="24" x14ac:dyDescent="0.55000000000000004">
      <c r="C72" s="147"/>
      <c r="D72" s="147"/>
    </row>
    <row r="73" spans="2:4" s="5" customFormat="1" ht="24" x14ac:dyDescent="0.55000000000000004">
      <c r="C73" s="147"/>
      <c r="D73" s="147"/>
    </row>
    <row r="74" spans="2:4" s="5" customFormat="1" ht="24" x14ac:dyDescent="0.55000000000000004">
      <c r="C74" s="147"/>
      <c r="D74" s="147"/>
    </row>
    <row r="75" spans="2:4" s="5" customFormat="1" ht="24" x14ac:dyDescent="0.55000000000000004">
      <c r="C75" s="147"/>
      <c r="D75" s="147"/>
    </row>
    <row r="76" spans="2:4" s="5" customFormat="1" ht="24" x14ac:dyDescent="0.55000000000000004">
      <c r="C76" s="147"/>
      <c r="D76" s="147"/>
    </row>
    <row r="77" spans="2:4" s="5" customFormat="1" ht="24" x14ac:dyDescent="0.55000000000000004">
      <c r="C77" s="147"/>
      <c r="D77" s="147"/>
    </row>
    <row r="78" spans="2:4" s="5" customFormat="1" ht="24" x14ac:dyDescent="0.55000000000000004">
      <c r="C78" s="147"/>
      <c r="D78" s="147"/>
    </row>
    <row r="98" spans="2:2" s="1" customFormat="1" ht="23.25" x14ac:dyDescent="0.55000000000000004">
      <c r="B98" s="146"/>
    </row>
    <row r="99" spans="2:2" s="1" customFormat="1" ht="23.25" x14ac:dyDescent="0.55000000000000004">
      <c r="B99" s="146"/>
    </row>
  </sheetData>
  <mergeCells count="14">
    <mergeCell ref="A2:F2"/>
    <mergeCell ref="A3:F3"/>
    <mergeCell ref="A4:F4"/>
    <mergeCell ref="A5:F5"/>
    <mergeCell ref="B12:F12"/>
    <mergeCell ref="A49:F49"/>
    <mergeCell ref="B30:Q30"/>
    <mergeCell ref="B31:Q31"/>
    <mergeCell ref="B33:Q33"/>
    <mergeCell ref="A15:F15"/>
    <mergeCell ref="A18:F18"/>
    <mergeCell ref="C28:Q28"/>
    <mergeCell ref="A22:F22"/>
    <mergeCell ref="B24:F24"/>
  </mergeCells>
  <pageMargins left="0.11811023622047245" right="0" top="0.55118110236220474" bottom="0.23622047244094491" header="0.31496062992125984" footer="0.31496062992125984"/>
  <pageSetup paperSize="9"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47"/>
  <sheetViews>
    <sheetView topLeftCell="A40" zoomScale="120" zoomScaleNormal="120" workbookViewId="0">
      <selection activeCell="D48" sqref="D48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10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204" t="s">
        <v>0</v>
      </c>
      <c r="C1" s="204"/>
      <c r="D1" s="204"/>
      <c r="E1" s="204"/>
      <c r="F1" s="204"/>
      <c r="G1" s="204"/>
      <c r="H1" s="29"/>
    </row>
    <row r="2" spans="2:9" x14ac:dyDescent="0.55000000000000004">
      <c r="B2" s="33"/>
      <c r="C2" s="33"/>
      <c r="D2" s="33"/>
      <c r="E2" s="33"/>
      <c r="F2" s="33"/>
      <c r="G2" s="33"/>
      <c r="H2" s="29"/>
    </row>
    <row r="3" spans="2:9" s="11" customFormat="1" ht="27.75" x14ac:dyDescent="0.65">
      <c r="B3" s="198" t="s">
        <v>17</v>
      </c>
      <c r="C3" s="199"/>
      <c r="D3" s="199"/>
      <c r="E3" s="199"/>
      <c r="F3" s="199"/>
      <c r="G3" s="199"/>
      <c r="H3" s="10"/>
      <c r="I3" s="10"/>
    </row>
    <row r="4" spans="2:9" s="11" customFormat="1" ht="27.75" x14ac:dyDescent="0.65">
      <c r="B4" s="198" t="s">
        <v>79</v>
      </c>
      <c r="C4" s="199"/>
      <c r="D4" s="199"/>
      <c r="E4" s="199"/>
      <c r="F4" s="199"/>
      <c r="G4" s="199"/>
      <c r="H4" s="10"/>
      <c r="I4" s="10"/>
    </row>
    <row r="5" spans="2:9" x14ac:dyDescent="0.55000000000000004">
      <c r="B5" s="208"/>
      <c r="C5" s="208"/>
      <c r="D5" s="208"/>
      <c r="E5" s="208"/>
      <c r="F5" s="208"/>
      <c r="G5" s="208"/>
      <c r="H5" s="208"/>
    </row>
    <row r="6" spans="2:9" s="5" customFormat="1" ht="24" x14ac:dyDescent="0.55000000000000004">
      <c r="B6" s="6" t="s">
        <v>9</v>
      </c>
      <c r="F6" s="12"/>
      <c r="G6" s="12"/>
      <c r="H6" s="12"/>
    </row>
    <row r="7" spans="2:9" s="5" customFormat="1" ht="24" x14ac:dyDescent="0.55000000000000004">
      <c r="B7" s="13" t="s">
        <v>10</v>
      </c>
      <c r="C7" s="28"/>
      <c r="D7" s="28"/>
      <c r="E7" s="28"/>
      <c r="F7" s="36"/>
      <c r="G7" s="36"/>
      <c r="H7" s="34"/>
    </row>
    <row r="8" spans="2:9" s="5" customFormat="1" ht="24.75" thickBot="1" x14ac:dyDescent="0.6">
      <c r="B8" s="13"/>
      <c r="C8" s="203" t="s">
        <v>11</v>
      </c>
      <c r="D8" s="203"/>
      <c r="E8" s="203"/>
      <c r="F8" s="35" t="s">
        <v>1</v>
      </c>
      <c r="G8" s="35" t="s">
        <v>2</v>
      </c>
      <c r="H8" s="34"/>
    </row>
    <row r="9" spans="2:9" s="5" customFormat="1" ht="24.75" thickTop="1" x14ac:dyDescent="0.55000000000000004">
      <c r="B9" s="13"/>
      <c r="C9" s="200" t="s">
        <v>14</v>
      </c>
      <c r="D9" s="201"/>
      <c r="E9" s="202"/>
      <c r="F9" s="30">
        <v>10</v>
      </c>
      <c r="G9" s="27">
        <f>F9*100/F$11</f>
        <v>30.303030303030305</v>
      </c>
      <c r="H9" s="34"/>
    </row>
    <row r="10" spans="2:9" s="5" customFormat="1" ht="24" x14ac:dyDescent="0.55000000000000004">
      <c r="B10" s="13"/>
      <c r="C10" s="205" t="s">
        <v>15</v>
      </c>
      <c r="D10" s="206"/>
      <c r="E10" s="207"/>
      <c r="F10" s="14">
        <v>23</v>
      </c>
      <c r="G10" s="15">
        <f>F10*100/F$11</f>
        <v>69.696969696969703</v>
      </c>
      <c r="H10" s="34"/>
    </row>
    <row r="11" spans="2:9" s="5" customFormat="1" ht="24.75" thickBot="1" x14ac:dyDescent="0.6">
      <c r="B11" s="13"/>
      <c r="C11" s="203" t="s">
        <v>3</v>
      </c>
      <c r="D11" s="203"/>
      <c r="E11" s="203"/>
      <c r="F11" s="31">
        <f>SUM(F9:F10)</f>
        <v>33</v>
      </c>
      <c r="G11" s="32">
        <f>SUM(G9:G10)</f>
        <v>100</v>
      </c>
    </row>
    <row r="12" spans="2:9" s="5" customFormat="1" ht="24.75" thickTop="1" x14ac:dyDescent="0.55000000000000004">
      <c r="B12" s="13"/>
      <c r="C12" s="16"/>
      <c r="D12" s="16"/>
      <c r="E12" s="16"/>
      <c r="F12" s="17"/>
      <c r="G12" s="18"/>
    </row>
    <row r="13" spans="2:9" s="5" customFormat="1" ht="24" x14ac:dyDescent="0.55000000000000004">
      <c r="B13" s="8" t="s">
        <v>13</v>
      </c>
      <c r="C13" s="8"/>
      <c r="D13" s="8"/>
    </row>
    <row r="14" spans="2:9" s="5" customFormat="1" ht="24" x14ac:dyDescent="0.55000000000000004">
      <c r="B14" s="5" t="s">
        <v>115</v>
      </c>
      <c r="C14" s="34"/>
      <c r="D14" s="34"/>
    </row>
    <row r="15" spans="2:9" s="5" customFormat="1" ht="24" x14ac:dyDescent="0.55000000000000004">
      <c r="C15" s="34"/>
      <c r="D15" s="34"/>
    </row>
    <row r="16" spans="2:9" s="5" customFormat="1" ht="24" x14ac:dyDescent="0.55000000000000004">
      <c r="B16" s="13" t="s">
        <v>139</v>
      </c>
      <c r="C16" s="28"/>
      <c r="D16" s="28"/>
      <c r="E16" s="28"/>
      <c r="F16" s="36"/>
      <c r="G16" s="36"/>
      <c r="H16" s="98"/>
    </row>
    <row r="17" spans="2:8" s="5" customFormat="1" ht="24.75" thickBot="1" x14ac:dyDescent="0.6">
      <c r="B17" s="13"/>
      <c r="C17" s="203" t="s">
        <v>108</v>
      </c>
      <c r="D17" s="203"/>
      <c r="E17" s="203"/>
      <c r="F17" s="99" t="s">
        <v>1</v>
      </c>
      <c r="G17" s="99" t="s">
        <v>2</v>
      </c>
      <c r="H17" s="98"/>
    </row>
    <row r="18" spans="2:8" s="5" customFormat="1" ht="24.75" thickTop="1" x14ac:dyDescent="0.55000000000000004">
      <c r="B18" s="13"/>
      <c r="C18" s="121" t="s">
        <v>141</v>
      </c>
      <c r="D18" s="122"/>
      <c r="E18" s="123"/>
      <c r="F18" s="14">
        <v>2</v>
      </c>
      <c r="G18" s="27">
        <f t="shared" ref="G18:G23" si="0">F18*100/F$24</f>
        <v>6.0606060606060606</v>
      </c>
      <c r="H18" s="114"/>
    </row>
    <row r="19" spans="2:8" s="5" customFormat="1" ht="24" x14ac:dyDescent="0.55000000000000004">
      <c r="B19" s="13"/>
      <c r="C19" s="124" t="s">
        <v>142</v>
      </c>
      <c r="D19" s="125"/>
      <c r="E19" s="126"/>
      <c r="F19" s="14">
        <v>7</v>
      </c>
      <c r="G19" s="27">
        <f t="shared" si="0"/>
        <v>21.212121212121211</v>
      </c>
      <c r="H19" s="114"/>
    </row>
    <row r="20" spans="2:8" s="5" customFormat="1" ht="24" x14ac:dyDescent="0.55000000000000004">
      <c r="B20" s="13"/>
      <c r="C20" s="124" t="s">
        <v>143</v>
      </c>
      <c r="D20" s="125"/>
      <c r="E20" s="126"/>
      <c r="F20" s="14">
        <v>4</v>
      </c>
      <c r="G20" s="27">
        <f t="shared" si="0"/>
        <v>12.121212121212121</v>
      </c>
      <c r="H20" s="114"/>
    </row>
    <row r="21" spans="2:8" s="5" customFormat="1" ht="24" x14ac:dyDescent="0.55000000000000004">
      <c r="B21" s="13"/>
      <c r="C21" s="124" t="s">
        <v>144</v>
      </c>
      <c r="D21" s="125"/>
      <c r="E21" s="126"/>
      <c r="F21" s="14">
        <v>1</v>
      </c>
      <c r="G21" s="27">
        <f t="shared" si="0"/>
        <v>3.0303030303030303</v>
      </c>
      <c r="H21" s="114"/>
    </row>
    <row r="22" spans="2:8" s="5" customFormat="1" ht="24" x14ac:dyDescent="0.55000000000000004">
      <c r="B22" s="13"/>
      <c r="C22" s="200" t="s">
        <v>145</v>
      </c>
      <c r="D22" s="201" t="e">
        <f>COUNTIF(#REF!,"บุคลากรสายวิชาการ")</f>
        <v>#REF!</v>
      </c>
      <c r="E22" s="202" t="s">
        <v>12</v>
      </c>
      <c r="F22" s="14">
        <v>15</v>
      </c>
      <c r="G22" s="27">
        <f t="shared" si="0"/>
        <v>45.454545454545453</v>
      </c>
      <c r="H22" s="98"/>
    </row>
    <row r="23" spans="2:8" s="5" customFormat="1" ht="24" x14ac:dyDescent="0.55000000000000004">
      <c r="B23" s="13"/>
      <c r="C23" s="200" t="s">
        <v>146</v>
      </c>
      <c r="D23" s="201" t="e">
        <f>COUNTIF(#REF!,"บุคลากรสายวิชาการ")</f>
        <v>#REF!</v>
      </c>
      <c r="E23" s="202" t="s">
        <v>12</v>
      </c>
      <c r="F23" s="14">
        <v>4</v>
      </c>
      <c r="G23" s="27">
        <f t="shared" si="0"/>
        <v>12.121212121212121</v>
      </c>
      <c r="H23" s="98"/>
    </row>
    <row r="24" spans="2:8" s="5" customFormat="1" ht="24.75" thickBot="1" x14ac:dyDescent="0.6">
      <c r="B24" s="13"/>
      <c r="C24" s="203" t="s">
        <v>3</v>
      </c>
      <c r="D24" s="203"/>
      <c r="E24" s="203"/>
      <c r="F24" s="31">
        <f>SUM(F18:F23)</f>
        <v>33</v>
      </c>
      <c r="G24" s="32">
        <f>SUM(G22:G23)</f>
        <v>57.575757575757578</v>
      </c>
    </row>
    <row r="25" spans="2:8" s="5" customFormat="1" ht="24.75" thickTop="1" x14ac:dyDescent="0.55000000000000004">
      <c r="B25" s="13"/>
      <c r="C25" s="16"/>
      <c r="D25" s="16"/>
      <c r="E25" s="16"/>
      <c r="F25" s="17"/>
      <c r="G25" s="18"/>
    </row>
    <row r="26" spans="2:8" s="5" customFormat="1" ht="24" x14ac:dyDescent="0.55000000000000004">
      <c r="B26" s="8" t="s">
        <v>147</v>
      </c>
      <c r="C26" s="8"/>
      <c r="D26" s="8"/>
    </row>
    <row r="27" spans="2:8" s="5" customFormat="1" ht="24" x14ac:dyDescent="0.55000000000000004">
      <c r="B27" s="5" t="s">
        <v>148</v>
      </c>
      <c r="C27" s="98"/>
      <c r="D27" s="98"/>
    </row>
    <row r="28" spans="2:8" s="5" customFormat="1" ht="24" x14ac:dyDescent="0.55000000000000004">
      <c r="C28" s="98"/>
      <c r="D28" s="98"/>
    </row>
    <row r="29" spans="2:8" s="5" customFormat="1" ht="24" x14ac:dyDescent="0.55000000000000004">
      <c r="C29" s="98"/>
      <c r="D29" s="98"/>
    </row>
    <row r="30" spans="2:8" s="5" customFormat="1" ht="24" x14ac:dyDescent="0.55000000000000004">
      <c r="C30" s="98"/>
      <c r="D30" s="98"/>
    </row>
    <row r="31" spans="2:8" s="5" customFormat="1" ht="24" x14ac:dyDescent="0.55000000000000004">
      <c r="C31" s="98"/>
      <c r="D31" s="98"/>
    </row>
    <row r="32" spans="2:8" s="5" customFormat="1" ht="24" x14ac:dyDescent="0.55000000000000004">
      <c r="C32" s="98"/>
      <c r="D32" s="98"/>
    </row>
    <row r="33" spans="2:8" s="5" customFormat="1" ht="24" x14ac:dyDescent="0.55000000000000004">
      <c r="B33" s="204" t="s">
        <v>8</v>
      </c>
      <c r="C33" s="204"/>
      <c r="D33" s="204"/>
      <c r="E33" s="204"/>
      <c r="F33" s="204"/>
      <c r="G33" s="204"/>
    </row>
    <row r="34" spans="2:8" s="5" customFormat="1" ht="24" x14ac:dyDescent="0.55000000000000004">
      <c r="C34" s="98"/>
      <c r="D34" s="98"/>
    </row>
    <row r="35" spans="2:8" s="5" customFormat="1" ht="24" x14ac:dyDescent="0.55000000000000004">
      <c r="B35" s="13" t="s">
        <v>149</v>
      </c>
      <c r="F35" s="39"/>
      <c r="G35" s="39"/>
      <c r="H35" s="39"/>
    </row>
    <row r="36" spans="2:8" s="5" customFormat="1" ht="24.75" thickBot="1" x14ac:dyDescent="0.6">
      <c r="B36" s="13"/>
      <c r="C36" s="5" t="s">
        <v>45</v>
      </c>
      <c r="F36" s="58"/>
      <c r="G36" s="58"/>
      <c r="H36" s="58"/>
    </row>
    <row r="37" spans="2:8" s="5" customFormat="1" ht="24.75" thickTop="1" x14ac:dyDescent="0.55000000000000004">
      <c r="C37" s="212" t="s">
        <v>22</v>
      </c>
      <c r="D37" s="212"/>
      <c r="E37" s="212"/>
      <c r="F37" s="43" t="s">
        <v>1</v>
      </c>
      <c r="G37" s="43" t="s">
        <v>2</v>
      </c>
      <c r="H37" s="39"/>
    </row>
    <row r="38" spans="2:8" s="5" customFormat="1" ht="24" x14ac:dyDescent="0.55000000000000004">
      <c r="B38" s="5" t="s">
        <v>16</v>
      </c>
      <c r="C38" s="205" t="s">
        <v>23</v>
      </c>
      <c r="D38" s="206" t="e">
        <f>COUNTIF(#REF!,"น้อยกว่า 5 ปี")</f>
        <v>#REF!</v>
      </c>
      <c r="E38" s="207" t="s">
        <v>23</v>
      </c>
      <c r="F38" s="44">
        <v>5</v>
      </c>
      <c r="G38" s="27">
        <f>F38*100/F$42</f>
        <v>15.151515151515152</v>
      </c>
      <c r="H38" s="42"/>
    </row>
    <row r="39" spans="2:8" s="5" customFormat="1" ht="24" x14ac:dyDescent="0.55000000000000004">
      <c r="C39" s="205" t="s">
        <v>24</v>
      </c>
      <c r="D39" s="206" t="e">
        <f>COUNTIF(#REF!,"5 - 10 ปี")</f>
        <v>#REF!</v>
      </c>
      <c r="E39" s="207" t="s">
        <v>24</v>
      </c>
      <c r="F39" s="30">
        <v>3</v>
      </c>
      <c r="G39" s="27">
        <f>F39*100/F$42</f>
        <v>9.0909090909090917</v>
      </c>
      <c r="H39" s="39"/>
    </row>
    <row r="40" spans="2:8" s="5" customFormat="1" ht="24" x14ac:dyDescent="0.55000000000000004">
      <c r="C40" s="205" t="s">
        <v>70</v>
      </c>
      <c r="D40" s="206" t="e">
        <f>COUNTIF(#REF!,"11 - 15 ปี")</f>
        <v>#REF!</v>
      </c>
      <c r="E40" s="207" t="s">
        <v>70</v>
      </c>
      <c r="F40" s="30">
        <v>6</v>
      </c>
      <c r="G40" s="27">
        <f>F40*100/F$42</f>
        <v>18.181818181818183</v>
      </c>
      <c r="H40" s="63"/>
    </row>
    <row r="41" spans="2:8" s="5" customFormat="1" ht="24" x14ac:dyDescent="0.55000000000000004">
      <c r="C41" s="205" t="s">
        <v>56</v>
      </c>
      <c r="D41" s="206" t="e">
        <f>COUNTIF(#REF!,"16 ปีขึ้นไป")</f>
        <v>#REF!</v>
      </c>
      <c r="E41" s="207" t="s">
        <v>56</v>
      </c>
      <c r="F41" s="14">
        <v>19</v>
      </c>
      <c r="G41" s="15">
        <f>F41*100/F$42</f>
        <v>57.575757575757578</v>
      </c>
      <c r="H41" s="39"/>
    </row>
    <row r="42" spans="2:8" ht="24.75" thickBot="1" x14ac:dyDescent="0.6">
      <c r="C42" s="209" t="s">
        <v>3</v>
      </c>
      <c r="D42" s="210"/>
      <c r="E42" s="211"/>
      <c r="F42" s="19">
        <f>SUM(F38:F41)</f>
        <v>33</v>
      </c>
      <c r="G42" s="21">
        <f>F42*100/F$42</f>
        <v>100</v>
      </c>
      <c r="H42" s="1"/>
    </row>
    <row r="43" spans="2:8" ht="24" thickTop="1" x14ac:dyDescent="0.55000000000000004">
      <c r="D43" s="3"/>
      <c r="E43" s="3"/>
      <c r="F43" s="4"/>
      <c r="H43" s="1"/>
    </row>
    <row r="44" spans="2:8" s="5" customFormat="1" ht="24" x14ac:dyDescent="0.55000000000000004">
      <c r="B44" s="8"/>
      <c r="C44" s="5" t="s">
        <v>150</v>
      </c>
      <c r="F44" s="39"/>
      <c r="G44" s="39"/>
      <c r="H44" s="39"/>
    </row>
    <row r="45" spans="2:8" s="5" customFormat="1" ht="24" x14ac:dyDescent="0.55000000000000004">
      <c r="B45" s="5" t="s">
        <v>114</v>
      </c>
      <c r="F45" s="39"/>
      <c r="G45" s="39"/>
      <c r="H45" s="39"/>
    </row>
    <row r="46" spans="2:8" s="5" customFormat="1" ht="24" x14ac:dyDescent="0.55000000000000004">
      <c r="B46" s="5" t="s">
        <v>116</v>
      </c>
      <c r="F46" s="39"/>
      <c r="G46" s="39"/>
      <c r="H46" s="39"/>
    </row>
    <row r="47" spans="2:8" s="5" customFormat="1" ht="24" x14ac:dyDescent="0.55000000000000004">
      <c r="F47" s="39"/>
      <c r="G47" s="39"/>
      <c r="H47" s="39"/>
    </row>
  </sheetData>
  <mergeCells count="19">
    <mergeCell ref="C42:E42"/>
    <mergeCell ref="C37:E37"/>
    <mergeCell ref="C39:E39"/>
    <mergeCell ref="C41:E41"/>
    <mergeCell ref="C40:E40"/>
    <mergeCell ref="C38:E38"/>
    <mergeCell ref="B1:G1"/>
    <mergeCell ref="B5:H5"/>
    <mergeCell ref="B3:G3"/>
    <mergeCell ref="B4:G4"/>
    <mergeCell ref="C8:E8"/>
    <mergeCell ref="C23:E23"/>
    <mergeCell ref="C24:E24"/>
    <mergeCell ref="B33:G33"/>
    <mergeCell ref="C9:E9"/>
    <mergeCell ref="C10:E10"/>
    <mergeCell ref="C11:E11"/>
    <mergeCell ref="C17:E17"/>
    <mergeCell ref="C22:E22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87134-F597-44BB-96C6-3683A262900E}">
  <sheetPr>
    <tabColor rgb="FFFF0000"/>
  </sheetPr>
  <dimension ref="B1:I63"/>
  <sheetViews>
    <sheetView topLeftCell="A49" workbookViewId="0">
      <selection activeCell="A60" sqref="A60:XFD63"/>
    </sheetView>
  </sheetViews>
  <sheetFormatPr defaultRowHeight="23.25" x14ac:dyDescent="0.55000000000000004"/>
  <cols>
    <col min="1" max="1" width="4.75" style="1" customWidth="1"/>
    <col min="2" max="2" width="7.75" style="1" customWidth="1"/>
    <col min="3" max="3" width="9" style="1"/>
    <col min="4" max="4" width="15.375" style="1" customWidth="1"/>
    <col min="5" max="5" width="22.125" style="1" customWidth="1"/>
    <col min="6" max="7" width="9.125" style="1" customWidth="1"/>
    <col min="8" max="8" width="13.625" style="1" customWidth="1"/>
    <col min="9" max="256" width="9" style="1"/>
    <col min="257" max="257" width="10.875" style="1" customWidth="1"/>
    <col min="258" max="258" width="9" style="1"/>
    <col min="259" max="259" width="15.375" style="1" customWidth="1"/>
    <col min="260" max="260" width="30.875" style="1" customWidth="1"/>
    <col min="261" max="261" width="6.875" style="1" customWidth="1"/>
    <col min="262" max="262" width="7" style="1" customWidth="1"/>
    <col min="263" max="263" width="13.75" style="1" customWidth="1"/>
    <col min="264" max="512" width="9" style="1"/>
    <col min="513" max="513" width="10.875" style="1" customWidth="1"/>
    <col min="514" max="514" width="9" style="1"/>
    <col min="515" max="515" width="15.375" style="1" customWidth="1"/>
    <col min="516" max="516" width="30.875" style="1" customWidth="1"/>
    <col min="517" max="517" width="6.875" style="1" customWidth="1"/>
    <col min="518" max="518" width="7" style="1" customWidth="1"/>
    <col min="519" max="519" width="13.75" style="1" customWidth="1"/>
    <col min="520" max="768" width="9" style="1"/>
    <col min="769" max="769" width="10.875" style="1" customWidth="1"/>
    <col min="770" max="770" width="9" style="1"/>
    <col min="771" max="771" width="15.375" style="1" customWidth="1"/>
    <col min="772" max="772" width="30.875" style="1" customWidth="1"/>
    <col min="773" max="773" width="6.875" style="1" customWidth="1"/>
    <col min="774" max="774" width="7" style="1" customWidth="1"/>
    <col min="775" max="775" width="13.75" style="1" customWidth="1"/>
    <col min="776" max="1024" width="9" style="1"/>
    <col min="1025" max="1025" width="10.875" style="1" customWidth="1"/>
    <col min="1026" max="1026" width="9" style="1"/>
    <col min="1027" max="1027" width="15.375" style="1" customWidth="1"/>
    <col min="1028" max="1028" width="30.875" style="1" customWidth="1"/>
    <col min="1029" max="1029" width="6.875" style="1" customWidth="1"/>
    <col min="1030" max="1030" width="7" style="1" customWidth="1"/>
    <col min="1031" max="1031" width="13.75" style="1" customWidth="1"/>
    <col min="1032" max="1280" width="9" style="1"/>
    <col min="1281" max="1281" width="10.875" style="1" customWidth="1"/>
    <col min="1282" max="1282" width="9" style="1"/>
    <col min="1283" max="1283" width="15.375" style="1" customWidth="1"/>
    <col min="1284" max="1284" width="30.875" style="1" customWidth="1"/>
    <col min="1285" max="1285" width="6.875" style="1" customWidth="1"/>
    <col min="1286" max="1286" width="7" style="1" customWidth="1"/>
    <col min="1287" max="1287" width="13.75" style="1" customWidth="1"/>
    <col min="1288" max="1536" width="9" style="1"/>
    <col min="1537" max="1537" width="10.875" style="1" customWidth="1"/>
    <col min="1538" max="1538" width="9" style="1"/>
    <col min="1539" max="1539" width="15.375" style="1" customWidth="1"/>
    <col min="1540" max="1540" width="30.875" style="1" customWidth="1"/>
    <col min="1541" max="1541" width="6.875" style="1" customWidth="1"/>
    <col min="1542" max="1542" width="7" style="1" customWidth="1"/>
    <col min="1543" max="1543" width="13.75" style="1" customWidth="1"/>
    <col min="1544" max="1792" width="9" style="1"/>
    <col min="1793" max="1793" width="10.875" style="1" customWidth="1"/>
    <col min="1794" max="1794" width="9" style="1"/>
    <col min="1795" max="1795" width="15.375" style="1" customWidth="1"/>
    <col min="1796" max="1796" width="30.875" style="1" customWidth="1"/>
    <col min="1797" max="1797" width="6.875" style="1" customWidth="1"/>
    <col min="1798" max="1798" width="7" style="1" customWidth="1"/>
    <col min="1799" max="1799" width="13.75" style="1" customWidth="1"/>
    <col min="1800" max="2048" width="9" style="1"/>
    <col min="2049" max="2049" width="10.875" style="1" customWidth="1"/>
    <col min="2050" max="2050" width="9" style="1"/>
    <col min="2051" max="2051" width="15.375" style="1" customWidth="1"/>
    <col min="2052" max="2052" width="30.875" style="1" customWidth="1"/>
    <col min="2053" max="2053" width="6.875" style="1" customWidth="1"/>
    <col min="2054" max="2054" width="7" style="1" customWidth="1"/>
    <col min="2055" max="2055" width="13.75" style="1" customWidth="1"/>
    <col min="2056" max="2304" width="9" style="1"/>
    <col min="2305" max="2305" width="10.875" style="1" customWidth="1"/>
    <col min="2306" max="2306" width="9" style="1"/>
    <col min="2307" max="2307" width="15.375" style="1" customWidth="1"/>
    <col min="2308" max="2308" width="30.875" style="1" customWidth="1"/>
    <col min="2309" max="2309" width="6.875" style="1" customWidth="1"/>
    <col min="2310" max="2310" width="7" style="1" customWidth="1"/>
    <col min="2311" max="2311" width="13.75" style="1" customWidth="1"/>
    <col min="2312" max="2560" width="9" style="1"/>
    <col min="2561" max="2561" width="10.875" style="1" customWidth="1"/>
    <col min="2562" max="2562" width="9" style="1"/>
    <col min="2563" max="2563" width="15.375" style="1" customWidth="1"/>
    <col min="2564" max="2564" width="30.875" style="1" customWidth="1"/>
    <col min="2565" max="2565" width="6.875" style="1" customWidth="1"/>
    <col min="2566" max="2566" width="7" style="1" customWidth="1"/>
    <col min="2567" max="2567" width="13.75" style="1" customWidth="1"/>
    <col min="2568" max="2816" width="9" style="1"/>
    <col min="2817" max="2817" width="10.875" style="1" customWidth="1"/>
    <col min="2818" max="2818" width="9" style="1"/>
    <col min="2819" max="2819" width="15.375" style="1" customWidth="1"/>
    <col min="2820" max="2820" width="30.875" style="1" customWidth="1"/>
    <col min="2821" max="2821" width="6.875" style="1" customWidth="1"/>
    <col min="2822" max="2822" width="7" style="1" customWidth="1"/>
    <col min="2823" max="2823" width="13.75" style="1" customWidth="1"/>
    <col min="2824" max="3072" width="9" style="1"/>
    <col min="3073" max="3073" width="10.875" style="1" customWidth="1"/>
    <col min="3074" max="3074" width="9" style="1"/>
    <col min="3075" max="3075" width="15.375" style="1" customWidth="1"/>
    <col min="3076" max="3076" width="30.875" style="1" customWidth="1"/>
    <col min="3077" max="3077" width="6.875" style="1" customWidth="1"/>
    <col min="3078" max="3078" width="7" style="1" customWidth="1"/>
    <col min="3079" max="3079" width="13.75" style="1" customWidth="1"/>
    <col min="3080" max="3328" width="9" style="1"/>
    <col min="3329" max="3329" width="10.875" style="1" customWidth="1"/>
    <col min="3330" max="3330" width="9" style="1"/>
    <col min="3331" max="3331" width="15.375" style="1" customWidth="1"/>
    <col min="3332" max="3332" width="30.875" style="1" customWidth="1"/>
    <col min="3333" max="3333" width="6.875" style="1" customWidth="1"/>
    <col min="3334" max="3334" width="7" style="1" customWidth="1"/>
    <col min="3335" max="3335" width="13.75" style="1" customWidth="1"/>
    <col min="3336" max="3584" width="9" style="1"/>
    <col min="3585" max="3585" width="10.875" style="1" customWidth="1"/>
    <col min="3586" max="3586" width="9" style="1"/>
    <col min="3587" max="3587" width="15.375" style="1" customWidth="1"/>
    <col min="3588" max="3588" width="30.875" style="1" customWidth="1"/>
    <col min="3589" max="3589" width="6.875" style="1" customWidth="1"/>
    <col min="3590" max="3590" width="7" style="1" customWidth="1"/>
    <col min="3591" max="3591" width="13.75" style="1" customWidth="1"/>
    <col min="3592" max="3840" width="9" style="1"/>
    <col min="3841" max="3841" width="10.875" style="1" customWidth="1"/>
    <col min="3842" max="3842" width="9" style="1"/>
    <col min="3843" max="3843" width="15.375" style="1" customWidth="1"/>
    <col min="3844" max="3844" width="30.875" style="1" customWidth="1"/>
    <col min="3845" max="3845" width="6.875" style="1" customWidth="1"/>
    <col min="3846" max="3846" width="7" style="1" customWidth="1"/>
    <col min="3847" max="3847" width="13.75" style="1" customWidth="1"/>
    <col min="3848" max="4096" width="9" style="1"/>
    <col min="4097" max="4097" width="10.875" style="1" customWidth="1"/>
    <col min="4098" max="4098" width="9" style="1"/>
    <col min="4099" max="4099" width="15.375" style="1" customWidth="1"/>
    <col min="4100" max="4100" width="30.875" style="1" customWidth="1"/>
    <col min="4101" max="4101" width="6.875" style="1" customWidth="1"/>
    <col min="4102" max="4102" width="7" style="1" customWidth="1"/>
    <col min="4103" max="4103" width="13.75" style="1" customWidth="1"/>
    <col min="4104" max="4352" width="9" style="1"/>
    <col min="4353" max="4353" width="10.875" style="1" customWidth="1"/>
    <col min="4354" max="4354" width="9" style="1"/>
    <col min="4355" max="4355" width="15.375" style="1" customWidth="1"/>
    <col min="4356" max="4356" width="30.875" style="1" customWidth="1"/>
    <col min="4357" max="4357" width="6.875" style="1" customWidth="1"/>
    <col min="4358" max="4358" width="7" style="1" customWidth="1"/>
    <col min="4359" max="4359" width="13.75" style="1" customWidth="1"/>
    <col min="4360" max="4608" width="9" style="1"/>
    <col min="4609" max="4609" width="10.875" style="1" customWidth="1"/>
    <col min="4610" max="4610" width="9" style="1"/>
    <col min="4611" max="4611" width="15.375" style="1" customWidth="1"/>
    <col min="4612" max="4612" width="30.875" style="1" customWidth="1"/>
    <col min="4613" max="4613" width="6.875" style="1" customWidth="1"/>
    <col min="4614" max="4614" width="7" style="1" customWidth="1"/>
    <col min="4615" max="4615" width="13.75" style="1" customWidth="1"/>
    <col min="4616" max="4864" width="9" style="1"/>
    <col min="4865" max="4865" width="10.875" style="1" customWidth="1"/>
    <col min="4866" max="4866" width="9" style="1"/>
    <col min="4867" max="4867" width="15.375" style="1" customWidth="1"/>
    <col min="4868" max="4868" width="30.875" style="1" customWidth="1"/>
    <col min="4869" max="4869" width="6.875" style="1" customWidth="1"/>
    <col min="4870" max="4870" width="7" style="1" customWidth="1"/>
    <col min="4871" max="4871" width="13.75" style="1" customWidth="1"/>
    <col min="4872" max="5120" width="9" style="1"/>
    <col min="5121" max="5121" width="10.875" style="1" customWidth="1"/>
    <col min="5122" max="5122" width="9" style="1"/>
    <col min="5123" max="5123" width="15.375" style="1" customWidth="1"/>
    <col min="5124" max="5124" width="30.875" style="1" customWidth="1"/>
    <col min="5125" max="5125" width="6.875" style="1" customWidth="1"/>
    <col min="5126" max="5126" width="7" style="1" customWidth="1"/>
    <col min="5127" max="5127" width="13.75" style="1" customWidth="1"/>
    <col min="5128" max="5376" width="9" style="1"/>
    <col min="5377" max="5377" width="10.875" style="1" customWidth="1"/>
    <col min="5378" max="5378" width="9" style="1"/>
    <col min="5379" max="5379" width="15.375" style="1" customWidth="1"/>
    <col min="5380" max="5380" width="30.875" style="1" customWidth="1"/>
    <col min="5381" max="5381" width="6.875" style="1" customWidth="1"/>
    <col min="5382" max="5382" width="7" style="1" customWidth="1"/>
    <col min="5383" max="5383" width="13.75" style="1" customWidth="1"/>
    <col min="5384" max="5632" width="9" style="1"/>
    <col min="5633" max="5633" width="10.875" style="1" customWidth="1"/>
    <col min="5634" max="5634" width="9" style="1"/>
    <col min="5635" max="5635" width="15.375" style="1" customWidth="1"/>
    <col min="5636" max="5636" width="30.875" style="1" customWidth="1"/>
    <col min="5637" max="5637" width="6.875" style="1" customWidth="1"/>
    <col min="5638" max="5638" width="7" style="1" customWidth="1"/>
    <col min="5639" max="5639" width="13.75" style="1" customWidth="1"/>
    <col min="5640" max="5888" width="9" style="1"/>
    <col min="5889" max="5889" width="10.875" style="1" customWidth="1"/>
    <col min="5890" max="5890" width="9" style="1"/>
    <col min="5891" max="5891" width="15.375" style="1" customWidth="1"/>
    <col min="5892" max="5892" width="30.875" style="1" customWidth="1"/>
    <col min="5893" max="5893" width="6.875" style="1" customWidth="1"/>
    <col min="5894" max="5894" width="7" style="1" customWidth="1"/>
    <col min="5895" max="5895" width="13.75" style="1" customWidth="1"/>
    <col min="5896" max="6144" width="9" style="1"/>
    <col min="6145" max="6145" width="10.875" style="1" customWidth="1"/>
    <col min="6146" max="6146" width="9" style="1"/>
    <col min="6147" max="6147" width="15.375" style="1" customWidth="1"/>
    <col min="6148" max="6148" width="30.875" style="1" customWidth="1"/>
    <col min="6149" max="6149" width="6.875" style="1" customWidth="1"/>
    <col min="6150" max="6150" width="7" style="1" customWidth="1"/>
    <col min="6151" max="6151" width="13.75" style="1" customWidth="1"/>
    <col min="6152" max="6400" width="9" style="1"/>
    <col min="6401" max="6401" width="10.875" style="1" customWidth="1"/>
    <col min="6402" max="6402" width="9" style="1"/>
    <col min="6403" max="6403" width="15.375" style="1" customWidth="1"/>
    <col min="6404" max="6404" width="30.875" style="1" customWidth="1"/>
    <col min="6405" max="6405" width="6.875" style="1" customWidth="1"/>
    <col min="6406" max="6406" width="7" style="1" customWidth="1"/>
    <col min="6407" max="6407" width="13.75" style="1" customWidth="1"/>
    <col min="6408" max="6656" width="9" style="1"/>
    <col min="6657" max="6657" width="10.875" style="1" customWidth="1"/>
    <col min="6658" max="6658" width="9" style="1"/>
    <col min="6659" max="6659" width="15.375" style="1" customWidth="1"/>
    <col min="6660" max="6660" width="30.875" style="1" customWidth="1"/>
    <col min="6661" max="6661" width="6.875" style="1" customWidth="1"/>
    <col min="6662" max="6662" width="7" style="1" customWidth="1"/>
    <col min="6663" max="6663" width="13.75" style="1" customWidth="1"/>
    <col min="6664" max="6912" width="9" style="1"/>
    <col min="6913" max="6913" width="10.875" style="1" customWidth="1"/>
    <col min="6914" max="6914" width="9" style="1"/>
    <col min="6915" max="6915" width="15.375" style="1" customWidth="1"/>
    <col min="6916" max="6916" width="30.875" style="1" customWidth="1"/>
    <col min="6917" max="6917" width="6.875" style="1" customWidth="1"/>
    <col min="6918" max="6918" width="7" style="1" customWidth="1"/>
    <col min="6919" max="6919" width="13.75" style="1" customWidth="1"/>
    <col min="6920" max="7168" width="9" style="1"/>
    <col min="7169" max="7169" width="10.875" style="1" customWidth="1"/>
    <col min="7170" max="7170" width="9" style="1"/>
    <col min="7171" max="7171" width="15.375" style="1" customWidth="1"/>
    <col min="7172" max="7172" width="30.875" style="1" customWidth="1"/>
    <col min="7173" max="7173" width="6.875" style="1" customWidth="1"/>
    <col min="7174" max="7174" width="7" style="1" customWidth="1"/>
    <col min="7175" max="7175" width="13.75" style="1" customWidth="1"/>
    <col min="7176" max="7424" width="9" style="1"/>
    <col min="7425" max="7425" width="10.875" style="1" customWidth="1"/>
    <col min="7426" max="7426" width="9" style="1"/>
    <col min="7427" max="7427" width="15.375" style="1" customWidth="1"/>
    <col min="7428" max="7428" width="30.875" style="1" customWidth="1"/>
    <col min="7429" max="7429" width="6.875" style="1" customWidth="1"/>
    <col min="7430" max="7430" width="7" style="1" customWidth="1"/>
    <col min="7431" max="7431" width="13.75" style="1" customWidth="1"/>
    <col min="7432" max="7680" width="9" style="1"/>
    <col min="7681" max="7681" width="10.875" style="1" customWidth="1"/>
    <col min="7682" max="7682" width="9" style="1"/>
    <col min="7683" max="7683" width="15.375" style="1" customWidth="1"/>
    <col min="7684" max="7684" width="30.875" style="1" customWidth="1"/>
    <col min="7685" max="7685" width="6.875" style="1" customWidth="1"/>
    <col min="7686" max="7686" width="7" style="1" customWidth="1"/>
    <col min="7687" max="7687" width="13.75" style="1" customWidth="1"/>
    <col min="7688" max="7936" width="9" style="1"/>
    <col min="7937" max="7937" width="10.875" style="1" customWidth="1"/>
    <col min="7938" max="7938" width="9" style="1"/>
    <col min="7939" max="7939" width="15.375" style="1" customWidth="1"/>
    <col min="7940" max="7940" width="30.875" style="1" customWidth="1"/>
    <col min="7941" max="7941" width="6.875" style="1" customWidth="1"/>
    <col min="7942" max="7942" width="7" style="1" customWidth="1"/>
    <col min="7943" max="7943" width="13.75" style="1" customWidth="1"/>
    <col min="7944" max="8192" width="9" style="1"/>
    <col min="8193" max="8193" width="10.875" style="1" customWidth="1"/>
    <col min="8194" max="8194" width="9" style="1"/>
    <col min="8195" max="8195" width="15.375" style="1" customWidth="1"/>
    <col min="8196" max="8196" width="30.875" style="1" customWidth="1"/>
    <col min="8197" max="8197" width="6.875" style="1" customWidth="1"/>
    <col min="8198" max="8198" width="7" style="1" customWidth="1"/>
    <col min="8199" max="8199" width="13.75" style="1" customWidth="1"/>
    <col min="8200" max="8448" width="9" style="1"/>
    <col min="8449" max="8449" width="10.875" style="1" customWidth="1"/>
    <col min="8450" max="8450" width="9" style="1"/>
    <col min="8451" max="8451" width="15.375" style="1" customWidth="1"/>
    <col min="8452" max="8452" width="30.875" style="1" customWidth="1"/>
    <col min="8453" max="8453" width="6.875" style="1" customWidth="1"/>
    <col min="8454" max="8454" width="7" style="1" customWidth="1"/>
    <col min="8455" max="8455" width="13.75" style="1" customWidth="1"/>
    <col min="8456" max="8704" width="9" style="1"/>
    <col min="8705" max="8705" width="10.875" style="1" customWidth="1"/>
    <col min="8706" max="8706" width="9" style="1"/>
    <col min="8707" max="8707" width="15.375" style="1" customWidth="1"/>
    <col min="8708" max="8708" width="30.875" style="1" customWidth="1"/>
    <col min="8709" max="8709" width="6.875" style="1" customWidth="1"/>
    <col min="8710" max="8710" width="7" style="1" customWidth="1"/>
    <col min="8711" max="8711" width="13.75" style="1" customWidth="1"/>
    <col min="8712" max="8960" width="9" style="1"/>
    <col min="8961" max="8961" width="10.875" style="1" customWidth="1"/>
    <col min="8962" max="8962" width="9" style="1"/>
    <col min="8963" max="8963" width="15.375" style="1" customWidth="1"/>
    <col min="8964" max="8964" width="30.875" style="1" customWidth="1"/>
    <col min="8965" max="8965" width="6.875" style="1" customWidth="1"/>
    <col min="8966" max="8966" width="7" style="1" customWidth="1"/>
    <col min="8967" max="8967" width="13.75" style="1" customWidth="1"/>
    <col min="8968" max="9216" width="9" style="1"/>
    <col min="9217" max="9217" width="10.875" style="1" customWidth="1"/>
    <col min="9218" max="9218" width="9" style="1"/>
    <col min="9219" max="9219" width="15.375" style="1" customWidth="1"/>
    <col min="9220" max="9220" width="30.875" style="1" customWidth="1"/>
    <col min="9221" max="9221" width="6.875" style="1" customWidth="1"/>
    <col min="9222" max="9222" width="7" style="1" customWidth="1"/>
    <col min="9223" max="9223" width="13.75" style="1" customWidth="1"/>
    <col min="9224" max="9472" width="9" style="1"/>
    <col min="9473" max="9473" width="10.875" style="1" customWidth="1"/>
    <col min="9474" max="9474" width="9" style="1"/>
    <col min="9475" max="9475" width="15.375" style="1" customWidth="1"/>
    <col min="9476" max="9476" width="30.875" style="1" customWidth="1"/>
    <col min="9477" max="9477" width="6.875" style="1" customWidth="1"/>
    <col min="9478" max="9478" width="7" style="1" customWidth="1"/>
    <col min="9479" max="9479" width="13.75" style="1" customWidth="1"/>
    <col min="9480" max="9728" width="9" style="1"/>
    <col min="9729" max="9729" width="10.875" style="1" customWidth="1"/>
    <col min="9730" max="9730" width="9" style="1"/>
    <col min="9731" max="9731" width="15.375" style="1" customWidth="1"/>
    <col min="9732" max="9732" width="30.875" style="1" customWidth="1"/>
    <col min="9733" max="9733" width="6.875" style="1" customWidth="1"/>
    <col min="9734" max="9734" width="7" style="1" customWidth="1"/>
    <col min="9735" max="9735" width="13.75" style="1" customWidth="1"/>
    <col min="9736" max="9984" width="9" style="1"/>
    <col min="9985" max="9985" width="10.875" style="1" customWidth="1"/>
    <col min="9986" max="9986" width="9" style="1"/>
    <col min="9987" max="9987" width="15.375" style="1" customWidth="1"/>
    <col min="9988" max="9988" width="30.875" style="1" customWidth="1"/>
    <col min="9989" max="9989" width="6.875" style="1" customWidth="1"/>
    <col min="9990" max="9990" width="7" style="1" customWidth="1"/>
    <col min="9991" max="9991" width="13.75" style="1" customWidth="1"/>
    <col min="9992" max="10240" width="9" style="1"/>
    <col min="10241" max="10241" width="10.875" style="1" customWidth="1"/>
    <col min="10242" max="10242" width="9" style="1"/>
    <col min="10243" max="10243" width="15.375" style="1" customWidth="1"/>
    <col min="10244" max="10244" width="30.875" style="1" customWidth="1"/>
    <col min="10245" max="10245" width="6.875" style="1" customWidth="1"/>
    <col min="10246" max="10246" width="7" style="1" customWidth="1"/>
    <col min="10247" max="10247" width="13.75" style="1" customWidth="1"/>
    <col min="10248" max="10496" width="9" style="1"/>
    <col min="10497" max="10497" width="10.875" style="1" customWidth="1"/>
    <col min="10498" max="10498" width="9" style="1"/>
    <col min="10499" max="10499" width="15.375" style="1" customWidth="1"/>
    <col min="10500" max="10500" width="30.875" style="1" customWidth="1"/>
    <col min="10501" max="10501" width="6.875" style="1" customWidth="1"/>
    <col min="10502" max="10502" width="7" style="1" customWidth="1"/>
    <col min="10503" max="10503" width="13.75" style="1" customWidth="1"/>
    <col min="10504" max="10752" width="9" style="1"/>
    <col min="10753" max="10753" width="10.875" style="1" customWidth="1"/>
    <col min="10754" max="10754" width="9" style="1"/>
    <col min="10755" max="10755" width="15.375" style="1" customWidth="1"/>
    <col min="10756" max="10756" width="30.875" style="1" customWidth="1"/>
    <col min="10757" max="10757" width="6.875" style="1" customWidth="1"/>
    <col min="10758" max="10758" width="7" style="1" customWidth="1"/>
    <col min="10759" max="10759" width="13.75" style="1" customWidth="1"/>
    <col min="10760" max="11008" width="9" style="1"/>
    <col min="11009" max="11009" width="10.875" style="1" customWidth="1"/>
    <col min="11010" max="11010" width="9" style="1"/>
    <col min="11011" max="11011" width="15.375" style="1" customWidth="1"/>
    <col min="11012" max="11012" width="30.875" style="1" customWidth="1"/>
    <col min="11013" max="11013" width="6.875" style="1" customWidth="1"/>
    <col min="11014" max="11014" width="7" style="1" customWidth="1"/>
    <col min="11015" max="11015" width="13.75" style="1" customWidth="1"/>
    <col min="11016" max="11264" width="9" style="1"/>
    <col min="11265" max="11265" width="10.875" style="1" customWidth="1"/>
    <col min="11266" max="11266" width="9" style="1"/>
    <col min="11267" max="11267" width="15.375" style="1" customWidth="1"/>
    <col min="11268" max="11268" width="30.875" style="1" customWidth="1"/>
    <col min="11269" max="11269" width="6.875" style="1" customWidth="1"/>
    <col min="11270" max="11270" width="7" style="1" customWidth="1"/>
    <col min="11271" max="11271" width="13.75" style="1" customWidth="1"/>
    <col min="11272" max="11520" width="9" style="1"/>
    <col min="11521" max="11521" width="10.875" style="1" customWidth="1"/>
    <col min="11522" max="11522" width="9" style="1"/>
    <col min="11523" max="11523" width="15.375" style="1" customWidth="1"/>
    <col min="11524" max="11524" width="30.875" style="1" customWidth="1"/>
    <col min="11525" max="11525" width="6.875" style="1" customWidth="1"/>
    <col min="11526" max="11526" width="7" style="1" customWidth="1"/>
    <col min="11527" max="11527" width="13.75" style="1" customWidth="1"/>
    <col min="11528" max="11776" width="9" style="1"/>
    <col min="11777" max="11777" width="10.875" style="1" customWidth="1"/>
    <col min="11778" max="11778" width="9" style="1"/>
    <col min="11779" max="11779" width="15.375" style="1" customWidth="1"/>
    <col min="11780" max="11780" width="30.875" style="1" customWidth="1"/>
    <col min="11781" max="11781" width="6.875" style="1" customWidth="1"/>
    <col min="11782" max="11782" width="7" style="1" customWidth="1"/>
    <col min="11783" max="11783" width="13.75" style="1" customWidth="1"/>
    <col min="11784" max="12032" width="9" style="1"/>
    <col min="12033" max="12033" width="10.875" style="1" customWidth="1"/>
    <col min="12034" max="12034" width="9" style="1"/>
    <col min="12035" max="12035" width="15.375" style="1" customWidth="1"/>
    <col min="12036" max="12036" width="30.875" style="1" customWidth="1"/>
    <col min="12037" max="12037" width="6.875" style="1" customWidth="1"/>
    <col min="12038" max="12038" width="7" style="1" customWidth="1"/>
    <col min="12039" max="12039" width="13.75" style="1" customWidth="1"/>
    <col min="12040" max="12288" width="9" style="1"/>
    <col min="12289" max="12289" width="10.875" style="1" customWidth="1"/>
    <col min="12290" max="12290" width="9" style="1"/>
    <col min="12291" max="12291" width="15.375" style="1" customWidth="1"/>
    <col min="12292" max="12292" width="30.875" style="1" customWidth="1"/>
    <col min="12293" max="12293" width="6.875" style="1" customWidth="1"/>
    <col min="12294" max="12294" width="7" style="1" customWidth="1"/>
    <col min="12295" max="12295" width="13.75" style="1" customWidth="1"/>
    <col min="12296" max="12544" width="9" style="1"/>
    <col min="12545" max="12545" width="10.875" style="1" customWidth="1"/>
    <col min="12546" max="12546" width="9" style="1"/>
    <col min="12547" max="12547" width="15.375" style="1" customWidth="1"/>
    <col min="12548" max="12548" width="30.875" style="1" customWidth="1"/>
    <col min="12549" max="12549" width="6.875" style="1" customWidth="1"/>
    <col min="12550" max="12550" width="7" style="1" customWidth="1"/>
    <col min="12551" max="12551" width="13.75" style="1" customWidth="1"/>
    <col min="12552" max="12800" width="9" style="1"/>
    <col min="12801" max="12801" width="10.875" style="1" customWidth="1"/>
    <col min="12802" max="12802" width="9" style="1"/>
    <col min="12803" max="12803" width="15.375" style="1" customWidth="1"/>
    <col min="12804" max="12804" width="30.875" style="1" customWidth="1"/>
    <col min="12805" max="12805" width="6.875" style="1" customWidth="1"/>
    <col min="12806" max="12806" width="7" style="1" customWidth="1"/>
    <col min="12807" max="12807" width="13.75" style="1" customWidth="1"/>
    <col min="12808" max="13056" width="9" style="1"/>
    <col min="13057" max="13057" width="10.875" style="1" customWidth="1"/>
    <col min="13058" max="13058" width="9" style="1"/>
    <col min="13059" max="13059" width="15.375" style="1" customWidth="1"/>
    <col min="13060" max="13060" width="30.875" style="1" customWidth="1"/>
    <col min="13061" max="13061" width="6.875" style="1" customWidth="1"/>
    <col min="13062" max="13062" width="7" style="1" customWidth="1"/>
    <col min="13063" max="13063" width="13.75" style="1" customWidth="1"/>
    <col min="13064" max="13312" width="9" style="1"/>
    <col min="13313" max="13313" width="10.875" style="1" customWidth="1"/>
    <col min="13314" max="13314" width="9" style="1"/>
    <col min="13315" max="13315" width="15.375" style="1" customWidth="1"/>
    <col min="13316" max="13316" width="30.875" style="1" customWidth="1"/>
    <col min="13317" max="13317" width="6.875" style="1" customWidth="1"/>
    <col min="13318" max="13318" width="7" style="1" customWidth="1"/>
    <col min="13319" max="13319" width="13.75" style="1" customWidth="1"/>
    <col min="13320" max="13568" width="9" style="1"/>
    <col min="13569" max="13569" width="10.875" style="1" customWidth="1"/>
    <col min="13570" max="13570" width="9" style="1"/>
    <col min="13571" max="13571" width="15.375" style="1" customWidth="1"/>
    <col min="13572" max="13572" width="30.875" style="1" customWidth="1"/>
    <col min="13573" max="13573" width="6.875" style="1" customWidth="1"/>
    <col min="13574" max="13574" width="7" style="1" customWidth="1"/>
    <col min="13575" max="13575" width="13.75" style="1" customWidth="1"/>
    <col min="13576" max="13824" width="9" style="1"/>
    <col min="13825" max="13825" width="10.875" style="1" customWidth="1"/>
    <col min="13826" max="13826" width="9" style="1"/>
    <col min="13827" max="13827" width="15.375" style="1" customWidth="1"/>
    <col min="13828" max="13828" width="30.875" style="1" customWidth="1"/>
    <col min="13829" max="13829" width="6.875" style="1" customWidth="1"/>
    <col min="13830" max="13830" width="7" style="1" customWidth="1"/>
    <col min="13831" max="13831" width="13.75" style="1" customWidth="1"/>
    <col min="13832" max="14080" width="9" style="1"/>
    <col min="14081" max="14081" width="10.875" style="1" customWidth="1"/>
    <col min="14082" max="14082" width="9" style="1"/>
    <col min="14083" max="14083" width="15.375" style="1" customWidth="1"/>
    <col min="14084" max="14084" width="30.875" style="1" customWidth="1"/>
    <col min="14085" max="14085" width="6.875" style="1" customWidth="1"/>
    <col min="14086" max="14086" width="7" style="1" customWidth="1"/>
    <col min="14087" max="14087" width="13.75" style="1" customWidth="1"/>
    <col min="14088" max="14336" width="9" style="1"/>
    <col min="14337" max="14337" width="10.875" style="1" customWidth="1"/>
    <col min="14338" max="14338" width="9" style="1"/>
    <col min="14339" max="14339" width="15.375" style="1" customWidth="1"/>
    <col min="14340" max="14340" width="30.875" style="1" customWidth="1"/>
    <col min="14341" max="14341" width="6.875" style="1" customWidth="1"/>
    <col min="14342" max="14342" width="7" style="1" customWidth="1"/>
    <col min="14343" max="14343" width="13.75" style="1" customWidth="1"/>
    <col min="14344" max="14592" width="9" style="1"/>
    <col min="14593" max="14593" width="10.875" style="1" customWidth="1"/>
    <col min="14594" max="14594" width="9" style="1"/>
    <col min="14595" max="14595" width="15.375" style="1" customWidth="1"/>
    <col min="14596" max="14596" width="30.875" style="1" customWidth="1"/>
    <col min="14597" max="14597" width="6.875" style="1" customWidth="1"/>
    <col min="14598" max="14598" width="7" style="1" customWidth="1"/>
    <col min="14599" max="14599" width="13.75" style="1" customWidth="1"/>
    <col min="14600" max="14848" width="9" style="1"/>
    <col min="14849" max="14849" width="10.875" style="1" customWidth="1"/>
    <col min="14850" max="14850" width="9" style="1"/>
    <col min="14851" max="14851" width="15.375" style="1" customWidth="1"/>
    <col min="14852" max="14852" width="30.875" style="1" customWidth="1"/>
    <col min="14853" max="14853" width="6.875" style="1" customWidth="1"/>
    <col min="14854" max="14854" width="7" style="1" customWidth="1"/>
    <col min="14855" max="14855" width="13.75" style="1" customWidth="1"/>
    <col min="14856" max="15104" width="9" style="1"/>
    <col min="15105" max="15105" width="10.875" style="1" customWidth="1"/>
    <col min="15106" max="15106" width="9" style="1"/>
    <col min="15107" max="15107" width="15.375" style="1" customWidth="1"/>
    <col min="15108" max="15108" width="30.875" style="1" customWidth="1"/>
    <col min="15109" max="15109" width="6.875" style="1" customWidth="1"/>
    <col min="15110" max="15110" width="7" style="1" customWidth="1"/>
    <col min="15111" max="15111" width="13.75" style="1" customWidth="1"/>
    <col min="15112" max="15360" width="9" style="1"/>
    <col min="15361" max="15361" width="10.875" style="1" customWidth="1"/>
    <col min="15362" max="15362" width="9" style="1"/>
    <col min="15363" max="15363" width="15.375" style="1" customWidth="1"/>
    <col min="15364" max="15364" width="30.875" style="1" customWidth="1"/>
    <col min="15365" max="15365" width="6.875" style="1" customWidth="1"/>
    <col min="15366" max="15366" width="7" style="1" customWidth="1"/>
    <col min="15367" max="15367" width="13.75" style="1" customWidth="1"/>
    <col min="15368" max="15616" width="9" style="1"/>
    <col min="15617" max="15617" width="10.875" style="1" customWidth="1"/>
    <col min="15618" max="15618" width="9" style="1"/>
    <col min="15619" max="15619" width="15.375" style="1" customWidth="1"/>
    <col min="15620" max="15620" width="30.875" style="1" customWidth="1"/>
    <col min="15621" max="15621" width="6.875" style="1" customWidth="1"/>
    <col min="15622" max="15622" width="7" style="1" customWidth="1"/>
    <col min="15623" max="15623" width="13.75" style="1" customWidth="1"/>
    <col min="15624" max="15872" width="9" style="1"/>
    <col min="15873" max="15873" width="10.875" style="1" customWidth="1"/>
    <col min="15874" max="15874" width="9" style="1"/>
    <col min="15875" max="15875" width="15.375" style="1" customWidth="1"/>
    <col min="15876" max="15876" width="30.875" style="1" customWidth="1"/>
    <col min="15877" max="15877" width="6.875" style="1" customWidth="1"/>
    <col min="15878" max="15878" width="7" style="1" customWidth="1"/>
    <col min="15879" max="15879" width="13.75" style="1" customWidth="1"/>
    <col min="15880" max="16128" width="9" style="1"/>
    <col min="16129" max="16129" width="10.875" style="1" customWidth="1"/>
    <col min="16130" max="16130" width="9" style="1"/>
    <col min="16131" max="16131" width="15.375" style="1" customWidth="1"/>
    <col min="16132" max="16132" width="30.875" style="1" customWidth="1"/>
    <col min="16133" max="16133" width="6.875" style="1" customWidth="1"/>
    <col min="16134" max="16134" width="7" style="1" customWidth="1"/>
    <col min="16135" max="16135" width="13.75" style="1" customWidth="1"/>
    <col min="16136" max="16384" width="9" style="1"/>
  </cols>
  <sheetData>
    <row r="1" spans="2:9" ht="24" x14ac:dyDescent="0.55000000000000004">
      <c r="B1" s="234" t="s">
        <v>210</v>
      </c>
      <c r="C1" s="234"/>
      <c r="D1" s="234"/>
      <c r="E1" s="234"/>
      <c r="F1" s="234"/>
      <c r="G1" s="234"/>
    </row>
    <row r="2" spans="2:9" s="46" customFormat="1" x14ac:dyDescent="0.55000000000000004">
      <c r="B2" s="148"/>
      <c r="C2" s="148"/>
      <c r="D2" s="148"/>
      <c r="E2" s="148"/>
      <c r="F2" s="148"/>
      <c r="G2" s="148"/>
    </row>
    <row r="3" spans="2:9" s="46" customFormat="1" ht="24" thickBot="1" x14ac:dyDescent="0.6">
      <c r="B3" s="47" t="s">
        <v>161</v>
      </c>
    </row>
    <row r="4" spans="2:9" s="46" customFormat="1" ht="20.25" customHeight="1" thickTop="1" x14ac:dyDescent="0.55000000000000004">
      <c r="B4" s="217" t="s">
        <v>4</v>
      </c>
      <c r="C4" s="218"/>
      <c r="D4" s="218"/>
      <c r="E4" s="219"/>
      <c r="F4" s="217" t="s">
        <v>170</v>
      </c>
      <c r="G4" s="219"/>
      <c r="H4" s="214" t="s">
        <v>6</v>
      </c>
    </row>
    <row r="5" spans="2:9" s="46" customFormat="1" ht="20.25" customHeight="1" x14ac:dyDescent="0.55000000000000004">
      <c r="B5" s="220"/>
      <c r="C5" s="221"/>
      <c r="D5" s="221"/>
      <c r="E5" s="222"/>
      <c r="F5" s="226"/>
      <c r="G5" s="227"/>
      <c r="H5" s="215"/>
    </row>
    <row r="6" spans="2:9" s="46" customFormat="1" ht="24" thickBot="1" x14ac:dyDescent="0.6">
      <c r="B6" s="223"/>
      <c r="C6" s="224"/>
      <c r="D6" s="224"/>
      <c r="E6" s="225"/>
      <c r="F6" s="130"/>
      <c r="G6" s="149" t="s">
        <v>5</v>
      </c>
      <c r="H6" s="216"/>
    </row>
    <row r="7" spans="2:9" s="46" customFormat="1" ht="21.75" customHeight="1" thickTop="1" x14ac:dyDescent="0.55000000000000004">
      <c r="B7" s="228" t="s">
        <v>26</v>
      </c>
      <c r="C7" s="229"/>
      <c r="D7" s="229"/>
      <c r="E7" s="230"/>
      <c r="F7" s="132">
        <f>DATA!H35</f>
        <v>3.9696969696969697</v>
      </c>
      <c r="G7" s="133">
        <f>DATA!H36</f>
        <v>1.0453721970202916</v>
      </c>
      <c r="H7" s="180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9" s="46" customFormat="1" ht="21.75" customHeight="1" x14ac:dyDescent="0.55000000000000004">
      <c r="B8" s="228" t="s">
        <v>80</v>
      </c>
      <c r="C8" s="229"/>
      <c r="D8" s="229"/>
      <c r="E8" s="230"/>
      <c r="F8" s="134">
        <f>DATA!I35</f>
        <v>3.606060606060606</v>
      </c>
      <c r="G8" s="134">
        <f>DATA!I36</f>
        <v>0.86383570267274845</v>
      </c>
      <c r="H8" s="181" t="str">
        <f t="shared" ref="H8:H10" si="0">IF(F8&gt;4.5,"มากที่สุด",IF(F8&gt;3.5,"มาก",IF(F8&gt;2.5,"ปานกลาง",IF(F8&gt;1.5,"น้อย",IF(F8&lt;=1.5,"น้อยที่สุด")))))</f>
        <v>มาก</v>
      </c>
    </row>
    <row r="9" spans="2:9" s="46" customFormat="1" ht="21.75" customHeight="1" x14ac:dyDescent="0.55000000000000004">
      <c r="B9" s="55" t="s">
        <v>81</v>
      </c>
      <c r="C9" s="154"/>
      <c r="D9" s="154"/>
      <c r="E9" s="155"/>
      <c r="F9" s="134">
        <f>DATA!J35</f>
        <v>3.8787878787878789</v>
      </c>
      <c r="G9" s="134">
        <f>DATA!J36</f>
        <v>0.92728015445629186</v>
      </c>
      <c r="H9" s="181" t="str">
        <f t="shared" si="0"/>
        <v>มาก</v>
      </c>
    </row>
    <row r="10" spans="2:9" s="46" customFormat="1" ht="21.75" customHeight="1" x14ac:dyDescent="0.55000000000000004">
      <c r="B10" s="55" t="s">
        <v>82</v>
      </c>
      <c r="C10" s="55"/>
      <c r="D10" s="55"/>
      <c r="E10" s="55"/>
      <c r="F10" s="51">
        <f>DATA!K35</f>
        <v>3.8181818181818183</v>
      </c>
      <c r="G10" s="51">
        <f>DATA!K36</f>
        <v>0.84611411222664978</v>
      </c>
      <c r="H10" s="181" t="str">
        <f t="shared" si="0"/>
        <v>มาก</v>
      </c>
    </row>
    <row r="11" spans="2:9" s="46" customFormat="1" ht="21.75" customHeight="1" x14ac:dyDescent="0.55000000000000004">
      <c r="B11" s="231" t="s">
        <v>84</v>
      </c>
      <c r="C11" s="232"/>
      <c r="D11" s="232"/>
      <c r="E11" s="233"/>
      <c r="F11" s="135">
        <f>DATA!K38</f>
        <v>3.8181818181818183</v>
      </c>
      <c r="G11" s="135">
        <f>DATA!K37</f>
        <v>0.92313919966437086</v>
      </c>
      <c r="H11" s="182" t="str">
        <f>IF(F11&gt;4.5,"มากที่สุด",IF(F11&gt;3.5,"มาก",IF(F11&gt;2.5,"ปานกลาง",IF(F11&gt;1.5,"น้อย",IF(F11&lt;=1.5,"น้อยที่สุด")))))</f>
        <v>มาก</v>
      </c>
      <c r="I11" s="57"/>
    </row>
    <row r="12" spans="2:9" s="9" customFormat="1" ht="24" x14ac:dyDescent="0.55000000000000004">
      <c r="B12" s="150"/>
      <c r="C12" s="150"/>
      <c r="D12" s="150"/>
      <c r="E12" s="150"/>
      <c r="F12" s="150"/>
      <c r="G12" s="150"/>
      <c r="H12" s="178"/>
    </row>
    <row r="13" spans="2:9" s="5" customFormat="1" ht="24" x14ac:dyDescent="0.55000000000000004">
      <c r="B13" s="16"/>
      <c r="C13" s="213" t="s">
        <v>230</v>
      </c>
      <c r="D13" s="213"/>
      <c r="E13" s="213"/>
      <c r="F13" s="213"/>
      <c r="G13" s="213"/>
      <c r="H13" s="213"/>
    </row>
    <row r="14" spans="2:9" s="5" customFormat="1" ht="24" x14ac:dyDescent="0.55000000000000004">
      <c r="B14" s="213" t="s">
        <v>244</v>
      </c>
      <c r="C14" s="213"/>
      <c r="D14" s="213"/>
      <c r="E14" s="213"/>
      <c r="F14" s="213"/>
      <c r="G14" s="213"/>
    </row>
    <row r="15" spans="2:9" s="5" customFormat="1" ht="24" x14ac:dyDescent="0.55000000000000004">
      <c r="B15" s="20" t="s">
        <v>245</v>
      </c>
      <c r="C15" s="20"/>
      <c r="D15" s="20"/>
      <c r="E15" s="20"/>
      <c r="F15" s="20"/>
      <c r="G15" s="20"/>
      <c r="H15" s="20"/>
    </row>
    <row r="16" spans="2:9" s="5" customFormat="1" ht="24" x14ac:dyDescent="0.55000000000000004">
      <c r="B16" s="151" t="s">
        <v>246</v>
      </c>
      <c r="C16" s="152"/>
      <c r="D16" s="152"/>
      <c r="E16" s="152"/>
      <c r="F16" s="152"/>
      <c r="G16" s="152"/>
    </row>
    <row r="17" spans="2:9" s="9" customFormat="1" ht="24" x14ac:dyDescent="0.55000000000000004">
      <c r="H17" s="5"/>
      <c r="I17" s="5"/>
    </row>
    <row r="18" spans="2:9" s="46" customFormat="1" ht="24" thickBot="1" x14ac:dyDescent="0.6">
      <c r="B18" s="47" t="s">
        <v>162</v>
      </c>
    </row>
    <row r="19" spans="2:9" s="46" customFormat="1" ht="20.25" customHeight="1" thickTop="1" x14ac:dyDescent="0.55000000000000004">
      <c r="B19" s="217" t="s">
        <v>4</v>
      </c>
      <c r="C19" s="218"/>
      <c r="D19" s="218"/>
      <c r="E19" s="219"/>
      <c r="F19" s="217" t="s">
        <v>170</v>
      </c>
      <c r="G19" s="219"/>
      <c r="H19" s="214" t="s">
        <v>6</v>
      </c>
    </row>
    <row r="20" spans="2:9" s="46" customFormat="1" ht="20.25" customHeight="1" x14ac:dyDescent="0.55000000000000004">
      <c r="B20" s="220"/>
      <c r="C20" s="221"/>
      <c r="D20" s="221"/>
      <c r="E20" s="222"/>
      <c r="F20" s="226"/>
      <c r="G20" s="227"/>
      <c r="H20" s="215"/>
    </row>
    <row r="21" spans="2:9" s="46" customFormat="1" ht="24" thickBot="1" x14ac:dyDescent="0.6">
      <c r="B21" s="223"/>
      <c r="C21" s="224"/>
      <c r="D21" s="224"/>
      <c r="E21" s="225"/>
      <c r="F21" s="130"/>
      <c r="G21" s="149" t="s">
        <v>5</v>
      </c>
      <c r="H21" s="216"/>
    </row>
    <row r="22" spans="2:9" s="46" customFormat="1" ht="21.75" customHeight="1" thickTop="1" x14ac:dyDescent="0.55000000000000004">
      <c r="B22" s="228" t="s">
        <v>87</v>
      </c>
      <c r="C22" s="229"/>
      <c r="D22" s="229"/>
      <c r="E22" s="230"/>
      <c r="F22" s="132">
        <f>DATA!L35</f>
        <v>4.2727272727272725</v>
      </c>
      <c r="G22" s="133">
        <f>DATA!L36</f>
        <v>0.67419986246324115</v>
      </c>
      <c r="H22" s="180" t="str">
        <f>IF(F22&gt;4.5,"มากที่สุด",IF(F22&gt;3.5,"มาก",IF(F22&gt;2.5,"ปานกลาง",IF(F22&gt;1.5,"น้อย",IF(F22&lt;=1.5,"น้อยที่สุด")))))</f>
        <v>มาก</v>
      </c>
    </row>
    <row r="23" spans="2:9" s="46" customFormat="1" ht="21.75" customHeight="1" x14ac:dyDescent="0.55000000000000004">
      <c r="B23" s="228" t="s">
        <v>88</v>
      </c>
      <c r="C23" s="229"/>
      <c r="D23" s="229"/>
      <c r="E23" s="230"/>
      <c r="F23" s="134">
        <f>DATA!M35</f>
        <v>4.3030303030303028</v>
      </c>
      <c r="G23" s="134">
        <f>DATA!M36</f>
        <v>0.683961278365253</v>
      </c>
      <c r="H23" s="181" t="str">
        <f t="shared" ref="H23" si="1">IF(F23&gt;4.5,"มากที่สุด",IF(F23&gt;3.5,"มาก",IF(F23&gt;2.5,"ปานกลาง",IF(F23&gt;1.5,"น้อย",IF(F23&lt;=1.5,"น้อยที่สุด")))))</f>
        <v>มาก</v>
      </c>
    </row>
    <row r="24" spans="2:9" s="46" customFormat="1" ht="21.75" customHeight="1" x14ac:dyDescent="0.55000000000000004">
      <c r="B24" s="231" t="s">
        <v>85</v>
      </c>
      <c r="C24" s="232"/>
      <c r="D24" s="232"/>
      <c r="E24" s="233"/>
      <c r="F24" s="135">
        <f>DATA!M38</f>
        <v>4.2878787878787881</v>
      </c>
      <c r="G24" s="135">
        <f>DATA!M37</f>
        <v>0.67402696853490507</v>
      </c>
      <c r="H24" s="183" t="str">
        <f>IF(F24&gt;4.5,"มากที่สุด",IF(F24&gt;3.5,"มาก",IF(F24&gt;2.5,"ปานกลาง",IF(F24&gt;1.5,"น้อย",IF(F24&lt;=1.5,"น้อยที่สุด")))))</f>
        <v>มาก</v>
      </c>
      <c r="I24" s="57"/>
    </row>
    <row r="25" spans="2:9" s="9" customFormat="1" ht="24" x14ac:dyDescent="0.55000000000000004">
      <c r="B25" s="150"/>
      <c r="C25" s="150"/>
      <c r="D25" s="150"/>
      <c r="E25" s="150"/>
      <c r="F25" s="150"/>
      <c r="G25" s="150"/>
      <c r="H25" s="178"/>
      <c r="I25" s="178"/>
    </row>
    <row r="26" spans="2:9" s="5" customFormat="1" ht="24" x14ac:dyDescent="0.55000000000000004">
      <c r="B26" s="16"/>
      <c r="C26" s="186" t="s">
        <v>231</v>
      </c>
      <c r="D26" s="186"/>
      <c r="E26" s="186"/>
      <c r="F26" s="186"/>
      <c r="G26" s="186"/>
      <c r="H26" s="186"/>
    </row>
    <row r="27" spans="2:9" s="5" customFormat="1" ht="24" x14ac:dyDescent="0.55000000000000004">
      <c r="B27" s="213" t="s">
        <v>247</v>
      </c>
      <c r="C27" s="213"/>
      <c r="D27" s="213"/>
      <c r="E27" s="213"/>
      <c r="F27" s="213"/>
      <c r="G27" s="213"/>
    </row>
    <row r="28" spans="2:9" s="5" customFormat="1" ht="24" x14ac:dyDescent="0.55000000000000004">
      <c r="B28" s="20" t="s">
        <v>232</v>
      </c>
      <c r="C28" s="187"/>
      <c r="D28" s="187"/>
      <c r="E28" s="187"/>
      <c r="F28" s="187"/>
      <c r="G28" s="187"/>
    </row>
    <row r="29" spans="2:9" s="5" customFormat="1" ht="24" x14ac:dyDescent="0.55000000000000004">
      <c r="B29" s="151" t="s">
        <v>252</v>
      </c>
      <c r="C29" s="152"/>
      <c r="D29" s="152"/>
      <c r="E29" s="152"/>
      <c r="F29" s="152"/>
      <c r="G29" s="152"/>
    </row>
    <row r="30" spans="2:9" s="5" customFormat="1" ht="24" x14ac:dyDescent="0.55000000000000004">
      <c r="B30" s="213" t="s">
        <v>251</v>
      </c>
      <c r="C30" s="213"/>
      <c r="D30" s="213"/>
      <c r="E30" s="213"/>
      <c r="F30" s="213"/>
      <c r="G30" s="213"/>
    </row>
    <row r="31" spans="2:9" s="5" customFormat="1" ht="24" x14ac:dyDescent="0.55000000000000004"/>
    <row r="32" spans="2:9" s="5" customFormat="1" ht="24" x14ac:dyDescent="0.55000000000000004"/>
    <row r="33" spans="2:9" s="5" customFormat="1" ht="24" x14ac:dyDescent="0.55000000000000004"/>
    <row r="34" spans="2:9" s="5" customFormat="1" ht="24" x14ac:dyDescent="0.55000000000000004"/>
    <row r="35" spans="2:9" s="5" customFormat="1" ht="24" x14ac:dyDescent="0.55000000000000004"/>
    <row r="36" spans="2:9" s="7" customFormat="1" ht="24" x14ac:dyDescent="0.55000000000000004">
      <c r="B36" s="234" t="s">
        <v>107</v>
      </c>
      <c r="C36" s="234"/>
      <c r="D36" s="234"/>
      <c r="E36" s="234"/>
      <c r="F36" s="234"/>
      <c r="G36" s="234"/>
    </row>
    <row r="37" spans="2:9" s="7" customFormat="1" ht="24" x14ac:dyDescent="0.55000000000000004">
      <c r="B37" s="158"/>
      <c r="C37" s="158"/>
      <c r="D37" s="158"/>
      <c r="E37" s="158"/>
      <c r="F37" s="158"/>
      <c r="G37" s="158"/>
    </row>
    <row r="38" spans="2:9" s="46" customFormat="1" ht="24" thickBot="1" x14ac:dyDescent="0.6">
      <c r="B38" s="47" t="s">
        <v>171</v>
      </c>
    </row>
    <row r="39" spans="2:9" s="46" customFormat="1" ht="20.25" customHeight="1" thickTop="1" x14ac:dyDescent="0.55000000000000004">
      <c r="B39" s="217" t="s">
        <v>4</v>
      </c>
      <c r="C39" s="218"/>
      <c r="D39" s="218"/>
      <c r="E39" s="219"/>
      <c r="F39" s="217" t="s">
        <v>170</v>
      </c>
      <c r="G39" s="219"/>
      <c r="H39" s="214" t="s">
        <v>6</v>
      </c>
    </row>
    <row r="40" spans="2:9" s="46" customFormat="1" ht="20.25" customHeight="1" x14ac:dyDescent="0.55000000000000004">
      <c r="B40" s="220"/>
      <c r="C40" s="221"/>
      <c r="D40" s="221"/>
      <c r="E40" s="222"/>
      <c r="F40" s="226"/>
      <c r="G40" s="227"/>
      <c r="H40" s="215"/>
    </row>
    <row r="41" spans="2:9" s="46" customFormat="1" ht="24" thickBot="1" x14ac:dyDescent="0.6">
      <c r="B41" s="223"/>
      <c r="C41" s="224"/>
      <c r="D41" s="224"/>
      <c r="E41" s="225"/>
      <c r="F41" s="130"/>
      <c r="G41" s="149" t="s">
        <v>5</v>
      </c>
      <c r="H41" s="216"/>
    </row>
    <row r="42" spans="2:9" s="46" customFormat="1" ht="21.75" customHeight="1" thickTop="1" x14ac:dyDescent="0.55000000000000004">
      <c r="B42" s="228" t="s">
        <v>89</v>
      </c>
      <c r="C42" s="229"/>
      <c r="D42" s="229"/>
      <c r="E42" s="230"/>
      <c r="F42" s="132">
        <f>DATA!N35</f>
        <v>4.1515151515151514</v>
      </c>
      <c r="G42" s="133">
        <f>DATA!N36</f>
        <v>0.66713998349353776</v>
      </c>
      <c r="H42" s="180" t="str">
        <f>IF(F42&gt;4.5,"มากที่สุด",IF(F42&gt;3.5,"มาก",IF(F42&gt;2.5,"ปานกลาง",IF(F42&gt;1.5,"น้อย",IF(F42&lt;=1.5,"น้อยที่สุด")))))</f>
        <v>มาก</v>
      </c>
    </row>
    <row r="43" spans="2:9" s="46" customFormat="1" ht="21.75" customHeight="1" x14ac:dyDescent="0.55000000000000004">
      <c r="B43" s="228" t="s">
        <v>90</v>
      </c>
      <c r="C43" s="229"/>
      <c r="D43" s="229"/>
      <c r="E43" s="230"/>
      <c r="F43" s="134">
        <f>DATA!O35</f>
        <v>4.0909090909090908</v>
      </c>
      <c r="G43" s="134">
        <f>DATA!O36</f>
        <v>0.76500148544122015</v>
      </c>
      <c r="H43" s="180" t="str">
        <f t="shared" ref="H43:H45" si="2">IF(F43&gt;4.5,"มากที่สุด",IF(F43&gt;3.5,"มาก",IF(F43&gt;2.5,"ปานกลาง",IF(F43&gt;1.5,"น้อย",IF(F43&lt;=1.5,"น้อยที่สุด")))))</f>
        <v>มาก</v>
      </c>
    </row>
    <row r="44" spans="2:9" s="46" customFormat="1" ht="21.75" customHeight="1" x14ac:dyDescent="0.55000000000000004">
      <c r="B44" s="228" t="s">
        <v>172</v>
      </c>
      <c r="C44" s="229"/>
      <c r="D44" s="229"/>
      <c r="E44" s="230"/>
      <c r="F44" s="134">
        <f>DATA!P35</f>
        <v>2.2121212121212119</v>
      </c>
      <c r="G44" s="134">
        <f>DATA!P36</f>
        <v>1.408846508619191</v>
      </c>
      <c r="H44" s="180" t="str">
        <f t="shared" si="2"/>
        <v>น้อย</v>
      </c>
    </row>
    <row r="45" spans="2:9" s="46" customFormat="1" ht="21.75" customHeight="1" x14ac:dyDescent="0.55000000000000004">
      <c r="B45" s="231" t="s">
        <v>92</v>
      </c>
      <c r="C45" s="232"/>
      <c r="D45" s="232"/>
      <c r="E45" s="233"/>
      <c r="F45" s="135">
        <f>DATA!P38</f>
        <v>3.4848484848484849</v>
      </c>
      <c r="G45" s="135">
        <f>DATA!P37</f>
        <v>1.3428847745153834</v>
      </c>
      <c r="H45" s="184" t="str">
        <f t="shared" si="2"/>
        <v>ปานกลาง</v>
      </c>
      <c r="I45" s="57"/>
    </row>
    <row r="46" spans="2:9" s="9" customFormat="1" ht="24" x14ac:dyDescent="0.55000000000000004">
      <c r="B46" s="150"/>
      <c r="C46" s="150"/>
      <c r="D46" s="150"/>
      <c r="E46" s="150"/>
      <c r="F46" s="150"/>
      <c r="G46" s="150"/>
      <c r="H46" s="41"/>
    </row>
    <row r="47" spans="2:9" s="5" customFormat="1" ht="24" x14ac:dyDescent="0.55000000000000004">
      <c r="B47" s="16"/>
      <c r="C47" s="186" t="s">
        <v>233</v>
      </c>
      <c r="D47" s="186"/>
      <c r="E47" s="186"/>
      <c r="F47" s="186"/>
      <c r="G47" s="186"/>
    </row>
    <row r="48" spans="2:9" s="5" customFormat="1" ht="24" x14ac:dyDescent="0.55000000000000004">
      <c r="B48" s="213" t="s">
        <v>255</v>
      </c>
      <c r="C48" s="213"/>
      <c r="D48" s="213"/>
      <c r="E48" s="213"/>
      <c r="F48" s="213"/>
      <c r="G48" s="213"/>
    </row>
    <row r="49" spans="2:9" s="5" customFormat="1" ht="24" x14ac:dyDescent="0.55000000000000004">
      <c r="B49" s="20" t="s">
        <v>259</v>
      </c>
      <c r="C49" s="187"/>
      <c r="D49" s="187"/>
      <c r="E49" s="187"/>
      <c r="F49" s="187"/>
      <c r="G49" s="187"/>
    </row>
    <row r="50" spans="2:9" s="5" customFormat="1" ht="24" x14ac:dyDescent="0.55000000000000004">
      <c r="B50" s="151" t="s">
        <v>256</v>
      </c>
      <c r="C50" s="152"/>
      <c r="D50" s="152"/>
      <c r="E50" s="152"/>
      <c r="F50" s="152"/>
      <c r="G50" s="152"/>
    </row>
    <row r="51" spans="2:9" x14ac:dyDescent="0.55000000000000004">
      <c r="B51" s="3"/>
      <c r="C51" s="3"/>
      <c r="D51" s="3"/>
      <c r="E51" s="3"/>
      <c r="F51" s="3"/>
      <c r="G51" s="3"/>
    </row>
    <row r="52" spans="2:9" s="46" customFormat="1" ht="24" thickBot="1" x14ac:dyDescent="0.6">
      <c r="B52" s="47" t="s">
        <v>117</v>
      </c>
    </row>
    <row r="53" spans="2:9" s="46" customFormat="1" ht="20.25" customHeight="1" thickTop="1" x14ac:dyDescent="0.55000000000000004">
      <c r="B53" s="217" t="s">
        <v>4</v>
      </c>
      <c r="C53" s="218"/>
      <c r="D53" s="218"/>
      <c r="E53" s="219"/>
      <c r="F53" s="217" t="s">
        <v>170</v>
      </c>
      <c r="G53" s="219"/>
      <c r="H53" s="214" t="s">
        <v>6</v>
      </c>
    </row>
    <row r="54" spans="2:9" s="46" customFormat="1" ht="20.25" customHeight="1" x14ac:dyDescent="0.55000000000000004">
      <c r="B54" s="220"/>
      <c r="C54" s="221"/>
      <c r="D54" s="221"/>
      <c r="E54" s="222"/>
      <c r="F54" s="226"/>
      <c r="G54" s="227"/>
      <c r="H54" s="215"/>
    </row>
    <row r="55" spans="2:9" s="46" customFormat="1" ht="24" thickBot="1" x14ac:dyDescent="0.6">
      <c r="B55" s="223"/>
      <c r="C55" s="224"/>
      <c r="D55" s="224"/>
      <c r="E55" s="225"/>
      <c r="F55" s="130"/>
      <c r="G55" s="149" t="s">
        <v>5</v>
      </c>
      <c r="H55" s="216"/>
    </row>
    <row r="56" spans="2:9" s="46" customFormat="1" ht="21.75" customHeight="1" thickTop="1" x14ac:dyDescent="0.55000000000000004">
      <c r="B56" s="228" t="s">
        <v>93</v>
      </c>
      <c r="C56" s="229"/>
      <c r="D56" s="229"/>
      <c r="E56" s="230"/>
      <c r="F56" s="235">
        <f>DATA!Q35</f>
        <v>3.9696969696969697</v>
      </c>
      <c r="G56" s="235">
        <f>DATA!Q36</f>
        <v>0.7282190812544197</v>
      </c>
      <c r="H56" s="185" t="str">
        <f>IF(F56&gt;4.5,"มากที่สุด",IF(F56&gt;3.5,"มาก",IF(F56&gt;2.5,"ปานกลาง",IF(F56&gt;1.5,"น้อย",IF(F56&lt;=1.5,"น้อยที่สุด")))))</f>
        <v>มาก</v>
      </c>
    </row>
    <row r="57" spans="2:9" s="46" customFormat="1" ht="21.75" customHeight="1" x14ac:dyDescent="0.55000000000000004">
      <c r="B57" s="153" t="s">
        <v>94</v>
      </c>
      <c r="C57" s="154"/>
      <c r="D57" s="154"/>
      <c r="E57" s="155"/>
      <c r="F57" s="236"/>
      <c r="G57" s="236"/>
      <c r="H57" s="180"/>
    </row>
    <row r="58" spans="2:9" s="46" customFormat="1" ht="21.75" customHeight="1" x14ac:dyDescent="0.55000000000000004">
      <c r="B58" s="231" t="s">
        <v>174</v>
      </c>
      <c r="C58" s="232"/>
      <c r="D58" s="232"/>
      <c r="E58" s="233"/>
      <c r="F58" s="135">
        <f>DATA!Q38</f>
        <v>3.9696969696969697</v>
      </c>
      <c r="G58" s="135">
        <f>DATA!Q37</f>
        <v>0.7282190812544197</v>
      </c>
      <c r="H58" s="184" t="str">
        <f>IF(F58&gt;4.5,"มากที่สุด",IF(F58&gt;3.5,"มาก",IF(F58&gt;2.5,"ปานกลาง",IF(F58&gt;1.5,"น้อย",IF(F58&lt;=1.5,"น้อยที่สุด")))))</f>
        <v>มาก</v>
      </c>
      <c r="I58" s="57"/>
    </row>
    <row r="59" spans="2:9" s="9" customFormat="1" ht="24" x14ac:dyDescent="0.55000000000000004">
      <c r="B59" s="150"/>
      <c r="C59" s="150"/>
      <c r="D59" s="150"/>
      <c r="E59" s="150"/>
      <c r="F59" s="150"/>
      <c r="G59" s="150"/>
      <c r="H59" s="41"/>
    </row>
    <row r="60" spans="2:9" s="5" customFormat="1" ht="24" x14ac:dyDescent="0.55000000000000004">
      <c r="B60" s="16"/>
      <c r="C60" s="186" t="s">
        <v>234</v>
      </c>
      <c r="D60" s="186"/>
      <c r="E60" s="186"/>
      <c r="F60" s="186"/>
      <c r="G60" s="186"/>
      <c r="H60" s="186"/>
    </row>
    <row r="61" spans="2:9" s="5" customFormat="1" ht="24" x14ac:dyDescent="0.55000000000000004">
      <c r="B61" s="213" t="s">
        <v>257</v>
      </c>
      <c r="C61" s="213"/>
      <c r="D61" s="213"/>
      <c r="E61" s="213"/>
      <c r="F61" s="213"/>
      <c r="G61" s="213"/>
    </row>
    <row r="62" spans="2:9" s="5" customFormat="1" ht="24" x14ac:dyDescent="0.55000000000000004">
      <c r="B62" s="20" t="s">
        <v>235</v>
      </c>
      <c r="C62" s="20"/>
      <c r="D62" s="20"/>
      <c r="E62" s="20"/>
      <c r="F62" s="20"/>
      <c r="G62" s="20"/>
      <c r="H62" s="20"/>
    </row>
    <row r="63" spans="2:9" s="5" customFormat="1" ht="24" x14ac:dyDescent="0.55000000000000004">
      <c r="B63" s="151" t="s">
        <v>258</v>
      </c>
      <c r="C63" s="152"/>
      <c r="D63" s="152"/>
      <c r="E63" s="152"/>
      <c r="F63" s="152"/>
      <c r="G63" s="152"/>
    </row>
  </sheetData>
  <mergeCells count="34">
    <mergeCell ref="B48:G48"/>
    <mergeCell ref="B61:G61"/>
    <mergeCell ref="B44:E44"/>
    <mergeCell ref="F56:F57"/>
    <mergeCell ref="G56:G57"/>
    <mergeCell ref="B53:E55"/>
    <mergeCell ref="F53:G54"/>
    <mergeCell ref="B56:E56"/>
    <mergeCell ref="B58:E58"/>
    <mergeCell ref="B45:E45"/>
    <mergeCell ref="B1:G1"/>
    <mergeCell ref="F4:G5"/>
    <mergeCell ref="B14:G14"/>
    <mergeCell ref="F19:G20"/>
    <mergeCell ref="B7:E7"/>
    <mergeCell ref="B8:E8"/>
    <mergeCell ref="B11:E11"/>
    <mergeCell ref="B19:E21"/>
    <mergeCell ref="B30:G30"/>
    <mergeCell ref="H4:H6"/>
    <mergeCell ref="H19:H21"/>
    <mergeCell ref="H39:H41"/>
    <mergeCell ref="H53:H55"/>
    <mergeCell ref="C13:H13"/>
    <mergeCell ref="B4:E6"/>
    <mergeCell ref="B39:E41"/>
    <mergeCell ref="F39:G40"/>
    <mergeCell ref="B22:E22"/>
    <mergeCell ref="B23:E23"/>
    <mergeCell ref="B24:E24"/>
    <mergeCell ref="B27:G27"/>
    <mergeCell ref="B36:G36"/>
    <mergeCell ref="B42:E42"/>
    <mergeCell ref="B43:E43"/>
  </mergeCells>
  <pageMargins left="0.7" right="0.7" top="0.75" bottom="0.75" header="0.3" footer="0.3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1747" r:id="rId4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31747" r:id="rId4"/>
      </mc:Fallback>
    </mc:AlternateContent>
    <mc:AlternateContent xmlns:mc="http://schemas.openxmlformats.org/markup-compatibility/2006">
      <mc:Choice Requires="x14">
        <oleObject progId="Equation.3" shapeId="31757" r:id="rId6">
          <objectPr defaultSize="0" autoPict="0" r:id="rId5">
            <anchor moveWithCells="1" sizeWithCells="1">
              <from>
                <xdr:col>5</xdr:col>
                <xdr:colOff>238125</xdr:colOff>
                <xdr:row>20</xdr:row>
                <xdr:rowOff>104775</xdr:rowOff>
              </from>
              <to>
                <xdr:col>5</xdr:col>
                <xdr:colOff>371475</xdr:colOff>
                <xdr:row>20</xdr:row>
                <xdr:rowOff>219075</xdr:rowOff>
              </to>
            </anchor>
          </objectPr>
        </oleObject>
      </mc:Choice>
      <mc:Fallback>
        <oleObject progId="Equation.3" shapeId="31757" r:id="rId6"/>
      </mc:Fallback>
    </mc:AlternateContent>
    <mc:AlternateContent xmlns:mc="http://schemas.openxmlformats.org/markup-compatibility/2006">
      <mc:Choice Requires="x14">
        <oleObject progId="Equation.3" shapeId="31765" r:id="rId7">
          <objectPr defaultSize="0" autoPict="0" r:id="rId5">
            <anchor moveWithCells="1" sizeWithCells="1">
              <from>
                <xdr:col>5</xdr:col>
                <xdr:colOff>238125</xdr:colOff>
                <xdr:row>20</xdr:row>
                <xdr:rowOff>104775</xdr:rowOff>
              </from>
              <to>
                <xdr:col>5</xdr:col>
                <xdr:colOff>371475</xdr:colOff>
                <xdr:row>20</xdr:row>
                <xdr:rowOff>219075</xdr:rowOff>
              </to>
            </anchor>
          </objectPr>
        </oleObject>
      </mc:Choice>
      <mc:Fallback>
        <oleObject progId="Equation.3" shapeId="31765" r:id="rId7"/>
      </mc:Fallback>
    </mc:AlternateContent>
    <mc:AlternateContent xmlns:mc="http://schemas.openxmlformats.org/markup-compatibility/2006">
      <mc:Choice Requires="x14">
        <oleObject progId="Equation.3" shapeId="31766" r:id="rId8">
          <objectPr defaultSize="0" autoPict="0" r:id="rId5">
            <anchor moveWithCells="1" sizeWithCells="1">
              <from>
                <xdr:col>5</xdr:col>
                <xdr:colOff>238125</xdr:colOff>
                <xdr:row>40</xdr:row>
                <xdr:rowOff>104775</xdr:rowOff>
              </from>
              <to>
                <xdr:col>5</xdr:col>
                <xdr:colOff>371475</xdr:colOff>
                <xdr:row>40</xdr:row>
                <xdr:rowOff>219075</xdr:rowOff>
              </to>
            </anchor>
          </objectPr>
        </oleObject>
      </mc:Choice>
      <mc:Fallback>
        <oleObject progId="Equation.3" shapeId="31766" r:id="rId8"/>
      </mc:Fallback>
    </mc:AlternateContent>
    <mc:AlternateContent xmlns:mc="http://schemas.openxmlformats.org/markup-compatibility/2006">
      <mc:Choice Requires="x14">
        <oleObject progId="Equation.3" shapeId="31767" r:id="rId9">
          <objectPr defaultSize="0" autoPict="0" r:id="rId5">
            <anchor moveWithCells="1" sizeWithCells="1">
              <from>
                <xdr:col>5</xdr:col>
                <xdr:colOff>238125</xdr:colOff>
                <xdr:row>40</xdr:row>
                <xdr:rowOff>104775</xdr:rowOff>
              </from>
              <to>
                <xdr:col>5</xdr:col>
                <xdr:colOff>371475</xdr:colOff>
                <xdr:row>40</xdr:row>
                <xdr:rowOff>219075</xdr:rowOff>
              </to>
            </anchor>
          </objectPr>
        </oleObject>
      </mc:Choice>
      <mc:Fallback>
        <oleObject progId="Equation.3" shapeId="31767" r:id="rId9"/>
      </mc:Fallback>
    </mc:AlternateContent>
    <mc:AlternateContent xmlns:mc="http://schemas.openxmlformats.org/markup-compatibility/2006">
      <mc:Choice Requires="x14">
        <oleObject progId="Equation.3" shapeId="31768" r:id="rId10">
          <objectPr defaultSize="0" autoPict="0" r:id="rId5">
            <anchor moveWithCells="1" sizeWithCells="1">
              <from>
                <xdr:col>5</xdr:col>
                <xdr:colOff>238125</xdr:colOff>
                <xdr:row>54</xdr:row>
                <xdr:rowOff>104775</xdr:rowOff>
              </from>
              <to>
                <xdr:col>5</xdr:col>
                <xdr:colOff>371475</xdr:colOff>
                <xdr:row>54</xdr:row>
                <xdr:rowOff>219075</xdr:rowOff>
              </to>
            </anchor>
          </objectPr>
        </oleObject>
      </mc:Choice>
      <mc:Fallback>
        <oleObject progId="Equation.3" shapeId="31768" r:id="rId10"/>
      </mc:Fallback>
    </mc:AlternateContent>
    <mc:AlternateContent xmlns:mc="http://schemas.openxmlformats.org/markup-compatibility/2006">
      <mc:Choice Requires="x14">
        <oleObject progId="Equation.3" shapeId="31769" r:id="rId11">
          <objectPr defaultSize="0" autoPict="0" r:id="rId5">
            <anchor moveWithCells="1" sizeWithCells="1">
              <from>
                <xdr:col>5</xdr:col>
                <xdr:colOff>238125</xdr:colOff>
                <xdr:row>54</xdr:row>
                <xdr:rowOff>104775</xdr:rowOff>
              </from>
              <to>
                <xdr:col>5</xdr:col>
                <xdr:colOff>371475</xdr:colOff>
                <xdr:row>54</xdr:row>
                <xdr:rowOff>219075</xdr:rowOff>
              </to>
            </anchor>
          </objectPr>
        </oleObject>
      </mc:Choice>
      <mc:Fallback>
        <oleObject progId="Equation.3" shapeId="31769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6A2F-46FC-4F87-8F95-4478730B7A53}">
  <sheetPr>
    <tabColor rgb="FF7030A0"/>
  </sheetPr>
  <dimension ref="B1:S67"/>
  <sheetViews>
    <sheetView zoomScale="90" zoomScaleNormal="90" workbookViewId="0">
      <selection activeCell="B15" sqref="B15:Q15"/>
    </sheetView>
  </sheetViews>
  <sheetFormatPr defaultRowHeight="23.25" x14ac:dyDescent="0.55000000000000004"/>
  <cols>
    <col min="1" max="1" width="4.75" style="1" customWidth="1"/>
    <col min="2" max="2" width="7.75" style="1" customWidth="1"/>
    <col min="3" max="3" width="9" style="1"/>
    <col min="4" max="4" width="15.375" style="1" customWidth="1"/>
    <col min="5" max="5" width="22.125" style="1" customWidth="1"/>
    <col min="6" max="7" width="9.125" style="1" customWidth="1"/>
    <col min="8" max="15" width="8.75" style="1" customWidth="1"/>
    <col min="16" max="16" width="10.5" style="1" customWidth="1"/>
    <col min="17" max="17" width="12.75" style="2" customWidth="1"/>
    <col min="18" max="266" width="9" style="1"/>
    <col min="267" max="267" width="10.875" style="1" customWidth="1"/>
    <col min="268" max="268" width="9" style="1"/>
    <col min="269" max="269" width="15.375" style="1" customWidth="1"/>
    <col min="270" max="270" width="30.875" style="1" customWidth="1"/>
    <col min="271" max="271" width="6.875" style="1" customWidth="1"/>
    <col min="272" max="272" width="7" style="1" customWidth="1"/>
    <col min="273" max="273" width="13.75" style="1" customWidth="1"/>
    <col min="274" max="522" width="9" style="1"/>
    <col min="523" max="523" width="10.875" style="1" customWidth="1"/>
    <col min="524" max="524" width="9" style="1"/>
    <col min="525" max="525" width="15.375" style="1" customWidth="1"/>
    <col min="526" max="526" width="30.875" style="1" customWidth="1"/>
    <col min="527" max="527" width="6.875" style="1" customWidth="1"/>
    <col min="528" max="528" width="7" style="1" customWidth="1"/>
    <col min="529" max="529" width="13.75" style="1" customWidth="1"/>
    <col min="530" max="778" width="9" style="1"/>
    <col min="779" max="779" width="10.875" style="1" customWidth="1"/>
    <col min="780" max="780" width="9" style="1"/>
    <col min="781" max="781" width="15.375" style="1" customWidth="1"/>
    <col min="782" max="782" width="30.875" style="1" customWidth="1"/>
    <col min="783" max="783" width="6.875" style="1" customWidth="1"/>
    <col min="784" max="784" width="7" style="1" customWidth="1"/>
    <col min="785" max="785" width="13.75" style="1" customWidth="1"/>
    <col min="786" max="1034" width="9" style="1"/>
    <col min="1035" max="1035" width="10.875" style="1" customWidth="1"/>
    <col min="1036" max="1036" width="9" style="1"/>
    <col min="1037" max="1037" width="15.375" style="1" customWidth="1"/>
    <col min="1038" max="1038" width="30.875" style="1" customWidth="1"/>
    <col min="1039" max="1039" width="6.875" style="1" customWidth="1"/>
    <col min="1040" max="1040" width="7" style="1" customWidth="1"/>
    <col min="1041" max="1041" width="13.75" style="1" customWidth="1"/>
    <col min="1042" max="1290" width="9" style="1"/>
    <col min="1291" max="1291" width="10.875" style="1" customWidth="1"/>
    <col min="1292" max="1292" width="9" style="1"/>
    <col min="1293" max="1293" width="15.375" style="1" customWidth="1"/>
    <col min="1294" max="1294" width="30.875" style="1" customWidth="1"/>
    <col min="1295" max="1295" width="6.875" style="1" customWidth="1"/>
    <col min="1296" max="1296" width="7" style="1" customWidth="1"/>
    <col min="1297" max="1297" width="13.75" style="1" customWidth="1"/>
    <col min="1298" max="1546" width="9" style="1"/>
    <col min="1547" max="1547" width="10.875" style="1" customWidth="1"/>
    <col min="1548" max="1548" width="9" style="1"/>
    <col min="1549" max="1549" width="15.375" style="1" customWidth="1"/>
    <col min="1550" max="1550" width="30.875" style="1" customWidth="1"/>
    <col min="1551" max="1551" width="6.875" style="1" customWidth="1"/>
    <col min="1552" max="1552" width="7" style="1" customWidth="1"/>
    <col min="1553" max="1553" width="13.75" style="1" customWidth="1"/>
    <col min="1554" max="1802" width="9" style="1"/>
    <col min="1803" max="1803" width="10.875" style="1" customWidth="1"/>
    <col min="1804" max="1804" width="9" style="1"/>
    <col min="1805" max="1805" width="15.375" style="1" customWidth="1"/>
    <col min="1806" max="1806" width="30.875" style="1" customWidth="1"/>
    <col min="1807" max="1807" width="6.875" style="1" customWidth="1"/>
    <col min="1808" max="1808" width="7" style="1" customWidth="1"/>
    <col min="1809" max="1809" width="13.75" style="1" customWidth="1"/>
    <col min="1810" max="2058" width="9" style="1"/>
    <col min="2059" max="2059" width="10.875" style="1" customWidth="1"/>
    <col min="2060" max="2060" width="9" style="1"/>
    <col min="2061" max="2061" width="15.375" style="1" customWidth="1"/>
    <col min="2062" max="2062" width="30.875" style="1" customWidth="1"/>
    <col min="2063" max="2063" width="6.875" style="1" customWidth="1"/>
    <col min="2064" max="2064" width="7" style="1" customWidth="1"/>
    <col min="2065" max="2065" width="13.75" style="1" customWidth="1"/>
    <col min="2066" max="2314" width="9" style="1"/>
    <col min="2315" max="2315" width="10.875" style="1" customWidth="1"/>
    <col min="2316" max="2316" width="9" style="1"/>
    <col min="2317" max="2317" width="15.375" style="1" customWidth="1"/>
    <col min="2318" max="2318" width="30.875" style="1" customWidth="1"/>
    <col min="2319" max="2319" width="6.875" style="1" customWidth="1"/>
    <col min="2320" max="2320" width="7" style="1" customWidth="1"/>
    <col min="2321" max="2321" width="13.75" style="1" customWidth="1"/>
    <col min="2322" max="2570" width="9" style="1"/>
    <col min="2571" max="2571" width="10.875" style="1" customWidth="1"/>
    <col min="2572" max="2572" width="9" style="1"/>
    <col min="2573" max="2573" width="15.375" style="1" customWidth="1"/>
    <col min="2574" max="2574" width="30.875" style="1" customWidth="1"/>
    <col min="2575" max="2575" width="6.875" style="1" customWidth="1"/>
    <col min="2576" max="2576" width="7" style="1" customWidth="1"/>
    <col min="2577" max="2577" width="13.75" style="1" customWidth="1"/>
    <col min="2578" max="2826" width="9" style="1"/>
    <col min="2827" max="2827" width="10.875" style="1" customWidth="1"/>
    <col min="2828" max="2828" width="9" style="1"/>
    <col min="2829" max="2829" width="15.375" style="1" customWidth="1"/>
    <col min="2830" max="2830" width="30.875" style="1" customWidth="1"/>
    <col min="2831" max="2831" width="6.875" style="1" customWidth="1"/>
    <col min="2832" max="2832" width="7" style="1" customWidth="1"/>
    <col min="2833" max="2833" width="13.75" style="1" customWidth="1"/>
    <col min="2834" max="3082" width="9" style="1"/>
    <col min="3083" max="3083" width="10.875" style="1" customWidth="1"/>
    <col min="3084" max="3084" width="9" style="1"/>
    <col min="3085" max="3085" width="15.375" style="1" customWidth="1"/>
    <col min="3086" max="3086" width="30.875" style="1" customWidth="1"/>
    <col min="3087" max="3087" width="6.875" style="1" customWidth="1"/>
    <col min="3088" max="3088" width="7" style="1" customWidth="1"/>
    <col min="3089" max="3089" width="13.75" style="1" customWidth="1"/>
    <col min="3090" max="3338" width="9" style="1"/>
    <col min="3339" max="3339" width="10.875" style="1" customWidth="1"/>
    <col min="3340" max="3340" width="9" style="1"/>
    <col min="3341" max="3341" width="15.375" style="1" customWidth="1"/>
    <col min="3342" max="3342" width="30.875" style="1" customWidth="1"/>
    <col min="3343" max="3343" width="6.875" style="1" customWidth="1"/>
    <col min="3344" max="3344" width="7" style="1" customWidth="1"/>
    <col min="3345" max="3345" width="13.75" style="1" customWidth="1"/>
    <col min="3346" max="3594" width="9" style="1"/>
    <col min="3595" max="3595" width="10.875" style="1" customWidth="1"/>
    <col min="3596" max="3596" width="9" style="1"/>
    <col min="3597" max="3597" width="15.375" style="1" customWidth="1"/>
    <col min="3598" max="3598" width="30.875" style="1" customWidth="1"/>
    <col min="3599" max="3599" width="6.875" style="1" customWidth="1"/>
    <col min="3600" max="3600" width="7" style="1" customWidth="1"/>
    <col min="3601" max="3601" width="13.75" style="1" customWidth="1"/>
    <col min="3602" max="3850" width="9" style="1"/>
    <col min="3851" max="3851" width="10.875" style="1" customWidth="1"/>
    <col min="3852" max="3852" width="9" style="1"/>
    <col min="3853" max="3853" width="15.375" style="1" customWidth="1"/>
    <col min="3854" max="3854" width="30.875" style="1" customWidth="1"/>
    <col min="3855" max="3855" width="6.875" style="1" customWidth="1"/>
    <col min="3856" max="3856" width="7" style="1" customWidth="1"/>
    <col min="3857" max="3857" width="13.75" style="1" customWidth="1"/>
    <col min="3858" max="4106" width="9" style="1"/>
    <col min="4107" max="4107" width="10.875" style="1" customWidth="1"/>
    <col min="4108" max="4108" width="9" style="1"/>
    <col min="4109" max="4109" width="15.375" style="1" customWidth="1"/>
    <col min="4110" max="4110" width="30.875" style="1" customWidth="1"/>
    <col min="4111" max="4111" width="6.875" style="1" customWidth="1"/>
    <col min="4112" max="4112" width="7" style="1" customWidth="1"/>
    <col min="4113" max="4113" width="13.75" style="1" customWidth="1"/>
    <col min="4114" max="4362" width="9" style="1"/>
    <col min="4363" max="4363" width="10.875" style="1" customWidth="1"/>
    <col min="4364" max="4364" width="9" style="1"/>
    <col min="4365" max="4365" width="15.375" style="1" customWidth="1"/>
    <col min="4366" max="4366" width="30.875" style="1" customWidth="1"/>
    <col min="4367" max="4367" width="6.875" style="1" customWidth="1"/>
    <col min="4368" max="4368" width="7" style="1" customWidth="1"/>
    <col min="4369" max="4369" width="13.75" style="1" customWidth="1"/>
    <col min="4370" max="4618" width="9" style="1"/>
    <col min="4619" max="4619" width="10.875" style="1" customWidth="1"/>
    <col min="4620" max="4620" width="9" style="1"/>
    <col min="4621" max="4621" width="15.375" style="1" customWidth="1"/>
    <col min="4622" max="4622" width="30.875" style="1" customWidth="1"/>
    <col min="4623" max="4623" width="6.875" style="1" customWidth="1"/>
    <col min="4624" max="4624" width="7" style="1" customWidth="1"/>
    <col min="4625" max="4625" width="13.75" style="1" customWidth="1"/>
    <col min="4626" max="4874" width="9" style="1"/>
    <col min="4875" max="4875" width="10.875" style="1" customWidth="1"/>
    <col min="4876" max="4876" width="9" style="1"/>
    <col min="4877" max="4877" width="15.375" style="1" customWidth="1"/>
    <col min="4878" max="4878" width="30.875" style="1" customWidth="1"/>
    <col min="4879" max="4879" width="6.875" style="1" customWidth="1"/>
    <col min="4880" max="4880" width="7" style="1" customWidth="1"/>
    <col min="4881" max="4881" width="13.75" style="1" customWidth="1"/>
    <col min="4882" max="5130" width="9" style="1"/>
    <col min="5131" max="5131" width="10.875" style="1" customWidth="1"/>
    <col min="5132" max="5132" width="9" style="1"/>
    <col min="5133" max="5133" width="15.375" style="1" customWidth="1"/>
    <col min="5134" max="5134" width="30.875" style="1" customWidth="1"/>
    <col min="5135" max="5135" width="6.875" style="1" customWidth="1"/>
    <col min="5136" max="5136" width="7" style="1" customWidth="1"/>
    <col min="5137" max="5137" width="13.75" style="1" customWidth="1"/>
    <col min="5138" max="5386" width="9" style="1"/>
    <col min="5387" max="5387" width="10.875" style="1" customWidth="1"/>
    <col min="5388" max="5388" width="9" style="1"/>
    <col min="5389" max="5389" width="15.375" style="1" customWidth="1"/>
    <col min="5390" max="5390" width="30.875" style="1" customWidth="1"/>
    <col min="5391" max="5391" width="6.875" style="1" customWidth="1"/>
    <col min="5392" max="5392" width="7" style="1" customWidth="1"/>
    <col min="5393" max="5393" width="13.75" style="1" customWidth="1"/>
    <col min="5394" max="5642" width="9" style="1"/>
    <col min="5643" max="5643" width="10.875" style="1" customWidth="1"/>
    <col min="5644" max="5644" width="9" style="1"/>
    <col min="5645" max="5645" width="15.375" style="1" customWidth="1"/>
    <col min="5646" max="5646" width="30.875" style="1" customWidth="1"/>
    <col min="5647" max="5647" width="6.875" style="1" customWidth="1"/>
    <col min="5648" max="5648" width="7" style="1" customWidth="1"/>
    <col min="5649" max="5649" width="13.75" style="1" customWidth="1"/>
    <col min="5650" max="5898" width="9" style="1"/>
    <col min="5899" max="5899" width="10.875" style="1" customWidth="1"/>
    <col min="5900" max="5900" width="9" style="1"/>
    <col min="5901" max="5901" width="15.375" style="1" customWidth="1"/>
    <col min="5902" max="5902" width="30.875" style="1" customWidth="1"/>
    <col min="5903" max="5903" width="6.875" style="1" customWidth="1"/>
    <col min="5904" max="5904" width="7" style="1" customWidth="1"/>
    <col min="5905" max="5905" width="13.75" style="1" customWidth="1"/>
    <col min="5906" max="6154" width="9" style="1"/>
    <col min="6155" max="6155" width="10.875" style="1" customWidth="1"/>
    <col min="6156" max="6156" width="9" style="1"/>
    <col min="6157" max="6157" width="15.375" style="1" customWidth="1"/>
    <col min="6158" max="6158" width="30.875" style="1" customWidth="1"/>
    <col min="6159" max="6159" width="6.875" style="1" customWidth="1"/>
    <col min="6160" max="6160" width="7" style="1" customWidth="1"/>
    <col min="6161" max="6161" width="13.75" style="1" customWidth="1"/>
    <col min="6162" max="6410" width="9" style="1"/>
    <col min="6411" max="6411" width="10.875" style="1" customWidth="1"/>
    <col min="6412" max="6412" width="9" style="1"/>
    <col min="6413" max="6413" width="15.375" style="1" customWidth="1"/>
    <col min="6414" max="6414" width="30.875" style="1" customWidth="1"/>
    <col min="6415" max="6415" width="6.875" style="1" customWidth="1"/>
    <col min="6416" max="6416" width="7" style="1" customWidth="1"/>
    <col min="6417" max="6417" width="13.75" style="1" customWidth="1"/>
    <col min="6418" max="6666" width="9" style="1"/>
    <col min="6667" max="6667" width="10.875" style="1" customWidth="1"/>
    <col min="6668" max="6668" width="9" style="1"/>
    <col min="6669" max="6669" width="15.375" style="1" customWidth="1"/>
    <col min="6670" max="6670" width="30.875" style="1" customWidth="1"/>
    <col min="6671" max="6671" width="6.875" style="1" customWidth="1"/>
    <col min="6672" max="6672" width="7" style="1" customWidth="1"/>
    <col min="6673" max="6673" width="13.75" style="1" customWidth="1"/>
    <col min="6674" max="6922" width="9" style="1"/>
    <col min="6923" max="6923" width="10.875" style="1" customWidth="1"/>
    <col min="6924" max="6924" width="9" style="1"/>
    <col min="6925" max="6925" width="15.375" style="1" customWidth="1"/>
    <col min="6926" max="6926" width="30.875" style="1" customWidth="1"/>
    <col min="6927" max="6927" width="6.875" style="1" customWidth="1"/>
    <col min="6928" max="6928" width="7" style="1" customWidth="1"/>
    <col min="6929" max="6929" width="13.75" style="1" customWidth="1"/>
    <col min="6930" max="7178" width="9" style="1"/>
    <col min="7179" max="7179" width="10.875" style="1" customWidth="1"/>
    <col min="7180" max="7180" width="9" style="1"/>
    <col min="7181" max="7181" width="15.375" style="1" customWidth="1"/>
    <col min="7182" max="7182" width="30.875" style="1" customWidth="1"/>
    <col min="7183" max="7183" width="6.875" style="1" customWidth="1"/>
    <col min="7184" max="7184" width="7" style="1" customWidth="1"/>
    <col min="7185" max="7185" width="13.75" style="1" customWidth="1"/>
    <col min="7186" max="7434" width="9" style="1"/>
    <col min="7435" max="7435" width="10.875" style="1" customWidth="1"/>
    <col min="7436" max="7436" width="9" style="1"/>
    <col min="7437" max="7437" width="15.375" style="1" customWidth="1"/>
    <col min="7438" max="7438" width="30.875" style="1" customWidth="1"/>
    <col min="7439" max="7439" width="6.875" style="1" customWidth="1"/>
    <col min="7440" max="7440" width="7" style="1" customWidth="1"/>
    <col min="7441" max="7441" width="13.75" style="1" customWidth="1"/>
    <col min="7442" max="7690" width="9" style="1"/>
    <col min="7691" max="7691" width="10.875" style="1" customWidth="1"/>
    <col min="7692" max="7692" width="9" style="1"/>
    <col min="7693" max="7693" width="15.375" style="1" customWidth="1"/>
    <col min="7694" max="7694" width="30.875" style="1" customWidth="1"/>
    <col min="7695" max="7695" width="6.875" style="1" customWidth="1"/>
    <col min="7696" max="7696" width="7" style="1" customWidth="1"/>
    <col min="7697" max="7697" width="13.75" style="1" customWidth="1"/>
    <col min="7698" max="7946" width="9" style="1"/>
    <col min="7947" max="7947" width="10.875" style="1" customWidth="1"/>
    <col min="7948" max="7948" width="9" style="1"/>
    <col min="7949" max="7949" width="15.375" style="1" customWidth="1"/>
    <col min="7950" max="7950" width="30.875" style="1" customWidth="1"/>
    <col min="7951" max="7951" width="6.875" style="1" customWidth="1"/>
    <col min="7952" max="7952" width="7" style="1" customWidth="1"/>
    <col min="7953" max="7953" width="13.75" style="1" customWidth="1"/>
    <col min="7954" max="8202" width="9" style="1"/>
    <col min="8203" max="8203" width="10.875" style="1" customWidth="1"/>
    <col min="8204" max="8204" width="9" style="1"/>
    <col min="8205" max="8205" width="15.375" style="1" customWidth="1"/>
    <col min="8206" max="8206" width="30.875" style="1" customWidth="1"/>
    <col min="8207" max="8207" width="6.875" style="1" customWidth="1"/>
    <col min="8208" max="8208" width="7" style="1" customWidth="1"/>
    <col min="8209" max="8209" width="13.75" style="1" customWidth="1"/>
    <col min="8210" max="8458" width="9" style="1"/>
    <col min="8459" max="8459" width="10.875" style="1" customWidth="1"/>
    <col min="8460" max="8460" width="9" style="1"/>
    <col min="8461" max="8461" width="15.375" style="1" customWidth="1"/>
    <col min="8462" max="8462" width="30.875" style="1" customWidth="1"/>
    <col min="8463" max="8463" width="6.875" style="1" customWidth="1"/>
    <col min="8464" max="8464" width="7" style="1" customWidth="1"/>
    <col min="8465" max="8465" width="13.75" style="1" customWidth="1"/>
    <col min="8466" max="8714" width="9" style="1"/>
    <col min="8715" max="8715" width="10.875" style="1" customWidth="1"/>
    <col min="8716" max="8716" width="9" style="1"/>
    <col min="8717" max="8717" width="15.375" style="1" customWidth="1"/>
    <col min="8718" max="8718" width="30.875" style="1" customWidth="1"/>
    <col min="8719" max="8719" width="6.875" style="1" customWidth="1"/>
    <col min="8720" max="8720" width="7" style="1" customWidth="1"/>
    <col min="8721" max="8721" width="13.75" style="1" customWidth="1"/>
    <col min="8722" max="8970" width="9" style="1"/>
    <col min="8971" max="8971" width="10.875" style="1" customWidth="1"/>
    <col min="8972" max="8972" width="9" style="1"/>
    <col min="8973" max="8973" width="15.375" style="1" customWidth="1"/>
    <col min="8974" max="8974" width="30.875" style="1" customWidth="1"/>
    <col min="8975" max="8975" width="6.875" style="1" customWidth="1"/>
    <col min="8976" max="8976" width="7" style="1" customWidth="1"/>
    <col min="8977" max="8977" width="13.75" style="1" customWidth="1"/>
    <col min="8978" max="9226" width="9" style="1"/>
    <col min="9227" max="9227" width="10.875" style="1" customWidth="1"/>
    <col min="9228" max="9228" width="9" style="1"/>
    <col min="9229" max="9229" width="15.375" style="1" customWidth="1"/>
    <col min="9230" max="9230" width="30.875" style="1" customWidth="1"/>
    <col min="9231" max="9231" width="6.875" style="1" customWidth="1"/>
    <col min="9232" max="9232" width="7" style="1" customWidth="1"/>
    <col min="9233" max="9233" width="13.75" style="1" customWidth="1"/>
    <col min="9234" max="9482" width="9" style="1"/>
    <col min="9483" max="9483" width="10.875" style="1" customWidth="1"/>
    <col min="9484" max="9484" width="9" style="1"/>
    <col min="9485" max="9485" width="15.375" style="1" customWidth="1"/>
    <col min="9486" max="9486" width="30.875" style="1" customWidth="1"/>
    <col min="9487" max="9487" width="6.875" style="1" customWidth="1"/>
    <col min="9488" max="9488" width="7" style="1" customWidth="1"/>
    <col min="9489" max="9489" width="13.75" style="1" customWidth="1"/>
    <col min="9490" max="9738" width="9" style="1"/>
    <col min="9739" max="9739" width="10.875" style="1" customWidth="1"/>
    <col min="9740" max="9740" width="9" style="1"/>
    <col min="9741" max="9741" width="15.375" style="1" customWidth="1"/>
    <col min="9742" max="9742" width="30.875" style="1" customWidth="1"/>
    <col min="9743" max="9743" width="6.875" style="1" customWidth="1"/>
    <col min="9744" max="9744" width="7" style="1" customWidth="1"/>
    <col min="9745" max="9745" width="13.75" style="1" customWidth="1"/>
    <col min="9746" max="9994" width="9" style="1"/>
    <col min="9995" max="9995" width="10.875" style="1" customWidth="1"/>
    <col min="9996" max="9996" width="9" style="1"/>
    <col min="9997" max="9997" width="15.375" style="1" customWidth="1"/>
    <col min="9998" max="9998" width="30.875" style="1" customWidth="1"/>
    <col min="9999" max="9999" width="6.875" style="1" customWidth="1"/>
    <col min="10000" max="10000" width="7" style="1" customWidth="1"/>
    <col min="10001" max="10001" width="13.75" style="1" customWidth="1"/>
    <col min="10002" max="10250" width="9" style="1"/>
    <col min="10251" max="10251" width="10.875" style="1" customWidth="1"/>
    <col min="10252" max="10252" width="9" style="1"/>
    <col min="10253" max="10253" width="15.375" style="1" customWidth="1"/>
    <col min="10254" max="10254" width="30.875" style="1" customWidth="1"/>
    <col min="10255" max="10255" width="6.875" style="1" customWidth="1"/>
    <col min="10256" max="10256" width="7" style="1" customWidth="1"/>
    <col min="10257" max="10257" width="13.75" style="1" customWidth="1"/>
    <col min="10258" max="10506" width="9" style="1"/>
    <col min="10507" max="10507" width="10.875" style="1" customWidth="1"/>
    <col min="10508" max="10508" width="9" style="1"/>
    <col min="10509" max="10509" width="15.375" style="1" customWidth="1"/>
    <col min="10510" max="10510" width="30.875" style="1" customWidth="1"/>
    <col min="10511" max="10511" width="6.875" style="1" customWidth="1"/>
    <col min="10512" max="10512" width="7" style="1" customWidth="1"/>
    <col min="10513" max="10513" width="13.75" style="1" customWidth="1"/>
    <col min="10514" max="10762" width="9" style="1"/>
    <col min="10763" max="10763" width="10.875" style="1" customWidth="1"/>
    <col min="10764" max="10764" width="9" style="1"/>
    <col min="10765" max="10765" width="15.375" style="1" customWidth="1"/>
    <col min="10766" max="10766" width="30.875" style="1" customWidth="1"/>
    <col min="10767" max="10767" width="6.875" style="1" customWidth="1"/>
    <col min="10768" max="10768" width="7" style="1" customWidth="1"/>
    <col min="10769" max="10769" width="13.75" style="1" customWidth="1"/>
    <col min="10770" max="11018" width="9" style="1"/>
    <col min="11019" max="11019" width="10.875" style="1" customWidth="1"/>
    <col min="11020" max="11020" width="9" style="1"/>
    <col min="11021" max="11021" width="15.375" style="1" customWidth="1"/>
    <col min="11022" max="11022" width="30.875" style="1" customWidth="1"/>
    <col min="11023" max="11023" width="6.875" style="1" customWidth="1"/>
    <col min="11024" max="11024" width="7" style="1" customWidth="1"/>
    <col min="11025" max="11025" width="13.75" style="1" customWidth="1"/>
    <col min="11026" max="11274" width="9" style="1"/>
    <col min="11275" max="11275" width="10.875" style="1" customWidth="1"/>
    <col min="11276" max="11276" width="9" style="1"/>
    <col min="11277" max="11277" width="15.375" style="1" customWidth="1"/>
    <col min="11278" max="11278" width="30.875" style="1" customWidth="1"/>
    <col min="11279" max="11279" width="6.875" style="1" customWidth="1"/>
    <col min="11280" max="11280" width="7" style="1" customWidth="1"/>
    <col min="11281" max="11281" width="13.75" style="1" customWidth="1"/>
    <col min="11282" max="11530" width="9" style="1"/>
    <col min="11531" max="11531" width="10.875" style="1" customWidth="1"/>
    <col min="11532" max="11532" width="9" style="1"/>
    <col min="11533" max="11533" width="15.375" style="1" customWidth="1"/>
    <col min="11534" max="11534" width="30.875" style="1" customWidth="1"/>
    <col min="11535" max="11535" width="6.875" style="1" customWidth="1"/>
    <col min="11536" max="11536" width="7" style="1" customWidth="1"/>
    <col min="11537" max="11537" width="13.75" style="1" customWidth="1"/>
    <col min="11538" max="11786" width="9" style="1"/>
    <col min="11787" max="11787" width="10.875" style="1" customWidth="1"/>
    <col min="11788" max="11788" width="9" style="1"/>
    <col min="11789" max="11789" width="15.375" style="1" customWidth="1"/>
    <col min="11790" max="11790" width="30.875" style="1" customWidth="1"/>
    <col min="11791" max="11791" width="6.875" style="1" customWidth="1"/>
    <col min="11792" max="11792" width="7" style="1" customWidth="1"/>
    <col min="11793" max="11793" width="13.75" style="1" customWidth="1"/>
    <col min="11794" max="12042" width="9" style="1"/>
    <col min="12043" max="12043" width="10.875" style="1" customWidth="1"/>
    <col min="12044" max="12044" width="9" style="1"/>
    <col min="12045" max="12045" width="15.375" style="1" customWidth="1"/>
    <col min="12046" max="12046" width="30.875" style="1" customWidth="1"/>
    <col min="12047" max="12047" width="6.875" style="1" customWidth="1"/>
    <col min="12048" max="12048" width="7" style="1" customWidth="1"/>
    <col min="12049" max="12049" width="13.75" style="1" customWidth="1"/>
    <col min="12050" max="12298" width="9" style="1"/>
    <col min="12299" max="12299" width="10.875" style="1" customWidth="1"/>
    <col min="12300" max="12300" width="9" style="1"/>
    <col min="12301" max="12301" width="15.375" style="1" customWidth="1"/>
    <col min="12302" max="12302" width="30.875" style="1" customWidth="1"/>
    <col min="12303" max="12303" width="6.875" style="1" customWidth="1"/>
    <col min="12304" max="12304" width="7" style="1" customWidth="1"/>
    <col min="12305" max="12305" width="13.75" style="1" customWidth="1"/>
    <col min="12306" max="12554" width="9" style="1"/>
    <col min="12555" max="12555" width="10.875" style="1" customWidth="1"/>
    <col min="12556" max="12556" width="9" style="1"/>
    <col min="12557" max="12557" width="15.375" style="1" customWidth="1"/>
    <col min="12558" max="12558" width="30.875" style="1" customWidth="1"/>
    <col min="12559" max="12559" width="6.875" style="1" customWidth="1"/>
    <col min="12560" max="12560" width="7" style="1" customWidth="1"/>
    <col min="12561" max="12561" width="13.75" style="1" customWidth="1"/>
    <col min="12562" max="12810" width="9" style="1"/>
    <col min="12811" max="12811" width="10.875" style="1" customWidth="1"/>
    <col min="12812" max="12812" width="9" style="1"/>
    <col min="12813" max="12813" width="15.375" style="1" customWidth="1"/>
    <col min="12814" max="12814" width="30.875" style="1" customWidth="1"/>
    <col min="12815" max="12815" width="6.875" style="1" customWidth="1"/>
    <col min="12816" max="12816" width="7" style="1" customWidth="1"/>
    <col min="12817" max="12817" width="13.75" style="1" customWidth="1"/>
    <col min="12818" max="13066" width="9" style="1"/>
    <col min="13067" max="13067" width="10.875" style="1" customWidth="1"/>
    <col min="13068" max="13068" width="9" style="1"/>
    <col min="13069" max="13069" width="15.375" style="1" customWidth="1"/>
    <col min="13070" max="13070" width="30.875" style="1" customWidth="1"/>
    <col min="13071" max="13071" width="6.875" style="1" customWidth="1"/>
    <col min="13072" max="13072" width="7" style="1" customWidth="1"/>
    <col min="13073" max="13073" width="13.75" style="1" customWidth="1"/>
    <col min="13074" max="13322" width="9" style="1"/>
    <col min="13323" max="13323" width="10.875" style="1" customWidth="1"/>
    <col min="13324" max="13324" width="9" style="1"/>
    <col min="13325" max="13325" width="15.375" style="1" customWidth="1"/>
    <col min="13326" max="13326" width="30.875" style="1" customWidth="1"/>
    <col min="13327" max="13327" width="6.875" style="1" customWidth="1"/>
    <col min="13328" max="13328" width="7" style="1" customWidth="1"/>
    <col min="13329" max="13329" width="13.75" style="1" customWidth="1"/>
    <col min="13330" max="13578" width="9" style="1"/>
    <col min="13579" max="13579" width="10.875" style="1" customWidth="1"/>
    <col min="13580" max="13580" width="9" style="1"/>
    <col min="13581" max="13581" width="15.375" style="1" customWidth="1"/>
    <col min="13582" max="13582" width="30.875" style="1" customWidth="1"/>
    <col min="13583" max="13583" width="6.875" style="1" customWidth="1"/>
    <col min="13584" max="13584" width="7" style="1" customWidth="1"/>
    <col min="13585" max="13585" width="13.75" style="1" customWidth="1"/>
    <col min="13586" max="13834" width="9" style="1"/>
    <col min="13835" max="13835" width="10.875" style="1" customWidth="1"/>
    <col min="13836" max="13836" width="9" style="1"/>
    <col min="13837" max="13837" width="15.375" style="1" customWidth="1"/>
    <col min="13838" max="13838" width="30.875" style="1" customWidth="1"/>
    <col min="13839" max="13839" width="6.875" style="1" customWidth="1"/>
    <col min="13840" max="13840" width="7" style="1" customWidth="1"/>
    <col min="13841" max="13841" width="13.75" style="1" customWidth="1"/>
    <col min="13842" max="14090" width="9" style="1"/>
    <col min="14091" max="14091" width="10.875" style="1" customWidth="1"/>
    <col min="14092" max="14092" width="9" style="1"/>
    <col min="14093" max="14093" width="15.375" style="1" customWidth="1"/>
    <col min="14094" max="14094" width="30.875" style="1" customWidth="1"/>
    <col min="14095" max="14095" width="6.875" style="1" customWidth="1"/>
    <col min="14096" max="14096" width="7" style="1" customWidth="1"/>
    <col min="14097" max="14097" width="13.75" style="1" customWidth="1"/>
    <col min="14098" max="14346" width="9" style="1"/>
    <col min="14347" max="14347" width="10.875" style="1" customWidth="1"/>
    <col min="14348" max="14348" width="9" style="1"/>
    <col min="14349" max="14349" width="15.375" style="1" customWidth="1"/>
    <col min="14350" max="14350" width="30.875" style="1" customWidth="1"/>
    <col min="14351" max="14351" width="6.875" style="1" customWidth="1"/>
    <col min="14352" max="14352" width="7" style="1" customWidth="1"/>
    <col min="14353" max="14353" width="13.75" style="1" customWidth="1"/>
    <col min="14354" max="14602" width="9" style="1"/>
    <col min="14603" max="14603" width="10.875" style="1" customWidth="1"/>
    <col min="14604" max="14604" width="9" style="1"/>
    <col min="14605" max="14605" width="15.375" style="1" customWidth="1"/>
    <col min="14606" max="14606" width="30.875" style="1" customWidth="1"/>
    <col min="14607" max="14607" width="6.875" style="1" customWidth="1"/>
    <col min="14608" max="14608" width="7" style="1" customWidth="1"/>
    <col min="14609" max="14609" width="13.75" style="1" customWidth="1"/>
    <col min="14610" max="14858" width="9" style="1"/>
    <col min="14859" max="14859" width="10.875" style="1" customWidth="1"/>
    <col min="14860" max="14860" width="9" style="1"/>
    <col min="14861" max="14861" width="15.375" style="1" customWidth="1"/>
    <col min="14862" max="14862" width="30.875" style="1" customWidth="1"/>
    <col min="14863" max="14863" width="6.875" style="1" customWidth="1"/>
    <col min="14864" max="14864" width="7" style="1" customWidth="1"/>
    <col min="14865" max="14865" width="13.75" style="1" customWidth="1"/>
    <col min="14866" max="15114" width="9" style="1"/>
    <col min="15115" max="15115" width="10.875" style="1" customWidth="1"/>
    <col min="15116" max="15116" width="9" style="1"/>
    <col min="15117" max="15117" width="15.375" style="1" customWidth="1"/>
    <col min="15118" max="15118" width="30.875" style="1" customWidth="1"/>
    <col min="15119" max="15119" width="6.875" style="1" customWidth="1"/>
    <col min="15120" max="15120" width="7" style="1" customWidth="1"/>
    <col min="15121" max="15121" width="13.75" style="1" customWidth="1"/>
    <col min="15122" max="15370" width="9" style="1"/>
    <col min="15371" max="15371" width="10.875" style="1" customWidth="1"/>
    <col min="15372" max="15372" width="9" style="1"/>
    <col min="15373" max="15373" width="15.375" style="1" customWidth="1"/>
    <col min="15374" max="15374" width="30.875" style="1" customWidth="1"/>
    <col min="15375" max="15375" width="6.875" style="1" customWidth="1"/>
    <col min="15376" max="15376" width="7" style="1" customWidth="1"/>
    <col min="15377" max="15377" width="13.75" style="1" customWidth="1"/>
    <col min="15378" max="15626" width="9" style="1"/>
    <col min="15627" max="15627" width="10.875" style="1" customWidth="1"/>
    <col min="15628" max="15628" width="9" style="1"/>
    <col min="15629" max="15629" width="15.375" style="1" customWidth="1"/>
    <col min="15630" max="15630" width="30.875" style="1" customWidth="1"/>
    <col min="15631" max="15631" width="6.875" style="1" customWidth="1"/>
    <col min="15632" max="15632" width="7" style="1" customWidth="1"/>
    <col min="15633" max="15633" width="13.75" style="1" customWidth="1"/>
    <col min="15634" max="15882" width="9" style="1"/>
    <col min="15883" max="15883" width="10.875" style="1" customWidth="1"/>
    <col min="15884" max="15884" width="9" style="1"/>
    <col min="15885" max="15885" width="15.375" style="1" customWidth="1"/>
    <col min="15886" max="15886" width="30.875" style="1" customWidth="1"/>
    <col min="15887" max="15887" width="6.875" style="1" customWidth="1"/>
    <col min="15888" max="15888" width="7" style="1" customWidth="1"/>
    <col min="15889" max="15889" width="13.75" style="1" customWidth="1"/>
    <col min="15890" max="16138" width="9" style="1"/>
    <col min="16139" max="16139" width="10.875" style="1" customWidth="1"/>
    <col min="16140" max="16140" width="9" style="1"/>
    <col min="16141" max="16141" width="15.375" style="1" customWidth="1"/>
    <col min="16142" max="16142" width="30.875" style="1" customWidth="1"/>
    <col min="16143" max="16143" width="6.875" style="1" customWidth="1"/>
    <col min="16144" max="16144" width="7" style="1" customWidth="1"/>
    <col min="16145" max="16145" width="13.75" style="1" customWidth="1"/>
    <col min="16146" max="16384" width="9" style="1"/>
  </cols>
  <sheetData>
    <row r="1" spans="2:19" s="7" customFormat="1" ht="24" x14ac:dyDescent="0.55000000000000004">
      <c r="B1" s="234" t="s">
        <v>109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2:19" s="46" customFormat="1" x14ac:dyDescent="0.55000000000000004">
      <c r="B2" s="116"/>
      <c r="C2" s="116"/>
      <c r="D2" s="116"/>
      <c r="E2" s="116"/>
      <c r="F2" s="116"/>
      <c r="G2" s="116"/>
      <c r="H2" s="116"/>
      <c r="I2" s="116"/>
      <c r="J2" s="127"/>
      <c r="K2" s="127"/>
      <c r="L2" s="116"/>
      <c r="M2" s="116"/>
      <c r="N2" s="116"/>
      <c r="O2" s="116"/>
      <c r="P2" s="116"/>
      <c r="Q2" s="116"/>
    </row>
    <row r="3" spans="2:19" s="46" customFormat="1" ht="24" thickBot="1" x14ac:dyDescent="0.6">
      <c r="B3" s="47" t="s">
        <v>118</v>
      </c>
      <c r="Q3" s="48"/>
    </row>
    <row r="4" spans="2:19" s="46" customFormat="1" ht="20.25" customHeight="1" thickTop="1" x14ac:dyDescent="0.55000000000000004">
      <c r="B4" s="217" t="s">
        <v>4</v>
      </c>
      <c r="C4" s="218"/>
      <c r="D4" s="218"/>
      <c r="E4" s="219"/>
      <c r="F4" s="239" t="s">
        <v>163</v>
      </c>
      <c r="G4" s="240"/>
      <c r="H4" s="239" t="s">
        <v>163</v>
      </c>
      <c r="I4" s="240"/>
      <c r="J4" s="239" t="s">
        <v>163</v>
      </c>
      <c r="K4" s="240"/>
      <c r="L4" s="239" t="s">
        <v>163</v>
      </c>
      <c r="M4" s="240"/>
      <c r="N4" s="239" t="s">
        <v>164</v>
      </c>
      <c r="O4" s="240"/>
      <c r="P4" s="239" t="s">
        <v>164</v>
      </c>
      <c r="Q4" s="240"/>
    </row>
    <row r="5" spans="2:19" s="46" customFormat="1" ht="20.25" customHeight="1" x14ac:dyDescent="0.55000000000000004">
      <c r="B5" s="220"/>
      <c r="C5" s="221"/>
      <c r="D5" s="221"/>
      <c r="E5" s="222"/>
      <c r="F5" s="226" t="s">
        <v>151</v>
      </c>
      <c r="G5" s="227"/>
      <c r="H5" s="226" t="s">
        <v>152</v>
      </c>
      <c r="I5" s="227"/>
      <c r="J5" s="226" t="s">
        <v>154</v>
      </c>
      <c r="K5" s="227"/>
      <c r="L5" s="226" t="s">
        <v>153</v>
      </c>
      <c r="M5" s="227"/>
      <c r="N5" s="226" t="s">
        <v>154</v>
      </c>
      <c r="O5" s="227"/>
      <c r="P5" s="226" t="s">
        <v>153</v>
      </c>
      <c r="Q5" s="227"/>
    </row>
    <row r="6" spans="2:19" s="46" customFormat="1" ht="24" thickBot="1" x14ac:dyDescent="0.6">
      <c r="B6" s="223"/>
      <c r="C6" s="224"/>
      <c r="D6" s="224"/>
      <c r="E6" s="225"/>
      <c r="F6" s="130"/>
      <c r="G6" s="118" t="s">
        <v>5</v>
      </c>
      <c r="H6" s="130"/>
      <c r="I6" s="118" t="s">
        <v>5</v>
      </c>
      <c r="J6" s="130"/>
      <c r="K6" s="129" t="s">
        <v>5</v>
      </c>
      <c r="L6" s="130"/>
      <c r="M6" s="118" t="s">
        <v>5</v>
      </c>
      <c r="N6" s="130"/>
      <c r="O6" s="118" t="s">
        <v>5</v>
      </c>
      <c r="P6" s="131"/>
      <c r="Q6" s="118" t="s">
        <v>5</v>
      </c>
    </row>
    <row r="7" spans="2:19" s="46" customFormat="1" ht="21.75" customHeight="1" thickTop="1" x14ac:dyDescent="0.55000000000000004">
      <c r="B7" s="228" t="s">
        <v>26</v>
      </c>
      <c r="C7" s="229"/>
      <c r="D7" s="229"/>
      <c r="E7" s="230"/>
      <c r="F7" s="132">
        <f>Sheet6!H4</f>
        <v>3.5</v>
      </c>
      <c r="G7" s="133">
        <f>Sheet6!H5</f>
        <v>0.70710678118654757</v>
      </c>
      <c r="H7" s="132">
        <f>Sheet7!H9</f>
        <v>3.5714285714285716</v>
      </c>
      <c r="I7" s="133">
        <f>Sheet7!H10</f>
        <v>1.3972762620115435</v>
      </c>
      <c r="J7" s="133">
        <f>Sheet8!H6</f>
        <v>3.75</v>
      </c>
      <c r="K7" s="133">
        <f>Sheet8!H7</f>
        <v>1.5</v>
      </c>
      <c r="L7" s="133">
        <f>Sheet9!H3</f>
        <v>4</v>
      </c>
      <c r="M7" s="133">
        <f>Sheet9!H4</f>
        <v>0</v>
      </c>
      <c r="N7" s="133">
        <f>Sheet10!H17</f>
        <v>4.0666666666666664</v>
      </c>
      <c r="O7" s="133">
        <f>Sheet10!H18</f>
        <v>0.88371510168853695</v>
      </c>
      <c r="P7" s="133">
        <f>Sheet11!H6</f>
        <v>4.75</v>
      </c>
      <c r="Q7" s="49">
        <f>Sheet11!H7</f>
        <v>0.5</v>
      </c>
    </row>
    <row r="8" spans="2:19" s="46" customFormat="1" ht="21.75" customHeight="1" x14ac:dyDescent="0.55000000000000004">
      <c r="B8" s="228" t="s">
        <v>80</v>
      </c>
      <c r="C8" s="229"/>
      <c r="D8" s="229"/>
      <c r="E8" s="230"/>
      <c r="F8" s="134">
        <f>Sheet6!I4</f>
        <v>2.5</v>
      </c>
      <c r="G8" s="134">
        <f>Sheet6!I5</f>
        <v>0.70710678118654757</v>
      </c>
      <c r="H8" s="134">
        <f>Sheet7!I9</f>
        <v>3.2857142857142856</v>
      </c>
      <c r="I8" s="134">
        <f>Sheet7!I10</f>
        <v>1.1126972805283737</v>
      </c>
      <c r="J8" s="134">
        <f>Sheet8!I6</f>
        <v>3.5</v>
      </c>
      <c r="K8" s="134">
        <f>Sheet8!I7</f>
        <v>0.57735026918962573</v>
      </c>
      <c r="L8" s="134">
        <f>Sheet9!I3</f>
        <v>4</v>
      </c>
      <c r="M8" s="133">
        <v>0</v>
      </c>
      <c r="N8" s="134">
        <f>Sheet10!I17</f>
        <v>3.6666666666666665</v>
      </c>
      <c r="O8" s="134">
        <f>Sheet10!I18</f>
        <v>0.72374686445574632</v>
      </c>
      <c r="P8" s="134">
        <f>Sheet11!I6</f>
        <v>4.5</v>
      </c>
      <c r="Q8" s="51">
        <f>Sheet11!I7</f>
        <v>0.57735026918962573</v>
      </c>
    </row>
    <row r="9" spans="2:19" s="46" customFormat="1" ht="21.75" customHeight="1" x14ac:dyDescent="0.55000000000000004">
      <c r="B9" s="55" t="s">
        <v>81</v>
      </c>
      <c r="C9" s="119"/>
      <c r="D9" s="119"/>
      <c r="E9" s="120"/>
      <c r="F9" s="134">
        <f>Sheet6!K4</f>
        <v>3.5</v>
      </c>
      <c r="G9" s="134">
        <f>Sheet6!J5</f>
        <v>0.70710678118654757</v>
      </c>
      <c r="H9" s="134">
        <f>Sheet7!J9</f>
        <v>3.7142857142857144</v>
      </c>
      <c r="I9" s="134">
        <f>Sheet7!J10</f>
        <v>1.2535663410560176</v>
      </c>
      <c r="J9" s="134">
        <f>Sheet8!J6</f>
        <v>4</v>
      </c>
      <c r="K9" s="134">
        <f>Sheet8!J7</f>
        <v>0.81649658092772603</v>
      </c>
      <c r="L9" s="134">
        <f>Sheet9!J3</f>
        <v>4</v>
      </c>
      <c r="M9" s="133">
        <v>0</v>
      </c>
      <c r="N9" s="134">
        <f>Sheet10!J17</f>
        <v>3.8</v>
      </c>
      <c r="O9" s="134">
        <f>Sheet10!J18</f>
        <v>0.94112394811432043</v>
      </c>
      <c r="P9" s="134">
        <f>Sheet11!J6</f>
        <v>4.5</v>
      </c>
      <c r="Q9" s="51">
        <f>Sheet11!J7</f>
        <v>0.57735026918962573</v>
      </c>
    </row>
    <row r="10" spans="2:19" s="46" customFormat="1" ht="21.75" customHeight="1" x14ac:dyDescent="0.55000000000000004">
      <c r="B10" s="55" t="s">
        <v>82</v>
      </c>
      <c r="C10" s="55"/>
      <c r="D10" s="55"/>
      <c r="E10" s="55"/>
      <c r="F10" s="51">
        <f>Sheet6!K4</f>
        <v>3.5</v>
      </c>
      <c r="G10" s="51">
        <f>Sheet6!K5</f>
        <v>0.70710678118654757</v>
      </c>
      <c r="H10" s="51">
        <f>Sheet7!K9</f>
        <v>3.7142857142857144</v>
      </c>
      <c r="I10" s="51">
        <f>Sheet7!K10</f>
        <v>0.48795003647426693</v>
      </c>
      <c r="J10" s="51">
        <f>Sheet8!K6</f>
        <v>4</v>
      </c>
      <c r="K10" s="51">
        <f>Sheet8!K7</f>
        <v>0.81649658092772603</v>
      </c>
      <c r="L10" s="51">
        <f>Sheet9!K3</f>
        <v>4</v>
      </c>
      <c r="M10" s="133">
        <v>0</v>
      </c>
      <c r="N10" s="51">
        <f>Sheet10!K17</f>
        <v>3.7333333333333334</v>
      </c>
      <c r="O10" s="51">
        <f>Sheet10!K18</f>
        <v>1.0327955589886446</v>
      </c>
      <c r="P10" s="51">
        <f>Sheet11!K6</f>
        <v>4.25</v>
      </c>
      <c r="Q10" s="51">
        <f>Sheet11!K7</f>
        <v>0.9574271077563381</v>
      </c>
    </row>
    <row r="11" spans="2:19" s="46" customFormat="1" ht="21.75" customHeight="1" x14ac:dyDescent="0.55000000000000004">
      <c r="B11" s="231" t="s">
        <v>84</v>
      </c>
      <c r="C11" s="232"/>
      <c r="D11" s="232"/>
      <c r="E11" s="233"/>
      <c r="F11" s="135">
        <f>Sheet6!K7</f>
        <v>3.25</v>
      </c>
      <c r="G11" s="135">
        <f>Sheet6!K6</f>
        <v>0.70710678118654757</v>
      </c>
      <c r="H11" s="135">
        <f>Sheet7!K12</f>
        <v>3.5714285714285716</v>
      </c>
      <c r="I11" s="135">
        <f>Sheet7!K11</f>
        <v>1.0690449676496971</v>
      </c>
      <c r="J11" s="135">
        <f>Sheet8!K9</f>
        <v>3.8125</v>
      </c>
      <c r="K11" s="135">
        <f>Sheet8!K8</f>
        <v>0.91058589197651574</v>
      </c>
      <c r="L11" s="135">
        <f>Sheet9!K6</f>
        <v>4</v>
      </c>
      <c r="M11" s="135">
        <v>0</v>
      </c>
      <c r="N11" s="135">
        <f>Sheet10!K20</f>
        <v>3.8166666666666669</v>
      </c>
      <c r="O11" s="135">
        <f>Sheet10!K19</f>
        <v>0.89237194241852957</v>
      </c>
      <c r="P11" s="135">
        <f>Sheet11!K9</f>
        <v>4.5</v>
      </c>
      <c r="Q11" s="62">
        <f>Sheet11!K8</f>
        <v>0.63245553203367588</v>
      </c>
      <c r="S11" s="57"/>
    </row>
    <row r="12" spans="2:19" s="9" customFormat="1" ht="24" x14ac:dyDescent="0.55000000000000004">
      <c r="B12" s="117"/>
      <c r="C12" s="117"/>
      <c r="D12" s="117"/>
      <c r="E12" s="117"/>
      <c r="F12" s="117"/>
      <c r="G12" s="117"/>
      <c r="H12" s="117"/>
      <c r="I12" s="117"/>
      <c r="J12" s="128"/>
      <c r="K12" s="128"/>
      <c r="L12" s="117"/>
      <c r="M12" s="117"/>
      <c r="N12" s="117"/>
      <c r="O12" s="117"/>
      <c r="P12" s="117"/>
      <c r="Q12" s="117"/>
      <c r="R12" s="41"/>
    </row>
    <row r="13" spans="2:19" s="5" customFormat="1" ht="24" x14ac:dyDescent="0.55000000000000004">
      <c r="B13" s="16"/>
      <c r="C13" s="213" t="s">
        <v>284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2:19" s="5" customFormat="1" ht="24" x14ac:dyDescent="0.55000000000000004">
      <c r="B14" s="213" t="s">
        <v>211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2:19" s="5" customFormat="1" ht="24" x14ac:dyDescent="0.55000000000000004">
      <c r="B15" s="237" t="s">
        <v>212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</row>
    <row r="16" spans="2:19" s="5" customFormat="1" ht="24" x14ac:dyDescent="0.55000000000000004">
      <c r="B16" s="140" t="s">
        <v>213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9" s="5" customFormat="1" ht="24" x14ac:dyDescent="0.55000000000000004">
      <c r="B17" s="140" t="s">
        <v>214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9" s="5" customFormat="1" ht="24" x14ac:dyDescent="0.55000000000000004">
      <c r="B18" s="140" t="s">
        <v>215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9" s="5" customFormat="1" ht="24" x14ac:dyDescent="0.55000000000000004">
      <c r="B19" s="188" t="s">
        <v>240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</row>
    <row r="20" spans="2:19" s="5" customFormat="1" ht="24" x14ac:dyDescent="0.55000000000000004">
      <c r="B20" s="140" t="s">
        <v>216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9" s="5" customFormat="1" ht="24" x14ac:dyDescent="0.55000000000000004">
      <c r="B21" s="176" t="s">
        <v>217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9" s="5" customFormat="1" ht="24" x14ac:dyDescent="0.55000000000000004">
      <c r="B22" s="140" t="s">
        <v>218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9" s="5" customFormat="1" ht="24" x14ac:dyDescent="0.55000000000000004">
      <c r="B23" s="179">
        <v>3.8</v>
      </c>
    </row>
    <row r="24" spans="2:19" s="5" customFormat="1" ht="24" x14ac:dyDescent="0.55000000000000004">
      <c r="B24" s="5" t="s">
        <v>219</v>
      </c>
    </row>
    <row r="25" spans="2:19" s="5" customFormat="1" ht="24" x14ac:dyDescent="0.55000000000000004">
      <c r="B25" s="5" t="s">
        <v>229</v>
      </c>
    </row>
    <row r="26" spans="2:19" s="9" customFormat="1" ht="24" x14ac:dyDescent="0.55000000000000004">
      <c r="R26" s="5"/>
      <c r="S26" s="5"/>
    </row>
    <row r="27" spans="2:19" s="9" customFormat="1" ht="24" x14ac:dyDescent="0.55000000000000004">
      <c r="R27" s="5"/>
      <c r="S27" s="5"/>
    </row>
    <row r="28" spans="2:19" s="9" customFormat="1" ht="24" x14ac:dyDescent="0.55000000000000004">
      <c r="R28" s="5"/>
      <c r="S28" s="5"/>
    </row>
    <row r="29" spans="2:19" s="7" customFormat="1" ht="24" x14ac:dyDescent="0.55000000000000004">
      <c r="B29" s="234" t="s">
        <v>110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2:19" s="9" customFormat="1" ht="24" x14ac:dyDescent="0.55000000000000004"/>
    <row r="31" spans="2:19" s="46" customFormat="1" ht="24" thickBot="1" x14ac:dyDescent="0.6">
      <c r="B31" s="47" t="s">
        <v>173</v>
      </c>
      <c r="Q31" s="48"/>
    </row>
    <row r="32" spans="2:19" s="46" customFormat="1" ht="20.25" customHeight="1" thickTop="1" x14ac:dyDescent="0.55000000000000004">
      <c r="B32" s="217" t="s">
        <v>4</v>
      </c>
      <c r="C32" s="218"/>
      <c r="D32" s="218"/>
      <c r="E32" s="219"/>
      <c r="F32" s="239" t="s">
        <v>163</v>
      </c>
      <c r="G32" s="240"/>
      <c r="H32" s="239" t="s">
        <v>163</v>
      </c>
      <c r="I32" s="240"/>
      <c r="J32" s="239" t="s">
        <v>163</v>
      </c>
      <c r="K32" s="240"/>
      <c r="L32" s="239" t="s">
        <v>163</v>
      </c>
      <c r="M32" s="240"/>
      <c r="N32" s="239" t="s">
        <v>164</v>
      </c>
      <c r="O32" s="240"/>
      <c r="P32" s="239" t="s">
        <v>164</v>
      </c>
      <c r="Q32" s="240"/>
    </row>
    <row r="33" spans="2:19" s="46" customFormat="1" ht="20.25" customHeight="1" x14ac:dyDescent="0.55000000000000004">
      <c r="B33" s="220"/>
      <c r="C33" s="221"/>
      <c r="D33" s="221"/>
      <c r="E33" s="222"/>
      <c r="F33" s="226" t="s">
        <v>151</v>
      </c>
      <c r="G33" s="227"/>
      <c r="H33" s="226" t="s">
        <v>152</v>
      </c>
      <c r="I33" s="227"/>
      <c r="J33" s="226" t="s">
        <v>154</v>
      </c>
      <c r="K33" s="227"/>
      <c r="L33" s="226" t="s">
        <v>153</v>
      </c>
      <c r="M33" s="227"/>
      <c r="N33" s="226" t="s">
        <v>154</v>
      </c>
      <c r="O33" s="227"/>
      <c r="P33" s="226" t="s">
        <v>153</v>
      </c>
      <c r="Q33" s="227"/>
    </row>
    <row r="34" spans="2:19" s="46" customFormat="1" ht="24" thickBot="1" x14ac:dyDescent="0.6">
      <c r="B34" s="223"/>
      <c r="C34" s="224"/>
      <c r="D34" s="224"/>
      <c r="E34" s="225"/>
      <c r="F34" s="130"/>
      <c r="G34" s="139" t="s">
        <v>5</v>
      </c>
      <c r="H34" s="130"/>
      <c r="I34" s="139" t="s">
        <v>5</v>
      </c>
      <c r="J34" s="130"/>
      <c r="K34" s="139" t="s">
        <v>5</v>
      </c>
      <c r="L34" s="130"/>
      <c r="M34" s="139" t="s">
        <v>5</v>
      </c>
      <c r="N34" s="130"/>
      <c r="O34" s="139" t="s">
        <v>5</v>
      </c>
      <c r="P34" s="131"/>
      <c r="Q34" s="139" t="s">
        <v>5</v>
      </c>
    </row>
    <row r="35" spans="2:19" s="46" customFormat="1" ht="21.75" customHeight="1" thickTop="1" x14ac:dyDescent="0.55000000000000004">
      <c r="B35" s="228" t="s">
        <v>87</v>
      </c>
      <c r="C35" s="229"/>
      <c r="D35" s="229"/>
      <c r="E35" s="230"/>
      <c r="F35" s="132">
        <f>Sheet6!L4</f>
        <v>3.5</v>
      </c>
      <c r="G35" s="133">
        <f>Sheet6!L5</f>
        <v>0.70710678118654757</v>
      </c>
      <c r="H35" s="132">
        <f>Sheet7!L9</f>
        <v>4.5714285714285712</v>
      </c>
      <c r="I35" s="133">
        <f>Sheet7!L10</f>
        <v>0.53452248382485001</v>
      </c>
      <c r="J35" s="133">
        <f>Sheet8!L6</f>
        <v>4.5</v>
      </c>
      <c r="K35" s="133">
        <f>Sheet8!L7</f>
        <v>0.57735026918962573</v>
      </c>
      <c r="L35" s="133">
        <f>Sheet9!L3</f>
        <v>4</v>
      </c>
      <c r="M35" s="133">
        <f>Sheet9!H16</f>
        <v>0</v>
      </c>
      <c r="N35" s="133">
        <f>Sheet10!L17</f>
        <v>4.1333333333333337</v>
      </c>
      <c r="O35" s="133">
        <f>Sheet10!L18</f>
        <v>0.74322335295720721</v>
      </c>
      <c r="P35" s="133">
        <f>Sheet11!L6</f>
        <v>4.5</v>
      </c>
      <c r="Q35" s="49">
        <f>Sheet10!L18</f>
        <v>0.74322335295720721</v>
      </c>
    </row>
    <row r="36" spans="2:19" s="46" customFormat="1" ht="21.75" customHeight="1" x14ac:dyDescent="0.55000000000000004">
      <c r="B36" s="228" t="s">
        <v>88</v>
      </c>
      <c r="C36" s="229"/>
      <c r="D36" s="229"/>
      <c r="E36" s="230"/>
      <c r="F36" s="134">
        <f>Sheet6!M4</f>
        <v>3.5</v>
      </c>
      <c r="G36" s="134">
        <f>Sheet6!M5</f>
        <v>0.70710678118654757</v>
      </c>
      <c r="H36" s="134">
        <f>Sheet7!M9</f>
        <v>4.7142857142857144</v>
      </c>
      <c r="I36" s="134">
        <f>Sheet7!M10</f>
        <v>0.48795003647426655</v>
      </c>
      <c r="J36" s="134">
        <f>Sheet8!M6</f>
        <v>4.25</v>
      </c>
      <c r="K36" s="134">
        <f>Sheet8!M7</f>
        <v>0.5</v>
      </c>
      <c r="L36" s="134">
        <f>Sheet9!L3</f>
        <v>4</v>
      </c>
      <c r="M36" s="133">
        <v>0</v>
      </c>
      <c r="N36" s="134">
        <f>Sheet10!M17</f>
        <v>4.2</v>
      </c>
      <c r="O36" s="134">
        <f>Sheet10!M18</f>
        <v>0.77459666924148241</v>
      </c>
      <c r="P36" s="134">
        <f>Sheet10!M17</f>
        <v>4.2</v>
      </c>
      <c r="Q36" s="51">
        <f>Sheet10!M18</f>
        <v>0.77459666924148241</v>
      </c>
    </row>
    <row r="37" spans="2:19" s="46" customFormat="1" ht="21.75" customHeight="1" x14ac:dyDescent="0.55000000000000004">
      <c r="B37" s="231" t="s">
        <v>85</v>
      </c>
      <c r="C37" s="232"/>
      <c r="D37" s="232"/>
      <c r="E37" s="233"/>
      <c r="F37" s="135">
        <f>Sheet6!M7</f>
        <v>3.5</v>
      </c>
      <c r="G37" s="135">
        <f>Sheet6!M6</f>
        <v>0.57735026918962573</v>
      </c>
      <c r="H37" s="135">
        <f>Sheet7!M12</f>
        <v>4.6428571428571432</v>
      </c>
      <c r="I37" s="135">
        <f>Sheet7!M11</f>
        <v>0.49724515809884751</v>
      </c>
      <c r="J37" s="135">
        <f>Sheet8!M9</f>
        <v>4.375</v>
      </c>
      <c r="K37" s="135">
        <f>Sheet8!M8</f>
        <v>0.51754916950676566</v>
      </c>
      <c r="L37" s="135">
        <v>4</v>
      </c>
      <c r="M37" s="135">
        <v>0</v>
      </c>
      <c r="N37" s="135">
        <f>Sheet10!M20</f>
        <v>4.166666666666667</v>
      </c>
      <c r="O37" s="135">
        <f>Sheet10!M19</f>
        <v>0.74663998310284374</v>
      </c>
      <c r="P37" s="135">
        <f>Sheet10!M20</f>
        <v>4.166666666666667</v>
      </c>
      <c r="Q37" s="62">
        <f>Sheet10!M19</f>
        <v>0.74663998310284374</v>
      </c>
      <c r="S37" s="57"/>
    </row>
    <row r="38" spans="2:19" s="9" customFormat="1" ht="24" x14ac:dyDescent="0.55000000000000004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41"/>
    </row>
    <row r="39" spans="2:19" s="5" customFormat="1" ht="24" x14ac:dyDescent="0.55000000000000004">
      <c r="B39" s="16"/>
      <c r="C39" s="213" t="s">
        <v>266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</row>
    <row r="40" spans="2:19" s="5" customFormat="1" ht="24" x14ac:dyDescent="0.55000000000000004">
      <c r="B40" s="237" t="s">
        <v>267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</row>
    <row r="41" spans="2:19" s="5" customFormat="1" ht="24" x14ac:dyDescent="0.55000000000000004">
      <c r="B41" s="241">
        <v>3.5</v>
      </c>
      <c r="C41" s="241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2:19" s="5" customFormat="1" ht="24" x14ac:dyDescent="0.55000000000000004">
      <c r="B42" s="176" t="s">
        <v>220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9" s="5" customFormat="1" ht="24" x14ac:dyDescent="0.55000000000000004">
      <c r="B43" s="5" t="s">
        <v>221</v>
      </c>
    </row>
    <row r="44" spans="2:19" s="5" customFormat="1" ht="24" x14ac:dyDescent="0.55000000000000004">
      <c r="B44" s="5" t="s">
        <v>222</v>
      </c>
    </row>
    <row r="45" spans="2:19" s="5" customFormat="1" ht="24" x14ac:dyDescent="0.55000000000000004">
      <c r="B45" s="5" t="s">
        <v>223</v>
      </c>
    </row>
    <row r="46" spans="2:19" s="5" customFormat="1" ht="24" x14ac:dyDescent="0.55000000000000004">
      <c r="B46" s="5" t="s">
        <v>224</v>
      </c>
    </row>
    <row r="47" spans="2:19" s="5" customFormat="1" ht="24" x14ac:dyDescent="0.55000000000000004">
      <c r="B47" s="5" t="s">
        <v>225</v>
      </c>
    </row>
    <row r="48" spans="2:19" s="5" customFormat="1" ht="24" x14ac:dyDescent="0.55000000000000004">
      <c r="B48" s="5" t="s">
        <v>226</v>
      </c>
    </row>
    <row r="49" spans="2:19" s="8" customFormat="1" ht="24" x14ac:dyDescent="0.55000000000000004">
      <c r="B49" s="8" t="s">
        <v>227</v>
      </c>
      <c r="R49" s="5"/>
      <c r="S49" s="5"/>
    </row>
    <row r="50" spans="2:19" s="8" customFormat="1" ht="24" x14ac:dyDescent="0.55000000000000004">
      <c r="B50" s="8" t="s">
        <v>228</v>
      </c>
      <c r="R50" s="5"/>
      <c r="S50" s="5"/>
    </row>
    <row r="51" spans="2:19" s="8" customFormat="1" ht="24" x14ac:dyDescent="0.55000000000000004">
      <c r="R51" s="5"/>
      <c r="S51" s="5"/>
    </row>
    <row r="52" spans="2:19" s="8" customFormat="1" ht="24" x14ac:dyDescent="0.55000000000000004">
      <c r="R52" s="5"/>
      <c r="S52" s="5"/>
    </row>
    <row r="53" spans="2:19" s="8" customFormat="1" ht="24" x14ac:dyDescent="0.55000000000000004">
      <c r="R53" s="5"/>
      <c r="S53" s="5"/>
    </row>
    <row r="54" spans="2:19" s="8" customFormat="1" ht="24" x14ac:dyDescent="0.55000000000000004">
      <c r="S54" s="5"/>
    </row>
    <row r="55" spans="2:19" s="137" customFormat="1" ht="24" x14ac:dyDescent="0.55000000000000004">
      <c r="B55" s="136"/>
      <c r="C55" s="136"/>
      <c r="S55" s="5"/>
    </row>
    <row r="56" spans="2:19" x14ac:dyDescent="0.5500000000000000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2:19" x14ac:dyDescent="0.5500000000000000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2:19" x14ac:dyDescent="0.5500000000000000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2:19" x14ac:dyDescent="0.5500000000000000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2:19" x14ac:dyDescent="0.5500000000000000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2:19" x14ac:dyDescent="0.5500000000000000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2:19" x14ac:dyDescent="0.5500000000000000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2:19" x14ac:dyDescent="0.5500000000000000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2:19" x14ac:dyDescent="0.5500000000000000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2:17" x14ac:dyDescent="0.5500000000000000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2:17" x14ac:dyDescent="0.5500000000000000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2:17" x14ac:dyDescent="0.5500000000000000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</sheetData>
  <mergeCells count="40">
    <mergeCell ref="B29:Q29"/>
    <mergeCell ref="B37:E37"/>
    <mergeCell ref="C39:Q39"/>
    <mergeCell ref="B40:Q40"/>
    <mergeCell ref="N32:O32"/>
    <mergeCell ref="P32:Q32"/>
    <mergeCell ref="B41:C41"/>
    <mergeCell ref="L33:M33"/>
    <mergeCell ref="N33:O33"/>
    <mergeCell ref="P33:Q33"/>
    <mergeCell ref="B32:E34"/>
    <mergeCell ref="F32:G32"/>
    <mergeCell ref="H32:I32"/>
    <mergeCell ref="J32:K32"/>
    <mergeCell ref="L32:M32"/>
    <mergeCell ref="B35:E35"/>
    <mergeCell ref="B36:E36"/>
    <mergeCell ref="F33:G33"/>
    <mergeCell ref="H33:I33"/>
    <mergeCell ref="J33:K33"/>
    <mergeCell ref="B1:Q1"/>
    <mergeCell ref="B4:E6"/>
    <mergeCell ref="F4:G4"/>
    <mergeCell ref="H4:I4"/>
    <mergeCell ref="L4:M4"/>
    <mergeCell ref="N4:O4"/>
    <mergeCell ref="P4:Q4"/>
    <mergeCell ref="J4:K4"/>
    <mergeCell ref="P5:Q5"/>
    <mergeCell ref="F5:G5"/>
    <mergeCell ref="H5:I5"/>
    <mergeCell ref="J5:K5"/>
    <mergeCell ref="L5:M5"/>
    <mergeCell ref="N5:O5"/>
    <mergeCell ref="B7:E7"/>
    <mergeCell ref="B11:E11"/>
    <mergeCell ref="C13:Q13"/>
    <mergeCell ref="B15:Q15"/>
    <mergeCell ref="B8:E8"/>
    <mergeCell ref="B14:Q14"/>
  </mergeCells>
  <pageMargins left="0.70866141732283472" right="0" top="0.74803149606299213" bottom="0.74803149606299213" header="0.31496062992125984" footer="0.31496062992125984"/>
  <pageSetup paperSize="9" scale="7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8433" r:id="rId4"/>
      </mc:Fallback>
    </mc:AlternateContent>
    <mc:AlternateContent xmlns:mc="http://schemas.openxmlformats.org/markup-compatibility/2006">
      <mc:Choice Requires="x14">
        <oleObject progId="Equation.3" shapeId="18434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8434" r:id="rId6"/>
      </mc:Fallback>
    </mc:AlternateContent>
    <mc:AlternateContent xmlns:mc="http://schemas.openxmlformats.org/markup-compatibility/2006">
      <mc:Choice Requires="x14">
        <oleObject progId="Equation.3" shapeId="18435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18435" r:id="rId7"/>
      </mc:Fallback>
    </mc:AlternateContent>
    <mc:AlternateContent xmlns:mc="http://schemas.openxmlformats.org/markup-compatibility/2006">
      <mc:Choice Requires="x14">
        <oleObject progId="Equation.3" shapeId="18436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18436" r:id="rId8"/>
      </mc:Fallback>
    </mc:AlternateContent>
    <mc:AlternateContent xmlns:mc="http://schemas.openxmlformats.org/markup-compatibility/2006">
      <mc:Choice Requires="x14">
        <oleObject progId="Equation.3" shapeId="18437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8437" r:id="rId9"/>
      </mc:Fallback>
    </mc:AlternateContent>
    <mc:AlternateContent xmlns:mc="http://schemas.openxmlformats.org/markup-compatibility/2006">
      <mc:Choice Requires="x14">
        <oleObject progId="Equation.3" shapeId="18438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8438" r:id="rId10"/>
      </mc:Fallback>
    </mc:AlternateContent>
    <mc:AlternateContent xmlns:mc="http://schemas.openxmlformats.org/markup-compatibility/2006">
      <mc:Choice Requires="x14">
        <oleObject progId="Equation.3" shapeId="18439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8439" r:id="rId11"/>
      </mc:Fallback>
    </mc:AlternateContent>
    <mc:AlternateContent xmlns:mc="http://schemas.openxmlformats.org/markup-compatibility/2006">
      <mc:Choice Requires="x14">
        <oleObject progId="Equation.3" shapeId="18440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18440" r:id="rId12"/>
      </mc:Fallback>
    </mc:AlternateContent>
    <mc:AlternateContent xmlns:mc="http://schemas.openxmlformats.org/markup-compatibility/2006">
      <mc:Choice Requires="x14">
        <oleObject progId="Equation.3" shapeId="18441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8441" r:id="rId13"/>
      </mc:Fallback>
    </mc:AlternateContent>
    <mc:AlternateContent xmlns:mc="http://schemas.openxmlformats.org/markup-compatibility/2006">
      <mc:Choice Requires="x14">
        <oleObject progId="Equation.3" shapeId="18442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8442" r:id="rId14"/>
      </mc:Fallback>
    </mc:AlternateContent>
    <mc:AlternateContent xmlns:mc="http://schemas.openxmlformats.org/markup-compatibility/2006">
      <mc:Choice Requires="x14">
        <oleObject progId="Equation.3" shapeId="18443" r:id="rId15">
          <objectPr defaultSize="0" autoPict="0" r:id="rId5">
            <anchor moveWithCells="1" sizeWithCells="1">
              <from>
                <xdr:col>7</xdr:col>
                <xdr:colOff>685800</xdr:colOff>
                <xdr:row>33</xdr:row>
                <xdr:rowOff>28575</xdr:rowOff>
              </from>
              <to>
                <xdr:col>7</xdr:col>
                <xdr:colOff>819150</xdr:colOff>
                <xdr:row>33</xdr:row>
                <xdr:rowOff>142875</xdr:rowOff>
              </to>
            </anchor>
          </objectPr>
        </oleObject>
      </mc:Choice>
      <mc:Fallback>
        <oleObject progId="Equation.3" shapeId="18443" r:id="rId15"/>
      </mc:Fallback>
    </mc:AlternateContent>
    <mc:AlternateContent xmlns:mc="http://schemas.openxmlformats.org/markup-compatibility/2006">
      <mc:Choice Requires="x14">
        <oleObject progId="Equation.3" shapeId="18444" r:id="rId16">
          <objectPr defaultSize="0" autoPict="0" r:id="rId5">
            <anchor moveWithCells="1" sizeWithCells="1">
              <from>
                <xdr:col>7</xdr:col>
                <xdr:colOff>257175</xdr:colOff>
                <xdr:row>33</xdr:row>
                <xdr:rowOff>85725</xdr:rowOff>
              </from>
              <to>
                <xdr:col>7</xdr:col>
                <xdr:colOff>390525</xdr:colOff>
                <xdr:row>33</xdr:row>
                <xdr:rowOff>200025</xdr:rowOff>
              </to>
            </anchor>
          </objectPr>
        </oleObject>
      </mc:Choice>
      <mc:Fallback>
        <oleObject progId="Equation.3" shapeId="18444" r:id="rId16"/>
      </mc:Fallback>
    </mc:AlternateContent>
    <mc:AlternateContent xmlns:mc="http://schemas.openxmlformats.org/markup-compatibility/2006">
      <mc:Choice Requires="x14">
        <oleObject progId="Equation.3" shapeId="18445" r:id="rId17">
          <objectPr defaultSize="0" autoPict="0" r:id="rId5">
            <anchor moveWithCells="1" sizeWithCells="1">
              <from>
                <xdr:col>5</xdr:col>
                <xdr:colOff>238125</xdr:colOff>
                <xdr:row>33</xdr:row>
                <xdr:rowOff>104775</xdr:rowOff>
              </from>
              <to>
                <xdr:col>5</xdr:col>
                <xdr:colOff>371475</xdr:colOff>
                <xdr:row>33</xdr:row>
                <xdr:rowOff>219075</xdr:rowOff>
              </to>
            </anchor>
          </objectPr>
        </oleObject>
      </mc:Choice>
      <mc:Fallback>
        <oleObject progId="Equation.3" shapeId="18445" r:id="rId17"/>
      </mc:Fallback>
    </mc:AlternateContent>
    <mc:AlternateContent xmlns:mc="http://schemas.openxmlformats.org/markup-compatibility/2006">
      <mc:Choice Requires="x14">
        <oleObject progId="Equation.3" shapeId="18446" r:id="rId18">
          <objectPr defaultSize="0" autoPict="0" r:id="rId5">
            <anchor moveWithCells="1" sizeWithCells="1">
              <from>
                <xdr:col>15</xdr:col>
                <xdr:colOff>314325</xdr:colOff>
                <xdr:row>33</xdr:row>
                <xdr:rowOff>104775</xdr:rowOff>
              </from>
              <to>
                <xdr:col>15</xdr:col>
                <xdr:colOff>447675</xdr:colOff>
                <xdr:row>33</xdr:row>
                <xdr:rowOff>219075</xdr:rowOff>
              </to>
            </anchor>
          </objectPr>
        </oleObject>
      </mc:Choice>
      <mc:Fallback>
        <oleObject progId="Equation.3" shapeId="18446" r:id="rId18"/>
      </mc:Fallback>
    </mc:AlternateContent>
    <mc:AlternateContent xmlns:mc="http://schemas.openxmlformats.org/markup-compatibility/2006">
      <mc:Choice Requires="x14">
        <oleObject progId="Equation.3" shapeId="18447" r:id="rId19">
          <objectPr defaultSize="0" autoPict="0" r:id="rId5">
            <anchor moveWithCells="1" sizeWithCells="1">
              <from>
                <xdr:col>11</xdr:col>
                <xdr:colOff>685800</xdr:colOff>
                <xdr:row>33</xdr:row>
                <xdr:rowOff>28575</xdr:rowOff>
              </from>
              <to>
                <xdr:col>11</xdr:col>
                <xdr:colOff>819150</xdr:colOff>
                <xdr:row>33</xdr:row>
                <xdr:rowOff>142875</xdr:rowOff>
              </to>
            </anchor>
          </objectPr>
        </oleObject>
      </mc:Choice>
      <mc:Fallback>
        <oleObject progId="Equation.3" shapeId="18447" r:id="rId19"/>
      </mc:Fallback>
    </mc:AlternateContent>
    <mc:AlternateContent xmlns:mc="http://schemas.openxmlformats.org/markup-compatibility/2006">
      <mc:Choice Requires="x14">
        <oleObject progId="Equation.3" shapeId="18448" r:id="rId20">
          <objectPr defaultSize="0" autoPict="0" r:id="rId5">
            <anchor moveWithCells="1" sizeWithCells="1">
              <from>
                <xdr:col>11</xdr:col>
                <xdr:colOff>276225</xdr:colOff>
                <xdr:row>33</xdr:row>
                <xdr:rowOff>104775</xdr:rowOff>
              </from>
              <to>
                <xdr:col>11</xdr:col>
                <xdr:colOff>409575</xdr:colOff>
                <xdr:row>33</xdr:row>
                <xdr:rowOff>219075</xdr:rowOff>
              </to>
            </anchor>
          </objectPr>
        </oleObject>
      </mc:Choice>
      <mc:Fallback>
        <oleObject progId="Equation.3" shapeId="18448" r:id="rId20"/>
      </mc:Fallback>
    </mc:AlternateContent>
    <mc:AlternateContent xmlns:mc="http://schemas.openxmlformats.org/markup-compatibility/2006">
      <mc:Choice Requires="x14">
        <oleObject progId="Equation.3" shapeId="18449" r:id="rId21">
          <objectPr defaultSize="0" autoPict="0" r:id="rId5">
            <anchor moveWithCells="1" sizeWithCells="1">
              <from>
                <xdr:col>13</xdr:col>
                <xdr:colOff>685800</xdr:colOff>
                <xdr:row>33</xdr:row>
                <xdr:rowOff>28575</xdr:rowOff>
              </from>
              <to>
                <xdr:col>13</xdr:col>
                <xdr:colOff>819150</xdr:colOff>
                <xdr:row>33</xdr:row>
                <xdr:rowOff>142875</xdr:rowOff>
              </to>
            </anchor>
          </objectPr>
        </oleObject>
      </mc:Choice>
      <mc:Fallback>
        <oleObject progId="Equation.3" shapeId="18449" r:id="rId21"/>
      </mc:Fallback>
    </mc:AlternateContent>
    <mc:AlternateContent xmlns:mc="http://schemas.openxmlformats.org/markup-compatibility/2006">
      <mc:Choice Requires="x14">
        <oleObject progId="Equation.3" shapeId="18450" r:id="rId22">
          <objectPr defaultSize="0" autoPict="0" r:id="rId5">
            <anchor moveWithCells="1" sizeWithCells="1">
              <from>
                <xdr:col>13</xdr:col>
                <xdr:colOff>247650</xdr:colOff>
                <xdr:row>33</xdr:row>
                <xdr:rowOff>85725</xdr:rowOff>
              </from>
              <to>
                <xdr:col>13</xdr:col>
                <xdr:colOff>381000</xdr:colOff>
                <xdr:row>33</xdr:row>
                <xdr:rowOff>200025</xdr:rowOff>
              </to>
            </anchor>
          </objectPr>
        </oleObject>
      </mc:Choice>
      <mc:Fallback>
        <oleObject progId="Equation.3" shapeId="18450" r:id="rId22"/>
      </mc:Fallback>
    </mc:AlternateContent>
    <mc:AlternateContent xmlns:mc="http://schemas.openxmlformats.org/markup-compatibility/2006">
      <mc:Choice Requires="x14">
        <oleObject progId="Equation.3" shapeId="18451" r:id="rId23">
          <objectPr defaultSize="0" autoPict="0" r:id="rId5">
            <anchor moveWithCells="1" sizeWithCells="1">
              <from>
                <xdr:col>9</xdr:col>
                <xdr:colOff>685800</xdr:colOff>
                <xdr:row>33</xdr:row>
                <xdr:rowOff>28575</xdr:rowOff>
              </from>
              <to>
                <xdr:col>9</xdr:col>
                <xdr:colOff>819150</xdr:colOff>
                <xdr:row>33</xdr:row>
                <xdr:rowOff>142875</xdr:rowOff>
              </to>
            </anchor>
          </objectPr>
        </oleObject>
      </mc:Choice>
      <mc:Fallback>
        <oleObject progId="Equation.3" shapeId="18451" r:id="rId23"/>
      </mc:Fallback>
    </mc:AlternateContent>
    <mc:AlternateContent xmlns:mc="http://schemas.openxmlformats.org/markup-compatibility/2006">
      <mc:Choice Requires="x14">
        <oleObject progId="Equation.3" shapeId="18452" r:id="rId24">
          <objectPr defaultSize="0" autoPict="0" r:id="rId5">
            <anchor moveWithCells="1" sizeWithCells="1">
              <from>
                <xdr:col>9</xdr:col>
                <xdr:colOff>276225</xdr:colOff>
                <xdr:row>33</xdr:row>
                <xdr:rowOff>104775</xdr:rowOff>
              </from>
              <to>
                <xdr:col>9</xdr:col>
                <xdr:colOff>409575</xdr:colOff>
                <xdr:row>33</xdr:row>
                <xdr:rowOff>219075</xdr:rowOff>
              </to>
            </anchor>
          </objectPr>
        </oleObject>
      </mc:Choice>
      <mc:Fallback>
        <oleObject progId="Equation.3" shapeId="1845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3844-8A8E-44CB-B0F8-A1CD348C565C}">
  <dimension ref="B1:S63"/>
  <sheetViews>
    <sheetView topLeftCell="A31" zoomScale="110" zoomScaleNormal="110" workbookViewId="0">
      <selection activeCell="B44" sqref="B44"/>
    </sheetView>
  </sheetViews>
  <sheetFormatPr defaultRowHeight="23.25" x14ac:dyDescent="0.55000000000000004"/>
  <cols>
    <col min="1" max="1" width="4.75" style="1" customWidth="1"/>
    <col min="2" max="2" width="7.75" style="1" customWidth="1"/>
    <col min="3" max="3" width="9" style="1"/>
    <col min="4" max="4" width="15.375" style="1" customWidth="1"/>
    <col min="5" max="5" width="22.125" style="1" customWidth="1"/>
    <col min="6" max="7" width="9.125" style="1" customWidth="1"/>
    <col min="8" max="16" width="8.75" style="1" customWidth="1"/>
    <col min="17" max="17" width="10" style="2" customWidth="1"/>
    <col min="18" max="266" width="9" style="1"/>
    <col min="267" max="267" width="10.875" style="1" customWidth="1"/>
    <col min="268" max="268" width="9" style="1"/>
    <col min="269" max="269" width="15.375" style="1" customWidth="1"/>
    <col min="270" max="270" width="30.875" style="1" customWidth="1"/>
    <col min="271" max="271" width="6.875" style="1" customWidth="1"/>
    <col min="272" max="272" width="7" style="1" customWidth="1"/>
    <col min="273" max="273" width="13.75" style="1" customWidth="1"/>
    <col min="274" max="522" width="9" style="1"/>
    <col min="523" max="523" width="10.875" style="1" customWidth="1"/>
    <col min="524" max="524" width="9" style="1"/>
    <col min="525" max="525" width="15.375" style="1" customWidth="1"/>
    <col min="526" max="526" width="30.875" style="1" customWidth="1"/>
    <col min="527" max="527" width="6.875" style="1" customWidth="1"/>
    <col min="528" max="528" width="7" style="1" customWidth="1"/>
    <col min="529" max="529" width="13.75" style="1" customWidth="1"/>
    <col min="530" max="778" width="9" style="1"/>
    <col min="779" max="779" width="10.875" style="1" customWidth="1"/>
    <col min="780" max="780" width="9" style="1"/>
    <col min="781" max="781" width="15.375" style="1" customWidth="1"/>
    <col min="782" max="782" width="30.875" style="1" customWidth="1"/>
    <col min="783" max="783" width="6.875" style="1" customWidth="1"/>
    <col min="784" max="784" width="7" style="1" customWidth="1"/>
    <col min="785" max="785" width="13.75" style="1" customWidth="1"/>
    <col min="786" max="1034" width="9" style="1"/>
    <col min="1035" max="1035" width="10.875" style="1" customWidth="1"/>
    <col min="1036" max="1036" width="9" style="1"/>
    <col min="1037" max="1037" width="15.375" style="1" customWidth="1"/>
    <col min="1038" max="1038" width="30.875" style="1" customWidth="1"/>
    <col min="1039" max="1039" width="6.875" style="1" customWidth="1"/>
    <col min="1040" max="1040" width="7" style="1" customWidth="1"/>
    <col min="1041" max="1041" width="13.75" style="1" customWidth="1"/>
    <col min="1042" max="1290" width="9" style="1"/>
    <col min="1291" max="1291" width="10.875" style="1" customWidth="1"/>
    <col min="1292" max="1292" width="9" style="1"/>
    <col min="1293" max="1293" width="15.375" style="1" customWidth="1"/>
    <col min="1294" max="1294" width="30.875" style="1" customWidth="1"/>
    <col min="1295" max="1295" width="6.875" style="1" customWidth="1"/>
    <col min="1296" max="1296" width="7" style="1" customWidth="1"/>
    <col min="1297" max="1297" width="13.75" style="1" customWidth="1"/>
    <col min="1298" max="1546" width="9" style="1"/>
    <col min="1547" max="1547" width="10.875" style="1" customWidth="1"/>
    <col min="1548" max="1548" width="9" style="1"/>
    <col min="1549" max="1549" width="15.375" style="1" customWidth="1"/>
    <col min="1550" max="1550" width="30.875" style="1" customWidth="1"/>
    <col min="1551" max="1551" width="6.875" style="1" customWidth="1"/>
    <col min="1552" max="1552" width="7" style="1" customWidth="1"/>
    <col min="1553" max="1553" width="13.75" style="1" customWidth="1"/>
    <col min="1554" max="1802" width="9" style="1"/>
    <col min="1803" max="1803" width="10.875" style="1" customWidth="1"/>
    <col min="1804" max="1804" width="9" style="1"/>
    <col min="1805" max="1805" width="15.375" style="1" customWidth="1"/>
    <col min="1806" max="1806" width="30.875" style="1" customWidth="1"/>
    <col min="1807" max="1807" width="6.875" style="1" customWidth="1"/>
    <col min="1808" max="1808" width="7" style="1" customWidth="1"/>
    <col min="1809" max="1809" width="13.75" style="1" customWidth="1"/>
    <col min="1810" max="2058" width="9" style="1"/>
    <col min="2059" max="2059" width="10.875" style="1" customWidth="1"/>
    <col min="2060" max="2060" width="9" style="1"/>
    <col min="2061" max="2061" width="15.375" style="1" customWidth="1"/>
    <col min="2062" max="2062" width="30.875" style="1" customWidth="1"/>
    <col min="2063" max="2063" width="6.875" style="1" customWidth="1"/>
    <col min="2064" max="2064" width="7" style="1" customWidth="1"/>
    <col min="2065" max="2065" width="13.75" style="1" customWidth="1"/>
    <col min="2066" max="2314" width="9" style="1"/>
    <col min="2315" max="2315" width="10.875" style="1" customWidth="1"/>
    <col min="2316" max="2316" width="9" style="1"/>
    <col min="2317" max="2317" width="15.375" style="1" customWidth="1"/>
    <col min="2318" max="2318" width="30.875" style="1" customWidth="1"/>
    <col min="2319" max="2319" width="6.875" style="1" customWidth="1"/>
    <col min="2320" max="2320" width="7" style="1" customWidth="1"/>
    <col min="2321" max="2321" width="13.75" style="1" customWidth="1"/>
    <col min="2322" max="2570" width="9" style="1"/>
    <col min="2571" max="2571" width="10.875" style="1" customWidth="1"/>
    <col min="2572" max="2572" width="9" style="1"/>
    <col min="2573" max="2573" width="15.375" style="1" customWidth="1"/>
    <col min="2574" max="2574" width="30.875" style="1" customWidth="1"/>
    <col min="2575" max="2575" width="6.875" style="1" customWidth="1"/>
    <col min="2576" max="2576" width="7" style="1" customWidth="1"/>
    <col min="2577" max="2577" width="13.75" style="1" customWidth="1"/>
    <col min="2578" max="2826" width="9" style="1"/>
    <col min="2827" max="2827" width="10.875" style="1" customWidth="1"/>
    <col min="2828" max="2828" width="9" style="1"/>
    <col min="2829" max="2829" width="15.375" style="1" customWidth="1"/>
    <col min="2830" max="2830" width="30.875" style="1" customWidth="1"/>
    <col min="2831" max="2831" width="6.875" style="1" customWidth="1"/>
    <col min="2832" max="2832" width="7" style="1" customWidth="1"/>
    <col min="2833" max="2833" width="13.75" style="1" customWidth="1"/>
    <col min="2834" max="3082" width="9" style="1"/>
    <col min="3083" max="3083" width="10.875" style="1" customWidth="1"/>
    <col min="3084" max="3084" width="9" style="1"/>
    <col min="3085" max="3085" width="15.375" style="1" customWidth="1"/>
    <col min="3086" max="3086" width="30.875" style="1" customWidth="1"/>
    <col min="3087" max="3087" width="6.875" style="1" customWidth="1"/>
    <col min="3088" max="3088" width="7" style="1" customWidth="1"/>
    <col min="3089" max="3089" width="13.75" style="1" customWidth="1"/>
    <col min="3090" max="3338" width="9" style="1"/>
    <col min="3339" max="3339" width="10.875" style="1" customWidth="1"/>
    <col min="3340" max="3340" width="9" style="1"/>
    <col min="3341" max="3341" width="15.375" style="1" customWidth="1"/>
    <col min="3342" max="3342" width="30.875" style="1" customWidth="1"/>
    <col min="3343" max="3343" width="6.875" style="1" customWidth="1"/>
    <col min="3344" max="3344" width="7" style="1" customWidth="1"/>
    <col min="3345" max="3345" width="13.75" style="1" customWidth="1"/>
    <col min="3346" max="3594" width="9" style="1"/>
    <col min="3595" max="3595" width="10.875" style="1" customWidth="1"/>
    <col min="3596" max="3596" width="9" style="1"/>
    <col min="3597" max="3597" width="15.375" style="1" customWidth="1"/>
    <col min="3598" max="3598" width="30.875" style="1" customWidth="1"/>
    <col min="3599" max="3599" width="6.875" style="1" customWidth="1"/>
    <col min="3600" max="3600" width="7" style="1" customWidth="1"/>
    <col min="3601" max="3601" width="13.75" style="1" customWidth="1"/>
    <col min="3602" max="3850" width="9" style="1"/>
    <col min="3851" max="3851" width="10.875" style="1" customWidth="1"/>
    <col min="3852" max="3852" width="9" style="1"/>
    <col min="3853" max="3853" width="15.375" style="1" customWidth="1"/>
    <col min="3854" max="3854" width="30.875" style="1" customWidth="1"/>
    <col min="3855" max="3855" width="6.875" style="1" customWidth="1"/>
    <col min="3856" max="3856" width="7" style="1" customWidth="1"/>
    <col min="3857" max="3857" width="13.75" style="1" customWidth="1"/>
    <col min="3858" max="4106" width="9" style="1"/>
    <col min="4107" max="4107" width="10.875" style="1" customWidth="1"/>
    <col min="4108" max="4108" width="9" style="1"/>
    <col min="4109" max="4109" width="15.375" style="1" customWidth="1"/>
    <col min="4110" max="4110" width="30.875" style="1" customWidth="1"/>
    <col min="4111" max="4111" width="6.875" style="1" customWidth="1"/>
    <col min="4112" max="4112" width="7" style="1" customWidth="1"/>
    <col min="4113" max="4113" width="13.75" style="1" customWidth="1"/>
    <col min="4114" max="4362" width="9" style="1"/>
    <col min="4363" max="4363" width="10.875" style="1" customWidth="1"/>
    <col min="4364" max="4364" width="9" style="1"/>
    <col min="4365" max="4365" width="15.375" style="1" customWidth="1"/>
    <col min="4366" max="4366" width="30.875" style="1" customWidth="1"/>
    <col min="4367" max="4367" width="6.875" style="1" customWidth="1"/>
    <col min="4368" max="4368" width="7" style="1" customWidth="1"/>
    <col min="4369" max="4369" width="13.75" style="1" customWidth="1"/>
    <col min="4370" max="4618" width="9" style="1"/>
    <col min="4619" max="4619" width="10.875" style="1" customWidth="1"/>
    <col min="4620" max="4620" width="9" style="1"/>
    <col min="4621" max="4621" width="15.375" style="1" customWidth="1"/>
    <col min="4622" max="4622" width="30.875" style="1" customWidth="1"/>
    <col min="4623" max="4623" width="6.875" style="1" customWidth="1"/>
    <col min="4624" max="4624" width="7" style="1" customWidth="1"/>
    <col min="4625" max="4625" width="13.75" style="1" customWidth="1"/>
    <col min="4626" max="4874" width="9" style="1"/>
    <col min="4875" max="4875" width="10.875" style="1" customWidth="1"/>
    <col min="4876" max="4876" width="9" style="1"/>
    <col min="4877" max="4877" width="15.375" style="1" customWidth="1"/>
    <col min="4878" max="4878" width="30.875" style="1" customWidth="1"/>
    <col min="4879" max="4879" width="6.875" style="1" customWidth="1"/>
    <col min="4880" max="4880" width="7" style="1" customWidth="1"/>
    <col min="4881" max="4881" width="13.75" style="1" customWidth="1"/>
    <col min="4882" max="5130" width="9" style="1"/>
    <col min="5131" max="5131" width="10.875" style="1" customWidth="1"/>
    <col min="5132" max="5132" width="9" style="1"/>
    <col min="5133" max="5133" width="15.375" style="1" customWidth="1"/>
    <col min="5134" max="5134" width="30.875" style="1" customWidth="1"/>
    <col min="5135" max="5135" width="6.875" style="1" customWidth="1"/>
    <col min="5136" max="5136" width="7" style="1" customWidth="1"/>
    <col min="5137" max="5137" width="13.75" style="1" customWidth="1"/>
    <col min="5138" max="5386" width="9" style="1"/>
    <col min="5387" max="5387" width="10.875" style="1" customWidth="1"/>
    <col min="5388" max="5388" width="9" style="1"/>
    <col min="5389" max="5389" width="15.375" style="1" customWidth="1"/>
    <col min="5390" max="5390" width="30.875" style="1" customWidth="1"/>
    <col min="5391" max="5391" width="6.875" style="1" customWidth="1"/>
    <col min="5392" max="5392" width="7" style="1" customWidth="1"/>
    <col min="5393" max="5393" width="13.75" style="1" customWidth="1"/>
    <col min="5394" max="5642" width="9" style="1"/>
    <col min="5643" max="5643" width="10.875" style="1" customWidth="1"/>
    <col min="5644" max="5644" width="9" style="1"/>
    <col min="5645" max="5645" width="15.375" style="1" customWidth="1"/>
    <col min="5646" max="5646" width="30.875" style="1" customWidth="1"/>
    <col min="5647" max="5647" width="6.875" style="1" customWidth="1"/>
    <col min="5648" max="5648" width="7" style="1" customWidth="1"/>
    <col min="5649" max="5649" width="13.75" style="1" customWidth="1"/>
    <col min="5650" max="5898" width="9" style="1"/>
    <col min="5899" max="5899" width="10.875" style="1" customWidth="1"/>
    <col min="5900" max="5900" width="9" style="1"/>
    <col min="5901" max="5901" width="15.375" style="1" customWidth="1"/>
    <col min="5902" max="5902" width="30.875" style="1" customWidth="1"/>
    <col min="5903" max="5903" width="6.875" style="1" customWidth="1"/>
    <col min="5904" max="5904" width="7" style="1" customWidth="1"/>
    <col min="5905" max="5905" width="13.75" style="1" customWidth="1"/>
    <col min="5906" max="6154" width="9" style="1"/>
    <col min="6155" max="6155" width="10.875" style="1" customWidth="1"/>
    <col min="6156" max="6156" width="9" style="1"/>
    <col min="6157" max="6157" width="15.375" style="1" customWidth="1"/>
    <col min="6158" max="6158" width="30.875" style="1" customWidth="1"/>
    <col min="6159" max="6159" width="6.875" style="1" customWidth="1"/>
    <col min="6160" max="6160" width="7" style="1" customWidth="1"/>
    <col min="6161" max="6161" width="13.75" style="1" customWidth="1"/>
    <col min="6162" max="6410" width="9" style="1"/>
    <col min="6411" max="6411" width="10.875" style="1" customWidth="1"/>
    <col min="6412" max="6412" width="9" style="1"/>
    <col min="6413" max="6413" width="15.375" style="1" customWidth="1"/>
    <col min="6414" max="6414" width="30.875" style="1" customWidth="1"/>
    <col min="6415" max="6415" width="6.875" style="1" customWidth="1"/>
    <col min="6416" max="6416" width="7" style="1" customWidth="1"/>
    <col min="6417" max="6417" width="13.75" style="1" customWidth="1"/>
    <col min="6418" max="6666" width="9" style="1"/>
    <col min="6667" max="6667" width="10.875" style="1" customWidth="1"/>
    <col min="6668" max="6668" width="9" style="1"/>
    <col min="6669" max="6669" width="15.375" style="1" customWidth="1"/>
    <col min="6670" max="6670" width="30.875" style="1" customWidth="1"/>
    <col min="6671" max="6671" width="6.875" style="1" customWidth="1"/>
    <col min="6672" max="6672" width="7" style="1" customWidth="1"/>
    <col min="6673" max="6673" width="13.75" style="1" customWidth="1"/>
    <col min="6674" max="6922" width="9" style="1"/>
    <col min="6923" max="6923" width="10.875" style="1" customWidth="1"/>
    <col min="6924" max="6924" width="9" style="1"/>
    <col min="6925" max="6925" width="15.375" style="1" customWidth="1"/>
    <col min="6926" max="6926" width="30.875" style="1" customWidth="1"/>
    <col min="6927" max="6927" width="6.875" style="1" customWidth="1"/>
    <col min="6928" max="6928" width="7" style="1" customWidth="1"/>
    <col min="6929" max="6929" width="13.75" style="1" customWidth="1"/>
    <col min="6930" max="7178" width="9" style="1"/>
    <col min="7179" max="7179" width="10.875" style="1" customWidth="1"/>
    <col min="7180" max="7180" width="9" style="1"/>
    <col min="7181" max="7181" width="15.375" style="1" customWidth="1"/>
    <col min="7182" max="7182" width="30.875" style="1" customWidth="1"/>
    <col min="7183" max="7183" width="6.875" style="1" customWidth="1"/>
    <col min="7184" max="7184" width="7" style="1" customWidth="1"/>
    <col min="7185" max="7185" width="13.75" style="1" customWidth="1"/>
    <col min="7186" max="7434" width="9" style="1"/>
    <col min="7435" max="7435" width="10.875" style="1" customWidth="1"/>
    <col min="7436" max="7436" width="9" style="1"/>
    <col min="7437" max="7437" width="15.375" style="1" customWidth="1"/>
    <col min="7438" max="7438" width="30.875" style="1" customWidth="1"/>
    <col min="7439" max="7439" width="6.875" style="1" customWidth="1"/>
    <col min="7440" max="7440" width="7" style="1" customWidth="1"/>
    <col min="7441" max="7441" width="13.75" style="1" customWidth="1"/>
    <col min="7442" max="7690" width="9" style="1"/>
    <col min="7691" max="7691" width="10.875" style="1" customWidth="1"/>
    <col min="7692" max="7692" width="9" style="1"/>
    <col min="7693" max="7693" width="15.375" style="1" customWidth="1"/>
    <col min="7694" max="7694" width="30.875" style="1" customWidth="1"/>
    <col min="7695" max="7695" width="6.875" style="1" customWidth="1"/>
    <col min="7696" max="7696" width="7" style="1" customWidth="1"/>
    <col min="7697" max="7697" width="13.75" style="1" customWidth="1"/>
    <col min="7698" max="7946" width="9" style="1"/>
    <col min="7947" max="7947" width="10.875" style="1" customWidth="1"/>
    <col min="7948" max="7948" width="9" style="1"/>
    <col min="7949" max="7949" width="15.375" style="1" customWidth="1"/>
    <col min="7950" max="7950" width="30.875" style="1" customWidth="1"/>
    <col min="7951" max="7951" width="6.875" style="1" customWidth="1"/>
    <col min="7952" max="7952" width="7" style="1" customWidth="1"/>
    <col min="7953" max="7953" width="13.75" style="1" customWidth="1"/>
    <col min="7954" max="8202" width="9" style="1"/>
    <col min="8203" max="8203" width="10.875" style="1" customWidth="1"/>
    <col min="8204" max="8204" width="9" style="1"/>
    <col min="8205" max="8205" width="15.375" style="1" customWidth="1"/>
    <col min="8206" max="8206" width="30.875" style="1" customWidth="1"/>
    <col min="8207" max="8207" width="6.875" style="1" customWidth="1"/>
    <col min="8208" max="8208" width="7" style="1" customWidth="1"/>
    <col min="8209" max="8209" width="13.75" style="1" customWidth="1"/>
    <col min="8210" max="8458" width="9" style="1"/>
    <col min="8459" max="8459" width="10.875" style="1" customWidth="1"/>
    <col min="8460" max="8460" width="9" style="1"/>
    <col min="8461" max="8461" width="15.375" style="1" customWidth="1"/>
    <col min="8462" max="8462" width="30.875" style="1" customWidth="1"/>
    <col min="8463" max="8463" width="6.875" style="1" customWidth="1"/>
    <col min="8464" max="8464" width="7" style="1" customWidth="1"/>
    <col min="8465" max="8465" width="13.75" style="1" customWidth="1"/>
    <col min="8466" max="8714" width="9" style="1"/>
    <col min="8715" max="8715" width="10.875" style="1" customWidth="1"/>
    <col min="8716" max="8716" width="9" style="1"/>
    <col min="8717" max="8717" width="15.375" style="1" customWidth="1"/>
    <col min="8718" max="8718" width="30.875" style="1" customWidth="1"/>
    <col min="8719" max="8719" width="6.875" style="1" customWidth="1"/>
    <col min="8720" max="8720" width="7" style="1" customWidth="1"/>
    <col min="8721" max="8721" width="13.75" style="1" customWidth="1"/>
    <col min="8722" max="8970" width="9" style="1"/>
    <col min="8971" max="8971" width="10.875" style="1" customWidth="1"/>
    <col min="8972" max="8972" width="9" style="1"/>
    <col min="8973" max="8973" width="15.375" style="1" customWidth="1"/>
    <col min="8974" max="8974" width="30.875" style="1" customWidth="1"/>
    <col min="8975" max="8975" width="6.875" style="1" customWidth="1"/>
    <col min="8976" max="8976" width="7" style="1" customWidth="1"/>
    <col min="8977" max="8977" width="13.75" style="1" customWidth="1"/>
    <col min="8978" max="9226" width="9" style="1"/>
    <col min="9227" max="9227" width="10.875" style="1" customWidth="1"/>
    <col min="9228" max="9228" width="9" style="1"/>
    <col min="9229" max="9229" width="15.375" style="1" customWidth="1"/>
    <col min="9230" max="9230" width="30.875" style="1" customWidth="1"/>
    <col min="9231" max="9231" width="6.875" style="1" customWidth="1"/>
    <col min="9232" max="9232" width="7" style="1" customWidth="1"/>
    <col min="9233" max="9233" width="13.75" style="1" customWidth="1"/>
    <col min="9234" max="9482" width="9" style="1"/>
    <col min="9483" max="9483" width="10.875" style="1" customWidth="1"/>
    <col min="9484" max="9484" width="9" style="1"/>
    <col min="9485" max="9485" width="15.375" style="1" customWidth="1"/>
    <col min="9486" max="9486" width="30.875" style="1" customWidth="1"/>
    <col min="9487" max="9487" width="6.875" style="1" customWidth="1"/>
    <col min="9488" max="9488" width="7" style="1" customWidth="1"/>
    <col min="9489" max="9489" width="13.75" style="1" customWidth="1"/>
    <col min="9490" max="9738" width="9" style="1"/>
    <col min="9739" max="9739" width="10.875" style="1" customWidth="1"/>
    <col min="9740" max="9740" width="9" style="1"/>
    <col min="9741" max="9741" width="15.375" style="1" customWidth="1"/>
    <col min="9742" max="9742" width="30.875" style="1" customWidth="1"/>
    <col min="9743" max="9743" width="6.875" style="1" customWidth="1"/>
    <col min="9744" max="9744" width="7" style="1" customWidth="1"/>
    <col min="9745" max="9745" width="13.75" style="1" customWidth="1"/>
    <col min="9746" max="9994" width="9" style="1"/>
    <col min="9995" max="9995" width="10.875" style="1" customWidth="1"/>
    <col min="9996" max="9996" width="9" style="1"/>
    <col min="9997" max="9997" width="15.375" style="1" customWidth="1"/>
    <col min="9998" max="9998" width="30.875" style="1" customWidth="1"/>
    <col min="9999" max="9999" width="6.875" style="1" customWidth="1"/>
    <col min="10000" max="10000" width="7" style="1" customWidth="1"/>
    <col min="10001" max="10001" width="13.75" style="1" customWidth="1"/>
    <col min="10002" max="10250" width="9" style="1"/>
    <col min="10251" max="10251" width="10.875" style="1" customWidth="1"/>
    <col min="10252" max="10252" width="9" style="1"/>
    <col min="10253" max="10253" width="15.375" style="1" customWidth="1"/>
    <col min="10254" max="10254" width="30.875" style="1" customWidth="1"/>
    <col min="10255" max="10255" width="6.875" style="1" customWidth="1"/>
    <col min="10256" max="10256" width="7" style="1" customWidth="1"/>
    <col min="10257" max="10257" width="13.75" style="1" customWidth="1"/>
    <col min="10258" max="10506" width="9" style="1"/>
    <col min="10507" max="10507" width="10.875" style="1" customWidth="1"/>
    <col min="10508" max="10508" width="9" style="1"/>
    <col min="10509" max="10509" width="15.375" style="1" customWidth="1"/>
    <col min="10510" max="10510" width="30.875" style="1" customWidth="1"/>
    <col min="10511" max="10511" width="6.875" style="1" customWidth="1"/>
    <col min="10512" max="10512" width="7" style="1" customWidth="1"/>
    <col min="10513" max="10513" width="13.75" style="1" customWidth="1"/>
    <col min="10514" max="10762" width="9" style="1"/>
    <col min="10763" max="10763" width="10.875" style="1" customWidth="1"/>
    <col min="10764" max="10764" width="9" style="1"/>
    <col min="10765" max="10765" width="15.375" style="1" customWidth="1"/>
    <col min="10766" max="10766" width="30.875" style="1" customWidth="1"/>
    <col min="10767" max="10767" width="6.875" style="1" customWidth="1"/>
    <col min="10768" max="10768" width="7" style="1" customWidth="1"/>
    <col min="10769" max="10769" width="13.75" style="1" customWidth="1"/>
    <col min="10770" max="11018" width="9" style="1"/>
    <col min="11019" max="11019" width="10.875" style="1" customWidth="1"/>
    <col min="11020" max="11020" width="9" style="1"/>
    <col min="11021" max="11021" width="15.375" style="1" customWidth="1"/>
    <col min="11022" max="11022" width="30.875" style="1" customWidth="1"/>
    <col min="11023" max="11023" width="6.875" style="1" customWidth="1"/>
    <col min="11024" max="11024" width="7" style="1" customWidth="1"/>
    <col min="11025" max="11025" width="13.75" style="1" customWidth="1"/>
    <col min="11026" max="11274" width="9" style="1"/>
    <col min="11275" max="11275" width="10.875" style="1" customWidth="1"/>
    <col min="11276" max="11276" width="9" style="1"/>
    <col min="11277" max="11277" width="15.375" style="1" customWidth="1"/>
    <col min="11278" max="11278" width="30.875" style="1" customWidth="1"/>
    <col min="11279" max="11279" width="6.875" style="1" customWidth="1"/>
    <col min="11280" max="11280" width="7" style="1" customWidth="1"/>
    <col min="11281" max="11281" width="13.75" style="1" customWidth="1"/>
    <col min="11282" max="11530" width="9" style="1"/>
    <col min="11531" max="11531" width="10.875" style="1" customWidth="1"/>
    <col min="11532" max="11532" width="9" style="1"/>
    <col min="11533" max="11533" width="15.375" style="1" customWidth="1"/>
    <col min="11534" max="11534" width="30.875" style="1" customWidth="1"/>
    <col min="11535" max="11535" width="6.875" style="1" customWidth="1"/>
    <col min="11536" max="11536" width="7" style="1" customWidth="1"/>
    <col min="11537" max="11537" width="13.75" style="1" customWidth="1"/>
    <col min="11538" max="11786" width="9" style="1"/>
    <col min="11787" max="11787" width="10.875" style="1" customWidth="1"/>
    <col min="11788" max="11788" width="9" style="1"/>
    <col min="11789" max="11789" width="15.375" style="1" customWidth="1"/>
    <col min="11790" max="11790" width="30.875" style="1" customWidth="1"/>
    <col min="11791" max="11791" width="6.875" style="1" customWidth="1"/>
    <col min="11792" max="11792" width="7" style="1" customWidth="1"/>
    <col min="11793" max="11793" width="13.75" style="1" customWidth="1"/>
    <col min="11794" max="12042" width="9" style="1"/>
    <col min="12043" max="12043" width="10.875" style="1" customWidth="1"/>
    <col min="12044" max="12044" width="9" style="1"/>
    <col min="12045" max="12045" width="15.375" style="1" customWidth="1"/>
    <col min="12046" max="12046" width="30.875" style="1" customWidth="1"/>
    <col min="12047" max="12047" width="6.875" style="1" customWidth="1"/>
    <col min="12048" max="12048" width="7" style="1" customWidth="1"/>
    <col min="12049" max="12049" width="13.75" style="1" customWidth="1"/>
    <col min="12050" max="12298" width="9" style="1"/>
    <col min="12299" max="12299" width="10.875" style="1" customWidth="1"/>
    <col min="12300" max="12300" width="9" style="1"/>
    <col min="12301" max="12301" width="15.375" style="1" customWidth="1"/>
    <col min="12302" max="12302" width="30.875" style="1" customWidth="1"/>
    <col min="12303" max="12303" width="6.875" style="1" customWidth="1"/>
    <col min="12304" max="12304" width="7" style="1" customWidth="1"/>
    <col min="12305" max="12305" width="13.75" style="1" customWidth="1"/>
    <col min="12306" max="12554" width="9" style="1"/>
    <col min="12555" max="12555" width="10.875" style="1" customWidth="1"/>
    <col min="12556" max="12556" width="9" style="1"/>
    <col min="12557" max="12557" width="15.375" style="1" customWidth="1"/>
    <col min="12558" max="12558" width="30.875" style="1" customWidth="1"/>
    <col min="12559" max="12559" width="6.875" style="1" customWidth="1"/>
    <col min="12560" max="12560" width="7" style="1" customWidth="1"/>
    <col min="12561" max="12561" width="13.75" style="1" customWidth="1"/>
    <col min="12562" max="12810" width="9" style="1"/>
    <col min="12811" max="12811" width="10.875" style="1" customWidth="1"/>
    <col min="12812" max="12812" width="9" style="1"/>
    <col min="12813" max="12813" width="15.375" style="1" customWidth="1"/>
    <col min="12814" max="12814" width="30.875" style="1" customWidth="1"/>
    <col min="12815" max="12815" width="6.875" style="1" customWidth="1"/>
    <col min="12816" max="12816" width="7" style="1" customWidth="1"/>
    <col min="12817" max="12817" width="13.75" style="1" customWidth="1"/>
    <col min="12818" max="13066" width="9" style="1"/>
    <col min="13067" max="13067" width="10.875" style="1" customWidth="1"/>
    <col min="13068" max="13068" width="9" style="1"/>
    <col min="13069" max="13069" width="15.375" style="1" customWidth="1"/>
    <col min="13070" max="13070" width="30.875" style="1" customWidth="1"/>
    <col min="13071" max="13071" width="6.875" style="1" customWidth="1"/>
    <col min="13072" max="13072" width="7" style="1" customWidth="1"/>
    <col min="13073" max="13073" width="13.75" style="1" customWidth="1"/>
    <col min="13074" max="13322" width="9" style="1"/>
    <col min="13323" max="13323" width="10.875" style="1" customWidth="1"/>
    <col min="13324" max="13324" width="9" style="1"/>
    <col min="13325" max="13325" width="15.375" style="1" customWidth="1"/>
    <col min="13326" max="13326" width="30.875" style="1" customWidth="1"/>
    <col min="13327" max="13327" width="6.875" style="1" customWidth="1"/>
    <col min="13328" max="13328" width="7" style="1" customWidth="1"/>
    <col min="13329" max="13329" width="13.75" style="1" customWidth="1"/>
    <col min="13330" max="13578" width="9" style="1"/>
    <col min="13579" max="13579" width="10.875" style="1" customWidth="1"/>
    <col min="13580" max="13580" width="9" style="1"/>
    <col min="13581" max="13581" width="15.375" style="1" customWidth="1"/>
    <col min="13582" max="13582" width="30.875" style="1" customWidth="1"/>
    <col min="13583" max="13583" width="6.875" style="1" customWidth="1"/>
    <col min="13584" max="13584" width="7" style="1" customWidth="1"/>
    <col min="13585" max="13585" width="13.75" style="1" customWidth="1"/>
    <col min="13586" max="13834" width="9" style="1"/>
    <col min="13835" max="13835" width="10.875" style="1" customWidth="1"/>
    <col min="13836" max="13836" width="9" style="1"/>
    <col min="13837" max="13837" width="15.375" style="1" customWidth="1"/>
    <col min="13838" max="13838" width="30.875" style="1" customWidth="1"/>
    <col min="13839" max="13839" width="6.875" style="1" customWidth="1"/>
    <col min="13840" max="13840" width="7" style="1" customWidth="1"/>
    <col min="13841" max="13841" width="13.75" style="1" customWidth="1"/>
    <col min="13842" max="14090" width="9" style="1"/>
    <col min="14091" max="14091" width="10.875" style="1" customWidth="1"/>
    <col min="14092" max="14092" width="9" style="1"/>
    <col min="14093" max="14093" width="15.375" style="1" customWidth="1"/>
    <col min="14094" max="14094" width="30.875" style="1" customWidth="1"/>
    <col min="14095" max="14095" width="6.875" style="1" customWidth="1"/>
    <col min="14096" max="14096" width="7" style="1" customWidth="1"/>
    <col min="14097" max="14097" width="13.75" style="1" customWidth="1"/>
    <col min="14098" max="14346" width="9" style="1"/>
    <col min="14347" max="14347" width="10.875" style="1" customWidth="1"/>
    <col min="14348" max="14348" width="9" style="1"/>
    <col min="14349" max="14349" width="15.375" style="1" customWidth="1"/>
    <col min="14350" max="14350" width="30.875" style="1" customWidth="1"/>
    <col min="14351" max="14351" width="6.875" style="1" customWidth="1"/>
    <col min="14352" max="14352" width="7" style="1" customWidth="1"/>
    <col min="14353" max="14353" width="13.75" style="1" customWidth="1"/>
    <col min="14354" max="14602" width="9" style="1"/>
    <col min="14603" max="14603" width="10.875" style="1" customWidth="1"/>
    <col min="14604" max="14604" width="9" style="1"/>
    <col min="14605" max="14605" width="15.375" style="1" customWidth="1"/>
    <col min="14606" max="14606" width="30.875" style="1" customWidth="1"/>
    <col min="14607" max="14607" width="6.875" style="1" customWidth="1"/>
    <col min="14608" max="14608" width="7" style="1" customWidth="1"/>
    <col min="14609" max="14609" width="13.75" style="1" customWidth="1"/>
    <col min="14610" max="14858" width="9" style="1"/>
    <col min="14859" max="14859" width="10.875" style="1" customWidth="1"/>
    <col min="14860" max="14860" width="9" style="1"/>
    <col min="14861" max="14861" width="15.375" style="1" customWidth="1"/>
    <col min="14862" max="14862" width="30.875" style="1" customWidth="1"/>
    <col min="14863" max="14863" width="6.875" style="1" customWidth="1"/>
    <col min="14864" max="14864" width="7" style="1" customWidth="1"/>
    <col min="14865" max="14865" width="13.75" style="1" customWidth="1"/>
    <col min="14866" max="15114" width="9" style="1"/>
    <col min="15115" max="15115" width="10.875" style="1" customWidth="1"/>
    <col min="15116" max="15116" width="9" style="1"/>
    <col min="15117" max="15117" width="15.375" style="1" customWidth="1"/>
    <col min="15118" max="15118" width="30.875" style="1" customWidth="1"/>
    <col min="15119" max="15119" width="6.875" style="1" customWidth="1"/>
    <col min="15120" max="15120" width="7" style="1" customWidth="1"/>
    <col min="15121" max="15121" width="13.75" style="1" customWidth="1"/>
    <col min="15122" max="15370" width="9" style="1"/>
    <col min="15371" max="15371" width="10.875" style="1" customWidth="1"/>
    <col min="15372" max="15372" width="9" style="1"/>
    <col min="15373" max="15373" width="15.375" style="1" customWidth="1"/>
    <col min="15374" max="15374" width="30.875" style="1" customWidth="1"/>
    <col min="15375" max="15375" width="6.875" style="1" customWidth="1"/>
    <col min="15376" max="15376" width="7" style="1" customWidth="1"/>
    <col min="15377" max="15377" width="13.75" style="1" customWidth="1"/>
    <col min="15378" max="15626" width="9" style="1"/>
    <col min="15627" max="15627" width="10.875" style="1" customWidth="1"/>
    <col min="15628" max="15628" width="9" style="1"/>
    <col min="15629" max="15629" width="15.375" style="1" customWidth="1"/>
    <col min="15630" max="15630" width="30.875" style="1" customWidth="1"/>
    <col min="15631" max="15631" width="6.875" style="1" customWidth="1"/>
    <col min="15632" max="15632" width="7" style="1" customWidth="1"/>
    <col min="15633" max="15633" width="13.75" style="1" customWidth="1"/>
    <col min="15634" max="15882" width="9" style="1"/>
    <col min="15883" max="15883" width="10.875" style="1" customWidth="1"/>
    <col min="15884" max="15884" width="9" style="1"/>
    <col min="15885" max="15885" width="15.375" style="1" customWidth="1"/>
    <col min="15886" max="15886" width="30.875" style="1" customWidth="1"/>
    <col min="15887" max="15887" width="6.875" style="1" customWidth="1"/>
    <col min="15888" max="15888" width="7" style="1" customWidth="1"/>
    <col min="15889" max="15889" width="13.75" style="1" customWidth="1"/>
    <col min="15890" max="16138" width="9" style="1"/>
    <col min="16139" max="16139" width="10.875" style="1" customWidth="1"/>
    <col min="16140" max="16140" width="9" style="1"/>
    <col min="16141" max="16141" width="15.375" style="1" customWidth="1"/>
    <col min="16142" max="16142" width="30.875" style="1" customWidth="1"/>
    <col min="16143" max="16143" width="6.875" style="1" customWidth="1"/>
    <col min="16144" max="16144" width="7" style="1" customWidth="1"/>
    <col min="16145" max="16145" width="13.75" style="1" customWidth="1"/>
    <col min="16146" max="16384" width="9" style="1"/>
  </cols>
  <sheetData>
    <row r="1" spans="2:19" s="7" customFormat="1" ht="24" x14ac:dyDescent="0.55000000000000004">
      <c r="B1" s="234" t="s">
        <v>187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2:19" s="46" customFormat="1" x14ac:dyDescent="0.55000000000000004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9" s="46" customFormat="1" ht="24" thickBot="1" x14ac:dyDescent="0.6">
      <c r="B3" s="47" t="s">
        <v>120</v>
      </c>
      <c r="Q3" s="48"/>
    </row>
    <row r="4" spans="2:19" s="46" customFormat="1" ht="20.25" customHeight="1" thickTop="1" x14ac:dyDescent="0.55000000000000004">
      <c r="B4" s="217" t="s">
        <v>4</v>
      </c>
      <c r="C4" s="218"/>
      <c r="D4" s="218"/>
      <c r="E4" s="219"/>
      <c r="F4" s="239" t="s">
        <v>163</v>
      </c>
      <c r="G4" s="240"/>
      <c r="H4" s="239" t="s">
        <v>163</v>
      </c>
      <c r="I4" s="240"/>
      <c r="J4" s="239" t="s">
        <v>163</v>
      </c>
      <c r="K4" s="240"/>
      <c r="L4" s="239" t="s">
        <v>163</v>
      </c>
      <c r="M4" s="240"/>
      <c r="N4" s="239" t="s">
        <v>164</v>
      </c>
      <c r="O4" s="240"/>
      <c r="P4" s="239" t="s">
        <v>164</v>
      </c>
      <c r="Q4" s="240"/>
    </row>
    <row r="5" spans="2:19" s="46" customFormat="1" ht="20.25" customHeight="1" x14ac:dyDescent="0.55000000000000004">
      <c r="B5" s="220"/>
      <c r="C5" s="221"/>
      <c r="D5" s="221"/>
      <c r="E5" s="222"/>
      <c r="F5" s="226" t="s">
        <v>151</v>
      </c>
      <c r="G5" s="227"/>
      <c r="H5" s="226" t="s">
        <v>152</v>
      </c>
      <c r="I5" s="227"/>
      <c r="J5" s="226" t="s">
        <v>154</v>
      </c>
      <c r="K5" s="227"/>
      <c r="L5" s="226" t="s">
        <v>153</v>
      </c>
      <c r="M5" s="227"/>
      <c r="N5" s="226" t="s">
        <v>154</v>
      </c>
      <c r="O5" s="227"/>
      <c r="P5" s="226" t="s">
        <v>153</v>
      </c>
      <c r="Q5" s="227"/>
    </row>
    <row r="6" spans="2:19" s="46" customFormat="1" ht="24" thickBot="1" x14ac:dyDescent="0.6">
      <c r="B6" s="223"/>
      <c r="C6" s="224"/>
      <c r="D6" s="224"/>
      <c r="E6" s="225"/>
      <c r="F6" s="130"/>
      <c r="G6" s="163" t="s">
        <v>5</v>
      </c>
      <c r="H6" s="130"/>
      <c r="I6" s="163" t="s">
        <v>5</v>
      </c>
      <c r="J6" s="130"/>
      <c r="K6" s="163" t="s">
        <v>5</v>
      </c>
      <c r="L6" s="130"/>
      <c r="M6" s="163" t="s">
        <v>5</v>
      </c>
      <c r="N6" s="130"/>
      <c r="O6" s="163" t="s">
        <v>5</v>
      </c>
      <c r="P6" s="131"/>
      <c r="Q6" s="163" t="s">
        <v>5</v>
      </c>
    </row>
    <row r="7" spans="2:19" s="46" customFormat="1" ht="21.75" customHeight="1" thickTop="1" x14ac:dyDescent="0.55000000000000004">
      <c r="B7" s="228" t="s">
        <v>89</v>
      </c>
      <c r="C7" s="229"/>
      <c r="D7" s="229"/>
      <c r="E7" s="230"/>
      <c r="F7" s="132">
        <f>Sheet6!N4</f>
        <v>3.5</v>
      </c>
      <c r="G7" s="133">
        <f>Sheet6!N5</f>
        <v>0.70710678118654757</v>
      </c>
      <c r="H7" s="132">
        <f>Sheet7!N9</f>
        <v>4.1428571428571432</v>
      </c>
      <c r="I7" s="133">
        <f>Sheet7!N10</f>
        <v>0.37796447300922725</v>
      </c>
      <c r="J7" s="133">
        <f>Sheet8!N6</f>
        <v>4.25</v>
      </c>
      <c r="K7" s="133">
        <f>Sheet8!N7</f>
        <v>0.9574271077563381</v>
      </c>
      <c r="L7" s="133">
        <f>Sheet9!N3</f>
        <v>4</v>
      </c>
      <c r="M7" s="133">
        <v>0</v>
      </c>
      <c r="N7" s="133">
        <f>Sheet10!N17</f>
        <v>4.1333333333333337</v>
      </c>
      <c r="O7" s="133">
        <f>Sheet10!N18</f>
        <v>0.74322335295720721</v>
      </c>
      <c r="P7" s="133">
        <f>Sheet11!N6</f>
        <v>4.5</v>
      </c>
      <c r="Q7" s="49">
        <f>Sheet11!N7</f>
        <v>0.57735026918962573</v>
      </c>
    </row>
    <row r="8" spans="2:19" s="46" customFormat="1" ht="21.75" customHeight="1" x14ac:dyDescent="0.55000000000000004">
      <c r="B8" s="228" t="s">
        <v>90</v>
      </c>
      <c r="C8" s="229"/>
      <c r="D8" s="229"/>
      <c r="E8" s="230"/>
      <c r="F8" s="134">
        <f>Sheet6!O4</f>
        <v>3.5</v>
      </c>
      <c r="G8" s="134">
        <f>Sheet6!O5</f>
        <v>0.70710678118654757</v>
      </c>
      <c r="H8" s="134">
        <f>Sheet7!O9</f>
        <v>4</v>
      </c>
      <c r="I8" s="134">
        <f>Sheet7!O10</f>
        <v>1</v>
      </c>
      <c r="J8" s="134">
        <f>Sheet8!O6</f>
        <v>4.5</v>
      </c>
      <c r="K8" s="134">
        <f>Sheet8!O7</f>
        <v>0.57735026918962573</v>
      </c>
      <c r="L8" s="134">
        <f>Sheet9!O3</f>
        <v>4</v>
      </c>
      <c r="M8" s="133">
        <v>0</v>
      </c>
      <c r="N8" s="134">
        <f>Sheet10!O17</f>
        <v>4</v>
      </c>
      <c r="O8" s="134">
        <f>Sheet10!O18</f>
        <v>0.7559289460184544</v>
      </c>
      <c r="P8" s="134">
        <f>Sheet11!O6</f>
        <v>4.5</v>
      </c>
      <c r="Q8" s="51">
        <f>Sheet11!O7</f>
        <v>0.57735026918962573</v>
      </c>
    </row>
    <row r="9" spans="2:19" s="46" customFormat="1" ht="21.75" customHeight="1" x14ac:dyDescent="0.55000000000000004">
      <c r="B9" s="55" t="s">
        <v>172</v>
      </c>
      <c r="C9" s="161"/>
      <c r="D9" s="161"/>
      <c r="E9" s="162"/>
      <c r="F9" s="134">
        <f>Sheet6!P4</f>
        <v>1.5</v>
      </c>
      <c r="G9" s="134">
        <f>Sheet6!P5</f>
        <v>0.70710678118654757</v>
      </c>
      <c r="H9" s="134">
        <f>Sheet7!P9</f>
        <v>1.4285714285714286</v>
      </c>
      <c r="I9" s="134">
        <f>Sheet7!P10</f>
        <v>0.78679579246944309</v>
      </c>
      <c r="J9" s="134">
        <f>Sheet8!P6</f>
        <v>2.75</v>
      </c>
      <c r="K9" s="134">
        <f>Sheet8!P7</f>
        <v>1.707825127659933</v>
      </c>
      <c r="L9" s="134">
        <f>Sheet9!P3</f>
        <v>4</v>
      </c>
      <c r="M9" s="133">
        <v>0</v>
      </c>
      <c r="N9" s="134">
        <f>Sheet10!P17</f>
        <v>2.0666666666666669</v>
      </c>
      <c r="O9" s="134">
        <f>Sheet10!P18</f>
        <v>1.3345232785352159</v>
      </c>
      <c r="P9" s="134">
        <f>Sheet11!P6</f>
        <v>3.5</v>
      </c>
      <c r="Q9" s="51">
        <f>Sheet11!P7</f>
        <v>1.7320508075688772</v>
      </c>
    </row>
    <row r="10" spans="2:19" s="46" customFormat="1" ht="21.75" customHeight="1" x14ac:dyDescent="0.55000000000000004">
      <c r="B10" s="231" t="s">
        <v>92</v>
      </c>
      <c r="C10" s="232"/>
      <c r="D10" s="232"/>
      <c r="E10" s="233"/>
      <c r="F10" s="135">
        <f>Sheet6!P7</f>
        <v>2.8333333333333335</v>
      </c>
      <c r="G10" s="135">
        <f>Sheet6!P6</f>
        <v>1.1690451944500124</v>
      </c>
      <c r="H10" s="135">
        <f>Sheet7!P12</f>
        <v>3.1904761904761907</v>
      </c>
      <c r="I10" s="135">
        <f>Sheet7!P11</f>
        <v>1.4703417160322843</v>
      </c>
      <c r="J10" s="135">
        <f>Sheet8!P9</f>
        <v>3.8333333333333335</v>
      </c>
      <c r="K10" s="135">
        <f>Sheet8!P8</f>
        <v>1.3371158468430426</v>
      </c>
      <c r="L10" s="135">
        <v>4</v>
      </c>
      <c r="M10" s="135">
        <v>0</v>
      </c>
      <c r="N10" s="135">
        <f>Sheet10!P20</f>
        <v>3.4</v>
      </c>
      <c r="O10" s="135">
        <f>Sheet10!P19</f>
        <v>1.3551249523064783</v>
      </c>
      <c r="P10" s="135">
        <f>Sheet11!P9</f>
        <v>4.166666666666667</v>
      </c>
      <c r="Q10" s="62">
        <f>Sheet11!P8</f>
        <v>1.114640858045425</v>
      </c>
      <c r="S10" s="57"/>
    </row>
    <row r="11" spans="2:19" s="9" customFormat="1" ht="24" x14ac:dyDescent="0.55000000000000004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41"/>
    </row>
    <row r="12" spans="2:19" s="5" customFormat="1" ht="24" x14ac:dyDescent="0.55000000000000004">
      <c r="B12" s="16"/>
      <c r="C12" s="213" t="s">
        <v>189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2:19" s="5" customFormat="1" ht="24" x14ac:dyDescent="0.55000000000000004">
      <c r="B13" s="237" t="s">
        <v>178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2:19" s="5" customFormat="1" ht="24" x14ac:dyDescent="0.55000000000000004">
      <c r="B14" s="159" t="s">
        <v>179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2:19" s="5" customFormat="1" ht="24" x14ac:dyDescent="0.55000000000000004">
      <c r="B15" s="159" t="s">
        <v>180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2:19" s="5" customFormat="1" ht="24" x14ac:dyDescent="0.55000000000000004">
      <c r="B16" s="159" t="s">
        <v>181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2:17" s="5" customFormat="1" ht="24" x14ac:dyDescent="0.55000000000000004">
      <c r="B17" s="159" t="s">
        <v>175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2:17" s="5" customFormat="1" ht="24" x14ac:dyDescent="0.55000000000000004">
      <c r="B18" s="5" t="s">
        <v>176</v>
      </c>
    </row>
    <row r="19" spans="2:17" s="5" customFormat="1" ht="24" x14ac:dyDescent="0.55000000000000004">
      <c r="B19" s="5" t="s">
        <v>177</v>
      </c>
    </row>
    <row r="20" spans="2:17" s="9" customFormat="1" ht="24" x14ac:dyDescent="0.55000000000000004"/>
    <row r="21" spans="2:17" s="9" customFormat="1" ht="24" x14ac:dyDescent="0.55000000000000004"/>
    <row r="22" spans="2:17" s="9" customFormat="1" ht="24" x14ac:dyDescent="0.55000000000000004"/>
    <row r="23" spans="2:17" s="9" customFormat="1" ht="24" x14ac:dyDescent="0.55000000000000004"/>
    <row r="24" spans="2:17" s="9" customFormat="1" ht="24" x14ac:dyDescent="0.55000000000000004"/>
    <row r="25" spans="2:17" s="9" customFormat="1" ht="24" x14ac:dyDescent="0.55000000000000004"/>
    <row r="26" spans="2:17" s="9" customFormat="1" ht="24" x14ac:dyDescent="0.55000000000000004"/>
    <row r="27" spans="2:17" s="9" customFormat="1" ht="24" x14ac:dyDescent="0.55000000000000004"/>
    <row r="28" spans="2:17" s="9" customFormat="1" ht="24" x14ac:dyDescent="0.55000000000000004"/>
    <row r="29" spans="2:17" s="9" customFormat="1" ht="24" x14ac:dyDescent="0.55000000000000004"/>
    <row r="30" spans="2:17" s="7" customFormat="1" ht="24" x14ac:dyDescent="0.55000000000000004">
      <c r="B30" s="234" t="s">
        <v>188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</row>
    <row r="31" spans="2:17" s="9" customFormat="1" ht="24" x14ac:dyDescent="0.55000000000000004"/>
    <row r="32" spans="2:17" s="46" customFormat="1" ht="24" thickBot="1" x14ac:dyDescent="0.6">
      <c r="B32" s="47" t="s">
        <v>190</v>
      </c>
      <c r="Q32" s="48"/>
    </row>
    <row r="33" spans="2:19" s="46" customFormat="1" ht="20.25" customHeight="1" thickTop="1" x14ac:dyDescent="0.55000000000000004">
      <c r="B33" s="217" t="s">
        <v>4</v>
      </c>
      <c r="C33" s="218"/>
      <c r="D33" s="218"/>
      <c r="E33" s="219"/>
      <c r="F33" s="239" t="s">
        <v>163</v>
      </c>
      <c r="G33" s="240"/>
      <c r="H33" s="239" t="s">
        <v>163</v>
      </c>
      <c r="I33" s="240"/>
      <c r="J33" s="239" t="s">
        <v>163</v>
      </c>
      <c r="K33" s="240"/>
      <c r="L33" s="239" t="s">
        <v>163</v>
      </c>
      <c r="M33" s="240"/>
      <c r="N33" s="239" t="s">
        <v>164</v>
      </c>
      <c r="O33" s="240"/>
      <c r="P33" s="239" t="s">
        <v>164</v>
      </c>
      <c r="Q33" s="240"/>
    </row>
    <row r="34" spans="2:19" s="46" customFormat="1" ht="20.25" customHeight="1" x14ac:dyDescent="0.55000000000000004">
      <c r="B34" s="220"/>
      <c r="C34" s="221"/>
      <c r="D34" s="221"/>
      <c r="E34" s="222"/>
      <c r="F34" s="226" t="s">
        <v>151</v>
      </c>
      <c r="G34" s="227"/>
      <c r="H34" s="226" t="s">
        <v>152</v>
      </c>
      <c r="I34" s="227"/>
      <c r="J34" s="226" t="s">
        <v>154</v>
      </c>
      <c r="K34" s="227"/>
      <c r="L34" s="226" t="s">
        <v>153</v>
      </c>
      <c r="M34" s="227"/>
      <c r="N34" s="226" t="s">
        <v>154</v>
      </c>
      <c r="O34" s="227"/>
      <c r="P34" s="226" t="s">
        <v>153</v>
      </c>
      <c r="Q34" s="227"/>
    </row>
    <row r="35" spans="2:19" s="46" customFormat="1" ht="24" thickBot="1" x14ac:dyDescent="0.6">
      <c r="B35" s="223"/>
      <c r="C35" s="224"/>
      <c r="D35" s="224"/>
      <c r="E35" s="225"/>
      <c r="F35" s="130"/>
      <c r="G35" s="163" t="s">
        <v>5</v>
      </c>
      <c r="H35" s="130"/>
      <c r="I35" s="163" t="s">
        <v>5</v>
      </c>
      <c r="J35" s="130"/>
      <c r="K35" s="163" t="s">
        <v>5</v>
      </c>
      <c r="L35" s="130"/>
      <c r="M35" s="163" t="s">
        <v>5</v>
      </c>
      <c r="N35" s="130"/>
      <c r="O35" s="163" t="s">
        <v>5</v>
      </c>
      <c r="P35" s="131"/>
      <c r="Q35" s="163" t="s">
        <v>5</v>
      </c>
    </row>
    <row r="36" spans="2:19" s="46" customFormat="1" ht="21.75" customHeight="1" thickTop="1" x14ac:dyDescent="0.55000000000000004">
      <c r="B36" s="164" t="s">
        <v>93</v>
      </c>
      <c r="C36" s="165"/>
      <c r="D36" s="165"/>
      <c r="E36" s="166"/>
      <c r="F36" s="170">
        <f>Sheet6!Q4</f>
        <v>3.5</v>
      </c>
      <c r="G36" s="235">
        <f>Sheet6!Q5</f>
        <v>0.70710678118654757</v>
      </c>
      <c r="H36" s="235">
        <f>Sheet7!Q9</f>
        <v>4</v>
      </c>
      <c r="I36" s="235">
        <f>Sheet7!Q11</f>
        <v>1</v>
      </c>
      <c r="J36" s="235">
        <f>Sheet8!Q6</f>
        <v>4.25</v>
      </c>
      <c r="K36" s="235">
        <f>Sheet8!Q8</f>
        <v>0.5</v>
      </c>
      <c r="L36" s="235">
        <f>Sheet9!Q3</f>
        <v>4</v>
      </c>
      <c r="M36" s="235">
        <v>0</v>
      </c>
      <c r="N36" s="235">
        <f>Sheet10!Q17</f>
        <v>3.8</v>
      </c>
      <c r="O36" s="235">
        <f>Sheet10!Q18</f>
        <v>0.67612340378281355</v>
      </c>
      <c r="P36" s="235">
        <f>Sheet11!Q6</f>
        <v>4.5</v>
      </c>
      <c r="Q36" s="235">
        <f>Sheet11!Q8</f>
        <v>0.57735026918962573</v>
      </c>
    </row>
    <row r="37" spans="2:19" s="46" customFormat="1" ht="21.75" customHeight="1" x14ac:dyDescent="0.55000000000000004">
      <c r="B37" s="167" t="s">
        <v>94</v>
      </c>
      <c r="C37" s="168"/>
      <c r="D37" s="168"/>
      <c r="E37" s="169"/>
      <c r="F37" s="171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</row>
    <row r="38" spans="2:19" s="46" customFormat="1" ht="21.75" customHeight="1" x14ac:dyDescent="0.55000000000000004">
      <c r="B38" s="231" t="s">
        <v>174</v>
      </c>
      <c r="C38" s="232"/>
      <c r="D38" s="232"/>
      <c r="E38" s="233"/>
      <c r="F38" s="135">
        <v>3.5</v>
      </c>
      <c r="G38" s="135">
        <v>0.71</v>
      </c>
      <c r="H38" s="135">
        <v>4</v>
      </c>
      <c r="I38" s="135">
        <v>1</v>
      </c>
      <c r="J38" s="135">
        <v>4.25</v>
      </c>
      <c r="K38" s="135">
        <v>0.5</v>
      </c>
      <c r="L38" s="135">
        <v>4</v>
      </c>
      <c r="M38" s="135">
        <v>0</v>
      </c>
      <c r="N38" s="135">
        <v>3.8</v>
      </c>
      <c r="O38" s="135">
        <v>0.68</v>
      </c>
      <c r="P38" s="135">
        <v>4.5</v>
      </c>
      <c r="Q38" s="62">
        <v>0.57999999999999996</v>
      </c>
      <c r="S38" s="57"/>
    </row>
    <row r="39" spans="2:19" s="9" customFormat="1" ht="24" x14ac:dyDescent="0.55000000000000004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41"/>
    </row>
    <row r="40" spans="2:19" s="5" customFormat="1" ht="24" x14ac:dyDescent="0.55000000000000004">
      <c r="B40" s="16"/>
      <c r="C40" s="213" t="s">
        <v>191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2:19" s="5" customFormat="1" ht="24" x14ac:dyDescent="0.55000000000000004">
      <c r="B41" s="237" t="s">
        <v>182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</row>
    <row r="42" spans="2:19" s="5" customFormat="1" ht="24" x14ac:dyDescent="0.55000000000000004">
      <c r="B42" s="5" t="s">
        <v>183</v>
      </c>
    </row>
    <row r="43" spans="2:19" s="5" customFormat="1" ht="24" x14ac:dyDescent="0.55000000000000004">
      <c r="B43" s="5" t="s">
        <v>184</v>
      </c>
    </row>
    <row r="44" spans="2:19" s="5" customFormat="1" ht="24" x14ac:dyDescent="0.55000000000000004">
      <c r="B44" s="5" t="s">
        <v>185</v>
      </c>
    </row>
    <row r="45" spans="2:19" s="8" customFormat="1" ht="24" x14ac:dyDescent="0.55000000000000004">
      <c r="B45" s="8" t="s">
        <v>186</v>
      </c>
    </row>
    <row r="46" spans="2:19" s="8" customFormat="1" ht="24" x14ac:dyDescent="0.55000000000000004"/>
    <row r="47" spans="2:19" s="8" customFormat="1" ht="24" x14ac:dyDescent="0.55000000000000004"/>
    <row r="48" spans="2:19" s="8" customFormat="1" ht="24" x14ac:dyDescent="0.55000000000000004"/>
    <row r="49" spans="2:17" s="8" customFormat="1" ht="24" x14ac:dyDescent="0.55000000000000004"/>
    <row r="50" spans="2:17" s="8" customFormat="1" ht="24" x14ac:dyDescent="0.55000000000000004"/>
    <row r="51" spans="2:17" s="137" customFormat="1" x14ac:dyDescent="0.55000000000000004">
      <c r="B51" s="136"/>
      <c r="C51" s="136"/>
    </row>
    <row r="52" spans="2:17" x14ac:dyDescent="0.5500000000000000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2:17" x14ac:dyDescent="0.5500000000000000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2:17" x14ac:dyDescent="0.5500000000000000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2:17" x14ac:dyDescent="0.5500000000000000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2:17" x14ac:dyDescent="0.5500000000000000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2:17" x14ac:dyDescent="0.5500000000000000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2:17" x14ac:dyDescent="0.5500000000000000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2:17" x14ac:dyDescent="0.5500000000000000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2:17" x14ac:dyDescent="0.5500000000000000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2:17" x14ac:dyDescent="0.5500000000000000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2:17" x14ac:dyDescent="0.5500000000000000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2:17" x14ac:dyDescent="0.5500000000000000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</sheetData>
  <mergeCells count="47">
    <mergeCell ref="B8:E8"/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P5:Q5"/>
    <mergeCell ref="B7:E7"/>
    <mergeCell ref="B10:E10"/>
    <mergeCell ref="C12:Q12"/>
    <mergeCell ref="B13:Q13"/>
    <mergeCell ref="B30:Q30"/>
    <mergeCell ref="B33:E35"/>
    <mergeCell ref="F33:G33"/>
    <mergeCell ref="H33:I33"/>
    <mergeCell ref="J33:K33"/>
    <mergeCell ref="L33:M33"/>
    <mergeCell ref="N33:O33"/>
    <mergeCell ref="P33:Q33"/>
    <mergeCell ref="F34:G34"/>
    <mergeCell ref="H34:I34"/>
    <mergeCell ref="J34:K34"/>
    <mergeCell ref="L34:M34"/>
    <mergeCell ref="N34:O34"/>
    <mergeCell ref="P34:Q34"/>
    <mergeCell ref="B38:E38"/>
    <mergeCell ref="C40:Q40"/>
    <mergeCell ref="B41:Q41"/>
    <mergeCell ref="G36:G37"/>
    <mergeCell ref="H36:H37"/>
    <mergeCell ref="I36:I37"/>
    <mergeCell ref="P36:P37"/>
    <mergeCell ref="Q36:Q37"/>
    <mergeCell ref="J36:J37"/>
    <mergeCell ref="K36:K37"/>
    <mergeCell ref="L36:L37"/>
    <mergeCell ref="M36:M37"/>
    <mergeCell ref="N36:N37"/>
    <mergeCell ref="O36:O37"/>
  </mergeCells>
  <pageMargins left="0.7" right="0.7" top="0.75" bottom="0.75" header="0.3" footer="0.3"/>
  <pageSetup paperSize="9" scale="7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8129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48129" r:id="rId4"/>
      </mc:Fallback>
    </mc:AlternateContent>
    <mc:AlternateContent xmlns:mc="http://schemas.openxmlformats.org/markup-compatibility/2006">
      <mc:Choice Requires="x14">
        <oleObject progId="Equation.3" shapeId="48130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48130" r:id="rId6"/>
      </mc:Fallback>
    </mc:AlternateContent>
    <mc:AlternateContent xmlns:mc="http://schemas.openxmlformats.org/markup-compatibility/2006">
      <mc:Choice Requires="x14">
        <oleObject progId="Equation.3" shapeId="48131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48131" r:id="rId7"/>
      </mc:Fallback>
    </mc:AlternateContent>
    <mc:AlternateContent xmlns:mc="http://schemas.openxmlformats.org/markup-compatibility/2006">
      <mc:Choice Requires="x14">
        <oleObject progId="Equation.3" shapeId="48132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48132" r:id="rId8"/>
      </mc:Fallback>
    </mc:AlternateContent>
    <mc:AlternateContent xmlns:mc="http://schemas.openxmlformats.org/markup-compatibility/2006">
      <mc:Choice Requires="x14">
        <oleObject progId="Equation.3" shapeId="48133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48133" r:id="rId9"/>
      </mc:Fallback>
    </mc:AlternateContent>
    <mc:AlternateContent xmlns:mc="http://schemas.openxmlformats.org/markup-compatibility/2006">
      <mc:Choice Requires="x14">
        <oleObject progId="Equation.3" shapeId="48134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48134" r:id="rId10"/>
      </mc:Fallback>
    </mc:AlternateContent>
    <mc:AlternateContent xmlns:mc="http://schemas.openxmlformats.org/markup-compatibility/2006">
      <mc:Choice Requires="x14">
        <oleObject progId="Equation.3" shapeId="48135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48135" r:id="rId11"/>
      </mc:Fallback>
    </mc:AlternateContent>
    <mc:AlternateContent xmlns:mc="http://schemas.openxmlformats.org/markup-compatibility/2006">
      <mc:Choice Requires="x14">
        <oleObject progId="Equation.3" shapeId="48136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48136" r:id="rId12"/>
      </mc:Fallback>
    </mc:AlternateContent>
    <mc:AlternateContent xmlns:mc="http://schemas.openxmlformats.org/markup-compatibility/2006">
      <mc:Choice Requires="x14">
        <oleObject progId="Equation.3" shapeId="48137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48137" r:id="rId13"/>
      </mc:Fallback>
    </mc:AlternateContent>
    <mc:AlternateContent xmlns:mc="http://schemas.openxmlformats.org/markup-compatibility/2006">
      <mc:Choice Requires="x14">
        <oleObject progId="Equation.3" shapeId="48138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48138" r:id="rId14"/>
      </mc:Fallback>
    </mc:AlternateContent>
    <mc:AlternateContent xmlns:mc="http://schemas.openxmlformats.org/markup-compatibility/2006">
      <mc:Choice Requires="x14">
        <oleObject progId="Equation.3" shapeId="48139" r:id="rId15">
          <objectPr defaultSize="0" autoPict="0" r:id="rId5">
            <anchor moveWithCells="1" sizeWithCells="1">
              <from>
                <xdr:col>7</xdr:col>
                <xdr:colOff>685800</xdr:colOff>
                <xdr:row>34</xdr:row>
                <xdr:rowOff>28575</xdr:rowOff>
              </from>
              <to>
                <xdr:col>7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48139" r:id="rId15"/>
      </mc:Fallback>
    </mc:AlternateContent>
    <mc:AlternateContent xmlns:mc="http://schemas.openxmlformats.org/markup-compatibility/2006">
      <mc:Choice Requires="x14">
        <oleObject progId="Equation.3" shapeId="48140" r:id="rId16">
          <objectPr defaultSize="0" autoPict="0" r:id="rId5">
            <anchor moveWithCells="1" sizeWithCells="1">
              <from>
                <xdr:col>7</xdr:col>
                <xdr:colOff>257175</xdr:colOff>
                <xdr:row>34</xdr:row>
                <xdr:rowOff>85725</xdr:rowOff>
              </from>
              <to>
                <xdr:col>7</xdr:col>
                <xdr:colOff>390525</xdr:colOff>
                <xdr:row>34</xdr:row>
                <xdr:rowOff>200025</xdr:rowOff>
              </to>
            </anchor>
          </objectPr>
        </oleObject>
      </mc:Choice>
      <mc:Fallback>
        <oleObject progId="Equation.3" shapeId="48140" r:id="rId16"/>
      </mc:Fallback>
    </mc:AlternateContent>
    <mc:AlternateContent xmlns:mc="http://schemas.openxmlformats.org/markup-compatibility/2006">
      <mc:Choice Requires="x14">
        <oleObject progId="Equation.3" shapeId="48141" r:id="rId17">
          <objectPr defaultSize="0" autoPict="0" r:id="rId5">
            <anchor moveWithCells="1" sizeWithCells="1">
              <from>
                <xdr:col>5</xdr:col>
                <xdr:colOff>238125</xdr:colOff>
                <xdr:row>34</xdr:row>
                <xdr:rowOff>104775</xdr:rowOff>
              </from>
              <to>
                <xdr:col>5</xdr:col>
                <xdr:colOff>371475</xdr:colOff>
                <xdr:row>34</xdr:row>
                <xdr:rowOff>219075</xdr:rowOff>
              </to>
            </anchor>
          </objectPr>
        </oleObject>
      </mc:Choice>
      <mc:Fallback>
        <oleObject progId="Equation.3" shapeId="48141" r:id="rId17"/>
      </mc:Fallback>
    </mc:AlternateContent>
    <mc:AlternateContent xmlns:mc="http://schemas.openxmlformats.org/markup-compatibility/2006">
      <mc:Choice Requires="x14">
        <oleObject progId="Equation.3" shapeId="48142" r:id="rId18">
          <objectPr defaultSize="0" autoPict="0" r:id="rId5">
            <anchor moveWithCells="1" sizeWithCells="1">
              <from>
                <xdr:col>15</xdr:col>
                <xdr:colOff>314325</xdr:colOff>
                <xdr:row>34</xdr:row>
                <xdr:rowOff>104775</xdr:rowOff>
              </from>
              <to>
                <xdr:col>15</xdr:col>
                <xdr:colOff>447675</xdr:colOff>
                <xdr:row>34</xdr:row>
                <xdr:rowOff>219075</xdr:rowOff>
              </to>
            </anchor>
          </objectPr>
        </oleObject>
      </mc:Choice>
      <mc:Fallback>
        <oleObject progId="Equation.3" shapeId="48142" r:id="rId18"/>
      </mc:Fallback>
    </mc:AlternateContent>
    <mc:AlternateContent xmlns:mc="http://schemas.openxmlformats.org/markup-compatibility/2006">
      <mc:Choice Requires="x14">
        <oleObject progId="Equation.3" shapeId="48143" r:id="rId19">
          <objectPr defaultSize="0" autoPict="0" r:id="rId5">
            <anchor moveWithCells="1" sizeWithCells="1">
              <from>
                <xdr:col>11</xdr:col>
                <xdr:colOff>685800</xdr:colOff>
                <xdr:row>34</xdr:row>
                <xdr:rowOff>28575</xdr:rowOff>
              </from>
              <to>
                <xdr:col>11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48143" r:id="rId19"/>
      </mc:Fallback>
    </mc:AlternateContent>
    <mc:AlternateContent xmlns:mc="http://schemas.openxmlformats.org/markup-compatibility/2006">
      <mc:Choice Requires="x14">
        <oleObject progId="Equation.3" shapeId="48144" r:id="rId20">
          <objectPr defaultSize="0" autoPict="0" r:id="rId5">
            <anchor moveWithCells="1" sizeWithCells="1">
              <from>
                <xdr:col>11</xdr:col>
                <xdr:colOff>276225</xdr:colOff>
                <xdr:row>34</xdr:row>
                <xdr:rowOff>104775</xdr:rowOff>
              </from>
              <to>
                <xdr:col>11</xdr:col>
                <xdr:colOff>409575</xdr:colOff>
                <xdr:row>34</xdr:row>
                <xdr:rowOff>219075</xdr:rowOff>
              </to>
            </anchor>
          </objectPr>
        </oleObject>
      </mc:Choice>
      <mc:Fallback>
        <oleObject progId="Equation.3" shapeId="48144" r:id="rId20"/>
      </mc:Fallback>
    </mc:AlternateContent>
    <mc:AlternateContent xmlns:mc="http://schemas.openxmlformats.org/markup-compatibility/2006">
      <mc:Choice Requires="x14">
        <oleObject progId="Equation.3" shapeId="48145" r:id="rId21">
          <objectPr defaultSize="0" autoPict="0" r:id="rId5">
            <anchor moveWithCells="1" sizeWithCells="1">
              <from>
                <xdr:col>13</xdr:col>
                <xdr:colOff>685800</xdr:colOff>
                <xdr:row>34</xdr:row>
                <xdr:rowOff>28575</xdr:rowOff>
              </from>
              <to>
                <xdr:col>13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48145" r:id="rId21"/>
      </mc:Fallback>
    </mc:AlternateContent>
    <mc:AlternateContent xmlns:mc="http://schemas.openxmlformats.org/markup-compatibility/2006">
      <mc:Choice Requires="x14">
        <oleObject progId="Equation.3" shapeId="48146" r:id="rId22">
          <objectPr defaultSize="0" autoPict="0" r:id="rId5">
            <anchor moveWithCells="1" sizeWithCells="1">
              <from>
                <xdr:col>13</xdr:col>
                <xdr:colOff>247650</xdr:colOff>
                <xdr:row>34</xdr:row>
                <xdr:rowOff>85725</xdr:rowOff>
              </from>
              <to>
                <xdr:col>13</xdr:col>
                <xdr:colOff>381000</xdr:colOff>
                <xdr:row>34</xdr:row>
                <xdr:rowOff>200025</xdr:rowOff>
              </to>
            </anchor>
          </objectPr>
        </oleObject>
      </mc:Choice>
      <mc:Fallback>
        <oleObject progId="Equation.3" shapeId="48146" r:id="rId22"/>
      </mc:Fallback>
    </mc:AlternateContent>
    <mc:AlternateContent xmlns:mc="http://schemas.openxmlformats.org/markup-compatibility/2006">
      <mc:Choice Requires="x14">
        <oleObject progId="Equation.3" shapeId="48147" r:id="rId23">
          <objectPr defaultSize="0" autoPict="0" r:id="rId5">
            <anchor moveWithCells="1" sizeWithCells="1">
              <from>
                <xdr:col>9</xdr:col>
                <xdr:colOff>685800</xdr:colOff>
                <xdr:row>34</xdr:row>
                <xdr:rowOff>28575</xdr:rowOff>
              </from>
              <to>
                <xdr:col>9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48147" r:id="rId23"/>
      </mc:Fallback>
    </mc:AlternateContent>
    <mc:AlternateContent xmlns:mc="http://schemas.openxmlformats.org/markup-compatibility/2006">
      <mc:Choice Requires="x14">
        <oleObject progId="Equation.3" shapeId="48148" r:id="rId24">
          <objectPr defaultSize="0" autoPict="0" r:id="rId5">
            <anchor moveWithCells="1" sizeWithCells="1">
              <from>
                <xdr:col>9</xdr:col>
                <xdr:colOff>276225</xdr:colOff>
                <xdr:row>34</xdr:row>
                <xdr:rowOff>104775</xdr:rowOff>
              </from>
              <to>
                <xdr:col>9</xdr:col>
                <xdr:colOff>409575</xdr:colOff>
                <xdr:row>34</xdr:row>
                <xdr:rowOff>219075</xdr:rowOff>
              </to>
            </anchor>
          </objectPr>
        </oleObject>
      </mc:Choice>
      <mc:Fallback>
        <oleObject progId="Equation.3" shapeId="48148" r:id="rId2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6ACB5-F3DA-486B-ACDA-C35B34B607DE}">
  <dimension ref="A1:R141"/>
  <sheetViews>
    <sheetView topLeftCell="B1" zoomScale="80" zoomScaleNormal="80" workbookViewId="0">
      <selection activeCell="P8" sqref="P8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8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8" x14ac:dyDescent="0.55000000000000004">
      <c r="A2" s="79">
        <v>44627.485979259262</v>
      </c>
      <c r="B2" s="78" t="s">
        <v>15</v>
      </c>
      <c r="C2" s="78" t="s">
        <v>40</v>
      </c>
      <c r="D2" s="78" t="s">
        <v>47</v>
      </c>
      <c r="E2" s="37" t="s">
        <v>159</v>
      </c>
      <c r="F2" s="78" t="s">
        <v>24</v>
      </c>
      <c r="G2" s="78" t="s">
        <v>71</v>
      </c>
      <c r="H2" s="80">
        <v>3</v>
      </c>
      <c r="I2" s="80">
        <v>2</v>
      </c>
      <c r="J2" s="80">
        <v>3</v>
      </c>
      <c r="K2" s="80">
        <v>3</v>
      </c>
      <c r="L2" s="81">
        <v>3</v>
      </c>
      <c r="M2" s="81">
        <v>3</v>
      </c>
      <c r="N2" s="82">
        <v>3</v>
      </c>
      <c r="O2" s="82">
        <v>3</v>
      </c>
      <c r="P2" s="110">
        <v>1</v>
      </c>
      <c r="Q2" s="83">
        <v>3</v>
      </c>
    </row>
    <row r="3" spans="1:18" x14ac:dyDescent="0.55000000000000004">
      <c r="A3" s="79">
        <v>44628.439097766204</v>
      </c>
      <c r="B3" s="78" t="s">
        <v>14</v>
      </c>
      <c r="C3" s="78" t="s">
        <v>40</v>
      </c>
      <c r="D3" s="78" t="s">
        <v>50</v>
      </c>
      <c r="E3" s="37" t="s">
        <v>159</v>
      </c>
      <c r="F3" s="78" t="s">
        <v>70</v>
      </c>
      <c r="G3" s="78" t="s">
        <v>68</v>
      </c>
      <c r="H3" s="80">
        <v>4</v>
      </c>
      <c r="I3" s="80">
        <v>3</v>
      </c>
      <c r="J3" s="80">
        <v>4</v>
      </c>
      <c r="K3" s="80">
        <v>4</v>
      </c>
      <c r="L3" s="81">
        <v>4</v>
      </c>
      <c r="M3" s="81">
        <v>4</v>
      </c>
      <c r="N3" s="82">
        <v>4</v>
      </c>
      <c r="O3" s="82">
        <v>4</v>
      </c>
      <c r="P3" s="110">
        <v>2</v>
      </c>
      <c r="Q3" s="83">
        <v>4</v>
      </c>
    </row>
    <row r="4" spans="1:18" x14ac:dyDescent="0.55000000000000004">
      <c r="H4" s="111">
        <f t="shared" ref="H4:Q4" si="0">AVERAGE(H2:H3)</f>
        <v>3.5</v>
      </c>
      <c r="I4" s="111">
        <f t="shared" si="0"/>
        <v>2.5</v>
      </c>
      <c r="J4" s="111">
        <f t="shared" si="0"/>
        <v>3.5</v>
      </c>
      <c r="K4" s="111">
        <f t="shared" si="0"/>
        <v>3.5</v>
      </c>
      <c r="L4" s="111">
        <f t="shared" si="0"/>
        <v>3.5</v>
      </c>
      <c r="M4" s="111">
        <f t="shared" si="0"/>
        <v>3.5</v>
      </c>
      <c r="N4" s="111">
        <f t="shared" si="0"/>
        <v>3.5</v>
      </c>
      <c r="O4" s="111">
        <f t="shared" si="0"/>
        <v>3.5</v>
      </c>
      <c r="P4" s="111">
        <f t="shared" si="0"/>
        <v>1.5</v>
      </c>
      <c r="Q4" s="111">
        <f t="shared" si="0"/>
        <v>3.5</v>
      </c>
      <c r="R4" s="111">
        <f>AVERAGE(H2:Q3)</f>
        <v>3.2</v>
      </c>
    </row>
    <row r="5" spans="1:18" x14ac:dyDescent="0.55000000000000004">
      <c r="H5" s="111">
        <f t="shared" ref="H5:Q5" si="1">STDEV(H2:H3)</f>
        <v>0.70710678118654757</v>
      </c>
      <c r="I5" s="111">
        <f t="shared" si="1"/>
        <v>0.70710678118654757</v>
      </c>
      <c r="J5" s="111">
        <f t="shared" si="1"/>
        <v>0.70710678118654757</v>
      </c>
      <c r="K5" s="111">
        <f t="shared" si="1"/>
        <v>0.70710678118654757</v>
      </c>
      <c r="L5" s="111">
        <f t="shared" si="1"/>
        <v>0.70710678118654757</v>
      </c>
      <c r="M5" s="111">
        <f t="shared" si="1"/>
        <v>0.70710678118654757</v>
      </c>
      <c r="N5" s="111">
        <f t="shared" si="1"/>
        <v>0.70710678118654757</v>
      </c>
      <c r="O5" s="111">
        <f t="shared" si="1"/>
        <v>0.70710678118654757</v>
      </c>
      <c r="P5" s="111">
        <f t="shared" si="1"/>
        <v>0.70710678118654757</v>
      </c>
      <c r="Q5" s="111">
        <f t="shared" si="1"/>
        <v>0.70710678118654757</v>
      </c>
      <c r="R5" s="111">
        <f>STDEV(H2:Q3)</f>
        <v>0.83350875346649034</v>
      </c>
    </row>
    <row r="6" spans="1:18" x14ac:dyDescent="0.55000000000000004">
      <c r="K6" s="112">
        <f>STDEV(H2:K3)</f>
        <v>0.70710678118654757</v>
      </c>
      <c r="L6" s="101"/>
      <c r="M6" s="112">
        <f>STDEV(L2:M3)</f>
        <v>0.57735026918962573</v>
      </c>
      <c r="N6" s="101"/>
      <c r="O6" s="101"/>
      <c r="P6" s="112">
        <f>STDEV(N2:P3)</f>
        <v>1.1690451944500124</v>
      </c>
      <c r="Q6" s="112">
        <f>STDEV(Q2:Q3)</f>
        <v>0.70710678118654757</v>
      </c>
    </row>
    <row r="7" spans="1:18" x14ac:dyDescent="0.55000000000000004">
      <c r="K7" s="113">
        <f>AVERAGE(H2:K3)</f>
        <v>3.25</v>
      </c>
      <c r="L7" s="101"/>
      <c r="M7" s="113">
        <f>AVERAGE(L2:M3)</f>
        <v>3.5</v>
      </c>
      <c r="N7" s="101"/>
      <c r="O7" s="101"/>
      <c r="P7" s="113">
        <f>AVERAGE(N2:P3)</f>
        <v>2.8333333333333335</v>
      </c>
      <c r="Q7" s="113">
        <f>AVERAGE(Q2:Q3)</f>
        <v>3.5</v>
      </c>
    </row>
    <row r="19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769F-0E47-4E11-A6D2-C6A3E11758A4}">
  <dimension ref="A1:R146"/>
  <sheetViews>
    <sheetView workbookViewId="0">
      <selection activeCell="O16" sqref="O16"/>
    </sheetView>
  </sheetViews>
  <sheetFormatPr defaultColWidth="12.625" defaultRowHeight="24" x14ac:dyDescent="0.55000000000000004"/>
  <cols>
    <col min="1" max="3" width="18.875" style="78" customWidth="1"/>
    <col min="4" max="4" width="21.75" style="78" bestFit="1" customWidth="1"/>
    <col min="5" max="5" width="27" style="78" bestFit="1" customWidth="1"/>
    <col min="6" max="6" width="14" style="78" customWidth="1"/>
    <col min="7" max="7" width="27.5" style="78" bestFit="1" customWidth="1"/>
    <col min="8" max="16" width="7.625" style="78" customWidth="1"/>
    <col min="17" max="17" width="8" style="78" bestFit="1" customWidth="1"/>
    <col min="18" max="18" width="6.25" style="78" customWidth="1"/>
    <col min="19" max="22" width="18.875" style="78" customWidth="1"/>
    <col min="23" max="16384" width="12.625" style="78"/>
  </cols>
  <sheetData>
    <row r="1" spans="1:18" x14ac:dyDescent="0.55000000000000004">
      <c r="A1" s="7" t="s">
        <v>27</v>
      </c>
      <c r="B1" s="7" t="s">
        <v>28</v>
      </c>
      <c r="C1" s="7" t="s">
        <v>25</v>
      </c>
      <c r="D1" s="7"/>
      <c r="E1" s="7"/>
      <c r="F1" s="7" t="s">
        <v>29</v>
      </c>
      <c r="G1" s="7"/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</row>
    <row r="2" spans="1:18" x14ac:dyDescent="0.55000000000000004">
      <c r="A2" s="79">
        <v>44627.42401318287</v>
      </c>
      <c r="B2" s="78" t="s">
        <v>14</v>
      </c>
      <c r="C2" s="78" t="s">
        <v>20</v>
      </c>
      <c r="D2" s="78" t="s">
        <v>47</v>
      </c>
      <c r="E2" s="37" t="s">
        <v>156</v>
      </c>
      <c r="F2" s="78" t="s">
        <v>24</v>
      </c>
      <c r="G2" s="78" t="s">
        <v>51</v>
      </c>
      <c r="H2" s="80">
        <v>1</v>
      </c>
      <c r="I2" s="80">
        <v>1</v>
      </c>
      <c r="J2" s="80">
        <v>1</v>
      </c>
      <c r="K2" s="80">
        <v>3</v>
      </c>
      <c r="L2" s="81">
        <v>5</v>
      </c>
      <c r="M2" s="81">
        <v>5</v>
      </c>
      <c r="N2" s="82">
        <v>4</v>
      </c>
      <c r="O2" s="82">
        <v>2</v>
      </c>
      <c r="P2" s="110">
        <v>3</v>
      </c>
      <c r="Q2" s="83">
        <v>2</v>
      </c>
    </row>
    <row r="3" spans="1:18" x14ac:dyDescent="0.55000000000000004">
      <c r="A3" s="79">
        <v>44627.424233310187</v>
      </c>
      <c r="B3" s="78" t="s">
        <v>14</v>
      </c>
      <c r="C3" s="78" t="s">
        <v>19</v>
      </c>
      <c r="D3" s="78" t="s">
        <v>55</v>
      </c>
      <c r="E3" s="37" t="s">
        <v>156</v>
      </c>
      <c r="F3" s="78" t="s">
        <v>56</v>
      </c>
      <c r="G3" s="78" t="s">
        <v>57</v>
      </c>
      <c r="H3" s="80">
        <v>5</v>
      </c>
      <c r="I3" s="80">
        <v>4</v>
      </c>
      <c r="J3" s="80">
        <v>4</v>
      </c>
      <c r="K3" s="80">
        <v>4</v>
      </c>
      <c r="L3" s="81">
        <v>4</v>
      </c>
      <c r="M3" s="81">
        <v>5</v>
      </c>
      <c r="N3" s="82">
        <v>4</v>
      </c>
      <c r="O3" s="82">
        <v>5</v>
      </c>
      <c r="P3" s="110">
        <v>2</v>
      </c>
      <c r="Q3" s="83">
        <v>5</v>
      </c>
    </row>
    <row r="4" spans="1:18" x14ac:dyDescent="0.55000000000000004">
      <c r="A4" s="79">
        <v>44627.425754722222</v>
      </c>
      <c r="B4" s="78" t="s">
        <v>15</v>
      </c>
      <c r="C4" s="78" t="s">
        <v>40</v>
      </c>
      <c r="D4" s="78" t="s">
        <v>47</v>
      </c>
      <c r="E4" s="37" t="s">
        <v>156</v>
      </c>
      <c r="F4" s="78" t="s">
        <v>56</v>
      </c>
      <c r="G4" s="78" t="s">
        <v>48</v>
      </c>
      <c r="H4" s="80">
        <v>3</v>
      </c>
      <c r="I4" s="80">
        <v>3</v>
      </c>
      <c r="J4" s="80">
        <v>4</v>
      </c>
      <c r="K4" s="80">
        <v>4</v>
      </c>
      <c r="L4" s="81">
        <v>5</v>
      </c>
      <c r="M4" s="81">
        <v>5</v>
      </c>
      <c r="N4" s="82">
        <v>4</v>
      </c>
      <c r="O4" s="82">
        <v>4</v>
      </c>
      <c r="P4" s="110">
        <v>1</v>
      </c>
      <c r="Q4" s="83">
        <v>4</v>
      </c>
    </row>
    <row r="5" spans="1:18" x14ac:dyDescent="0.55000000000000004">
      <c r="A5" s="79">
        <v>44627.430099849538</v>
      </c>
      <c r="B5" s="78" t="s">
        <v>15</v>
      </c>
      <c r="C5" s="78" t="s">
        <v>40</v>
      </c>
      <c r="D5" s="78" t="s">
        <v>50</v>
      </c>
      <c r="E5" s="37" t="s">
        <v>156</v>
      </c>
      <c r="F5" s="78" t="s">
        <v>56</v>
      </c>
      <c r="G5" s="78" t="s">
        <v>51</v>
      </c>
      <c r="H5" s="80">
        <v>4</v>
      </c>
      <c r="I5" s="80">
        <v>4</v>
      </c>
      <c r="J5" s="80">
        <v>4</v>
      </c>
      <c r="K5" s="80">
        <v>4</v>
      </c>
      <c r="L5" s="81">
        <v>4</v>
      </c>
      <c r="M5" s="81">
        <v>4</v>
      </c>
      <c r="N5" s="82">
        <v>5</v>
      </c>
      <c r="O5" s="82">
        <v>5</v>
      </c>
      <c r="P5" s="110">
        <v>1</v>
      </c>
      <c r="Q5" s="83">
        <v>5</v>
      </c>
    </row>
    <row r="6" spans="1:18" x14ac:dyDescent="0.55000000000000004">
      <c r="A6" s="79">
        <v>44627.433540428239</v>
      </c>
      <c r="B6" s="78" t="s">
        <v>15</v>
      </c>
      <c r="C6" s="78" t="s">
        <v>40</v>
      </c>
      <c r="D6" s="78" t="s">
        <v>47</v>
      </c>
      <c r="E6" s="37" t="s">
        <v>156</v>
      </c>
      <c r="F6" s="78" t="s">
        <v>56</v>
      </c>
      <c r="G6" s="78" t="s">
        <v>57</v>
      </c>
      <c r="H6" s="80">
        <v>5</v>
      </c>
      <c r="I6" s="80">
        <v>4</v>
      </c>
      <c r="J6" s="80">
        <v>5</v>
      </c>
      <c r="K6" s="80">
        <v>4</v>
      </c>
      <c r="L6" s="81">
        <v>5</v>
      </c>
      <c r="M6" s="81">
        <v>5</v>
      </c>
      <c r="N6" s="82">
        <v>4</v>
      </c>
      <c r="O6" s="82">
        <v>4</v>
      </c>
      <c r="P6" s="110">
        <v>1</v>
      </c>
      <c r="Q6" s="83">
        <v>4</v>
      </c>
    </row>
    <row r="7" spans="1:18" x14ac:dyDescent="0.55000000000000004">
      <c r="A7" s="79">
        <v>44627.433596250004</v>
      </c>
      <c r="B7" s="78" t="s">
        <v>15</v>
      </c>
      <c r="C7" s="78" t="s">
        <v>40</v>
      </c>
      <c r="D7" s="78" t="s">
        <v>47</v>
      </c>
      <c r="E7" s="37" t="s">
        <v>156</v>
      </c>
      <c r="F7" s="78" t="s">
        <v>56</v>
      </c>
      <c r="G7" s="78" t="s">
        <v>48</v>
      </c>
      <c r="H7" s="80">
        <v>4</v>
      </c>
      <c r="I7" s="80">
        <v>3</v>
      </c>
      <c r="J7" s="80">
        <v>4</v>
      </c>
      <c r="K7" s="80">
        <v>4</v>
      </c>
      <c r="L7" s="81">
        <v>5</v>
      </c>
      <c r="M7" s="81">
        <v>5</v>
      </c>
      <c r="N7" s="82">
        <v>4</v>
      </c>
      <c r="O7" s="82">
        <v>4</v>
      </c>
      <c r="P7" s="110">
        <v>1</v>
      </c>
      <c r="Q7" s="83">
        <v>4</v>
      </c>
    </row>
    <row r="8" spans="1:18" x14ac:dyDescent="0.55000000000000004">
      <c r="A8" s="79">
        <v>44627.451597743056</v>
      </c>
      <c r="B8" s="78" t="s">
        <v>14</v>
      </c>
      <c r="C8" s="78" t="s">
        <v>20</v>
      </c>
      <c r="D8" s="78" t="s">
        <v>50</v>
      </c>
      <c r="E8" s="37" t="s">
        <v>156</v>
      </c>
      <c r="F8" s="78" t="s">
        <v>56</v>
      </c>
      <c r="G8" s="78" t="s">
        <v>51</v>
      </c>
      <c r="H8" s="80">
        <v>3</v>
      </c>
      <c r="I8" s="80">
        <v>4</v>
      </c>
      <c r="J8" s="80">
        <v>4</v>
      </c>
      <c r="K8" s="80">
        <v>3</v>
      </c>
      <c r="L8" s="81">
        <v>4</v>
      </c>
      <c r="M8" s="81">
        <v>4</v>
      </c>
      <c r="N8" s="82">
        <v>4</v>
      </c>
      <c r="O8" s="82">
        <v>4</v>
      </c>
      <c r="P8" s="110">
        <v>1</v>
      </c>
      <c r="Q8" s="83">
        <v>4</v>
      </c>
    </row>
    <row r="9" spans="1:18" x14ac:dyDescent="0.55000000000000004">
      <c r="H9" s="111">
        <f t="shared" ref="H9:Q9" si="0">AVERAGE(H2:H8)</f>
        <v>3.5714285714285716</v>
      </c>
      <c r="I9" s="111">
        <f t="shared" si="0"/>
        <v>3.2857142857142856</v>
      </c>
      <c r="J9" s="111">
        <f t="shared" si="0"/>
        <v>3.7142857142857144</v>
      </c>
      <c r="K9" s="111">
        <f t="shared" si="0"/>
        <v>3.7142857142857144</v>
      </c>
      <c r="L9" s="111">
        <f t="shared" si="0"/>
        <v>4.5714285714285712</v>
      </c>
      <c r="M9" s="111">
        <f t="shared" si="0"/>
        <v>4.7142857142857144</v>
      </c>
      <c r="N9" s="111">
        <f t="shared" si="0"/>
        <v>4.1428571428571432</v>
      </c>
      <c r="O9" s="111">
        <f t="shared" si="0"/>
        <v>4</v>
      </c>
      <c r="P9" s="111">
        <f t="shared" si="0"/>
        <v>1.4285714285714286</v>
      </c>
      <c r="Q9" s="111">
        <f t="shared" si="0"/>
        <v>4</v>
      </c>
      <c r="R9" s="111">
        <f>AVERAGE(H2:Q8)</f>
        <v>3.7142857142857144</v>
      </c>
    </row>
    <row r="10" spans="1:18" x14ac:dyDescent="0.55000000000000004">
      <c r="H10" s="111">
        <f t="shared" ref="H10:Q10" si="1">STDEV(H2:H8)</f>
        <v>1.3972762620115435</v>
      </c>
      <c r="I10" s="111">
        <f t="shared" si="1"/>
        <v>1.1126972805283737</v>
      </c>
      <c r="J10" s="111">
        <f t="shared" si="1"/>
        <v>1.2535663410560176</v>
      </c>
      <c r="K10" s="111">
        <f t="shared" si="1"/>
        <v>0.48795003647426693</v>
      </c>
      <c r="L10" s="111">
        <f t="shared" si="1"/>
        <v>0.53452248382485001</v>
      </c>
      <c r="M10" s="111">
        <f t="shared" si="1"/>
        <v>0.48795003647426655</v>
      </c>
      <c r="N10" s="111">
        <f t="shared" si="1"/>
        <v>0.37796447300922725</v>
      </c>
      <c r="O10" s="111">
        <f t="shared" si="1"/>
        <v>1</v>
      </c>
      <c r="P10" s="111">
        <f t="shared" si="1"/>
        <v>0.78679579246944309</v>
      </c>
      <c r="Q10" s="111">
        <f t="shared" si="1"/>
        <v>1</v>
      </c>
      <c r="R10" s="111">
        <f>STDEV(H2:Q8)</f>
        <v>1.2175391806076306</v>
      </c>
    </row>
    <row r="11" spans="1:18" x14ac:dyDescent="0.55000000000000004">
      <c r="K11" s="112">
        <f>STDEV(H2:K8)</f>
        <v>1.0690449676496971</v>
      </c>
      <c r="L11" s="101"/>
      <c r="M11" s="112">
        <f>STDEV(L2:M8)</f>
        <v>0.49724515809884751</v>
      </c>
      <c r="N11" s="101"/>
      <c r="O11" s="101"/>
      <c r="P11" s="112">
        <f>STDEV(N2:P8)</f>
        <v>1.4703417160322843</v>
      </c>
      <c r="Q11" s="112">
        <f>STDEV(Q2:Q8)</f>
        <v>1</v>
      </c>
    </row>
    <row r="12" spans="1:18" x14ac:dyDescent="0.55000000000000004">
      <c r="K12" s="113">
        <f>AVERAGE(H2:K8)</f>
        <v>3.5714285714285716</v>
      </c>
      <c r="L12" s="101"/>
      <c r="M12" s="113">
        <f>AVERAGE(L2:M8)</f>
        <v>4.6428571428571432</v>
      </c>
      <c r="N12" s="101"/>
      <c r="O12" s="101"/>
      <c r="P12" s="113">
        <f>AVERAGE(N2:P8)</f>
        <v>3.1904761904761907</v>
      </c>
      <c r="Q12" s="113">
        <f>AVERAGE(Q2:Q8)</f>
        <v>4</v>
      </c>
    </row>
    <row r="24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</sheetData>
  <autoFilter ref="E1:E146" xr:uid="{DC485562-255B-400F-BAD8-7314F9D8CB5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3</vt:i4>
      </vt:variant>
    </vt:vector>
  </HeadingPairs>
  <TitlesOfParts>
    <vt:vector size="20" baseType="lpstr">
      <vt:lpstr>ข้อมูล</vt:lpstr>
      <vt:lpstr>DATA</vt:lpstr>
      <vt:lpstr>บทสรุป</vt:lpstr>
      <vt:lpstr>ตาราง1-3</vt:lpstr>
      <vt:lpstr>รวม</vt:lpstr>
      <vt:lpstr>ช่วงอายุ</vt:lpstr>
      <vt:lpstr>Sheet1</vt:lpstr>
      <vt:lpstr>Sheet6</vt:lpstr>
      <vt:lpstr>Sheet7</vt:lpstr>
      <vt:lpstr>Sheet8</vt:lpstr>
      <vt:lpstr>Sheet9</vt:lpstr>
      <vt:lpstr>Sheet10</vt:lpstr>
      <vt:lpstr>Sheet11</vt:lpstr>
      <vt:lpstr>Sheet4</vt:lpstr>
      <vt:lpstr>Sheet5</vt:lpstr>
      <vt:lpstr>ตอนที่ 2</vt:lpstr>
      <vt:lpstr>ข้อเสนอแนะ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2023-02-27T03:12:14Z</cp:lastPrinted>
  <dcterms:created xsi:type="dcterms:W3CDTF">2014-10-15T08:34:52Z</dcterms:created>
  <dcterms:modified xsi:type="dcterms:W3CDTF">2023-02-27T03:14:20Z</dcterms:modified>
</cp:coreProperties>
</file>