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embeddings/oleObject2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986D5290-04D3-4B59-ADAB-3480F81B8B2E}" xr6:coauthVersionLast="36" xr6:coauthVersionMax="36" xr10:uidLastSave="{00000000-0000-0000-0000-000000000000}"/>
  <bookViews>
    <workbookView xWindow="240" yWindow="525" windowWidth="21075" windowHeight="9555" tabRatio="830" activeTab="2" xr2:uid="{00000000-000D-0000-FFFF-FFFF00000000}"/>
  </bookViews>
  <sheets>
    <sheet name="ข้อมูล" sheetId="34" r:id="rId1"/>
    <sheet name="DATA" sheetId="40" r:id="rId2"/>
    <sheet name="บทสรุป" sheetId="39" r:id="rId3"/>
    <sheet name="ตาราง 1-4" sheetId="35" r:id="rId4"/>
    <sheet name="ตาราง5" sheetId="51" r:id="rId5"/>
    <sheet name="ช่วงอายุ" sheetId="50" r:id="rId6"/>
    <sheet name="Sheet2" sheetId="44" r:id="rId7"/>
    <sheet name="Sheet3" sheetId="45" r:id="rId8"/>
    <sheet name="Sheet4" sheetId="46" r:id="rId9"/>
    <sheet name="Sheet5" sheetId="47" r:id="rId10"/>
    <sheet name="Sheet6" sheetId="48" r:id="rId11"/>
    <sheet name="Sheet7" sheetId="49" r:id="rId12"/>
    <sheet name="Sheet1" sheetId="42" r:id="rId13"/>
    <sheet name="ตอนที่ 2" sheetId="41" r:id="rId14"/>
  </sheets>
  <definedNames>
    <definedName name="_xlnm._FilterDatabase" localSheetId="1" hidden="1">DATA!$A$1:$T$41</definedName>
    <definedName name="_xlnm._FilterDatabase" localSheetId="6" hidden="1">Sheet2!$G$1:$G$145</definedName>
    <definedName name="_xlnm._FilterDatabase" localSheetId="7" hidden="1">Sheet3!$G$1:$G$150</definedName>
    <definedName name="_xlnm._FilterDatabase" localSheetId="8" hidden="1">Sheet4!$G$1:$G$147</definedName>
    <definedName name="_xlnm._FilterDatabase" localSheetId="9" hidden="1">Sheet5!$G$1:$G$144</definedName>
    <definedName name="_xlnm._FilterDatabase" localSheetId="10" hidden="1">Sheet6!$G$1:$G$158</definedName>
    <definedName name="_xlnm._FilterDatabase" localSheetId="11" hidden="1">Sheet7!$G$1:$G$147</definedName>
    <definedName name="_xlnm._FilterDatabase" localSheetId="0" hidden="1">ข้อมูล!$K$1:$K$132</definedName>
  </definedNames>
  <calcPr calcId="191029"/>
</workbook>
</file>

<file path=xl/calcChain.xml><?xml version="1.0" encoding="utf-8"?>
<calcChain xmlns="http://schemas.openxmlformats.org/spreadsheetml/2006/main">
  <c r="H53" i="35" l="1"/>
  <c r="H52" i="35"/>
  <c r="H51" i="35"/>
  <c r="H50" i="35"/>
  <c r="H12" i="51"/>
  <c r="H10" i="51"/>
  <c r="H13" i="51" l="1"/>
  <c r="H8" i="51"/>
  <c r="H11" i="51"/>
  <c r="H7" i="51"/>
  <c r="F11" i="51" l="1"/>
  <c r="G11" i="51"/>
  <c r="G13" i="51"/>
  <c r="F13" i="51"/>
  <c r="G12" i="51"/>
  <c r="F12" i="51"/>
  <c r="G10" i="51"/>
  <c r="F10" i="51"/>
  <c r="G9" i="51"/>
  <c r="F9" i="51"/>
  <c r="G8" i="51"/>
  <c r="F8" i="51"/>
  <c r="G7" i="51"/>
  <c r="F7" i="51"/>
  <c r="F50" i="35"/>
  <c r="G50" i="35"/>
  <c r="F51" i="35"/>
  <c r="G51" i="35"/>
  <c r="F52" i="35"/>
  <c r="G52" i="35"/>
  <c r="F53" i="35"/>
  <c r="G53" i="35"/>
  <c r="L41" i="50" l="1"/>
  <c r="Q42" i="50" l="1"/>
  <c r="Q41" i="50"/>
  <c r="Q40" i="50"/>
  <c r="Q39" i="50"/>
  <c r="Q38" i="50"/>
  <c r="Q37" i="50"/>
  <c r="Q36" i="50"/>
  <c r="P42" i="50"/>
  <c r="P41" i="50"/>
  <c r="P40" i="50"/>
  <c r="P39" i="50"/>
  <c r="P38" i="50"/>
  <c r="P37" i="50"/>
  <c r="P36" i="50"/>
  <c r="O42" i="50"/>
  <c r="O41" i="50"/>
  <c r="O40" i="50"/>
  <c r="O39" i="50"/>
  <c r="O38" i="50"/>
  <c r="O37" i="50"/>
  <c r="O36" i="50"/>
  <c r="N42" i="50"/>
  <c r="N41" i="50"/>
  <c r="N40" i="50"/>
  <c r="N39" i="50"/>
  <c r="N38" i="50"/>
  <c r="N37" i="50"/>
  <c r="N36" i="50"/>
  <c r="M42" i="50"/>
  <c r="L42" i="50"/>
  <c r="L40" i="50"/>
  <c r="L39" i="50"/>
  <c r="L38" i="50"/>
  <c r="L37" i="50"/>
  <c r="L36" i="50"/>
  <c r="K42" i="50"/>
  <c r="K41" i="50"/>
  <c r="K40" i="50"/>
  <c r="K39" i="50"/>
  <c r="K38" i="50"/>
  <c r="K37" i="50"/>
  <c r="K36" i="50"/>
  <c r="J42" i="50"/>
  <c r="J41" i="50"/>
  <c r="J40" i="50"/>
  <c r="J39" i="50"/>
  <c r="J38" i="50"/>
  <c r="J37" i="50"/>
  <c r="J36" i="50"/>
  <c r="I42" i="50"/>
  <c r="I41" i="50"/>
  <c r="I40" i="50"/>
  <c r="I39" i="50"/>
  <c r="I38" i="50"/>
  <c r="I37" i="50"/>
  <c r="I36" i="50"/>
  <c r="H42" i="50"/>
  <c r="H41" i="50"/>
  <c r="H40" i="50"/>
  <c r="H39" i="50"/>
  <c r="H38" i="50"/>
  <c r="H37" i="50"/>
  <c r="H36" i="50"/>
  <c r="F36" i="50"/>
  <c r="Q10" i="50"/>
  <c r="L9" i="49"/>
  <c r="Q9" i="50"/>
  <c r="Q8" i="50"/>
  <c r="Q7" i="50"/>
  <c r="P10" i="50"/>
  <c r="P9" i="50"/>
  <c r="P8" i="50"/>
  <c r="P7" i="50"/>
  <c r="O10" i="50"/>
  <c r="O9" i="50"/>
  <c r="O8" i="50"/>
  <c r="O7" i="50"/>
  <c r="N10" i="50"/>
  <c r="N9" i="50"/>
  <c r="N8" i="50"/>
  <c r="N7" i="50"/>
  <c r="M10" i="50"/>
  <c r="L10" i="50"/>
  <c r="L9" i="50"/>
  <c r="L8" i="50"/>
  <c r="L7" i="50"/>
  <c r="K10" i="50"/>
  <c r="K9" i="50"/>
  <c r="K8" i="50"/>
  <c r="K7" i="50"/>
  <c r="J10" i="50"/>
  <c r="J9" i="50"/>
  <c r="J8" i="50"/>
  <c r="J7" i="50"/>
  <c r="I10" i="50"/>
  <c r="I9" i="50"/>
  <c r="I8" i="50"/>
  <c r="I7" i="50"/>
  <c r="H10" i="50"/>
  <c r="H9" i="50"/>
  <c r="L12" i="45"/>
  <c r="H8" i="50"/>
  <c r="H7" i="50"/>
  <c r="F7" i="50"/>
  <c r="B47" i="49"/>
  <c r="B38" i="49"/>
  <c r="B32" i="49"/>
  <c r="B26" i="49"/>
  <c r="B18" i="49"/>
  <c r="B17" i="49"/>
  <c r="B16" i="49"/>
  <c r="B15" i="49"/>
  <c r="B11" i="49"/>
  <c r="B10" i="49"/>
  <c r="R9" i="49"/>
  <c r="R8" i="49"/>
  <c r="L8" i="49"/>
  <c r="S7" i="49"/>
  <c r="R7" i="49"/>
  <c r="Q7" i="49"/>
  <c r="P7" i="49"/>
  <c r="O7" i="49"/>
  <c r="N7" i="49"/>
  <c r="M7" i="49"/>
  <c r="L7" i="49"/>
  <c r="K7" i="49"/>
  <c r="J7" i="49"/>
  <c r="S6" i="49"/>
  <c r="R6" i="49"/>
  <c r="Q6" i="49"/>
  <c r="P6" i="49"/>
  <c r="O6" i="49"/>
  <c r="N6" i="49"/>
  <c r="M6" i="49"/>
  <c r="L6" i="49"/>
  <c r="K6" i="49"/>
  <c r="J6" i="49"/>
  <c r="B58" i="48"/>
  <c r="B49" i="48"/>
  <c r="B43" i="48"/>
  <c r="B37" i="48"/>
  <c r="B29" i="48"/>
  <c r="B28" i="48"/>
  <c r="B27" i="48"/>
  <c r="B26" i="48"/>
  <c r="B22" i="48"/>
  <c r="B21" i="48"/>
  <c r="B23" i="48" s="1"/>
  <c r="R20" i="48"/>
  <c r="L20" i="48"/>
  <c r="R19" i="48"/>
  <c r="L19" i="48"/>
  <c r="S18" i="48"/>
  <c r="R18" i="48"/>
  <c r="Q18" i="48"/>
  <c r="P18" i="48"/>
  <c r="O18" i="48"/>
  <c r="N18" i="48"/>
  <c r="M18" i="48"/>
  <c r="L18" i="48"/>
  <c r="K18" i="48"/>
  <c r="J18" i="48"/>
  <c r="S17" i="48"/>
  <c r="R17" i="48"/>
  <c r="Q17" i="48"/>
  <c r="P17" i="48"/>
  <c r="O17" i="48"/>
  <c r="N17" i="48"/>
  <c r="M17" i="48"/>
  <c r="L17" i="48"/>
  <c r="K17" i="48"/>
  <c r="J17" i="48"/>
  <c r="B44" i="47"/>
  <c r="B35" i="47"/>
  <c r="B29" i="47"/>
  <c r="B23" i="47"/>
  <c r="B15" i="47"/>
  <c r="B14" i="47"/>
  <c r="B13" i="47"/>
  <c r="B12" i="47"/>
  <c r="B8" i="47"/>
  <c r="B7" i="47"/>
  <c r="R6" i="47"/>
  <c r="L6" i="47"/>
  <c r="R5" i="47"/>
  <c r="L5" i="47"/>
  <c r="S4" i="47"/>
  <c r="R4" i="47"/>
  <c r="Q4" i="47"/>
  <c r="P4" i="47"/>
  <c r="O4" i="47"/>
  <c r="N4" i="47"/>
  <c r="M4" i="47"/>
  <c r="L4" i="47"/>
  <c r="K4" i="47"/>
  <c r="J4" i="47"/>
  <c r="S3" i="47"/>
  <c r="R3" i="47"/>
  <c r="Q3" i="47"/>
  <c r="P3" i="47"/>
  <c r="O3" i="47"/>
  <c r="N3" i="47"/>
  <c r="M3" i="47"/>
  <c r="L3" i="47"/>
  <c r="K3" i="47"/>
  <c r="J3" i="47"/>
  <c r="B47" i="46"/>
  <c r="B38" i="46"/>
  <c r="B32" i="46"/>
  <c r="B26" i="46"/>
  <c r="B18" i="46"/>
  <c r="B17" i="46"/>
  <c r="B16" i="46"/>
  <c r="B15" i="46"/>
  <c r="B11" i="46"/>
  <c r="B10" i="46"/>
  <c r="R9" i="46"/>
  <c r="L9" i="46"/>
  <c r="R8" i="46"/>
  <c r="L8" i="46"/>
  <c r="S7" i="46"/>
  <c r="R7" i="46"/>
  <c r="Q7" i="46"/>
  <c r="P7" i="46"/>
  <c r="O7" i="46"/>
  <c r="N7" i="46"/>
  <c r="M7" i="46"/>
  <c r="L7" i="46"/>
  <c r="K7" i="46"/>
  <c r="J7" i="46"/>
  <c r="S6" i="46"/>
  <c r="R6" i="46"/>
  <c r="Q6" i="46"/>
  <c r="P6" i="46"/>
  <c r="O6" i="46"/>
  <c r="N6" i="46"/>
  <c r="M6" i="46"/>
  <c r="L6" i="46"/>
  <c r="K6" i="46"/>
  <c r="J6" i="46"/>
  <c r="B50" i="45"/>
  <c r="B41" i="45"/>
  <c r="B35" i="45"/>
  <c r="B29" i="45"/>
  <c r="B21" i="45"/>
  <c r="B20" i="45"/>
  <c r="B19" i="45"/>
  <c r="B18" i="45"/>
  <c r="B22" i="45" s="1"/>
  <c r="B14" i="45"/>
  <c r="B13" i="45"/>
  <c r="R12" i="45"/>
  <c r="R11" i="45"/>
  <c r="L11" i="45"/>
  <c r="S10" i="45"/>
  <c r="R10" i="45"/>
  <c r="Q10" i="45"/>
  <c r="P10" i="45"/>
  <c r="O10" i="45"/>
  <c r="N10" i="45"/>
  <c r="M10" i="45"/>
  <c r="L10" i="45"/>
  <c r="K10" i="45"/>
  <c r="J10" i="45"/>
  <c r="S9" i="45"/>
  <c r="R9" i="45"/>
  <c r="Q9" i="45"/>
  <c r="P9" i="45"/>
  <c r="O9" i="45"/>
  <c r="N9" i="45"/>
  <c r="M9" i="45"/>
  <c r="L9" i="45"/>
  <c r="K9" i="45"/>
  <c r="J9" i="45"/>
  <c r="B45" i="44"/>
  <c r="B36" i="44"/>
  <c r="B30" i="44"/>
  <c r="B24" i="44"/>
  <c r="B16" i="44"/>
  <c r="B15" i="44"/>
  <c r="B14" i="44"/>
  <c r="B13" i="44"/>
  <c r="B9" i="44"/>
  <c r="B8" i="44"/>
  <c r="B10" i="44" s="1"/>
  <c r="R7" i="44"/>
  <c r="L7" i="44"/>
  <c r="R6" i="44"/>
  <c r="L6" i="44"/>
  <c r="S5" i="44"/>
  <c r="R5" i="44"/>
  <c r="Q5" i="44"/>
  <c r="P5" i="44"/>
  <c r="O5" i="44"/>
  <c r="N5" i="44"/>
  <c r="M5" i="44"/>
  <c r="L5" i="44"/>
  <c r="K5" i="44"/>
  <c r="J5" i="44"/>
  <c r="S4" i="44"/>
  <c r="R4" i="44"/>
  <c r="Q4" i="44"/>
  <c r="P4" i="44"/>
  <c r="O4" i="44"/>
  <c r="N4" i="44"/>
  <c r="M4" i="44"/>
  <c r="L4" i="44"/>
  <c r="K4" i="44"/>
  <c r="J4" i="44"/>
  <c r="B19" i="49" l="1"/>
  <c r="B12" i="49"/>
  <c r="B30" i="48"/>
  <c r="B16" i="47"/>
  <c r="B9" i="47"/>
  <c r="B12" i="46"/>
  <c r="B19" i="46"/>
  <c r="B15" i="45"/>
  <c r="B17" i="44"/>
  <c r="F24" i="35" l="1"/>
  <c r="G23" i="35" s="1"/>
  <c r="D23" i="35"/>
  <c r="D22" i="35"/>
  <c r="G20" i="35"/>
  <c r="G19" i="35"/>
  <c r="G18" i="35"/>
  <c r="G21" i="35" l="1"/>
  <c r="G22" i="35"/>
  <c r="G24" i="35"/>
  <c r="F11" i="35"/>
  <c r="J35" i="40" l="1"/>
  <c r="L38" i="40" l="1"/>
  <c r="G13" i="41" s="1"/>
  <c r="L37" i="40"/>
  <c r="F13" i="41" s="1"/>
  <c r="H13" i="41" s="1"/>
  <c r="S36" i="40"/>
  <c r="G23" i="41" s="1"/>
  <c r="S35" i="40"/>
  <c r="F23" i="41" s="1"/>
  <c r="H23" i="41" s="1"/>
  <c r="R38" i="40"/>
  <c r="G22" i="41" s="1"/>
  <c r="R37" i="40"/>
  <c r="F22" i="41" s="1"/>
  <c r="K35" i="40"/>
  <c r="F9" i="41" s="1"/>
  <c r="H9" i="41" s="1"/>
  <c r="L35" i="40"/>
  <c r="F11" i="41" s="1"/>
  <c r="H11" i="41" s="1"/>
  <c r="M35" i="40"/>
  <c r="F15" i="41" s="1"/>
  <c r="N35" i="40"/>
  <c r="F17" i="41" s="1"/>
  <c r="O35" i="40"/>
  <c r="F18" i="41" s="1"/>
  <c r="P35" i="40"/>
  <c r="F19" i="41" s="1"/>
  <c r="Q35" i="40"/>
  <c r="F20" i="41" s="1"/>
  <c r="R35" i="40"/>
  <c r="F21" i="41" s="1"/>
  <c r="K36" i="40"/>
  <c r="G9" i="41" s="1"/>
  <c r="L36" i="40"/>
  <c r="G11" i="41" s="1"/>
  <c r="M36" i="40"/>
  <c r="G15" i="41" s="1"/>
  <c r="N36" i="40"/>
  <c r="G17" i="41" s="1"/>
  <c r="O36" i="40"/>
  <c r="G18" i="41" s="1"/>
  <c r="P36" i="40"/>
  <c r="G19" i="41" s="1"/>
  <c r="Q36" i="40"/>
  <c r="G20" i="41" s="1"/>
  <c r="R36" i="40"/>
  <c r="G21" i="41" s="1"/>
  <c r="F22" i="42"/>
  <c r="G16" i="42" s="1"/>
  <c r="F43" i="42"/>
  <c r="G38" i="42" s="1"/>
  <c r="F7" i="42"/>
  <c r="G6" i="42" s="1"/>
  <c r="G18" i="42" l="1"/>
  <c r="G21" i="42"/>
  <c r="G19" i="42"/>
  <c r="G17" i="42"/>
  <c r="G41" i="42"/>
  <c r="G37" i="42"/>
  <c r="G40" i="42"/>
  <c r="G43" i="42"/>
  <c r="G39" i="42"/>
  <c r="G42" i="42"/>
  <c r="G20" i="42"/>
  <c r="G22" i="42"/>
  <c r="G7" i="42"/>
  <c r="J36" i="40"/>
  <c r="G7" i="41" s="1"/>
  <c r="F7" i="41"/>
  <c r="B39" i="40"/>
  <c r="F40" i="35" l="1"/>
  <c r="G37" i="35" s="1"/>
  <c r="D40" i="35"/>
  <c r="E40" i="35" s="1"/>
  <c r="E39" i="35"/>
  <c r="E38" i="35"/>
  <c r="E37" i="35"/>
  <c r="E36" i="35"/>
  <c r="G40" i="35" l="1"/>
  <c r="G9" i="35"/>
  <c r="G39" i="35"/>
  <c r="G38" i="35"/>
  <c r="G36" i="35"/>
  <c r="G10" i="35"/>
  <c r="G11" i="35" l="1"/>
  <c r="B47" i="40" l="1"/>
  <c r="B46" i="40"/>
  <c r="B45" i="40"/>
  <c r="B44" i="40"/>
  <c r="B40" i="40"/>
  <c r="B41" i="40" s="1"/>
  <c r="B48" i="40" l="1"/>
  <c r="B55" i="40" l="1"/>
  <c r="H21" i="41" l="1"/>
  <c r="H20" i="41"/>
  <c r="H19" i="41"/>
  <c r="H18" i="41"/>
  <c r="H17" i="41"/>
  <c r="H15" i="41"/>
  <c r="H7" i="41"/>
  <c r="H22" i="41"/>
  <c r="B61" i="40" l="1"/>
  <c r="B76" i="40" l="1"/>
  <c r="B67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monta chat-apiwan</author>
  </authors>
  <commentList>
    <comment ref="B2" authorId="0" shapeId="0" xr:uid="{F30C7CB1-A97F-4763-BA57-C71A369DC566}">
      <text>
        <r>
          <rPr>
            <b/>
            <sz val="9"/>
            <color indexed="81"/>
            <rFont val="Tahoma"/>
            <family val="2"/>
          </rPr>
          <t>monta chat-apiwan: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monta chat-apiwan</author>
  </authors>
  <commentList>
    <comment ref="B2" authorId="0" shapeId="0" xr:uid="{B17FDEDD-2B09-41A5-929B-76BE504F7A3B}">
      <text>
        <r>
          <rPr>
            <b/>
            <sz val="9"/>
            <color indexed="81"/>
            <rFont val="Tahoma"/>
            <family val="2"/>
          </rPr>
          <t>monta chat-apiwan: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<sst xmlns="http://schemas.openxmlformats.org/spreadsheetml/2006/main" count="1782" uniqueCount="339">
  <si>
    <t>รายการ</t>
  </si>
  <si>
    <t>บทสรุปสำหรับผู้บริหาร</t>
  </si>
  <si>
    <t>จำนวน</t>
  </si>
  <si>
    <t>ร้อยละ</t>
  </si>
  <si>
    <t xml:space="preserve">                                                                     - 1 -</t>
  </si>
  <si>
    <t>- 2 -</t>
  </si>
  <si>
    <t>รวม</t>
  </si>
  <si>
    <t>Timestamp</t>
  </si>
  <si>
    <t>หญิง</t>
  </si>
  <si>
    <t>ปริญญาโท</t>
  </si>
  <si>
    <t>16 ปีขึ้นไป</t>
  </si>
  <si>
    <t>น้อยกว่า 5 ปี</t>
  </si>
  <si>
    <t>ชาย</t>
  </si>
  <si>
    <t>ปริญญาตรี</t>
  </si>
  <si>
    <t>5 - 10 ปี</t>
  </si>
  <si>
    <t>11 - 15 ปี</t>
  </si>
  <si>
    <t>เพศ</t>
  </si>
  <si>
    <t>สถานภาพ</t>
  </si>
  <si>
    <t>ประสบการณ์ในการทำงาน</t>
  </si>
  <si>
    <t>ตอนที่ 1 ข้อมูลทั่วไปของผู้ตอบแบบประเมิน</t>
  </si>
  <si>
    <t>ประเภท</t>
  </si>
  <si>
    <t>เพศหญิง</t>
  </si>
  <si>
    <t>ข้าราชการ</t>
  </si>
  <si>
    <t>มากที่สุด</t>
  </si>
  <si>
    <t>เพศชาย</t>
  </si>
  <si>
    <t>พนักงานเงินรายได้</t>
  </si>
  <si>
    <t>มาก</t>
  </si>
  <si>
    <t>ปานกลาง</t>
  </si>
  <si>
    <t>ลูกจ้างประจำ</t>
  </si>
  <si>
    <t>พนักงานเงินแผ่นดิน</t>
  </si>
  <si>
    <t>พนักงานราชการ</t>
  </si>
  <si>
    <t>SD</t>
  </si>
  <si>
    <t>ระดับความคิดเห็น</t>
  </si>
  <si>
    <t>ประเภทบุคลากร</t>
  </si>
  <si>
    <t>ประสบการณ์ในการทำงาน (ช่วงที่ท่านปฏิบัติงานที่บัณฑิตวิทยาลัย)</t>
  </si>
  <si>
    <t>อายุ</t>
  </si>
  <si>
    <t>สำนักงานฯ</t>
  </si>
  <si>
    <t>งานอำนวยการ</t>
  </si>
  <si>
    <t>งานวิชาการ</t>
  </si>
  <si>
    <t>งานแผนและสารสนเทศ</t>
  </si>
  <si>
    <t>งานวิจัยและวิเทศสัมพันธ์</t>
  </si>
  <si>
    <t>สำนักพิมพ์มหาวิทยาลัยนเรศวร</t>
  </si>
  <si>
    <t>สูงกว่าปริญญาตรี</t>
  </si>
  <si>
    <t>21 ปีขึ้นไป</t>
  </si>
  <si>
    <t>51 ปีขึ้นไป</t>
  </si>
  <si>
    <t>รับรู้ รับทราบ</t>
  </si>
  <si>
    <t>41 - 50 ปี</t>
  </si>
  <si>
    <t>11/15/2022 15:10:11</t>
  </si>
  <si>
    <t>11 - 20 ปี</t>
  </si>
  <si>
    <t>31 - 40 ปี</t>
  </si>
  <si>
    <t>สำนักงานเลขานุการบัณฑิตวิทยาลัย</t>
  </si>
  <si>
    <t>-</t>
  </si>
  <si>
    <t>20 - 30 ปี</t>
  </si>
  <si>
    <t>11/16/2022 10:48:36</t>
  </si>
  <si>
    <t>1.2 มีการกำกับดูแลองค์กรโดยการบริหารงานตามหลักธรรมาภิบาล ได้แก่ [1.2.1 หลักประสิทธิผล]</t>
  </si>
  <si>
    <t>1.2 มีการกำกับดูแลองค์กรโดยการบริหารงานตามหลักธรรมาภิบาล ได้แก่ [1.2.2 หลักประสิทธิภาพ]</t>
  </si>
  <si>
    <t>1.2 มีการกำกับดูแลองค์กรโดยการบริหารงานตามหลักธรรมาภิบาล ได้แก่ [1.2.3 หลักการตอบสนอง]</t>
  </si>
  <si>
    <t>1.2 มีการกำกับดูแลองค์กรโดยการบริหารงานตามหลักธรรมาภิบาล ได้แก่ [1.2.4 หลักภาระความรับผิดชอบ]</t>
  </si>
  <si>
    <t>1.2 มีการกำกับดูแลองค์กรโดยการบริหารงานตามหลักธรรมาภิบาล ได้แก่ [1.2.5 หลักความโปร่งใส]</t>
  </si>
  <si>
    <t>1.2 มีการกำกับดูแลองค์กรโดยการบริหารงานตามหลักธรรมาภิบาล ได้แก่ [1.2.6 หลักการมีส่วนร่วม]</t>
  </si>
  <si>
    <t>1.2 มีการกำกับดูแลองค์กรโดยการบริหารงานตามหลักธรรมาภิบาล ได้แก่ [1.2.7 หลักการกระจายอำนาจ]</t>
  </si>
  <si>
    <t>1.2 มีการกำกับดูแลองค์กรโดยการบริหารงานตามหลักธรรมาภิบาล ได้แก่ [1.2.8 หลักนิติธรรม]</t>
  </si>
  <si>
    <t>ส่วนที่ 1 ข้อมูลทั่วไปของผู้รับบริการ</t>
  </si>
  <si>
    <t>การศึกษา</t>
  </si>
  <si>
    <t>สังกัดงาน</t>
  </si>
  <si>
    <t>ส่วนที่ 4 ข้อเสนอแนะอื่น ๆ</t>
  </si>
  <si>
    <t>11/21/2022 10:50:57</t>
  </si>
  <si>
    <t>2กว่า 5 ปี</t>
  </si>
  <si>
    <t>อายุงาน</t>
  </si>
  <si>
    <t>12 - 20 ปี</t>
  </si>
  <si>
    <t>ส่วนที่ 2 ข้อมูลการรับรู้ การสื่อสาร</t>
  </si>
  <si>
    <t>ท่านได้รับทราบข้อมูลวิสัยทัศน์ พันธกิจ ค่านิยม และยุทธศาสตร์ของบัณฑิตวิทยาลัยจากแหล่งใด 
(ตอบได้มากกว่า 1 ข้อ)</t>
  </si>
  <si>
    <t>ท่านคิดว่าช่องทางใดที่ทำให้ท่านรับทราบวิสัยทัศน์ 
ค่านิยมและยุทธศาสตร์ได้ง่าย ชัดเจน และทั่วถึงมากที่สุด (เรียงลำดับความสำคัญจาก 1 - 6) [1.ผู้บริหาร]</t>
  </si>
  <si>
    <t>ท่านคิดว่าช่องทางใดที่ทำให้ท่านรับทราบวิสัยทัศน์ 
ค่านิยมและยุทธศาสตร์ได้ง่าย ชัดเจน และทั่วถึงมากที่สุด (เรียงลำดับความสำคัญจาก 1 - 6) [2.เพื่อนร่วมงาน]</t>
  </si>
  <si>
    <t>ท่านคิดว่าช่องทางใดที่ทำให้ท่านรับทราบวิสัยทัศน์ 
ค่านิยมและยุทธศาสตร์ได้ง่าย ชัดเจน และทั่วถึงมากที่สุด (เรียงลำดับความสำคัญจาก 1 - 6) [3.เว็บไซต์บัณฑิตวิทยาลัย]</t>
  </si>
  <si>
    <t>ท่านคิดว่าช่องทางใดที่ทำให้ท่านรับทราบวิสัยทัศน์ 
ค่านิยมและยุทธศาสตร์ได้ง่าย ชัดเจน และทั่วถึงมากที่สุด (เรียงลำดับความสำคัญจาก 1 - 6) [4.ไวนิลประชาสัมพันธ์]</t>
  </si>
  <si>
    <t>ท่านคิดว่าช่องทางใดที่ทำให้ท่านรับทราบวิสัยทัศน์ 
ค่านิยมและยุทธศาสตร์ได้ง่าย ชัดเจน และทั่วถึงมากที่สุด (เรียงลำดับความสำคัญจาก 1 - 6) [5.การประชุม]</t>
  </si>
  <si>
    <t>ท่านคิดว่าช่องทางใดที่ทำให้ท่านรับทราบวิสัยทัศน์ 
ค่านิยมและยุทธศาสตร์ได้ง่าย ชัดเจน และทั่วถึงมากที่สุด (เรียงลำดับความสำคัญจาก 1 - 6) [6.เอกสารแจก]</t>
  </si>
  <si>
    <t>ส่วนที่ 3 ข้อมูลเกี่ยวกับการสื่อสาร ถ่ายทอด และการนำไปสู่การปฏิบัติ
1.วิสัยทัศน์ ค่านิยมและยุทธศาสตร์ [1.1 การกำหนดวิสัยทัศน์ ค่านิยมและยุทธศาสตร์ของบัณฑิตวิทยาลัยมีชัดเจนและเข้าใจง่าย]</t>
  </si>
  <si>
    <t>ส่วนที่ 3 ข้อมูลเกี่ยวกับการสื่อสาร ถ่ายทอด และการนำไปสู่การปฏิบัติ
1.วิสัยทัศน์ ค่านิยมและยุทธศาสตร์ [1.2 มีการถ่ายทอดวิสัยทัศน์ ค่านิยมและยุทธศาสตร์สู่การปฏิบัติไปยังบุคลากรอย่างทั่วถึงชัดเจน]</t>
  </si>
  <si>
    <t>ส่วนที่ 3 ข้อมูลเกี่ยวกับการสื่อสาร ถ่ายทอด และการนำไปสู่การปฏิบัติ
1.วิสัยทัศน์ ค่านิยมและยุทธศาสตร์ [1.3 ท่านคิดว่างานของท่านมีส่วนร่วมในการผลักดันให้บัณฑิตวิทยาลัยบรรลุผลการดำเนินการที่คาดหวังตามวิสัยทัศน์ ค่านิยมและยุทธศาสตร์]</t>
  </si>
  <si>
    <t>2. การสื่อสาร ถ่ายทอด และการนำไปสู่การปฏิบัติ [2.1 ผู้บริหารมีการสื่อสารและถ่ายทอดวิสัยทัศน์ ค่านิยม และยุทธศาสตร์ให้กับบุคลากรทั่วทั้งองค์กร]</t>
  </si>
  <si>
    <t>2. การสื่อสาร ถ่ายทอด และการนำไปสู่การปฏิบัติ [2.2 ผู้บริหารมีเทคนิคการสื่อสารที่เข้าใจง่าย และสามารถปฏิบัติตามนโยบายได้]</t>
  </si>
  <si>
    <t>2. การสื่อสาร ถ่ายทอด และการนำไปสู่การปฏิบัติ [2.3 ท่านมีส่วนดำเนินการเพื่อให้องค์กรมุ่งไปสู่วิสัยทัศน์ที่ตั้งไว้]</t>
  </si>
  <si>
    <t>2. การสื่อสาร ถ่ายทอด และการนำไปสู่การปฏิบัติ [2.4 ท่านได้นำวิสัยทัศน์ ค่านิยมและยุทธศาสตร์ของบัณฑิตวิทยาลัยไปปรับใช้ในการปฏิบัติงาน]</t>
  </si>
  <si>
    <t>2. การสื่อสาร ถ่ายทอด และการนำไปสู่การปฏิบัติ [2.5 มีการจัดสรรงบประมาณที่เพียงพอเพื่อให้การดำเนินงานบรรลุตามวิสัยทัศน์ที่วางไว้]</t>
  </si>
  <si>
    <t>2. การสื่อสาร ถ่ายทอด และการนำไปสู่การปฏิบัติ [2.6 มีการจัดสรรทรัพยากรที่เพียงพอเพื่อให้การดำเนินงานบรรลุตามวิสัยทัศน์ที่วางไว้]</t>
  </si>
  <si>
    <t>11/15/2022 15:03:17</t>
  </si>
  <si>
    <t>ผู้บริหาร, เพื่อนร่วมงาน, เว็บไซต์บัณฑิตวิทยาลัย, ไวนิลประชาสัมพันธ์, การประชุม, แฟ้มประชุม</t>
  </si>
  <si>
    <t>11/15/2022 15:07:24</t>
  </si>
  <si>
    <t>ผู้บริหาร, เว็บไซต์บัณฑิตวิทยาลัย, ไวนิลประชาสัมพันธ์, การประชุม, แฟ้มประชุม</t>
  </si>
  <si>
    <t>11/15/2022 15:11:42</t>
  </si>
  <si>
    <t>ผู้บริหาร</t>
  </si>
  <si>
    <t>11/15/2022 15:32:14</t>
  </si>
  <si>
    <t>ผู้บริหาร, เพื่อนร่วมงาน, เว็บไซต์บัณฑิตวิทยาลัย, ไวนิลประชาสัมพันธ์</t>
  </si>
  <si>
    <t>11/15/2022 15:35:00</t>
  </si>
  <si>
    <t>11/15/2022 15:36:33</t>
  </si>
  <si>
    <t>ผู้บริหาร, ไวนิลประชาสัมพันธ์, การประชุม, แฟ้มประชุม</t>
  </si>
  <si>
    <t>11/15/2022 15:43:22</t>
  </si>
  <si>
    <t>เว็บไซต์บัณฑิตวิทยาลัย</t>
  </si>
  <si>
    <t>11/15/2022 15:43:36</t>
  </si>
  <si>
    <t>เว็บไซต์บัณฑิตวิทยาลัย, ไวนิลประชาสัมพันธ์</t>
  </si>
  <si>
    <t>11/15/2022 16:04:18</t>
  </si>
  <si>
    <t>11/15/2022 16:19:55</t>
  </si>
  <si>
    <t>เพื่อนร่วมงาน, เว็บไซต์บัณฑิตวิทยาลัย</t>
  </si>
  <si>
    <t>11/15/2022 16:33:27</t>
  </si>
  <si>
    <t>ผู้บริหาร, เพื่อนร่วมงาน, เว็บไซต์บัณฑิตวิทยาลัย, การประชุม, แฟ้มประชุม</t>
  </si>
  <si>
    <t>11/15/2022 17:44:51</t>
  </si>
  <si>
    <t>ผู้บริหาร, ไวนิลประชาสัมพันธ์</t>
  </si>
  <si>
    <t>11/15/2022 18:22:12</t>
  </si>
  <si>
    <t>11/15/2022 21:02:15</t>
  </si>
  <si>
    <t>ไม่รับทราบ</t>
  </si>
  <si>
    <t>11/15/2022 23:28:22</t>
  </si>
  <si>
    <t>ผู้บริหาร, เว็บไซต์บัณฑิตวิทยาลัย, การประชุม, แฟ้มประชุม</t>
  </si>
  <si>
    <t>11/16/2022 10:46:45</t>
  </si>
  <si>
    <t>ผู้บริหาร, เพื่อนร่วมงาน, การประชุม</t>
  </si>
  <si>
    <t>11/17/2022 10:42:51</t>
  </si>
  <si>
    <t>11/17/2022 10:53:09</t>
  </si>
  <si>
    <t>ผู้บริหาร, เพื่อนร่วมงาน, เว็บไซต์บัณฑิตวิทยาลัย, การประชุม</t>
  </si>
  <si>
    <t>11/17/2022 11:06:13</t>
  </si>
  <si>
    <t>น้อยที่สุด</t>
  </si>
  <si>
    <t>11/17/2022 11:07:59</t>
  </si>
  <si>
    <t>ผู้บริหาร, เว็บไซต์บัณฑิตวิทยาลัย</t>
  </si>
  <si>
    <t>11/17/2022 11:24:19</t>
  </si>
  <si>
    <t>ไวนิลประชาสัมพันธ์</t>
  </si>
  <si>
    <t>11/17/2022 11:24:20</t>
  </si>
  <si>
    <t>เว็บไซต์บัณฑิตวิทยาลัย, การประชุม, แฟ้มประชุม</t>
  </si>
  <si>
    <t>11/17/2022 11:26:48</t>
  </si>
  <si>
    <t>11/17/2022 11:38:09</t>
  </si>
  <si>
    <t>11/17/2022 13:08:56</t>
  </si>
  <si>
    <t>11/17/2022 13:33:35</t>
  </si>
  <si>
    <t>ผู้บริหาร, เพื่อนร่วมงาน, เว็บไซต์บัณฑิตวิทยาลัย</t>
  </si>
  <si>
    <t>11/17/2022 13:49:01</t>
  </si>
  <si>
    <t>11/21/2022 10:07:34</t>
  </si>
  <si>
    <t>11/21/2022 10:50:26</t>
  </si>
  <si>
    <r>
      <rPr>
        <b/>
        <i/>
        <u/>
        <sz val="16"/>
        <rFont val="TH SarabunPSK"/>
        <family val="2"/>
      </rPr>
      <t>ส่วนที่ 2</t>
    </r>
    <r>
      <rPr>
        <b/>
        <sz val="16"/>
        <rFont val="TH SarabunPSK"/>
        <family val="2"/>
      </rPr>
      <t xml:space="preserve"> ข้อมูลการรับรู้ การสื่อสาร</t>
    </r>
  </si>
  <si>
    <t xml:space="preserve">ค่านิยมและยุทธศาสตร์ของบัณฑิตวิทยาลัย พบว่า ผู้ตอบแบบสำรวจ รับรู้ รับทราบวิสัยทัศน์ฯ </t>
  </si>
  <si>
    <t>คิดเป็นร้อยละ 100.00</t>
  </si>
  <si>
    <t>การรับรู้ การสื่อสาร</t>
  </si>
  <si>
    <t xml:space="preserve">                                                                     - 4 -</t>
  </si>
  <si>
    <t>เพื่อนร่วมงาน</t>
  </si>
  <si>
    <t>การประชุม</t>
  </si>
  <si>
    <t>แฟ้มประชุม</t>
  </si>
  <si>
    <t>การรับทราบข้อมูลวิสัยทัศน์ พันธกิจ ค่านิยม และยุทธศาสตร์</t>
  </si>
  <si>
    <t>ได้ง่าย ชัดเจน และทั่วถึงมากที่สุด (เรียงลำดับความสำคัญจาก 1 - 6)</t>
  </si>
  <si>
    <t>รับทราบวิสัยทัศน์ ค่านิยมและยุทธศาสตร์ได้ง่าย ชัดเจนฯ</t>
  </si>
  <si>
    <t>เอกสารแจก</t>
  </si>
  <si>
    <t>คิดเป็นร้อยละ 25.42 รองลงมาคือ เว็บไซต์บัณฑิตวิทยาลัย คิดเป็นร้อยละ 18.64</t>
  </si>
  <si>
    <t>1.วิสัยทัศน์ ค่านิยมและยุทธศาสตร์</t>
  </si>
  <si>
    <t>และเข้าใจง่าย</t>
  </si>
  <si>
    <t xml:space="preserve">อย่างทั่วถึงชัดเจน </t>
  </si>
  <si>
    <t>1.3 ท่านคิดว่างานของท่านมีส่วนร่วมในการผลักดันให้บัณฑิตวิทยาลัยบรรลุผล</t>
  </si>
  <si>
    <t>การดำเนินการที่คาดหวังตามวิสัยทัศน์ ค่านิยมและยุทธศาสตร์</t>
  </si>
  <si>
    <t>1.1 การกำหนดวิสัยทัศน์ ค่านิยมและยุทธศาสตร์ของบัณฑิตวิทยาลัยมีชัดเจน</t>
  </si>
  <si>
    <t>1.2 มีการถ่ายทอดวิสัยทัศน์ ค่านิยมและยุทธศาสตร์สู่การปฏิบัติไปยังบุคลากร</t>
  </si>
  <si>
    <t>2.1 ผู้บริหารมีการสื่อสารและถ่ายทอดวิสัยทัศน์ ค่านิยม และยุทธศาสตร์ให้กับบุคลากร</t>
  </si>
  <si>
    <t>ทั่วทั้งองค์กร</t>
  </si>
  <si>
    <t>2.3 ท่านมีส่วนดำเนินการเพื่อให้องค์กรมุ่งไปสู่วิสัยทัศน์ที่ตั้งไว้</t>
  </si>
  <si>
    <t>2.2 ผู้บริหารมีเทคนิคการสื่อสารที่เข้าใจง่าย และสามารถปฏิบัติตามนโยบายได้</t>
  </si>
  <si>
    <t>2.4 ท่านได้นำวิสัยทัศน์ ค่านิยมและยุทธศาสตร์ของบัณฑิตวิทยาลัยไปปรับใช้ในการปฏิบัติงาน</t>
  </si>
  <si>
    <t>2.5 มีการจัดสรรงบประมาณที่เพียงพอเพื่อให้การดำเนินงานบรรลุตามวิสัยทัศน์ที่วางไว้</t>
  </si>
  <si>
    <t>2.6 มีการจัดสรรทรัพยากรที่เพียงพอเพื่อให้การดำเนินงานบรรลุตามวิสัยทัศน์ที่วางไว้</t>
  </si>
  <si>
    <t>เฉลี่ยรวมด้านวิสัยทัศน์ ค่านิยมและยุทธศาสตร์</t>
  </si>
  <si>
    <t>เฉลี่ยรวมด้านการสื่อสาร ถ่ายทอด และการนำไปสู่การปฏิบัติ</t>
  </si>
  <si>
    <t xml:space="preserve">2.การสื่อสาร ถ่ายทอด และการนำไปสู่การปฏิบัติ
 </t>
  </si>
  <si>
    <t>เฉลี่ยรวม</t>
  </si>
  <si>
    <t>- 5 -</t>
  </si>
  <si>
    <t>ค่านิยมและยุทธศาสตร์ของบัณฑิตวิทยาลัยจากแหล่งใด (ตอบได้มากกว่า 1 ข้อ)</t>
  </si>
  <si>
    <t>คิดเป็นร้อยละ 19.57</t>
  </si>
  <si>
    <t>-6-</t>
  </si>
  <si>
    <t xml:space="preserve">เมื่อพิจารณารายด้านแล้ว พบว่า ด้านการสื่อสาร ถ่ายทอด และการนำไปสู่การปฏิบัติมีค่าเฉลี่ยสูงสุด </t>
  </si>
  <si>
    <r>
      <rPr>
        <b/>
        <i/>
        <sz val="15"/>
        <color theme="1"/>
        <rFont val="TH SarabunPSK"/>
        <family val="2"/>
      </rPr>
      <t xml:space="preserve">ส่วนที่ 3 </t>
    </r>
    <r>
      <rPr>
        <i/>
        <sz val="15"/>
        <color theme="1"/>
        <rFont val="TH SarabunPSK"/>
        <family val="2"/>
      </rPr>
      <t>ข้อมูลเกี่ยวกับการสื่อสาร ถ่ายทอด และการนำไปสู่การปฏิบัติ</t>
    </r>
    <r>
      <rPr>
        <sz val="15"/>
        <color theme="1"/>
        <rFont val="TH SarabunPSK"/>
        <family val="2"/>
      </rPr>
      <t xml:space="preserve">
</t>
    </r>
  </si>
  <si>
    <t xml:space="preserve">ผลการตอบแบบประเมินการรับรู้และความเข้าใจวิสัยทัศน์ ค่านิยมและยุทธศาสตร์ของบัณฑิตวิทยาลัย </t>
  </si>
  <si>
    <r>
      <rPr>
        <b/>
        <i/>
        <u/>
        <sz val="16"/>
        <rFont val="TH SarabunPSK"/>
        <family val="2"/>
      </rPr>
      <t>ตอนที่ 1</t>
    </r>
    <r>
      <rPr>
        <b/>
        <i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  ข้อมูลทั่วไปของผู้ตอบแบบแบบประเมิน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</si>
  <si>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แสดงจำนวนและร้อยละของผู้ตอบแบบแบบประเมิน จำแนกตามเพศ</t>
    </r>
  </si>
  <si>
    <t xml:space="preserve">           จากตาราง 1 แสดงจำนวนร้อยละของผู้ตอบแบบแบบประเมิน จำแนกตามเพศ พบว่า ผู้ตอบแบบประเมิน</t>
  </si>
  <si>
    <t>และยุทธศาสตร์ได้ง่าย ชัดเจนฯ พบว่า ผู้ตอบแบบประเมินรับทราบวิสัยทัศน์ฯ จากผู้บริหารมากที่สุด</t>
  </si>
  <si>
    <t>ประจำปีงบประมาณ พ.ศ. 2566</t>
  </si>
  <si>
    <t xml:space="preserve">การประพฤติปฏิบัติตามกฎหมายและอย่างมีของผู้บริหารบัณฑิตวิทยาลัยในภาพรวม พบว่า มีความคิดเห็นอยู่ในระดับ
</t>
  </si>
  <si>
    <t>มีการจัดสรรงบประมาณที่เพียงพอเพื่อให้การดำเนินงานบรรลุตามวิสัยทัศน์ที่วางไว้ และมีการจัดสรรทรัพยากรที่เพียงพอ</t>
  </si>
  <si>
    <t>เพื่อให้การดำเนินงานบรรลุตามวิสัยทัศน์ที่วางไว้มีค่าเฉลี่ยสูงสุด (ค่าเฉลี่ย 4.82) รองลงมาคือ ผู้บริหารมีเทคนิคการ</t>
  </si>
  <si>
    <t xml:space="preserve">     </t>
  </si>
  <si>
    <t xml:space="preserve">สื่อสารที่เข้าใจง่าย และสามารถปฏิบัติตามนโยบายได้อยู่ในระดับมากที่สุด (ค่าเฉลี่ย 4.74)    </t>
  </si>
  <si>
    <t>พบว่า ผู้ตอบแบบสำรวจส่วนใหญ่มีประสบการณ์ในการทำงาน 16 ปีขึ้นไป คิดเป็นร้อยละ 57.58</t>
  </si>
  <si>
    <t>รองลงมาคือ ประสบการณ์ในการทำงาน 11 - 15 ปี คิดเป็นร้อยละ 18.18</t>
  </si>
  <si>
    <t>มากที่สุด (ค่าเฉลี่ย 4.61)</t>
  </si>
  <si>
    <t xml:space="preserve">(ค่าเฉลี่ย 4.66) รองลงมาคือ ด้านวิสัยทัศน์ ค่านิยมและยุทธศาสตร์ (ค่าเฉลี่ย 4.51) เมื่อพิจารณารายข้อแล้ว พบว่า </t>
  </si>
  <si>
    <t xml:space="preserve">ประเมินรับทราบข้อมูลฯ จากเว็บไซต์บัณฑิตวิทยาลัย คิดเป็นร้อยละ 25.00 รองลงมาคือ ผู้บริหาร </t>
  </si>
  <si>
    <t>เป็นเพศหญิง คิดเป็นร้อยละ 69.70 เพศชาย คิดเป็นร้อยละ 30.30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</si>
  <si>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จำแนกตามช่วงอายุ</t>
    </r>
  </si>
  <si>
    <t>พนักงานเงินรายได้ ช่วงอายุน้อยกว่า 30 ปี</t>
  </si>
  <si>
    <t>พนักงานเงินรายได้ ช่วงอายุ 41-50 ปี</t>
  </si>
  <si>
    <t>พนักงานเงินแผ่นดิน ช่วงอายุ 41-50 ปี</t>
  </si>
  <si>
    <t>บุคลากรสายวิชาการ</t>
  </si>
  <si>
    <t xml:space="preserve">           จากตาราง 2 แสดงจำนวนร้อยละของผู้ตอบแบบสอบถามจำแนกตามอายุ พบว่า ผู้ตอบแบบประเมิน</t>
  </si>
  <si>
    <r>
      <rPr>
        <b/>
        <i/>
        <sz val="16"/>
        <rFont val="TH SarabunPSK"/>
        <family val="2"/>
      </rPr>
      <t>ตาราง 7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ท่านรับรู้ รับทราบวิสัยทัศน์ ค่านิยมและยุทธศาสตร์ของบัณฑิตวิทยาลัย</t>
    </r>
  </si>
  <si>
    <t xml:space="preserve">           จากตาราง 7 แสดงจำนวนร้อยละของผู้ตอบแบบประเมิน จำแนกตามรับรู้ รับทราบวิสัยทัศน์ </t>
  </si>
  <si>
    <r>
      <rPr>
        <b/>
        <i/>
        <sz val="16"/>
        <rFont val="TH SarabunPSK"/>
        <family val="2"/>
      </rPr>
      <t>ตาราง 8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แสดงจำนวนและร้อยละของผู้ตอบแบบประเมิน จำแนกตามการรับทราบข้อมูลวิสัยทัศน์ พันธกิจ  </t>
    </r>
  </si>
  <si>
    <t>จากตาราง 8 แสดงจำนวนร้อยละของผู้ตอบแบบประเมิน จำแนกตามสถานภาพ พบว่า ผู้ตอบแบบ</t>
  </si>
  <si>
    <r>
      <rPr>
        <b/>
        <i/>
        <sz val="16"/>
        <rFont val="TH SarabunPSK"/>
        <family val="2"/>
      </rPr>
      <t>ตาราง 9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จำแนกตามรับทราบวิสัยทัศน์ ค่านิยมและยุทธศาสตร์</t>
    </r>
  </si>
  <si>
    <t xml:space="preserve">           จากตาราง 9 แสดงจำนวนร้อยละของผู้ตอบแบบประเมิน จำแนกตามรับทราบวิสัยทัศน์ ค่านิยม</t>
  </si>
  <si>
    <t xml:space="preserve">จากตาราง  10 พบว่า ผู้ตอบแบบสอบถามมีความคิดเห็นเกี่ยวกับข้อมูลความพึงพอใจที่มีต่อการกำกับดูแลองค์กร </t>
  </si>
  <si>
    <t>พนักงานเงินรายได้ ช่วงอายุ 31-40 ปี</t>
  </si>
  <si>
    <t>พนักงานเงินรายได้ ช่วงอายุ 51 ปี</t>
  </si>
  <si>
    <t>พนักงานเงินแผ่นดิน ช่วงอายุ 51 ปี</t>
  </si>
  <si>
    <r>
      <rPr>
        <b/>
        <i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แสดงจำนวนร้อยละของผู้ตอบแบบประเมิน จำแนกตามประสบการณ์ในการทำงาน</t>
    </r>
  </si>
  <si>
    <t xml:space="preserve">          จากตาราง 3 แสดงจำนวนร้อยละของผู้ตอบแบบประเมิน จำแนกตามประสบการณ์ในการทำงาน</t>
  </si>
  <si>
    <t>บุคลากรเงินรายได้ ช่วงอายุน้อยกว่า 30 ปี</t>
  </si>
  <si>
    <t>บุคลากรเงินรายได้ ช่วงอายุ 31 - 40 ปี</t>
  </si>
  <si>
    <t>บุคลากรเงินรายได้ ช่วงอายุ 41-50 ปี</t>
  </si>
  <si>
    <t>บุคลากรเงินรายได้ ช่วงอายุ 51 ปีขึ้นไป</t>
  </si>
  <si>
    <t>บุคลากรเงินแผ่นดิน ช่วงอายุ 41-50 ปี</t>
  </si>
  <si>
    <t>บุคลากรเงินแผ่นดิน ช่วงอายุ 51 ปีขึ้นไป</t>
  </si>
  <si>
    <t>-3-</t>
  </si>
  <si>
    <t>บุคลากรเงินรายได้</t>
  </si>
  <si>
    <t>บุคลากรเงินแผ่นดิน</t>
  </si>
  <si>
    <t>ช่วงอายุน้อยกว่า 30 ปี</t>
  </si>
  <si>
    <t>ช่วงอายุ 31 - 40 ปี</t>
  </si>
  <si>
    <t>ช่วงอายุ 41 - 50 ปี</t>
  </si>
  <si>
    <t>ช่วงอายุ 51 ปีขึ้นไป</t>
  </si>
  <si>
    <t>1.การกำหนดวิสัยทัศน์ ค่านิยมและยุทธศาสตร์ของบัณฑิตวิทยาลัยมีชัดเจน</t>
  </si>
  <si>
    <t>2.มีการถ่ายทอดวิสัยทัศน์ ค่านิยมและยุทธศาสตร์สู่การปฏิบัติไปยังบุคลากร</t>
  </si>
  <si>
    <t>3.ท่านคิดว่างานของท่านมีส่วนร่วมในการผลักดันให้บัณฑิตวิทยาลัยบรรลุผล</t>
  </si>
  <si>
    <t>เฉลี่ยรวมเฉลี่ยรวมด้านวิสัยทัศน์ ค่านิยมและยุทธศาสตร์</t>
  </si>
  <si>
    <t>1.ผู้บริหารมีการสื่อสารและถ่ายทอดวิสัยทัศน์ ค่านิยม และยุทธศาสตร์</t>
  </si>
  <si>
    <t>2.ผู้บริหารมีเทคนิคการสื่อสารที่เข้าใจง่าย และสามารถปฏิบัติตามนโยบาย</t>
  </si>
  <si>
    <t>3.มีส่วนดำเนินการเพื่อให้องค์กรมุ่งไปสู่วิสัยทัศน์ที่ตั้งไว้</t>
  </si>
  <si>
    <t>4.นำวิสัยทัศน์ ค่านิยมและยุทธศาสตร์ของบัณฑิตวิทยาลัยไปปรับใช้ในการปฏิบัติงาน</t>
  </si>
  <si>
    <t>5.จัดสรรงบประมาณที่เพียงพอเพื่อให้การดำเนินงานบรรลุตามวิสัยทัศน์</t>
  </si>
  <si>
    <t>6.จัดสรรทรัพยากรที่เพียงพอเพื่อให้การดำเนินงานบรรลุตามวิสัยทัศน์ที่วางไว้</t>
  </si>
  <si>
    <r>
      <rPr>
        <b/>
        <i/>
        <sz val="15"/>
        <color theme="1"/>
        <rFont val="TH SarabunPSK"/>
        <family val="2"/>
      </rPr>
      <t>ตาราง 5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33)</t>
    </r>
  </si>
  <si>
    <r>
      <rPr>
        <b/>
        <i/>
        <sz val="15"/>
        <color theme="1"/>
        <rFont val="TH SarabunPSK"/>
        <family val="2"/>
      </rPr>
      <t>ตาราง 4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33)</t>
    </r>
  </si>
  <si>
    <t xml:space="preserve">           ผู้ตอบแบบสอบถามมีความคิดเห็นเกี่ยวกับการตอบแบบสอบถามด้านการสื่อสาร ถ่ายทอด และการนำ</t>
  </si>
  <si>
    <t>1.การกำหนดวิสัยทัศน์ ค่านิยมและยุทธศาสตร์ของบัณฑิตวิทยาลัย</t>
  </si>
  <si>
    <t>N=33</t>
  </si>
  <si>
    <t>-5-</t>
  </si>
  <si>
    <r>
      <rPr>
        <b/>
        <i/>
        <sz val="15"/>
        <color theme="1"/>
        <rFont val="TH SarabunPSK"/>
        <family val="2"/>
      </rPr>
      <t xml:space="preserve">ตาราง 6 </t>
    </r>
    <r>
      <rPr>
        <sz val="15"/>
        <color theme="1"/>
        <rFont val="TH SarabunPSK"/>
        <family val="2"/>
      </rPr>
      <t>แสดงค่าเฉลี่ย ค่าเบี่ยงเบนมาตรฐาน และระดับความคิดเห็นเกี่ยวกับการตอบแบบสอบถามฯ (N = 33)</t>
    </r>
  </si>
  <si>
    <r>
      <rPr>
        <b/>
        <i/>
        <sz val="15"/>
        <color theme="1"/>
        <rFont val="TH SarabunPSK"/>
        <family val="2"/>
      </rPr>
      <t>ตาราง 7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และระดับความคิดเห็นเกี่ยวกับการตอบแบบสอบถามฯ (N = 33)</t>
    </r>
  </si>
  <si>
    <t xml:space="preserve">              จากการวิเคราะห์แบบประเมินการรับรู้และความเข้าใจวิสัยทัศน์ ค่านิยมและยุทธศาสตร์ของบัณฑิตวิทยาลัย </t>
  </si>
  <si>
    <t xml:space="preserve">ประจำปีงบประมาณ พ.ศ. 2566 ในภาพรวม พบว่า ผู้ตอบแบบประเมินมีความคิดเห็นโดยรวมอยู่ในระดับมากที่สุด </t>
  </si>
  <si>
    <t xml:space="preserve">              ผู้ตอบแบบสอบถามมีความคิดเห็นเกี่ยวกับการตอบแบบสอบถามด้านการสื่อสารถ่ายทอด  </t>
  </si>
  <si>
    <t xml:space="preserve">               บัณฑิตวิทยาลัยได้จัดทำแบบประเมินการรับรู้และความเข้าใจวิสัยทัศน์ ค่านิยมและยุทธศาสตร์</t>
  </si>
  <si>
    <t xml:space="preserve">และการนำไปสู่การปฏิบัติในภาพรวมมีความคิดเห็นอยู่ในระดับมากที่สุด          4.66 เมื่อพิจารณารายข้อ </t>
  </si>
  <si>
    <t>ของบัณฑิตวิทยาลัยมีชัดเจน มีการถ่ายทอดวิสัยทัศน์ ค่านิยมและยุทธศาสตร์สู่การปฏิบัติไปยังบุคลากร มีส่วนร่วมใน</t>
  </si>
  <si>
    <t>(1) บุคลากรเงินงบประมาณรายได้ช่วงอายุน้อยกว่า 30 ปี มีความคิดเห็นว่าการกำหนดวิสัยทัศน์ ค่านิยมและยุทธศาสตร์</t>
  </si>
  <si>
    <t>ของบัณฑิตวิทยาลัยมีชัดเจน มีการถ่ายทอดวิสัยทัศน์ค่านิยมและยุทธศาสตร์สู่การปฏิบัติไปยังบุคลากร</t>
  </si>
  <si>
    <t>ของบัณฑิตวิทยาลัยมีชัดเจนอยู่ในระดับสูงที่สุด        4.00 รองลงมาคือ มีการถ่ายทอดวิสัยทัศน์ ค่านิยมและ</t>
  </si>
  <si>
    <t xml:space="preserve">เพื่อให้การดำเนินงานบรรลุตามวิสัยทัศน์         4.86 </t>
  </si>
  <si>
    <t xml:space="preserve">       4.47 รองลงมาคือ มีการถ่ายทอดวิสัยทัศน์ ค่านิยมและยุทธศาสตร์สู่การปฏิบัติไปยังบุคลากร         4.40</t>
  </si>
  <si>
    <t>รองลงมาคือ ผู้บริหารมีเทคนิคการสื่อสารที่เข้าใจง่าย และสามารถปฏิบัติตามนโยบาย           4.73</t>
  </si>
  <si>
    <t>การผลักดันให้บัณฑิตวิทยาลัยบรรลุผลอยู่ในระดับสูงที่สุด          5.00</t>
  </si>
  <si>
    <t xml:space="preserve">ยุทธศาสตร์สู่การปฏิบัติไปยังบุคลากรมีส่วนร่วมในการผลักดันให้บัณฑิตวิทยาลัยบรรลุผล           3.00  </t>
  </si>
  <si>
    <t>มีส่วนร่วมในการผลักดันให้บัณฑิตวิทยาลัยบรรลุผล          4.75</t>
  </si>
  <si>
    <t xml:space="preserve">ผู้บริหารมีเทคนิคการสื่อสารที่เข้าใจง่าย และสามารถปฏิบัติตามนโยบาย          4.60 </t>
  </si>
  <si>
    <t xml:space="preserve">บัณฑิตวิทยาลัยบรรลุผล         4.29 </t>
  </si>
  <si>
    <t>(1) บุคลากรเงินงบประมาณรายได้ช่วงอายุน้อยกว่า 30 ปี มีความคิดเห็นว่าการกำหนดวิสัยทัศน์ ค่านิยมและยุทธศาสตร์ของบัณฑิตวิทยาลัยมีชัดเจน มีการถ่ายทอดวิสัยทัศน์ ค่านิยมและยุทธศาสตร์</t>
  </si>
  <si>
    <t xml:space="preserve">มีการถ่ายทอดวิสัยทัศน์ ค่านิยมและยุทธศาสตร์สู่การปฏิบัติไปยังบุคลากร มีส่วนร่วมในการผลักดันให้บัณฑิตวิทยาลัยบรรลุผล           3.00 </t>
  </si>
  <si>
    <t xml:space="preserve"> </t>
  </si>
  <si>
    <t>-4-</t>
  </si>
  <si>
    <t xml:space="preserve">(1) บุคลากรเงินงบประมาณรายได้ช่วงอายุน้อยกว่า 30 ปี มีความคิดเห็นว่าผู้บริหารมีการสื่อสารและถ่ายทอดวิสัยทัศน์ ค่านิยม และยุทธศาสตร์ ผู้บริหารมีเทคนิคการสื่อสารที่เข้าใจง่าย และสามารถปฏิบัติตามนโยบาย </t>
  </si>
  <si>
    <t xml:space="preserve">ที่เพียงพอเพื่อให้การดำเนินงานบรรลุตามวิสัยทัศน์ที่วางไว้อยู่ในระดับสูงที่สุด            5.00 </t>
  </si>
  <si>
    <t xml:space="preserve">การดำเนินงานบรรลุตามวิสัยทัศน์           4.86  </t>
  </si>
  <si>
    <t xml:space="preserve">ของบัณฑิตวิทยาลัย ประจำปีงบประมาณ พ.ศ. 2566 โดยวิเคราะห์ข้อมูลตามเกณฑ์ที่บัณฑิตวิทยาลัยใช้ในการประเมิน </t>
  </si>
  <si>
    <t>เมื่อพิจารณารายข้อ พบว่า การกำหนดวิสัยทัศน์ ค่านิยมและยุทธศาสตร์ของบัณฑิตวิทยาลัยสูงที่สุด</t>
  </si>
  <si>
    <t>ยุทธศาสตร์ของบัณฑิตวิทยาลัยมีชัดเจนอยู่ในระดับสูงที่สุด         4.57 รองลงมาคือ มีส่วนร่วมในการผลักดันให้</t>
  </si>
  <si>
    <t>(3) บุคลากรงบประมาณเงินรายได้ช่วงอายุ 41 - 50 ปี มีความคิดเห็นว่าบุคลากรมีส่วนร่วมในการผลักดันให้บัณฑิต</t>
  </si>
  <si>
    <t>วิทยาลัยบรรลุผลอยู่ในระดับสูงที่สุด        5.00 รองลงมาคือ การกำหนดวิสัยทัศน์ ค่านิยมและยุทธศาสตร์ของ</t>
  </si>
  <si>
    <t>(4) บุคลากรเงินงบประมาณรายได้ช่วงอายุ 51 ปีขึ้นไป  มีความคิดเห็นว่าการกำหนดวิสัยทัศน์ ค่านิยมและยุทธศาสตร์</t>
  </si>
  <si>
    <t xml:space="preserve">บัณฑิตวิทยาลัยมีชัดเจน มีการถ่ายทอดวิสัยทัศน์ ค่านิยมและยุทธศาสตร์สู่การปฏิบัติไปยังบุคลากร          4.75 </t>
  </si>
  <si>
    <t>(5) บุคลากรงบประมาณเงินแผ่นดินช่วงอายุ 41 - 50 ปี  มีความคิดเห็นว่าการกำหนดวิสัยทัศน์ ค่านิยมและ</t>
  </si>
  <si>
    <t>ยุทธศาสตร์ของบัณฑิตวิทยาลัยมีชัดเจนมีส่วนร่วมในการผลักดันให้บัณฑิตวิทยาลัยบรรลุผลอยู่ในระดับสูงที่สุด</t>
  </si>
  <si>
    <t>(2) บุคลากรงบประมาณเงินรายได้ช่วงอายุ 31 - 40 ปี มีความคิดเห็นว่าจัดสรรทรัพยากรที่เพียงพอเพื่อให้การดำเนินงาน</t>
  </si>
  <si>
    <t>(3) บุคลากรงบประมาณเงินรายได้ช่วงอายุ 41 - 50 ปี มีความคิดเห็นว่าจัดสรรงบประมาณที่เพียงพอเพื่อให้การดำเนินงาน</t>
  </si>
  <si>
    <t xml:space="preserve">บรรลุตามวิสัยทัศน์อยู่ในระดับสูงที่สุด        5.00 รองลงมาคือ ผู้บริหารมีการสื่อสารและถ่ายทอดวิสัยทัศน์ ค่านิยม </t>
  </si>
  <si>
    <t>และยุทธศาสตร์ ผู้บริหารมีเทคนิคการสื่อสารที่เข้าใจง่าย และสามารถปฏิบัติตามนโยบาย จัดสรรทรัพยากรที่เพียงพอ</t>
  </si>
  <si>
    <t xml:space="preserve">เพื่อให้การดำเนินงานบรรลุตามวิสัยทัศน์ที่วางไว้ จัดสรรงบประมาณที่เพียงพอเพื่อให้การดำเนินงานบรรลุตามวิสัยทัศน์        </t>
  </si>
  <si>
    <t xml:space="preserve">(4) บุคลากรเงินรายได้ช่วงอายุ 51 ปีขึ้นไป มีความคิดเห็นว่าผู้บริหารมีเทคนิคการสื่อสารที่เข้าใจง่าย และสามารถ </t>
  </si>
  <si>
    <t>ปฏิบัติตามนโยบายจัดสรรงบประมาณที่เพียงพอเพื่อให้การดำเนินงานบรรลุตามวิสัยทัศน์ และจัดสรรทรัพยากรที่</t>
  </si>
  <si>
    <t>เพียงพอเพื่อให้การดำเนินงานบรรลุตามวิสัยทัศน์ที่วางไว้อยู่ในระดับสูงที่สุด           5.00 รองลงมาคือ ผู้บริหาร</t>
  </si>
  <si>
    <t xml:space="preserve">มีการสื่อสารและถ่ายทอดวิสัยทัศน์ ค่านิยม และยุทธศาสตร์ มีส่วนดำเนินการเพื่อให้องค์กรมุ่งไปสู่วิสัยทัศน์ที่ตั้งไว้ </t>
  </si>
  <si>
    <t>บรรลุตามวิสัยทัศน์ และจัดสรรทรัพยากรที่เพียงพอเพื่อให้การดำเนินงานบรรลุตามวิสัยทัศน์ที่วางไว้          4.67</t>
  </si>
  <si>
    <t xml:space="preserve">      จากตาราง 4 พบว่า ผู้ตอบแบบสอบถามมีความคิดเห็นเกี่ยวกับการตอบแบบสอบถามด้านวิสัยทัศน์ </t>
  </si>
  <si>
    <t xml:space="preserve">           เมื่อพิจารณารายข้อ พบว่า การกำหนดวิสัยทัศน์ ค่านิยมและยุทธศาสตร์ของบัณฑิตวิทยาลัยมากที่สุด</t>
  </si>
  <si>
    <t>(         4.58) รองลงมาคือ มีส่วนร่วมในการผลักดันให้บัณฑิตวิทยาลัยบรรลุผล (       4.52)</t>
  </si>
  <si>
    <t>จากตาราง 5 พบว่า ผู้ตอบแบบสอบถามมีความคิดเห็นในภาพรวมเกี่ยวกับการตอบแบบสอบถามด้านการสื่อสาร</t>
  </si>
  <si>
    <t>ถ่ายทอดและการนำไปสู่การปฏิบัติอยู่ในระดับมากที่สุด (    = 4.66)</t>
  </si>
  <si>
    <t>จากตาราง 6  ผู้ตอบแบบสอบถามมีความคิดเห็นเกี่ยวกับการตอบแบบสอบถามด้านวิสัยทัศน์ ค่านิยมและยุทธศาสตร์ ดังนี้</t>
  </si>
  <si>
    <t xml:space="preserve">บุคลากรมีส่วนร่วมในการผลักดันให้บัณฑิตวิทยาลัยบรรลุผล         4.29 </t>
  </si>
  <si>
    <t>(2) บุคลากรงบประมาณเงินรายได้ช่วงอายุ ช่วงอายุ 31 - 40 ปี มีความคิดเห็นว่าบุคลากรการกำหนดวิสัยทัศน์ ค่านิยมและยุทธศาสตร์ของบัณฑิตวิทยาลัยมีชัดเจนอยู่ในระดับสูงที่สุด          4.57 รองลงมาคือ</t>
  </si>
  <si>
    <t xml:space="preserve">ค่านิยมและยุทธศาสตร์ของบัณฑิตวิทยาลัยมีชัดเจน มีการถ่ายทอดวิสัยทัศน์ ค่านิยมและยุทธศาสตร์สู่การปฏิบัติไปยังบุคลากร          4.75 </t>
  </si>
  <si>
    <t xml:space="preserve">(4) บุคลากรเงินงบประมาณรายได้ช่วงอายุ 51 ปีขึ้นไป มีความคิดเห็นว่าการกำหนดวิสัยทัศน์ ค่านิยมและยุทธศาสตร์ของบัณฑิตวิทยาลัยมีชัดเจนอยู่ในระดับสูงที่สุด          4.00 รองลงมาคือ </t>
  </si>
  <si>
    <t>(6) บุคลากรงบประมาณเงินแผ่นดินช่วงอายุ 51 ปีขึ้นไป มีความคิดเห็นว่าการกำหนดวิสัยทัศน์ ค่านิยมและยุทธศาสตร์ของบัณฑิตวิทยาลัยมีชัดเจน มีการถ่ายทอดวิสัยทัศน์ ค่านิยมและยุทธศาสตร์สู่การปฏิบัติ</t>
  </si>
  <si>
    <t>(5) บุคลากรงบประมาณเงินแผ่นดิน ช่วงอายุ 41 - 50 ปี มีความคิดเห็นว่าการกำหนดวิสัยทัศน์ ค่านิยมและยุทธศาสตร์ของบัณฑิตวิทยาลัยมีชัดเจน และบุคลากรมีส่วนร่วมในการผลักดันให้บัณฑิตวิทยาลัย</t>
  </si>
  <si>
    <t xml:space="preserve">บรรลุผลอยู่ในระดับสูงที่สุด        4.47 รองลงมาคือ มีการถ่ายทอดวิสัยทัศน์ ค่านิยมและยุทธศาสตร์สู่การปฏิบัติไปยังบุคลากร         4.40 </t>
  </si>
  <si>
    <t>ไปยังบุคลากรมีส่วนร่วมในการผลักดันให้บัณฑิตวิทยาลัยบรรลุผล           4.75</t>
  </si>
  <si>
    <t>(2) บุคลากรงบประมาณเงินรายได้ช่วงอายุ 31 - 40 ปี มีความคิดเห็นว่าจัดสรรทรัพยากรที่เพียงพอเพื่อให้การดำเนินงานบรรลุตามวิสัยทัศน์ที่วางไว้อยู่ในระดับสูงที่สุด         5.00 รองลงมาคือ จัดสรรงบประมาณที่เพียงพอเพื่อให้</t>
  </si>
  <si>
    <t xml:space="preserve">(3) บุคลากรงบประมาณเงินรายได้ช่วงอายุ 41 - 50 ปี มีความคิดเห็นว่าจัดสรรงบประมาณที่เพียงพอเพื่อให้การดำเนินงานบรรลุตามวิสัยทัศน์อยู่ในระดับสูงที่สุด            5.00  รองลงมาคือ ผู้บริหารมีการสื่อสารและถ่ายทอดวิสัยทัศน์ </t>
  </si>
  <si>
    <t>ค่านิยม และยุทธศาสตร์ ผู้บริหารมีเทคนิคการสื่อสารที่เข้าใจง่าย และสามารถปฏิบัติตามนโยบาย จัดสรรทรัพยากรที่เพียงพอเพื่อให้การดำเนินงานบรรลุตามวิสัยทัศน์ที่วางไว้          4.75</t>
  </si>
  <si>
    <t>(4) บุคลากรเงินรายได้ช่วงอายุ 51 ปีขึ้นไป มีความคิดเห็นว่าผู้บริหารมีเทคนิคการสื่อสารที่เข้าใจง่าย และสามารถปฏิบัติตามนโยบาย จัดสรรงบประมาณที่เพียงพอเพื่อให้การดำเนินงานบรรลุตามวิสัยทัศน์ และจัดสรรทรัพยากร</t>
  </si>
  <si>
    <t xml:space="preserve">ให้การดำเนินงานมุ่งไปสู่วิสัยทัศน์ที่ตั้งไว้ และนำวิสัยทัศน์ ค่านิยมและยุทธศาสตร์ของบัณฑิตวิทยาลัยไปปรับใช้ในการปฏิบัติงาน          3.00 </t>
  </si>
  <si>
    <t>(5) บุคลากรงบประมาณเงินแผ่นดินช่วงอายุ 41 - 50 ปี มีความคิดเห็นว่าผู้บริหารมีการสื่อสารและถ่ายทอดวิสัยทัศน์ ค่านิยม และยุทธศาสตร์ จัดสรรงบประมาณที่เพียงพอเพื่อให้การดำเนินงานบรรลุตามวิสัยทัศน์จัดสรรทรัพยากร</t>
  </si>
  <si>
    <t>ที่เพียงพอเพื่อให้การดำเนินงานบรรลุตามวิสัยทัศน์ที่วางไว้อยู่ในระดับสูงที่สุด         4.67 รองลงมาคือ ผู้บริหารมีเทคนิคการสื่อสารที่เข้าใจง่าย และสามารถปฏิบัติตามนโยบาย            4.60</t>
  </si>
  <si>
    <t>พบว่า จัดสรรงบประมาณที่เพียงพอเพื่อให้การดำเนินงานบรรลุตามวิสัยทัศน์ที่วางไว้อยู่ในระดับมากที่สุด          4.82</t>
  </si>
  <si>
    <t xml:space="preserve">        4.58 รองลงมาคือ บุคลากรมีส่วนร่วมในการผลักดันให้บัณฑิตวิทยาลัยบรรลุผล         4.52</t>
  </si>
  <si>
    <t xml:space="preserve">(6) บุคลากรงบประมาณเงินแผ่นดินช่วงอายุ 51 ปีขึ้นไป มีความคิดเห็นว่าการกำหนดวิสัยทัศน์ ค่านิยมและยุทธศาสตร์ </t>
  </si>
  <si>
    <t>บรรลุตามวิสัยทัศน์ที่วางไว้อยู่ในระดับสูงที่สุด       5.00 รองลงมาคือ จัดสรรงบประมาณที่เพียงพอ</t>
  </si>
  <si>
    <t xml:space="preserve">นำวิสัยทัศน์ และค่านิยมและยุทธศาสตร์ของบัณฑิตวิทยาลัยไปปรับใช้ในการปฏิบัติงาน         3.00 </t>
  </si>
  <si>
    <t xml:space="preserve">(5) บุคลากรงบประมาณเงินแผ่นดินช่วงอายุ 41 - 50 ปี มีความคิดเห็นว่าผู้บริหารมีการสื่อสารและถ่ายทอดวิสัยทัศน์ </t>
  </si>
  <si>
    <t>ค่านิยม และยุทธศาสตร์ จัดสรรงบประมาณที่เพียงพอเพื่อให้การดำเนินงานบรรลุตามวิสัยทัศน์ และจัดสรรทรัพยากร</t>
  </si>
  <si>
    <t xml:space="preserve">ที่เพียงพอเพื่อให้การดำเนินงานบรรลุตามวิสัยทัศน์ที่วางไว้ อยู่ในระดับสูงที่สุด         4.67 รองลงมาคือ </t>
  </si>
  <si>
    <t xml:space="preserve">(6) บุคลากรงบประมาณเงินแผ่นดินช่วงอายุ 51 ปีขึ้นไป มีความคิดเห็นว่าผู้บริหารมีการสื่อสารและถ่ายทอดวิสัยทัศน์  </t>
  </si>
  <si>
    <t>ค่านิยม และยุทธศาสตร์ อยู่ในระดับสูงที่สุด       5.00 รอลงมาคือ จัดสรรงบประมาณที่เพียงพอเพื่อให้การดำเนินงาน</t>
  </si>
  <si>
    <t xml:space="preserve">ส่วนใหญ่เป็นบุคลากรเงินแผ่นดิน ช่วงอายุ 41 - 50 ปี คิดเป็นร้อยละ 45.45 รองลงมาคือ บุคลากรเงินรายได้ </t>
  </si>
  <si>
    <t>ช่วงอายุ 31 - 40 ปี คิดเป็นร้อยละ 21.21</t>
  </si>
  <si>
    <t>ค่านิยมและยุทธศาสตร์อยู่ในระดับมากที่สุด (        4.51)</t>
  </si>
  <si>
    <t>สู่การปฏิบัติไปยังบุคลากร บุคลากรมีส่วนร่วมในการผลักดันให้บัณฑิตวิทยาลัยบรรลุผลอยู่ในระดับสูงที่สุด             5.00</t>
  </si>
  <si>
    <t xml:space="preserve">(3) บุคลากรงบประมาณเงินรายได้ช่วงอายุ 41 - 50 ปี  มีความคิดเห็นว่าบุคลากรมีส่วนร่วมในการผลักดันให้บัณฑิตวิทยาลัยบรรลุผลอยู่ในระดับสูงที่สุด             5.00 รองลงมาคือ การกำหนดวิสัยทัศน์ </t>
  </si>
  <si>
    <t xml:space="preserve">จากตาราง 7 ผู้ตอบแบบสอบถามมีความคิดเห็นเกี่ยวกับการตอบแบบสอบถามด้านการสื่อสาร ถ่ายทอด และการนำไปสู่การปฏิบัติ พบว่า </t>
  </si>
  <si>
    <t>(6) บุคลากรงบประมาณเงินแผ่นดินช่วงอายุ 51 ปีขึ้นไป มีความคิดเห็นว่าผู้บริหารมีการสื่อสารและถ่ายทอดวิสัยทัศน์ ค่านิยม และยุทธศาสตร์ อยู่ในระดับสูงที่สุด         5.00 รอลงมาคือ จัดสรรงบประมาณที่เพียงพอเพื่อให้</t>
  </si>
  <si>
    <t>การดำเนินงานบรรลุตามวิสัยทัศน์ และจัดสรรทรัพยากรที่เพียงพอเพื่อให้การดำเนินงานบรรลุตามวิสัยทัศน์ที่วางไว้          4.67</t>
  </si>
  <si>
    <t xml:space="preserve">EdPEx โดยแบ่งบุคลากรออกเป็น 2 ประเภท คือ บุคลากรงบประมาณรายได้ และบุคลากรงบประมาณแผ่นดิน แบ่งตามอายุ  </t>
  </si>
  <si>
    <t xml:space="preserve">จากผลการตอบแบบประเมิน มีบุคลากรทั้งสิ้น 35 คน มีผู้ตอบแบบประเมิน จำนวนทั้งสิ้น 33 คน คิดเป็นร้อยละ 94.28 </t>
  </si>
  <si>
    <t xml:space="preserve">โดยผู้ตอบแบบประเมินเป็นเพศหญิง คิดเป็นร้อยละ 69.70 เพศชาย คิดเป็นร้อยละ 30.30 เป็นบุคลากรเงินแผ่นดิน </t>
  </si>
  <si>
    <t xml:space="preserve">ช่วงอายุ 41 - 50 ปี คิดเป็นร้อยละ 45.45 รองลงมาคือ บุคลากรเงินรายได้ช่วงอายุ 31 - 40 ปี คิดเป็นร้อยละ 21.21 </t>
  </si>
  <si>
    <t xml:space="preserve">ส่วนใหญ่มีประสบการณ์ในการทำงาน 16 ปีขึ้นไป คิดเป็นร้อยละ 57.58 รองลงมาคือ ประสบการณ์ในการทำงาน </t>
  </si>
  <si>
    <t>11 - 15 ปี คิดเป็นร้อยละ 18.18</t>
  </si>
  <si>
    <t>เมื่อวิเคราะห์ข้อมูลตามประเภทและช่วงอายุบุคลากรบัณฑิตวิทยาลัย พบว่า</t>
  </si>
  <si>
    <t>(2) บุคลากรงบประมาณเงินรายได้ช่วงอายุ 31 - 40 ปี มีความคิดเห็นว่าการกำหนดวิสัยทัศน์ ค่านิยมและ</t>
  </si>
  <si>
    <t xml:space="preserve">ไปสู่การปฏิบัติ พบว่า </t>
  </si>
  <si>
    <t xml:space="preserve">(1) บุคลากรเงินงบประมาณรายได้ช่วงอายุน้อยกว่า 30 ปี มีความคิดเห็นว่าผู้บริหารมีการสื่อสารและถ่ายทอดวิสัยทัศน์ </t>
  </si>
  <si>
    <t>ค่านิยม และยุทธศาสตร์ ผู้บริหารมีเทคนิคการสื่อสารที่เข้าใจง่าย และสามารถปฏิบัติตามนโยบาย มีส่วนดำเนินการเพื่อให้</t>
  </si>
  <si>
    <t>องค์กรมุ่งไปสู่วิสัยทัศน์ที่ตั้งไว้นำวิสัยทัศน์ ค่านิยมและยุทธศาสตร์ของบัณฑิตวิทยาลัยไปปรับใช้ในการปฏิบัติงาน จัดสรร</t>
  </si>
  <si>
    <t xml:space="preserve">บรรลุตามวิสัยทัศน์ที่วางไว้อยู่ในระดับสูงที่สุด           5.00 </t>
  </si>
  <si>
    <t>งบประมาณที่เพียงพอเพื่อให้การดำเนินงานบรรลุตามวิสัยทัศน์ จัดสรรทรัพยากรที่เพียงพอเพื่อให้การดำเนินงาน</t>
  </si>
  <si>
    <t xml:space="preserve">             เมื่อพิจารณารายข้อ พบว่า จัดสรรงบประมาณที่เพียงพอ และจัดสรรทรัพยากรที่เพียงพอเพื่อให้การดำเนินงานบรรลุ</t>
  </si>
  <si>
    <t>ตามนโยบาย (        4.73)</t>
  </si>
  <si>
    <t>ตามวิสัยทัศน์อยู่ในระดับมากที่สุด (          4.82)  รองลงมาคือ ผู้บริหารมีเทคนิคการสื่อสารที่เข้าใจง่ายและสามารถปฏิบัติ</t>
  </si>
  <si>
    <t>ที่เพียงพอเพื่อให้การดำเนินงานบรรลุตามวิสัยทัศน์ที่วางไว้อยู่ในระดับสูงที่สุด           5.00 รองลงมาคือ ผู้บริหารมีการสื่อสารและถ่ายทอดวิสัยทัศน์ ค่านิยม และยุทธศาสตร์ มีส่วนดำเนินการเพื่อให้องค์กรที่เพียงพอเพื่อ</t>
  </si>
  <si>
    <t>มีส่วนดำเนินการเพื่อให้องค์กรมุ่งไปสู่วิสัยทัศน์ที่ตั้งไว้ นำวิสัยทัศน์ ค่านิยมและยุทธศาสตร์ของบัณฑิตวิทยาลัยไปปรับใช้ในการปฏิบัติงาน จัดสรรงบประมาณที่เพียงพอเพื่อให้การดำเนินงานบรรลุตามวิสัยทัศน์ และจัดสรรทรัพยากร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</si>
</sst>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m/d/yyyy\ h:mm:ss"/>
  </numFmts>
  <fonts count="3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i/>
      <u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sz val="16"/>
      <name val="TH SarabunPSK"/>
      <family val="2"/>
      <charset val="22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theme="1"/>
      <name val="Arial"/>
      <family val="2"/>
    </font>
    <font>
      <b/>
      <sz val="20"/>
      <color theme="1"/>
      <name val="TH SarabunPSK"/>
      <family val="2"/>
      <charset val="222"/>
    </font>
    <font>
      <sz val="16"/>
      <color rgb="FF000000"/>
      <name val="TH SarabunPSK"/>
      <family val="2"/>
    </font>
    <font>
      <sz val="10"/>
      <color theme="1"/>
      <name val="Arial"/>
      <family val="2"/>
    </font>
    <font>
      <b/>
      <i/>
      <sz val="14"/>
      <color theme="1"/>
      <name val="TH SarabunPSK"/>
      <family val="2"/>
    </font>
    <font>
      <b/>
      <i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2" fillId="0" borderId="0" xfId="0" applyFont="1"/>
    <xf numFmtId="0" fontId="2" fillId="0" borderId="0" xfId="1" applyFont="1"/>
    <xf numFmtId="0" fontId="6" fillId="0" borderId="0" xfId="0" applyFont="1"/>
    <xf numFmtId="2" fontId="2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1" applyFont="1" applyAlignment="1">
      <alignment horizontal="center"/>
    </xf>
    <xf numFmtId="0" fontId="8" fillId="0" borderId="0" xfId="0" applyFont="1" applyAlignment="1">
      <alignment horizontal="left" indent="6"/>
    </xf>
    <xf numFmtId="0" fontId="8" fillId="0" borderId="0" xfId="0" applyFont="1"/>
    <xf numFmtId="0" fontId="3" fillId="0" borderId="0" xfId="0" applyFont="1"/>
    <xf numFmtId="0" fontId="2" fillId="0" borderId="0" xfId="0" applyFont="1" applyAlignment="1"/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/>
    <xf numFmtId="0" fontId="3" fillId="0" borderId="0" xfId="1" applyFont="1" applyAlignment="1"/>
    <xf numFmtId="0" fontId="3" fillId="0" borderId="0" xfId="1" applyFont="1" applyAlignment="1">
      <alignment horizontal="center"/>
    </xf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0" fontId="17" fillId="0" borderId="0" xfId="0" applyFont="1" applyAlignment="1"/>
    <xf numFmtId="187" fontId="17" fillId="0" borderId="0" xfId="0" applyNumberFormat="1" applyFont="1" applyAlignment="1"/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/>
    <xf numFmtId="0" fontId="19" fillId="2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20" fillId="0" borderId="0" xfId="0" applyFont="1"/>
    <xf numFmtId="2" fontId="20" fillId="0" borderId="3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2" fontId="20" fillId="0" borderId="0" xfId="0" applyNumberFormat="1" applyFont="1"/>
    <xf numFmtId="0" fontId="24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2" fontId="20" fillId="0" borderId="12" xfId="0" applyNumberFormat="1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5" fillId="0" borderId="0" xfId="0" applyFont="1" applyAlignment="1"/>
    <xf numFmtId="0" fontId="26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3" fillId="0" borderId="14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top"/>
    </xf>
    <xf numFmtId="2" fontId="20" fillId="0" borderId="12" xfId="0" applyNumberFormat="1" applyFont="1" applyBorder="1" applyAlignment="1">
      <alignment horizontal="center" vertical="top"/>
    </xf>
    <xf numFmtId="0" fontId="28" fillId="0" borderId="23" xfId="0" applyFont="1" applyBorder="1" applyAlignment="1">
      <alignment horizontal="right" wrapText="1"/>
    </xf>
    <xf numFmtId="0" fontId="28" fillId="0" borderId="23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2" fontId="20" fillId="0" borderId="12" xfId="0" applyNumberFormat="1" applyFont="1" applyBorder="1" applyAlignment="1">
      <alignment horizontal="center" vertical="top"/>
    </xf>
    <xf numFmtId="2" fontId="20" fillId="0" borderId="4" xfId="0" applyNumberFormat="1" applyFont="1" applyBorder="1" applyAlignment="1">
      <alignment horizontal="center" vertical="top"/>
    </xf>
    <xf numFmtId="2" fontId="20" fillId="0" borderId="3" xfId="0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20" fillId="0" borderId="5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8" fillId="0" borderId="23" xfId="0" applyFont="1" applyBorder="1" applyAlignment="1">
      <alignment vertical="center"/>
    </xf>
    <xf numFmtId="2" fontId="18" fillId="2" borderId="1" xfId="0" applyNumberFormat="1" applyFont="1" applyFill="1" applyBorder="1" applyAlignment="1">
      <alignment horizontal="center"/>
    </xf>
    <xf numFmtId="2" fontId="29" fillId="2" borderId="0" xfId="0" applyNumberFormat="1" applyFont="1" applyFill="1" applyAlignment="1">
      <alignment horizontal="center"/>
    </xf>
    <xf numFmtId="0" fontId="12" fillId="0" borderId="0" xfId="0" applyFont="1" applyBorder="1"/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3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6" fillId="3" borderId="0" xfId="0" applyFont="1" applyFill="1" applyAlignment="1"/>
    <xf numFmtId="0" fontId="1" fillId="4" borderId="1" xfId="0" applyFont="1" applyFill="1" applyBorder="1" applyAlignment="1"/>
    <xf numFmtId="0" fontId="27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/>
    <xf numFmtId="0" fontId="27" fillId="5" borderId="1" xfId="0" applyFont="1" applyFill="1" applyBorder="1"/>
    <xf numFmtId="0" fontId="1" fillId="5" borderId="1" xfId="0" applyFont="1" applyFill="1" applyBorder="1" applyAlignment="1">
      <alignment wrapText="1"/>
    </xf>
    <xf numFmtId="2" fontId="18" fillId="2" borderId="0" xfId="0" applyNumberFormat="1" applyFont="1" applyFill="1" applyAlignment="1">
      <alignment horizontal="center"/>
    </xf>
    <xf numFmtId="2" fontId="20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" fillId="0" borderId="8" xfId="0" applyFont="1" applyBorder="1"/>
    <xf numFmtId="0" fontId="23" fillId="0" borderId="22" xfId="0" applyFont="1" applyBorder="1" applyAlignment="1">
      <alignment horizontal="left" vertical="top"/>
    </xf>
    <xf numFmtId="0" fontId="20" fillId="0" borderId="10" xfId="0" applyFont="1" applyBorder="1" applyAlignment="1">
      <alignment horizontal="center" vertical="top"/>
    </xf>
    <xf numFmtId="0" fontId="1" fillId="0" borderId="5" xfId="0" applyFont="1" applyBorder="1"/>
    <xf numFmtId="0" fontId="23" fillId="0" borderId="6" xfId="0" applyFont="1" applyBorder="1" applyAlignment="1">
      <alignment horizontal="left" vertical="top"/>
    </xf>
    <xf numFmtId="0" fontId="20" fillId="0" borderId="11" xfId="0" applyFont="1" applyBorder="1" applyAlignment="1">
      <alignment horizontal="center" vertical="top"/>
    </xf>
    <xf numFmtId="0" fontId="23" fillId="0" borderId="10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/>
    </xf>
    <xf numFmtId="2" fontId="20" fillId="0" borderId="12" xfId="0" applyNumberFormat="1" applyFont="1" applyBorder="1" applyAlignment="1">
      <alignment horizontal="center"/>
    </xf>
    <xf numFmtId="0" fontId="20" fillId="0" borderId="12" xfId="0" applyFont="1" applyBorder="1"/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9" fillId="0" borderId="0" xfId="0" applyNumberFormat="1" applyFont="1" applyAlignment="1"/>
    <xf numFmtId="0" fontId="2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0" fillId="0" borderId="1" xfId="0" applyFont="1" applyBorder="1"/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1" fillId="0" borderId="0" xfId="0" applyFont="1" applyAlignment="1"/>
    <xf numFmtId="0" fontId="21" fillId="0" borderId="0" xfId="0" applyFont="1"/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left" vertical="top"/>
    </xf>
    <xf numFmtId="0" fontId="23" fillId="0" borderId="24" xfId="0" applyFont="1" applyFill="1" applyBorder="1" applyAlignment="1">
      <alignment vertical="center"/>
    </xf>
    <xf numFmtId="2" fontId="20" fillId="0" borderId="25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 vertical="top"/>
    </xf>
    <xf numFmtId="2" fontId="20" fillId="0" borderId="7" xfId="0" applyNumberFormat="1" applyFont="1" applyBorder="1" applyAlignment="1">
      <alignment horizontal="center"/>
    </xf>
    <xf numFmtId="2" fontId="22" fillId="0" borderId="7" xfId="0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1" applyFont="1" applyAlignme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1" applyFont="1" applyAlignment="1">
      <alignment horizontal="center"/>
    </xf>
    <xf numFmtId="0" fontId="2" fillId="0" borderId="0" xfId="1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0" fontId="32" fillId="0" borderId="2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26" fillId="0" borderId="18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9" fillId="0" borderId="0" xfId="0" applyNumberFormat="1" applyFont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3" fillId="0" borderId="26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3" fillId="0" borderId="1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22" fillId="0" borderId="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/>
    </xf>
    <xf numFmtId="0" fontId="23" fillId="0" borderId="17" xfId="0" applyFont="1" applyBorder="1" applyAlignment="1">
      <alignment horizontal="left" vertical="top"/>
    </xf>
    <xf numFmtId="0" fontId="20" fillId="0" borderId="8" xfId="0" applyFont="1" applyBorder="1" applyAlignment="1">
      <alignment wrapText="1"/>
    </xf>
    <xf numFmtId="0" fontId="20" fillId="0" borderId="22" xfId="0" applyFont="1" applyBorder="1" applyAlignment="1"/>
    <xf numFmtId="0" fontId="20" fillId="0" borderId="10" xfId="0" applyFont="1" applyBorder="1" applyAlignment="1"/>
    <xf numFmtId="0" fontId="20" fillId="0" borderId="8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3" fillId="0" borderId="8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20" fillId="0" borderId="3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0" fillId="0" borderId="11" xfId="0" applyFont="1" applyBorder="1" applyAlignment="1">
      <alignment horizontal="left"/>
    </xf>
  </cellXfs>
  <cellStyles count="4">
    <cellStyle name="Comma 2" xfId="2" xr:uid="{00000000-0005-0000-0000-000000000000}"/>
    <cellStyle name="Hyperlink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FFCCFF"/>
      <color rgb="FFE0EE9C"/>
      <color rgb="FFF5A9DC"/>
      <color rgb="FF28E6E6"/>
      <color rgb="FFCCCCFF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203917</xdr:colOff>
      <xdr:row>15</xdr:row>
      <xdr:rowOff>78255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720333" y="416941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55ACFC42-427B-4E0C-8907-35A856CD8453}"/>
                </a:ext>
              </a:extLst>
            </xdr:cNvPr>
            <xdr:cNvSpPr txBox="1"/>
          </xdr:nvSpPr>
          <xdr:spPr>
            <a:xfrm>
              <a:off x="720333" y="416941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226868</xdr:colOff>
      <xdr:row>16</xdr:row>
      <xdr:rowOff>83993</xdr:rowOff>
    </xdr:from>
    <xdr:ext cx="65" cy="17023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741525" y="483113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397754</xdr:colOff>
      <xdr:row>19</xdr:row>
      <xdr:rowOff>67823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 txBox="1"/>
          </xdr:nvSpPr>
          <xdr:spPr>
            <a:xfrm>
              <a:off x="4356941" y="598365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795A8CA2-9DD2-4143-9F37-AB32840B009D}"/>
                </a:ext>
              </a:extLst>
            </xdr:cNvPr>
            <xdr:cNvSpPr txBox="1"/>
          </xdr:nvSpPr>
          <xdr:spPr>
            <a:xfrm>
              <a:off x="4356941" y="598365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697623</xdr:colOff>
      <xdr:row>20</xdr:row>
      <xdr:rowOff>72651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 txBox="1"/>
          </xdr:nvSpPr>
          <xdr:spPr>
            <a:xfrm>
              <a:off x="5997825" y="604882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 txBox="1"/>
          </xdr:nvSpPr>
          <xdr:spPr>
            <a:xfrm>
              <a:off x="5997825" y="604882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399992</xdr:colOff>
      <xdr:row>21</xdr:row>
      <xdr:rowOff>70798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SpPr txBox="1"/>
          </xdr:nvSpPr>
          <xdr:spPr>
            <a:xfrm>
              <a:off x="5016544" y="63542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E837EF4B-F19F-4B99-880E-357B971A93AB}"/>
                </a:ext>
              </a:extLst>
            </xdr:cNvPr>
            <xdr:cNvSpPr txBox="1"/>
          </xdr:nvSpPr>
          <xdr:spPr>
            <a:xfrm>
              <a:off x="5016544" y="63542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783598</xdr:colOff>
      <xdr:row>20</xdr:row>
      <xdr:rowOff>70706</xdr:rowOff>
    </xdr:from>
    <xdr:ext cx="350015" cy="1751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SpPr txBox="1"/>
          </xdr:nvSpPr>
          <xdr:spPr>
            <a:xfrm flipH="1">
              <a:off x="6083800" y="6046875"/>
              <a:ext cx="350015" cy="1751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  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SpPr txBox="1"/>
          </xdr:nvSpPr>
          <xdr:spPr>
            <a:xfrm flipH="1">
              <a:off x="6083800" y="6046875"/>
              <a:ext cx="350015" cy="1751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  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581754</xdr:colOff>
      <xdr:row>21</xdr:row>
      <xdr:rowOff>57287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200-000013000000}"/>
                </a:ext>
              </a:extLst>
            </xdr:cNvPr>
            <xdr:cNvSpPr txBox="1"/>
          </xdr:nvSpPr>
          <xdr:spPr>
            <a:xfrm>
              <a:off x="5198306" y="634071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A20ABB2C-5CD7-4EC9-9EFC-D8D9E136CD28}"/>
                </a:ext>
              </a:extLst>
            </xdr:cNvPr>
            <xdr:cNvSpPr txBox="1"/>
          </xdr:nvSpPr>
          <xdr:spPr>
            <a:xfrm>
              <a:off x="5198306" y="634071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twoCellAnchor editAs="oneCell">
    <xdr:from>
      <xdr:col>6</xdr:col>
      <xdr:colOff>533630</xdr:colOff>
      <xdr:row>19</xdr:row>
      <xdr:rowOff>68856</xdr:rowOff>
    </xdr:from>
    <xdr:to>
      <xdr:col>7</xdr:col>
      <xdr:colOff>3418</xdr:colOff>
      <xdr:row>19</xdr:row>
      <xdr:rowOff>239559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2817" y="5984684"/>
          <a:ext cx="152413" cy="170703"/>
        </a:xfrm>
        <a:prstGeom prst="rect">
          <a:avLst/>
        </a:prstGeom>
      </xdr:spPr>
    </xdr:pic>
    <xdr:clientData/>
  </xdr:twoCellAnchor>
  <xdr:oneCellAnchor>
    <xdr:from>
      <xdr:col>1</xdr:col>
      <xdr:colOff>63118</xdr:colOff>
      <xdr:row>16</xdr:row>
      <xdr:rowOff>80424</xdr:rowOff>
    </xdr:from>
    <xdr:ext cx="65" cy="17023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577775" y="482756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48992</xdr:colOff>
      <xdr:row>15</xdr:row>
      <xdr:rowOff>72517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SpPr txBox="1"/>
          </xdr:nvSpPr>
          <xdr:spPr>
            <a:xfrm>
              <a:off x="565408" y="416367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8E0081C9-95B0-40F5-BC99-87BBFC596556}"/>
                </a:ext>
              </a:extLst>
            </xdr:cNvPr>
            <xdr:cNvSpPr txBox="1"/>
          </xdr:nvSpPr>
          <xdr:spPr>
            <a:xfrm>
              <a:off x="565408" y="416367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47174</xdr:colOff>
      <xdr:row>17</xdr:row>
      <xdr:rowOff>85582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SpPr txBox="1"/>
          </xdr:nvSpPr>
          <xdr:spPr>
            <a:xfrm>
              <a:off x="561831" y="513997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SpPr txBox="1"/>
          </xdr:nvSpPr>
          <xdr:spPr>
            <a:xfrm>
              <a:off x="561831" y="513997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206566</xdr:colOff>
      <xdr:row>17</xdr:row>
      <xdr:rowOff>74685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SpPr txBox="1"/>
          </xdr:nvSpPr>
          <xdr:spPr>
            <a:xfrm>
              <a:off x="721223" y="512908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SpPr txBox="1"/>
          </xdr:nvSpPr>
          <xdr:spPr>
            <a:xfrm>
              <a:off x="721223" y="512908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122810</xdr:colOff>
      <xdr:row>7</xdr:row>
      <xdr:rowOff>283936</xdr:rowOff>
    </xdr:from>
    <xdr:ext cx="65" cy="17023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7811943" y="257300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66331</xdr:colOff>
      <xdr:row>11</xdr:row>
      <xdr:rowOff>60593</xdr:rowOff>
    </xdr:from>
    <xdr:ext cx="65" cy="170239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3999234" y="357869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399568</xdr:colOff>
      <xdr:row>8</xdr:row>
      <xdr:rowOff>125258</xdr:rowOff>
    </xdr:from>
    <xdr:ext cx="65" cy="17023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8772350" y="2721589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284121</xdr:colOff>
      <xdr:row>10</xdr:row>
      <xdr:rowOff>1665</xdr:rowOff>
    </xdr:from>
    <xdr:ext cx="65" cy="170239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8656903" y="3212512"/>
          <a:ext cx="65" cy="17023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Tahoma" panose="020B0604030504040204" pitchFamily="34" charset="0"/>
          </a:endParaRPr>
        </a:p>
      </xdr:txBody>
    </xdr:sp>
    <xdr:clientData/>
  </xdr:oneCellAnchor>
  <xdr:oneCellAnchor>
    <xdr:from>
      <xdr:col>10</xdr:col>
      <xdr:colOff>439506</xdr:colOff>
      <xdr:row>7</xdr:row>
      <xdr:rowOff>189815</xdr:rowOff>
    </xdr:from>
    <xdr:ext cx="65" cy="170239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7444990" y="247888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223780</xdr:colOff>
      <xdr:row>8</xdr:row>
      <xdr:rowOff>7404</xdr:rowOff>
    </xdr:from>
    <xdr:ext cx="65" cy="170239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7229264" y="260373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0239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6288795" y="226649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177229</xdr:colOff>
      <xdr:row>7</xdr:row>
      <xdr:rowOff>182132</xdr:rowOff>
    </xdr:from>
    <xdr:ext cx="65" cy="170239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7182713" y="247120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449226</xdr:colOff>
      <xdr:row>7</xdr:row>
      <xdr:rowOff>113000</xdr:rowOff>
    </xdr:from>
    <xdr:ext cx="65" cy="170239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8138359" y="24020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191296</xdr:colOff>
      <xdr:row>7</xdr:row>
      <xdr:rowOff>162883</xdr:rowOff>
    </xdr:from>
    <xdr:ext cx="65" cy="170239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7880429" y="2451956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604243</xdr:colOff>
      <xdr:row>8</xdr:row>
      <xdr:rowOff>212860</xdr:rowOff>
    </xdr:from>
    <xdr:ext cx="256079" cy="172483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8293376" y="2809191"/>
          <a:ext cx="256079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266324</xdr:colOff>
      <xdr:row>7</xdr:row>
      <xdr:rowOff>276532</xdr:rowOff>
    </xdr:from>
    <xdr:ext cx="117749" cy="183381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 flipH="1">
          <a:off x="7955457" y="2565605"/>
          <a:ext cx="117749" cy="183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200828</xdr:colOff>
      <xdr:row>11</xdr:row>
      <xdr:rowOff>68856</xdr:rowOff>
    </xdr:from>
    <xdr:ext cx="65" cy="170239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4133731" y="358696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65" cy="170239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7040467" y="378704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437688</xdr:colOff>
      <xdr:row>16</xdr:row>
      <xdr:rowOff>0</xdr:rowOff>
    </xdr:from>
    <xdr:ext cx="65" cy="17023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6690390" y="468937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322467</xdr:colOff>
      <xdr:row>35</xdr:row>
      <xdr:rowOff>65138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720" name="TextBox 30719">
              <a:extLst>
                <a:ext uri="{FF2B5EF4-FFF2-40B4-BE49-F238E27FC236}">
                  <a16:creationId xmlns:a16="http://schemas.microsoft.com/office/drawing/2014/main" id="{00000000-0008-0000-0200-000000780000}"/>
                </a:ext>
              </a:extLst>
            </xdr:cNvPr>
            <xdr:cNvSpPr txBox="1"/>
          </xdr:nvSpPr>
          <xdr:spPr>
            <a:xfrm>
              <a:off x="3571721" y="1157195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0720" name="TextBox 30719">
              <a:extLst>
                <a:ext uri="{FF2B5EF4-FFF2-40B4-BE49-F238E27FC236}">
                  <a16:creationId xmlns:a16="http://schemas.microsoft.com/office/drawing/2014/main" id="{6234287C-907C-4DA8-9D3B-EAE643534188}"/>
                </a:ext>
              </a:extLst>
            </xdr:cNvPr>
            <xdr:cNvSpPr txBox="1"/>
          </xdr:nvSpPr>
          <xdr:spPr>
            <a:xfrm>
              <a:off x="3571721" y="1157195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391600</xdr:colOff>
      <xdr:row>37</xdr:row>
      <xdr:rowOff>80503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00000000-0008-0000-0200-00003D000000}"/>
                </a:ext>
              </a:extLst>
            </xdr:cNvPr>
            <xdr:cNvSpPr txBox="1"/>
          </xdr:nvSpPr>
          <xdr:spPr>
            <a:xfrm>
              <a:off x="3640854" y="1250909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00000000-0008-0000-0200-00003D000000}"/>
                </a:ext>
              </a:extLst>
            </xdr:cNvPr>
            <xdr:cNvSpPr txBox="1"/>
          </xdr:nvSpPr>
          <xdr:spPr>
            <a:xfrm>
              <a:off x="3640854" y="1250909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552911</xdr:colOff>
      <xdr:row>40</xdr:row>
      <xdr:rowOff>57458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00000000-0008-0000-0200-00003E000000}"/>
                </a:ext>
              </a:extLst>
            </xdr:cNvPr>
            <xdr:cNvSpPr txBox="1"/>
          </xdr:nvSpPr>
          <xdr:spPr>
            <a:xfrm>
              <a:off x="2434867" y="1340782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2" name="TextBox 61">
              <a:extLst>
                <a:ext uri="{FF2B5EF4-FFF2-40B4-BE49-F238E27FC236}">
                  <a16:creationId xmlns:a16="http://schemas.microsoft.com/office/drawing/2014/main" id="{00000000-0008-0000-0200-00003E000000}"/>
                </a:ext>
              </a:extLst>
            </xdr:cNvPr>
            <xdr:cNvSpPr txBox="1"/>
          </xdr:nvSpPr>
          <xdr:spPr>
            <a:xfrm>
              <a:off x="2434867" y="13407821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376238</xdr:colOff>
      <xdr:row>41</xdr:row>
      <xdr:rowOff>80503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00000000-0008-0000-0200-00003F000000}"/>
                </a:ext>
              </a:extLst>
            </xdr:cNvPr>
            <xdr:cNvSpPr txBox="1"/>
          </xdr:nvSpPr>
          <xdr:spPr>
            <a:xfrm>
              <a:off x="5676440" y="1373812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3" name="TextBox 62">
              <a:extLst>
                <a:ext uri="{FF2B5EF4-FFF2-40B4-BE49-F238E27FC236}">
                  <a16:creationId xmlns:a16="http://schemas.microsoft.com/office/drawing/2014/main" id="{00000000-0008-0000-0200-00003F000000}"/>
                </a:ext>
              </a:extLst>
            </xdr:cNvPr>
            <xdr:cNvSpPr txBox="1"/>
          </xdr:nvSpPr>
          <xdr:spPr>
            <a:xfrm>
              <a:off x="5676440" y="1373812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629726</xdr:colOff>
      <xdr:row>44</xdr:row>
      <xdr:rowOff>72820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TextBox 63">
              <a:extLst>
                <a:ext uri="{FF2B5EF4-FFF2-40B4-BE49-F238E27FC236}">
                  <a16:creationId xmlns:a16="http://schemas.microsoft.com/office/drawing/2014/main" id="{00000000-0008-0000-0200-000040000000}"/>
                </a:ext>
              </a:extLst>
            </xdr:cNvPr>
            <xdr:cNvSpPr txBox="1"/>
          </xdr:nvSpPr>
          <xdr:spPr>
            <a:xfrm>
              <a:off x="5246278" y="1434495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4" name="TextBox 63">
              <a:extLst>
                <a:ext uri="{FF2B5EF4-FFF2-40B4-BE49-F238E27FC236}">
                  <a16:creationId xmlns:a16="http://schemas.microsoft.com/office/drawing/2014/main" id="{2F4A323F-C732-4998-A814-F3163BABC4D6}"/>
                </a:ext>
              </a:extLst>
            </xdr:cNvPr>
            <xdr:cNvSpPr txBox="1"/>
          </xdr:nvSpPr>
          <xdr:spPr>
            <a:xfrm>
              <a:off x="5246278" y="14344957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414644</xdr:colOff>
      <xdr:row>43</xdr:row>
      <xdr:rowOff>72820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00000000-0008-0000-0200-000041000000}"/>
                </a:ext>
              </a:extLst>
            </xdr:cNvPr>
            <xdr:cNvSpPr txBox="1"/>
          </xdr:nvSpPr>
          <xdr:spPr>
            <a:xfrm>
              <a:off x="2980249" y="1403769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071C4CB7-EA66-4445-A07F-3112E061A1DD}"/>
                </a:ext>
              </a:extLst>
            </xdr:cNvPr>
            <xdr:cNvSpPr txBox="1"/>
          </xdr:nvSpPr>
          <xdr:spPr>
            <a:xfrm>
              <a:off x="2980249" y="14037699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15210</xdr:colOff>
      <xdr:row>47</xdr:row>
      <xdr:rowOff>65139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TextBox 65">
              <a:extLst>
                <a:ext uri="{FF2B5EF4-FFF2-40B4-BE49-F238E27FC236}">
                  <a16:creationId xmlns:a16="http://schemas.microsoft.com/office/drawing/2014/main" id="{00000000-0008-0000-0200-000042000000}"/>
                </a:ext>
              </a:extLst>
            </xdr:cNvPr>
            <xdr:cNvSpPr txBox="1"/>
          </xdr:nvSpPr>
          <xdr:spPr>
            <a:xfrm>
              <a:off x="529867" y="152590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6" name="TextBox 65">
              <a:extLst>
                <a:ext uri="{FF2B5EF4-FFF2-40B4-BE49-F238E27FC236}">
                  <a16:creationId xmlns:a16="http://schemas.microsoft.com/office/drawing/2014/main" id="{4E52E0E8-F70A-43DA-9AEE-31173C8EB749}"/>
                </a:ext>
              </a:extLst>
            </xdr:cNvPr>
            <xdr:cNvSpPr txBox="1"/>
          </xdr:nvSpPr>
          <xdr:spPr>
            <a:xfrm>
              <a:off x="529867" y="152590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468414</xdr:colOff>
      <xdr:row>35</xdr:row>
      <xdr:rowOff>65137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724" name="TextBox 30723">
              <a:extLst>
                <a:ext uri="{FF2B5EF4-FFF2-40B4-BE49-F238E27FC236}">
                  <a16:creationId xmlns:a16="http://schemas.microsoft.com/office/drawing/2014/main" id="{00000000-0008-0000-0200-000004780000}"/>
                </a:ext>
              </a:extLst>
            </xdr:cNvPr>
            <xdr:cNvSpPr txBox="1"/>
          </xdr:nvSpPr>
          <xdr:spPr>
            <a:xfrm>
              <a:off x="3717668" y="1157195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0724" name="TextBox 30723">
              <a:extLst>
                <a:ext uri="{FF2B5EF4-FFF2-40B4-BE49-F238E27FC236}">
                  <a16:creationId xmlns:a16="http://schemas.microsoft.com/office/drawing/2014/main" id="{60F91777-70D8-48DA-B10A-E7D7557A4E85}"/>
                </a:ext>
              </a:extLst>
            </xdr:cNvPr>
            <xdr:cNvSpPr txBox="1"/>
          </xdr:nvSpPr>
          <xdr:spPr>
            <a:xfrm>
              <a:off x="3717668" y="1157195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529867</xdr:colOff>
      <xdr:row>37</xdr:row>
      <xdr:rowOff>72820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TextBox 68">
              <a:extLst>
                <a:ext uri="{FF2B5EF4-FFF2-40B4-BE49-F238E27FC236}">
                  <a16:creationId xmlns:a16="http://schemas.microsoft.com/office/drawing/2014/main" id="{00000000-0008-0000-0200-000045000000}"/>
                </a:ext>
              </a:extLst>
            </xdr:cNvPr>
            <xdr:cNvSpPr txBox="1"/>
          </xdr:nvSpPr>
          <xdr:spPr>
            <a:xfrm>
              <a:off x="3779121" y="1250140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9" name="TextBox 68">
              <a:extLst>
                <a:ext uri="{FF2B5EF4-FFF2-40B4-BE49-F238E27FC236}">
                  <a16:creationId xmlns:a16="http://schemas.microsoft.com/office/drawing/2014/main" id="{00000000-0008-0000-0200-000045000000}"/>
                </a:ext>
              </a:extLst>
            </xdr:cNvPr>
            <xdr:cNvSpPr txBox="1"/>
          </xdr:nvSpPr>
          <xdr:spPr>
            <a:xfrm>
              <a:off x="3779121" y="1250140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15208</xdr:colOff>
      <xdr:row>40</xdr:row>
      <xdr:rowOff>72820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TextBox 69">
              <a:extLst>
                <a:ext uri="{FF2B5EF4-FFF2-40B4-BE49-F238E27FC236}">
                  <a16:creationId xmlns:a16="http://schemas.microsoft.com/office/drawing/2014/main" id="{00000000-0008-0000-0200-000046000000}"/>
                </a:ext>
              </a:extLst>
            </xdr:cNvPr>
            <xdr:cNvSpPr txBox="1"/>
          </xdr:nvSpPr>
          <xdr:spPr>
            <a:xfrm>
              <a:off x="2580813" y="1342318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0" name="TextBox 69">
              <a:extLst>
                <a:ext uri="{FF2B5EF4-FFF2-40B4-BE49-F238E27FC236}">
                  <a16:creationId xmlns:a16="http://schemas.microsoft.com/office/drawing/2014/main" id="{00000000-0008-0000-0200-000046000000}"/>
                </a:ext>
              </a:extLst>
            </xdr:cNvPr>
            <xdr:cNvSpPr txBox="1"/>
          </xdr:nvSpPr>
          <xdr:spPr>
            <a:xfrm>
              <a:off x="2580813" y="1342318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537546</xdr:colOff>
      <xdr:row>41</xdr:row>
      <xdr:rowOff>65138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TextBox 70">
              <a:extLst>
                <a:ext uri="{FF2B5EF4-FFF2-40B4-BE49-F238E27FC236}">
                  <a16:creationId xmlns:a16="http://schemas.microsoft.com/office/drawing/2014/main" id="{00000000-0008-0000-0200-000047000000}"/>
                </a:ext>
              </a:extLst>
            </xdr:cNvPr>
            <xdr:cNvSpPr txBox="1"/>
          </xdr:nvSpPr>
          <xdr:spPr>
            <a:xfrm>
              <a:off x="5837748" y="1372275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1" name="TextBox 70">
              <a:extLst>
                <a:ext uri="{FF2B5EF4-FFF2-40B4-BE49-F238E27FC236}">
                  <a16:creationId xmlns:a16="http://schemas.microsoft.com/office/drawing/2014/main" id="{00000000-0008-0000-0200-000047000000}"/>
                </a:ext>
              </a:extLst>
            </xdr:cNvPr>
            <xdr:cNvSpPr txBox="1"/>
          </xdr:nvSpPr>
          <xdr:spPr>
            <a:xfrm>
              <a:off x="5837748" y="1372275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560591</xdr:colOff>
      <xdr:row>43</xdr:row>
      <xdr:rowOff>65137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TextBox 71">
              <a:extLst>
                <a:ext uri="{FF2B5EF4-FFF2-40B4-BE49-F238E27FC236}">
                  <a16:creationId xmlns:a16="http://schemas.microsoft.com/office/drawing/2014/main" id="{00000000-0008-0000-0200-000048000000}"/>
                </a:ext>
              </a:extLst>
            </xdr:cNvPr>
            <xdr:cNvSpPr txBox="1"/>
          </xdr:nvSpPr>
          <xdr:spPr>
            <a:xfrm>
              <a:off x="3126196" y="1403001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2" name="TextBox 71">
              <a:extLst>
                <a:ext uri="{FF2B5EF4-FFF2-40B4-BE49-F238E27FC236}">
                  <a16:creationId xmlns:a16="http://schemas.microsoft.com/office/drawing/2014/main" id="{F8D5A4CC-4EE8-427A-8253-9B2717A6E402}"/>
                </a:ext>
              </a:extLst>
            </xdr:cNvPr>
            <xdr:cNvSpPr txBox="1"/>
          </xdr:nvSpPr>
          <xdr:spPr>
            <a:xfrm>
              <a:off x="3126196" y="1403001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76659</xdr:colOff>
      <xdr:row>44</xdr:row>
      <xdr:rowOff>80501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TextBox 72">
              <a:extLst>
                <a:ext uri="{FF2B5EF4-FFF2-40B4-BE49-F238E27FC236}">
                  <a16:creationId xmlns:a16="http://schemas.microsoft.com/office/drawing/2014/main" id="{00000000-0008-0000-0200-000049000000}"/>
                </a:ext>
              </a:extLst>
            </xdr:cNvPr>
            <xdr:cNvSpPr txBox="1"/>
          </xdr:nvSpPr>
          <xdr:spPr>
            <a:xfrm>
              <a:off x="5376861" y="1435263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3" name="TextBox 72">
              <a:extLst>
                <a:ext uri="{FF2B5EF4-FFF2-40B4-BE49-F238E27FC236}">
                  <a16:creationId xmlns:a16="http://schemas.microsoft.com/office/drawing/2014/main" id="{0F3CA871-4A71-4903-8D32-B90912575456}"/>
                </a:ext>
              </a:extLst>
            </xdr:cNvPr>
            <xdr:cNvSpPr txBox="1"/>
          </xdr:nvSpPr>
          <xdr:spPr>
            <a:xfrm>
              <a:off x="5376861" y="1435263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138112</xdr:colOff>
      <xdr:row>47</xdr:row>
      <xdr:rowOff>80500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TextBox 73">
              <a:extLst>
                <a:ext uri="{FF2B5EF4-FFF2-40B4-BE49-F238E27FC236}">
                  <a16:creationId xmlns:a16="http://schemas.microsoft.com/office/drawing/2014/main" id="{00000000-0008-0000-0200-00004A000000}"/>
                </a:ext>
              </a:extLst>
            </xdr:cNvPr>
            <xdr:cNvSpPr txBox="1"/>
          </xdr:nvSpPr>
          <xdr:spPr>
            <a:xfrm>
              <a:off x="652769" y="1527441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4" name="TextBox 73">
              <a:extLst>
                <a:ext uri="{FF2B5EF4-FFF2-40B4-BE49-F238E27FC236}">
                  <a16:creationId xmlns:a16="http://schemas.microsoft.com/office/drawing/2014/main" id="{CE85D176-FEF0-472D-8914-A09BF101E787}"/>
                </a:ext>
              </a:extLst>
            </xdr:cNvPr>
            <xdr:cNvSpPr txBox="1"/>
          </xdr:nvSpPr>
          <xdr:spPr>
            <a:xfrm>
              <a:off x="652769" y="1527441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168837</xdr:colOff>
      <xdr:row>50</xdr:row>
      <xdr:rowOff>49774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TextBox 74">
              <a:extLst>
                <a:ext uri="{FF2B5EF4-FFF2-40B4-BE49-F238E27FC236}">
                  <a16:creationId xmlns:a16="http://schemas.microsoft.com/office/drawing/2014/main" id="{00000000-0008-0000-0200-00004B000000}"/>
                </a:ext>
              </a:extLst>
            </xdr:cNvPr>
            <xdr:cNvSpPr txBox="1"/>
          </xdr:nvSpPr>
          <xdr:spPr>
            <a:xfrm>
              <a:off x="3418091" y="1616545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5" name="TextBox 74">
              <a:extLst>
                <a:ext uri="{FF2B5EF4-FFF2-40B4-BE49-F238E27FC236}">
                  <a16:creationId xmlns:a16="http://schemas.microsoft.com/office/drawing/2014/main" id="{AD3C3F58-073C-442A-9553-76B8EC86BBEB}"/>
                </a:ext>
              </a:extLst>
            </xdr:cNvPr>
            <xdr:cNvSpPr txBox="1"/>
          </xdr:nvSpPr>
          <xdr:spPr>
            <a:xfrm>
              <a:off x="3418091" y="1616545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353192</xdr:colOff>
      <xdr:row>47</xdr:row>
      <xdr:rowOff>61452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TextBox 75">
              <a:extLst>
                <a:ext uri="{FF2B5EF4-FFF2-40B4-BE49-F238E27FC236}">
                  <a16:creationId xmlns:a16="http://schemas.microsoft.com/office/drawing/2014/main" id="{00000000-0008-0000-0200-00004C000000}"/>
                </a:ext>
              </a:extLst>
            </xdr:cNvPr>
            <xdr:cNvSpPr txBox="1"/>
          </xdr:nvSpPr>
          <xdr:spPr>
            <a:xfrm>
              <a:off x="5653394" y="1525536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6" name="TextBox 75">
              <a:extLst>
                <a:ext uri="{FF2B5EF4-FFF2-40B4-BE49-F238E27FC236}">
                  <a16:creationId xmlns:a16="http://schemas.microsoft.com/office/drawing/2014/main" id="{EDF7B4F5-ADD9-45D1-8796-75CAEE549748}"/>
                </a:ext>
              </a:extLst>
            </xdr:cNvPr>
            <xdr:cNvSpPr txBox="1"/>
          </xdr:nvSpPr>
          <xdr:spPr>
            <a:xfrm>
              <a:off x="5653394" y="15255363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38253</xdr:colOff>
      <xdr:row>50</xdr:row>
      <xdr:rowOff>57457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TextBox 77">
              <a:extLst>
                <a:ext uri="{FF2B5EF4-FFF2-40B4-BE49-F238E27FC236}">
                  <a16:creationId xmlns:a16="http://schemas.microsoft.com/office/drawing/2014/main" id="{00000000-0008-0000-0200-00004E000000}"/>
                </a:ext>
              </a:extLst>
            </xdr:cNvPr>
            <xdr:cNvSpPr txBox="1"/>
          </xdr:nvSpPr>
          <xdr:spPr>
            <a:xfrm>
              <a:off x="3287507" y="1617314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78" name="TextBox 77">
              <a:extLst>
                <a:ext uri="{FF2B5EF4-FFF2-40B4-BE49-F238E27FC236}">
                  <a16:creationId xmlns:a16="http://schemas.microsoft.com/office/drawing/2014/main" id="{CC3E855C-D238-4879-8BC0-7778C5D4F748}"/>
                </a:ext>
              </a:extLst>
            </xdr:cNvPr>
            <xdr:cNvSpPr txBox="1"/>
          </xdr:nvSpPr>
          <xdr:spPr>
            <a:xfrm>
              <a:off x="3287507" y="16173142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12</xdr:col>
      <xdr:colOff>191882</xdr:colOff>
      <xdr:row>43</xdr:row>
      <xdr:rowOff>72819</xdr:rowOff>
    </xdr:from>
    <xdr:ext cx="65" cy="170239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8564664" y="14037698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368557</xdr:colOff>
      <xdr:row>68</xdr:row>
      <xdr:rowOff>72821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TextBox 79">
              <a:extLst>
                <a:ext uri="{FF2B5EF4-FFF2-40B4-BE49-F238E27FC236}">
                  <a16:creationId xmlns:a16="http://schemas.microsoft.com/office/drawing/2014/main" id="{00000000-0008-0000-0200-000050000000}"/>
                </a:ext>
              </a:extLst>
            </xdr:cNvPr>
            <xdr:cNvSpPr txBox="1"/>
          </xdr:nvSpPr>
          <xdr:spPr>
            <a:xfrm>
              <a:off x="2934162" y="2110463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80" name="TextBox 79">
              <a:extLst>
                <a:ext uri="{FF2B5EF4-FFF2-40B4-BE49-F238E27FC236}">
                  <a16:creationId xmlns:a16="http://schemas.microsoft.com/office/drawing/2014/main" id="{00000000-0008-0000-0200-000050000000}"/>
                </a:ext>
              </a:extLst>
            </xdr:cNvPr>
            <xdr:cNvSpPr txBox="1"/>
          </xdr:nvSpPr>
          <xdr:spPr>
            <a:xfrm>
              <a:off x="2934162" y="2110463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537548</xdr:colOff>
      <xdr:row>68</xdr:row>
      <xdr:rowOff>80500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TextBox 80">
              <a:extLst>
                <a:ext uri="{FF2B5EF4-FFF2-40B4-BE49-F238E27FC236}">
                  <a16:creationId xmlns:a16="http://schemas.microsoft.com/office/drawing/2014/main" id="{00000000-0008-0000-0200-000051000000}"/>
                </a:ext>
              </a:extLst>
            </xdr:cNvPr>
            <xdr:cNvSpPr txBox="1"/>
          </xdr:nvSpPr>
          <xdr:spPr>
            <a:xfrm>
              <a:off x="3103153" y="2111231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81" name="TextBox 80">
              <a:extLst>
                <a:ext uri="{FF2B5EF4-FFF2-40B4-BE49-F238E27FC236}">
                  <a16:creationId xmlns:a16="http://schemas.microsoft.com/office/drawing/2014/main" id="{00000000-0008-0000-0200-000051000000}"/>
                </a:ext>
              </a:extLst>
            </xdr:cNvPr>
            <xdr:cNvSpPr txBox="1"/>
          </xdr:nvSpPr>
          <xdr:spPr>
            <a:xfrm>
              <a:off x="3103153" y="2111231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12</xdr:col>
      <xdr:colOff>191882</xdr:colOff>
      <xdr:row>45</xdr:row>
      <xdr:rowOff>72819</xdr:rowOff>
    </xdr:from>
    <xdr:ext cx="65" cy="17023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8564664" y="14652214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499140</xdr:colOff>
      <xdr:row>47</xdr:row>
      <xdr:rowOff>69133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TextBox 84">
              <a:extLst>
                <a:ext uri="{FF2B5EF4-FFF2-40B4-BE49-F238E27FC236}">
                  <a16:creationId xmlns:a16="http://schemas.microsoft.com/office/drawing/2014/main" id="{00000000-0008-0000-0200-000055000000}"/>
                </a:ext>
              </a:extLst>
            </xdr:cNvPr>
            <xdr:cNvSpPr txBox="1"/>
          </xdr:nvSpPr>
          <xdr:spPr>
            <a:xfrm>
              <a:off x="5799342" y="1526304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85" name="TextBox 84">
              <a:extLst>
                <a:ext uri="{FF2B5EF4-FFF2-40B4-BE49-F238E27FC236}">
                  <a16:creationId xmlns:a16="http://schemas.microsoft.com/office/drawing/2014/main" id="{2724DE3B-2598-4086-90F8-54D703CF82D8}"/>
                </a:ext>
              </a:extLst>
            </xdr:cNvPr>
            <xdr:cNvSpPr txBox="1"/>
          </xdr:nvSpPr>
          <xdr:spPr>
            <a:xfrm>
              <a:off x="5799342" y="15263044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107386</xdr:colOff>
      <xdr:row>71</xdr:row>
      <xdr:rowOff>80501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7" name="TextBox 86">
              <a:extLst>
                <a:ext uri="{FF2B5EF4-FFF2-40B4-BE49-F238E27FC236}">
                  <a16:creationId xmlns:a16="http://schemas.microsoft.com/office/drawing/2014/main" id="{00000000-0008-0000-0200-000057000000}"/>
                </a:ext>
              </a:extLst>
            </xdr:cNvPr>
            <xdr:cNvSpPr txBox="1"/>
          </xdr:nvSpPr>
          <xdr:spPr>
            <a:xfrm>
              <a:off x="2672991" y="2141957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87" name="TextBox 86">
              <a:extLst>
                <a:ext uri="{FF2B5EF4-FFF2-40B4-BE49-F238E27FC236}">
                  <a16:creationId xmlns:a16="http://schemas.microsoft.com/office/drawing/2014/main" id="{BB67381C-132C-491B-B484-9B9FB7A463F4}"/>
                </a:ext>
              </a:extLst>
            </xdr:cNvPr>
            <xdr:cNvSpPr txBox="1"/>
          </xdr:nvSpPr>
          <xdr:spPr>
            <a:xfrm>
              <a:off x="2672991" y="2141957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268696</xdr:colOff>
      <xdr:row>71</xdr:row>
      <xdr:rowOff>80500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8" name="TextBox 87">
              <a:extLst>
                <a:ext uri="{FF2B5EF4-FFF2-40B4-BE49-F238E27FC236}">
                  <a16:creationId xmlns:a16="http://schemas.microsoft.com/office/drawing/2014/main" id="{00000000-0008-0000-0200-000058000000}"/>
                </a:ext>
              </a:extLst>
            </xdr:cNvPr>
            <xdr:cNvSpPr txBox="1"/>
          </xdr:nvSpPr>
          <xdr:spPr>
            <a:xfrm>
              <a:off x="2834301" y="2141957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88" name="TextBox 87">
              <a:extLst>
                <a:ext uri="{FF2B5EF4-FFF2-40B4-BE49-F238E27FC236}">
                  <a16:creationId xmlns:a16="http://schemas.microsoft.com/office/drawing/2014/main" id="{7E2B434B-CD5C-45C6-95C4-1DB02C8BDAF6}"/>
                </a:ext>
              </a:extLst>
            </xdr:cNvPr>
            <xdr:cNvSpPr txBox="1"/>
          </xdr:nvSpPr>
          <xdr:spPr>
            <a:xfrm>
              <a:off x="2834301" y="21419573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629725</xdr:colOff>
      <xdr:row>73</xdr:row>
      <xdr:rowOff>80501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9" name="TextBox 88">
              <a:extLst>
                <a:ext uri="{FF2B5EF4-FFF2-40B4-BE49-F238E27FC236}">
                  <a16:creationId xmlns:a16="http://schemas.microsoft.com/office/drawing/2014/main" id="{00000000-0008-0000-0200-000059000000}"/>
                </a:ext>
              </a:extLst>
            </xdr:cNvPr>
            <xdr:cNvSpPr txBox="1"/>
          </xdr:nvSpPr>
          <xdr:spPr>
            <a:xfrm>
              <a:off x="2511681" y="2234134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89" name="TextBox 88">
              <a:extLst>
                <a:ext uri="{FF2B5EF4-FFF2-40B4-BE49-F238E27FC236}">
                  <a16:creationId xmlns:a16="http://schemas.microsoft.com/office/drawing/2014/main" id="{00000000-0008-0000-0200-000059000000}"/>
                </a:ext>
              </a:extLst>
            </xdr:cNvPr>
            <xdr:cNvSpPr txBox="1"/>
          </xdr:nvSpPr>
          <xdr:spPr>
            <a:xfrm>
              <a:off x="2511681" y="2234134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76660</xdr:colOff>
      <xdr:row>73</xdr:row>
      <xdr:rowOff>72818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0" name="TextBox 89">
              <a:extLst>
                <a:ext uri="{FF2B5EF4-FFF2-40B4-BE49-F238E27FC236}">
                  <a16:creationId xmlns:a16="http://schemas.microsoft.com/office/drawing/2014/main" id="{00000000-0008-0000-0200-00005A000000}"/>
                </a:ext>
              </a:extLst>
            </xdr:cNvPr>
            <xdr:cNvSpPr txBox="1"/>
          </xdr:nvSpPr>
          <xdr:spPr>
            <a:xfrm>
              <a:off x="2642265" y="2233366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90" name="TextBox 89">
              <a:extLst>
                <a:ext uri="{FF2B5EF4-FFF2-40B4-BE49-F238E27FC236}">
                  <a16:creationId xmlns:a16="http://schemas.microsoft.com/office/drawing/2014/main" id="{00000000-0008-0000-0200-00005A000000}"/>
                </a:ext>
              </a:extLst>
            </xdr:cNvPr>
            <xdr:cNvSpPr txBox="1"/>
          </xdr:nvSpPr>
          <xdr:spPr>
            <a:xfrm>
              <a:off x="2642265" y="2233366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53616</xdr:colOff>
      <xdr:row>76</xdr:row>
      <xdr:rowOff>72819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1" name="TextBox 90">
              <a:extLst>
                <a:ext uri="{FF2B5EF4-FFF2-40B4-BE49-F238E27FC236}">
                  <a16:creationId xmlns:a16="http://schemas.microsoft.com/office/drawing/2014/main" id="{00000000-0008-0000-0200-00005B000000}"/>
                </a:ext>
              </a:extLst>
            </xdr:cNvPr>
            <xdr:cNvSpPr txBox="1"/>
          </xdr:nvSpPr>
          <xdr:spPr>
            <a:xfrm>
              <a:off x="568273" y="2325544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91" name="TextBox 90">
              <a:extLst>
                <a:ext uri="{FF2B5EF4-FFF2-40B4-BE49-F238E27FC236}">
                  <a16:creationId xmlns:a16="http://schemas.microsoft.com/office/drawing/2014/main" id="{00000000-0008-0000-0200-00005B000000}"/>
                </a:ext>
              </a:extLst>
            </xdr:cNvPr>
            <xdr:cNvSpPr txBox="1"/>
          </xdr:nvSpPr>
          <xdr:spPr>
            <a:xfrm>
              <a:off x="568273" y="2325544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207246</xdr:colOff>
      <xdr:row>76</xdr:row>
      <xdr:rowOff>80500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2" name="TextBox 91">
              <a:extLst>
                <a:ext uri="{FF2B5EF4-FFF2-40B4-BE49-F238E27FC236}">
                  <a16:creationId xmlns:a16="http://schemas.microsoft.com/office/drawing/2014/main" id="{00000000-0008-0000-0200-00005C000000}"/>
                </a:ext>
              </a:extLst>
            </xdr:cNvPr>
            <xdr:cNvSpPr txBox="1"/>
          </xdr:nvSpPr>
          <xdr:spPr>
            <a:xfrm>
              <a:off x="721903" y="2326312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92" name="TextBox 91">
              <a:extLst>
                <a:ext uri="{FF2B5EF4-FFF2-40B4-BE49-F238E27FC236}">
                  <a16:creationId xmlns:a16="http://schemas.microsoft.com/office/drawing/2014/main" id="{00000000-0008-0000-0200-00005C000000}"/>
                </a:ext>
              </a:extLst>
            </xdr:cNvPr>
            <xdr:cNvSpPr txBox="1"/>
          </xdr:nvSpPr>
          <xdr:spPr>
            <a:xfrm>
              <a:off x="721903" y="2326312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422326</xdr:colOff>
      <xdr:row>81</xdr:row>
      <xdr:rowOff>72819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3" name="TextBox 92">
              <a:extLst>
                <a:ext uri="{FF2B5EF4-FFF2-40B4-BE49-F238E27FC236}">
                  <a16:creationId xmlns:a16="http://schemas.microsoft.com/office/drawing/2014/main" id="{00000000-0008-0000-0200-00005D000000}"/>
                </a:ext>
              </a:extLst>
            </xdr:cNvPr>
            <xdr:cNvSpPr txBox="1"/>
          </xdr:nvSpPr>
          <xdr:spPr>
            <a:xfrm>
              <a:off x="5038878" y="2571350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93" name="TextBox 92">
              <a:extLst>
                <a:ext uri="{FF2B5EF4-FFF2-40B4-BE49-F238E27FC236}">
                  <a16:creationId xmlns:a16="http://schemas.microsoft.com/office/drawing/2014/main" id="{00000000-0008-0000-0200-00005D000000}"/>
                </a:ext>
              </a:extLst>
            </xdr:cNvPr>
            <xdr:cNvSpPr txBox="1"/>
          </xdr:nvSpPr>
          <xdr:spPr>
            <a:xfrm>
              <a:off x="5038878" y="2571350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568273</xdr:colOff>
      <xdr:row>81</xdr:row>
      <xdr:rowOff>80500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4" name="TextBox 93">
              <a:extLst>
                <a:ext uri="{FF2B5EF4-FFF2-40B4-BE49-F238E27FC236}">
                  <a16:creationId xmlns:a16="http://schemas.microsoft.com/office/drawing/2014/main" id="{00000000-0008-0000-0200-00005E000000}"/>
                </a:ext>
              </a:extLst>
            </xdr:cNvPr>
            <xdr:cNvSpPr txBox="1"/>
          </xdr:nvSpPr>
          <xdr:spPr>
            <a:xfrm>
              <a:off x="5184825" y="2572118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94" name="TextBox 93">
              <a:extLst>
                <a:ext uri="{FF2B5EF4-FFF2-40B4-BE49-F238E27FC236}">
                  <a16:creationId xmlns:a16="http://schemas.microsoft.com/office/drawing/2014/main" id="{00000000-0008-0000-0200-00005E000000}"/>
                </a:ext>
              </a:extLst>
            </xdr:cNvPr>
            <xdr:cNvSpPr txBox="1"/>
          </xdr:nvSpPr>
          <xdr:spPr>
            <a:xfrm>
              <a:off x="5184825" y="2572118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645087</xdr:colOff>
      <xdr:row>84</xdr:row>
      <xdr:rowOff>80501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5" name="TextBox 94">
              <a:extLst>
                <a:ext uri="{FF2B5EF4-FFF2-40B4-BE49-F238E27FC236}">
                  <a16:creationId xmlns:a16="http://schemas.microsoft.com/office/drawing/2014/main" id="{00000000-0008-0000-0200-00005F000000}"/>
                </a:ext>
              </a:extLst>
            </xdr:cNvPr>
            <xdr:cNvSpPr txBox="1"/>
          </xdr:nvSpPr>
          <xdr:spPr>
            <a:xfrm>
              <a:off x="4577990" y="2541392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95" name="TextBox 94">
              <a:extLst>
                <a:ext uri="{FF2B5EF4-FFF2-40B4-BE49-F238E27FC236}">
                  <a16:creationId xmlns:a16="http://schemas.microsoft.com/office/drawing/2014/main" id="{00000000-0008-0000-0200-00005F000000}"/>
                </a:ext>
              </a:extLst>
            </xdr:cNvPr>
            <xdr:cNvSpPr txBox="1"/>
          </xdr:nvSpPr>
          <xdr:spPr>
            <a:xfrm>
              <a:off x="4577990" y="2541392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568274</xdr:colOff>
      <xdr:row>88</xdr:row>
      <xdr:rowOff>80499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6" name="TextBox 95">
              <a:extLst>
                <a:ext uri="{FF2B5EF4-FFF2-40B4-BE49-F238E27FC236}">
                  <a16:creationId xmlns:a16="http://schemas.microsoft.com/office/drawing/2014/main" id="{00000000-0008-0000-0200-000060000000}"/>
                </a:ext>
              </a:extLst>
            </xdr:cNvPr>
            <xdr:cNvSpPr txBox="1"/>
          </xdr:nvSpPr>
          <xdr:spPr>
            <a:xfrm>
              <a:off x="5868476" y="2787199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96" name="TextBox 95">
              <a:extLst>
                <a:ext uri="{FF2B5EF4-FFF2-40B4-BE49-F238E27FC236}">
                  <a16:creationId xmlns:a16="http://schemas.microsoft.com/office/drawing/2014/main" id="{00000000-0008-0000-0200-000060000000}"/>
                </a:ext>
              </a:extLst>
            </xdr:cNvPr>
            <xdr:cNvSpPr txBox="1"/>
          </xdr:nvSpPr>
          <xdr:spPr>
            <a:xfrm>
              <a:off x="5868476" y="27871991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575956</xdr:colOff>
      <xdr:row>79</xdr:row>
      <xdr:rowOff>72821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7" name="TextBox 96">
              <a:extLst>
                <a:ext uri="{FF2B5EF4-FFF2-40B4-BE49-F238E27FC236}">
                  <a16:creationId xmlns:a16="http://schemas.microsoft.com/office/drawing/2014/main" id="{00000000-0008-0000-0200-000061000000}"/>
                </a:ext>
              </a:extLst>
            </xdr:cNvPr>
            <xdr:cNvSpPr txBox="1"/>
          </xdr:nvSpPr>
          <xdr:spPr>
            <a:xfrm>
              <a:off x="4508859" y="2509899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97" name="TextBox 96">
              <a:extLst>
                <a:ext uri="{FF2B5EF4-FFF2-40B4-BE49-F238E27FC236}">
                  <a16:creationId xmlns:a16="http://schemas.microsoft.com/office/drawing/2014/main" id="{00000000-0008-0000-0200-000061000000}"/>
                </a:ext>
              </a:extLst>
            </xdr:cNvPr>
            <xdr:cNvSpPr txBox="1"/>
          </xdr:nvSpPr>
          <xdr:spPr>
            <a:xfrm>
              <a:off x="4508859" y="2509899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53616</xdr:colOff>
      <xdr:row>79</xdr:row>
      <xdr:rowOff>72819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8" name="TextBox 97">
              <a:extLst>
                <a:ext uri="{FF2B5EF4-FFF2-40B4-BE49-F238E27FC236}">
                  <a16:creationId xmlns:a16="http://schemas.microsoft.com/office/drawing/2014/main" id="{00000000-0008-0000-0200-000062000000}"/>
                </a:ext>
              </a:extLst>
            </xdr:cNvPr>
            <xdr:cNvSpPr txBox="1"/>
          </xdr:nvSpPr>
          <xdr:spPr>
            <a:xfrm>
              <a:off x="4670168" y="2509898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98" name="TextBox 97">
              <a:extLst>
                <a:ext uri="{FF2B5EF4-FFF2-40B4-BE49-F238E27FC236}">
                  <a16:creationId xmlns:a16="http://schemas.microsoft.com/office/drawing/2014/main" id="{00000000-0008-0000-0200-000062000000}"/>
                </a:ext>
              </a:extLst>
            </xdr:cNvPr>
            <xdr:cNvSpPr txBox="1"/>
          </xdr:nvSpPr>
          <xdr:spPr>
            <a:xfrm>
              <a:off x="4670168" y="25098988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391599</xdr:colOff>
      <xdr:row>88</xdr:row>
      <xdr:rowOff>88184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9" name="TextBox 98">
              <a:extLst>
                <a:ext uri="{FF2B5EF4-FFF2-40B4-BE49-F238E27FC236}">
                  <a16:creationId xmlns:a16="http://schemas.microsoft.com/office/drawing/2014/main" id="{00000000-0008-0000-0200-000063000000}"/>
                </a:ext>
              </a:extLst>
            </xdr:cNvPr>
            <xdr:cNvSpPr txBox="1"/>
          </xdr:nvSpPr>
          <xdr:spPr>
            <a:xfrm>
              <a:off x="5691801" y="2787967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99" name="TextBox 98">
              <a:extLst>
                <a:ext uri="{FF2B5EF4-FFF2-40B4-BE49-F238E27FC236}">
                  <a16:creationId xmlns:a16="http://schemas.microsoft.com/office/drawing/2014/main" id="{00000000-0008-0000-0200-000063000000}"/>
                </a:ext>
              </a:extLst>
            </xdr:cNvPr>
            <xdr:cNvSpPr txBox="1"/>
          </xdr:nvSpPr>
          <xdr:spPr>
            <a:xfrm>
              <a:off x="5691801" y="2787967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337829</xdr:colOff>
      <xdr:row>87</xdr:row>
      <xdr:rowOff>72820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0" name="TextBox 99">
              <a:extLst>
                <a:ext uri="{FF2B5EF4-FFF2-40B4-BE49-F238E27FC236}">
                  <a16:creationId xmlns:a16="http://schemas.microsoft.com/office/drawing/2014/main" id="{00000000-0008-0000-0200-000064000000}"/>
                </a:ext>
              </a:extLst>
            </xdr:cNvPr>
            <xdr:cNvSpPr txBox="1"/>
          </xdr:nvSpPr>
          <xdr:spPr>
            <a:xfrm>
              <a:off x="2903434" y="2632802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00" name="TextBox 99">
              <a:extLst>
                <a:ext uri="{FF2B5EF4-FFF2-40B4-BE49-F238E27FC236}">
                  <a16:creationId xmlns:a16="http://schemas.microsoft.com/office/drawing/2014/main" id="{00000000-0008-0000-0200-000064000000}"/>
                </a:ext>
              </a:extLst>
            </xdr:cNvPr>
            <xdr:cNvSpPr txBox="1"/>
          </xdr:nvSpPr>
          <xdr:spPr>
            <a:xfrm>
              <a:off x="2903434" y="2632802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237971</xdr:colOff>
      <xdr:row>87</xdr:row>
      <xdr:rowOff>80504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1" name="TextBox 100">
              <a:extLst>
                <a:ext uri="{FF2B5EF4-FFF2-40B4-BE49-F238E27FC236}">
                  <a16:creationId xmlns:a16="http://schemas.microsoft.com/office/drawing/2014/main" id="{00000000-0008-0000-0200-000065000000}"/>
                </a:ext>
              </a:extLst>
            </xdr:cNvPr>
            <xdr:cNvSpPr txBox="1"/>
          </xdr:nvSpPr>
          <xdr:spPr>
            <a:xfrm>
              <a:off x="2803576" y="2633570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01" name="TextBox 100">
              <a:extLst>
                <a:ext uri="{FF2B5EF4-FFF2-40B4-BE49-F238E27FC236}">
                  <a16:creationId xmlns:a16="http://schemas.microsoft.com/office/drawing/2014/main" id="{00000000-0008-0000-0200-000065000000}"/>
                </a:ext>
              </a:extLst>
            </xdr:cNvPr>
            <xdr:cNvSpPr txBox="1"/>
          </xdr:nvSpPr>
          <xdr:spPr>
            <a:xfrm>
              <a:off x="2803576" y="26335706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522184</xdr:colOff>
      <xdr:row>85</xdr:row>
      <xdr:rowOff>80501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2" name="TextBox 101">
              <a:extLst>
                <a:ext uri="{FF2B5EF4-FFF2-40B4-BE49-F238E27FC236}">
                  <a16:creationId xmlns:a16="http://schemas.microsoft.com/office/drawing/2014/main" id="{00000000-0008-0000-0200-000066000000}"/>
                </a:ext>
              </a:extLst>
            </xdr:cNvPr>
            <xdr:cNvSpPr txBox="1"/>
          </xdr:nvSpPr>
          <xdr:spPr>
            <a:xfrm>
              <a:off x="4455087" y="2572118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02" name="TextBox 101">
              <a:extLst>
                <a:ext uri="{FF2B5EF4-FFF2-40B4-BE49-F238E27FC236}">
                  <a16:creationId xmlns:a16="http://schemas.microsoft.com/office/drawing/2014/main" id="{00000000-0008-0000-0200-000066000000}"/>
                </a:ext>
              </a:extLst>
            </xdr:cNvPr>
            <xdr:cNvSpPr txBox="1"/>
          </xdr:nvSpPr>
          <xdr:spPr>
            <a:xfrm>
              <a:off x="4455087" y="25721186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6</xdr:col>
      <xdr:colOff>376237</xdr:colOff>
      <xdr:row>85</xdr:row>
      <xdr:rowOff>72820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3" name="TextBox 102">
              <a:extLst>
                <a:ext uri="{FF2B5EF4-FFF2-40B4-BE49-F238E27FC236}">
                  <a16:creationId xmlns:a16="http://schemas.microsoft.com/office/drawing/2014/main" id="{00000000-0008-0000-0200-000067000000}"/>
                </a:ext>
              </a:extLst>
            </xdr:cNvPr>
            <xdr:cNvSpPr txBox="1"/>
          </xdr:nvSpPr>
          <xdr:spPr>
            <a:xfrm>
              <a:off x="4309140" y="2571350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03" name="TextBox 102">
              <a:extLst>
                <a:ext uri="{FF2B5EF4-FFF2-40B4-BE49-F238E27FC236}">
                  <a16:creationId xmlns:a16="http://schemas.microsoft.com/office/drawing/2014/main" id="{00000000-0008-0000-0200-000067000000}"/>
                </a:ext>
              </a:extLst>
            </xdr:cNvPr>
            <xdr:cNvSpPr txBox="1"/>
          </xdr:nvSpPr>
          <xdr:spPr>
            <a:xfrm>
              <a:off x="4309140" y="2571350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115067</xdr:colOff>
      <xdr:row>84</xdr:row>
      <xdr:rowOff>72820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4" name="TextBox 103">
              <a:extLst>
                <a:ext uri="{FF2B5EF4-FFF2-40B4-BE49-F238E27FC236}">
                  <a16:creationId xmlns:a16="http://schemas.microsoft.com/office/drawing/2014/main" id="{00000000-0008-0000-0200-000068000000}"/>
                </a:ext>
              </a:extLst>
            </xdr:cNvPr>
            <xdr:cNvSpPr txBox="1"/>
          </xdr:nvSpPr>
          <xdr:spPr>
            <a:xfrm>
              <a:off x="4731619" y="2540624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04" name="TextBox 103">
              <a:extLst>
                <a:ext uri="{FF2B5EF4-FFF2-40B4-BE49-F238E27FC236}">
                  <a16:creationId xmlns:a16="http://schemas.microsoft.com/office/drawing/2014/main" id="{00000000-0008-0000-0200-000068000000}"/>
                </a:ext>
              </a:extLst>
            </xdr:cNvPr>
            <xdr:cNvSpPr txBox="1"/>
          </xdr:nvSpPr>
          <xdr:spPr>
            <a:xfrm>
              <a:off x="4731619" y="25406247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253334</xdr:colOff>
      <xdr:row>17</xdr:row>
      <xdr:rowOff>61452</xdr:rowOff>
    </xdr:from>
    <xdr:ext cx="70684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4869886" y="5115847"/>
              <a:ext cx="70684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4869886" y="5115847"/>
              <a:ext cx="70684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399280</xdr:colOff>
      <xdr:row>17</xdr:row>
      <xdr:rowOff>80503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5015832" y="513489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5015832" y="513489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145793</xdr:colOff>
      <xdr:row>38</xdr:row>
      <xdr:rowOff>72820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027749" y="1250140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7324F7A4-E87C-43F1-B819-36AD95EE3357}"/>
                </a:ext>
              </a:extLst>
            </xdr:cNvPr>
            <xdr:cNvSpPr txBox="1"/>
          </xdr:nvSpPr>
          <xdr:spPr>
            <a:xfrm>
              <a:off x="2027749" y="1250140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7526</xdr:colOff>
      <xdr:row>38</xdr:row>
      <xdr:rowOff>72819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1889482" y="1250140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E737139-FF4A-4FAE-A38C-BF2E5700D54E}"/>
                </a:ext>
              </a:extLst>
            </xdr:cNvPr>
            <xdr:cNvSpPr txBox="1"/>
          </xdr:nvSpPr>
          <xdr:spPr>
            <a:xfrm>
              <a:off x="1889482" y="12501408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437688</xdr:colOff>
      <xdr:row>70</xdr:row>
      <xdr:rowOff>65137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3003293" y="2109695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3C3F5256-5930-4986-B6B4-A8675FC75B37}"/>
                </a:ext>
              </a:extLst>
            </xdr:cNvPr>
            <xdr:cNvSpPr txBox="1"/>
          </xdr:nvSpPr>
          <xdr:spPr>
            <a:xfrm>
              <a:off x="3003293" y="21096952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337829</xdr:colOff>
      <xdr:row>70</xdr:row>
      <xdr:rowOff>72819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2903434" y="2110463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BD1F3B12-0E05-4A7B-9471-31099E035C5B}"/>
                </a:ext>
              </a:extLst>
            </xdr:cNvPr>
            <xdr:cNvSpPr txBox="1"/>
          </xdr:nvSpPr>
          <xdr:spPr>
            <a:xfrm>
              <a:off x="2903434" y="21104634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48</xdr:row>
          <xdr:rowOff>104775</xdr:rowOff>
        </xdr:from>
        <xdr:to>
          <xdr:col>5</xdr:col>
          <xdr:colOff>371475</xdr:colOff>
          <xdr:row>48</xdr:row>
          <xdr:rowOff>219075</xdr:rowOff>
        </xdr:to>
        <xdr:sp macro="" textlink="">
          <xdr:nvSpPr>
            <xdr:cNvPr id="32769" name="Object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3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48</xdr:row>
          <xdr:rowOff>104775</xdr:rowOff>
        </xdr:from>
        <xdr:to>
          <xdr:col>5</xdr:col>
          <xdr:colOff>371475</xdr:colOff>
          <xdr:row>48</xdr:row>
          <xdr:rowOff>219075</xdr:rowOff>
        </xdr:to>
        <xdr:sp macro="" textlink="">
          <xdr:nvSpPr>
            <xdr:cNvPr id="32770" name="Object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03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300037</xdr:colOff>
      <xdr:row>9</xdr:row>
      <xdr:rowOff>47625</xdr:rowOff>
    </xdr:from>
    <xdr:ext cx="65" cy="170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396287" y="29527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300037</xdr:colOff>
      <xdr:row>10</xdr:row>
      <xdr:rowOff>47625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8396287" y="3257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300037</xdr:colOff>
      <xdr:row>11</xdr:row>
      <xdr:rowOff>47625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396287" y="35718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300037</xdr:colOff>
      <xdr:row>12</xdr:row>
      <xdr:rowOff>47625</xdr:rowOff>
    </xdr:from>
    <xdr:ext cx="65" cy="1702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396287" y="38862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2281237</xdr:colOff>
      <xdr:row>55</xdr:row>
      <xdr:rowOff>47625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2890837" y="170021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2890837" y="170021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2</xdr:col>
      <xdr:colOff>42862</xdr:colOff>
      <xdr:row>57</xdr:row>
      <xdr:rowOff>66675</xdr:rowOff>
    </xdr:from>
    <xdr:ext cx="137282" cy="1790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652462" y="17630775"/>
              <a:ext cx="137282" cy="1790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th-TH" sz="11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</m:oMath>
              </a14:m>
              <a:r>
                <a:rPr lang="en-US" sz="1100"/>
                <a:t> </a:t>
              </a:r>
              <a:endParaRPr lang="th-TH" sz="11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652462" y="17630775"/>
              <a:ext cx="137282" cy="1790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en-US" sz="1100"/>
                <a:t> 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404812</xdr:colOff>
      <xdr:row>57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SpPr txBox="1"/>
          </xdr:nvSpPr>
          <xdr:spPr>
            <a:xfrm>
              <a:off x="4748212" y="176307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SpPr txBox="1"/>
          </xdr:nvSpPr>
          <xdr:spPr>
            <a:xfrm>
              <a:off x="4748212" y="176307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185737</xdr:colOff>
      <xdr:row>9</xdr:row>
      <xdr:rowOff>57150</xdr:rowOff>
    </xdr:from>
    <xdr:ext cx="65" cy="170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967787" y="29622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185737</xdr:colOff>
      <xdr:row>10</xdr:row>
      <xdr:rowOff>57150</xdr:rowOff>
    </xdr:from>
    <xdr:ext cx="65" cy="17023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8967787" y="3267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185737</xdr:colOff>
      <xdr:row>11</xdr:row>
      <xdr:rowOff>57150</xdr:rowOff>
    </xdr:from>
    <xdr:ext cx="65" cy="17023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8967787" y="3581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185737</xdr:colOff>
      <xdr:row>13</xdr:row>
      <xdr:rowOff>57150</xdr:rowOff>
    </xdr:from>
    <xdr:ext cx="65" cy="17023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8967787" y="42005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2157412</xdr:colOff>
      <xdr:row>55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300-000012000000}"/>
                </a:ext>
              </a:extLst>
            </xdr:cNvPr>
            <xdr:cNvSpPr txBox="1"/>
          </xdr:nvSpPr>
          <xdr:spPr>
            <a:xfrm>
              <a:off x="2767012" y="170211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300-000012000000}"/>
                </a:ext>
              </a:extLst>
            </xdr:cNvPr>
            <xdr:cNvSpPr txBox="1"/>
          </xdr:nvSpPr>
          <xdr:spPr>
            <a:xfrm>
              <a:off x="2767012" y="170211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</xdr:col>
      <xdr:colOff>119063</xdr:colOff>
      <xdr:row>57</xdr:row>
      <xdr:rowOff>76200</xdr:rowOff>
    </xdr:from>
    <xdr:ext cx="9048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300-000013000000}"/>
                </a:ext>
              </a:extLst>
            </xdr:cNvPr>
            <xdr:cNvSpPr txBox="1"/>
          </xdr:nvSpPr>
          <xdr:spPr>
            <a:xfrm>
              <a:off x="490538" y="17640300"/>
              <a:ext cx="9048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300-000013000000}"/>
                </a:ext>
              </a:extLst>
            </xdr:cNvPr>
            <xdr:cNvSpPr txBox="1"/>
          </xdr:nvSpPr>
          <xdr:spPr>
            <a:xfrm>
              <a:off x="490538" y="17640300"/>
              <a:ext cx="9048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5</xdr:col>
      <xdr:colOff>280987</xdr:colOff>
      <xdr:row>57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300-000014000000}"/>
                </a:ext>
              </a:extLst>
            </xdr:cNvPr>
            <xdr:cNvSpPr txBox="1"/>
          </xdr:nvSpPr>
          <xdr:spPr>
            <a:xfrm>
              <a:off x="4624387" y="176403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300-000014000000}"/>
                </a:ext>
              </a:extLst>
            </xdr:cNvPr>
            <xdr:cNvSpPr txBox="1"/>
          </xdr:nvSpPr>
          <xdr:spPr>
            <a:xfrm>
              <a:off x="4624387" y="176403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352425</xdr:colOff>
          <xdr:row>5</xdr:row>
          <xdr:rowOff>104775</xdr:rowOff>
        </xdr:from>
        <xdr:to>
          <xdr:col>5</xdr:col>
          <xdr:colOff>533400</xdr:colOff>
          <xdr:row>5</xdr:row>
          <xdr:rowOff>257175</xdr:rowOff>
        </xdr:to>
        <xdr:sp macro="" textlink="">
          <xdr:nvSpPr>
            <xdr:cNvPr id="25624" name="Object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4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133350</xdr:colOff>
      <xdr:row>15</xdr:row>
      <xdr:rowOff>13512</xdr:rowOff>
    </xdr:from>
    <xdr:ext cx="600076" cy="17248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 rot="10800000" flipH="1" flipV="1">
          <a:off x="7829550" y="4366437"/>
          <a:ext cx="600076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509587</xdr:colOff>
      <xdr:row>15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3452812" y="44862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3452812" y="44862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466725</xdr:colOff>
      <xdr:row>12</xdr:row>
      <xdr:rowOff>67708</xdr:rowOff>
    </xdr:from>
    <xdr:ext cx="966787" cy="17248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 flipH="1" flipV="1">
          <a:off x="7477125" y="3277633"/>
          <a:ext cx="966787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10</xdr:col>
      <xdr:colOff>490537</xdr:colOff>
      <xdr:row>12</xdr:row>
      <xdr:rowOff>171450</xdr:rowOff>
    </xdr:from>
    <xdr:ext cx="65" cy="17023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8872537" y="3676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466725</xdr:colOff>
      <xdr:row>13</xdr:row>
      <xdr:rowOff>67708</xdr:rowOff>
    </xdr:from>
    <xdr:ext cx="966787" cy="172483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 flipH="1" flipV="1">
          <a:off x="7477125" y="3277633"/>
          <a:ext cx="966787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661987</xdr:colOff>
      <xdr:row>17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SpPr txBox="1"/>
          </xdr:nvSpPr>
          <xdr:spPr>
            <a:xfrm>
              <a:off x="2433637" y="50863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SpPr txBox="1"/>
          </xdr:nvSpPr>
          <xdr:spPr>
            <a:xfrm>
              <a:off x="2433637" y="50863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371474</xdr:colOff>
      <xdr:row>14</xdr:row>
      <xdr:rowOff>67707</xdr:rowOff>
    </xdr:from>
    <xdr:ext cx="1062037" cy="146581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 flipH="1" flipV="1">
          <a:off x="7381874" y="4115832"/>
          <a:ext cx="1062037" cy="14658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242887</xdr:colOff>
      <xdr:row>18</xdr:row>
      <xdr:rowOff>76200</xdr:rowOff>
    </xdr:from>
    <xdr:ext cx="154529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SpPr txBox="1"/>
          </xdr:nvSpPr>
          <xdr:spPr>
            <a:xfrm>
              <a:off x="1328737" y="5410200"/>
              <a:ext cx="154529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SpPr txBox="1"/>
          </xdr:nvSpPr>
          <xdr:spPr>
            <a:xfrm>
              <a:off x="1328737" y="5410200"/>
              <a:ext cx="154529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𝑥 </a:t>
              </a:r>
              <a:r>
                <a:rPr lang="th-TH" sz="1100" b="0" i="0">
                  <a:latin typeface="Cambria Math" panose="02040503050406030204" pitchFamily="18" charset="0"/>
                </a:rPr>
                <a:t>)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261937</xdr:colOff>
      <xdr:row>15</xdr:row>
      <xdr:rowOff>47625</xdr:rowOff>
    </xdr:from>
    <xdr:ext cx="65" cy="17023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7272337" y="44005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466725</xdr:colOff>
      <xdr:row>16</xdr:row>
      <xdr:rowOff>67708</xdr:rowOff>
    </xdr:from>
    <xdr:ext cx="966787" cy="172483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 flipH="1" flipV="1">
          <a:off x="7477125" y="3277633"/>
          <a:ext cx="966787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466725</xdr:colOff>
      <xdr:row>17</xdr:row>
      <xdr:rowOff>67708</xdr:rowOff>
    </xdr:from>
    <xdr:ext cx="966787" cy="172483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 flipH="1" flipV="1">
          <a:off x="7477125" y="3277633"/>
          <a:ext cx="966787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178077</xdr:colOff>
      <xdr:row>16</xdr:row>
      <xdr:rowOff>280156</xdr:rowOff>
    </xdr:from>
    <xdr:ext cx="172483" cy="96678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 rot="18715115" flipH="1" flipV="1">
          <a:off x="7477125" y="5335033"/>
          <a:ext cx="966787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261937</xdr:colOff>
      <xdr:row>18</xdr:row>
      <xdr:rowOff>47625</xdr:rowOff>
    </xdr:from>
    <xdr:ext cx="65" cy="17023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7272337" y="5314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409576</xdr:colOff>
      <xdr:row>15</xdr:row>
      <xdr:rowOff>247650</xdr:rowOff>
    </xdr:from>
    <xdr:ext cx="952500" cy="172483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 rot="10800000" flipH="1" flipV="1">
          <a:off x="7419976" y="4600575"/>
          <a:ext cx="952500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466726</xdr:colOff>
      <xdr:row>16</xdr:row>
      <xdr:rowOff>257175</xdr:rowOff>
    </xdr:from>
    <xdr:ext cx="952500" cy="172483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 rot="10800000" flipH="1" flipV="1">
          <a:off x="7477126" y="4305300"/>
          <a:ext cx="952500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400050</xdr:colOff>
      <xdr:row>18</xdr:row>
      <xdr:rowOff>67448</xdr:rowOff>
    </xdr:from>
    <xdr:ext cx="266700" cy="1790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400-00001A000000}"/>
                </a:ext>
              </a:extLst>
            </xdr:cNvPr>
            <xdr:cNvSpPr txBox="1"/>
          </xdr:nvSpPr>
          <xdr:spPr>
            <a:xfrm rot="10800000" flipV="1">
              <a:off x="1485900" y="5401448"/>
              <a:ext cx="266700" cy="1790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th-TH" sz="11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</m:oMath>
              </a14:m>
              <a:r>
                <a:rPr lang="en-US" sz="1100"/>
                <a:t>   </a:t>
              </a:r>
              <a:endParaRPr lang="th-TH" sz="1100"/>
            </a:p>
          </xdr:txBody>
        </xdr:sp>
      </mc:Choice>
      <mc:Fallback xmlns="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400-00001A000000}"/>
                </a:ext>
              </a:extLst>
            </xdr:cNvPr>
            <xdr:cNvSpPr txBox="1"/>
          </xdr:nvSpPr>
          <xdr:spPr>
            <a:xfrm rot="10800000" flipV="1">
              <a:off x="1485900" y="5401448"/>
              <a:ext cx="266700" cy="1790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en-US" sz="1100"/>
                <a:t>   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466726</xdr:colOff>
      <xdr:row>18</xdr:row>
      <xdr:rowOff>257175</xdr:rowOff>
    </xdr:from>
    <xdr:ext cx="952500" cy="172483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 rot="10800000" flipH="1" flipV="1">
          <a:off x="7477126" y="4610100"/>
          <a:ext cx="952500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466726</xdr:colOff>
      <xdr:row>15</xdr:row>
      <xdr:rowOff>257175</xdr:rowOff>
    </xdr:from>
    <xdr:ext cx="952500" cy="172483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 rot="10800000" flipH="1" flipV="1">
          <a:off x="7477126" y="4610100"/>
          <a:ext cx="952500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619126</xdr:colOff>
      <xdr:row>16</xdr:row>
      <xdr:rowOff>104775</xdr:rowOff>
    </xdr:from>
    <xdr:ext cx="952500" cy="172483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 rot="10800000" flipH="1" flipV="1">
          <a:off x="7629526" y="4762500"/>
          <a:ext cx="952500" cy="1724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842962</xdr:colOff>
      <xdr:row>17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2614612" y="50863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2614612" y="50863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685800</xdr:colOff>
          <xdr:row>5</xdr:row>
          <xdr:rowOff>28575</xdr:rowOff>
        </xdr:from>
        <xdr:to>
          <xdr:col>7</xdr:col>
          <xdr:colOff>819150</xdr:colOff>
          <xdr:row>5</xdr:row>
          <xdr:rowOff>142875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5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5</xdr:row>
          <xdr:rowOff>85725</xdr:rowOff>
        </xdr:from>
        <xdr:to>
          <xdr:col>7</xdr:col>
          <xdr:colOff>390525</xdr:colOff>
          <xdr:row>5</xdr:row>
          <xdr:rowOff>200025</xdr:rowOff>
        </xdr:to>
        <xdr:sp macro="" textlink="">
          <xdr:nvSpPr>
            <xdr:cNvPr id="20482" name="Object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5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5</xdr:row>
          <xdr:rowOff>104775</xdr:rowOff>
        </xdr:from>
        <xdr:to>
          <xdr:col>5</xdr:col>
          <xdr:colOff>371475</xdr:colOff>
          <xdr:row>5</xdr:row>
          <xdr:rowOff>219075</xdr:rowOff>
        </xdr:to>
        <xdr:sp macro="" textlink="">
          <xdr:nvSpPr>
            <xdr:cNvPr id="20483" name="Object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5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314325</xdr:colOff>
          <xdr:row>5</xdr:row>
          <xdr:rowOff>104775</xdr:rowOff>
        </xdr:from>
        <xdr:to>
          <xdr:col>15</xdr:col>
          <xdr:colOff>447675</xdr:colOff>
          <xdr:row>5</xdr:row>
          <xdr:rowOff>219075</xdr:rowOff>
        </xdr:to>
        <xdr:sp macro="" textlink="">
          <xdr:nvSpPr>
            <xdr:cNvPr id="20484" name="Object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5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685800</xdr:colOff>
          <xdr:row>5</xdr:row>
          <xdr:rowOff>28575</xdr:rowOff>
        </xdr:from>
        <xdr:to>
          <xdr:col>11</xdr:col>
          <xdr:colOff>819150</xdr:colOff>
          <xdr:row>5</xdr:row>
          <xdr:rowOff>142875</xdr:rowOff>
        </xdr:to>
        <xdr:sp macro="" textlink="">
          <xdr:nvSpPr>
            <xdr:cNvPr id="20485" name="Object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5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276225</xdr:colOff>
          <xdr:row>5</xdr:row>
          <xdr:rowOff>104775</xdr:rowOff>
        </xdr:from>
        <xdr:to>
          <xdr:col>11</xdr:col>
          <xdr:colOff>409575</xdr:colOff>
          <xdr:row>5</xdr:row>
          <xdr:rowOff>219075</xdr:rowOff>
        </xdr:to>
        <xdr:sp macro="" textlink="">
          <xdr:nvSpPr>
            <xdr:cNvPr id="20486" name="Object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5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685800</xdr:colOff>
          <xdr:row>5</xdr:row>
          <xdr:rowOff>28575</xdr:rowOff>
        </xdr:from>
        <xdr:to>
          <xdr:col>13</xdr:col>
          <xdr:colOff>819150</xdr:colOff>
          <xdr:row>5</xdr:row>
          <xdr:rowOff>142875</xdr:rowOff>
        </xdr:to>
        <xdr:sp macro="" textlink="">
          <xdr:nvSpPr>
            <xdr:cNvPr id="20487" name="Object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5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5</xdr:row>
          <xdr:rowOff>85725</xdr:rowOff>
        </xdr:from>
        <xdr:to>
          <xdr:col>13</xdr:col>
          <xdr:colOff>381000</xdr:colOff>
          <xdr:row>5</xdr:row>
          <xdr:rowOff>200025</xdr:rowOff>
        </xdr:to>
        <xdr:sp macro="" textlink="">
          <xdr:nvSpPr>
            <xdr:cNvPr id="20488" name="Object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00000000-0008-0000-05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685800</xdr:colOff>
          <xdr:row>5</xdr:row>
          <xdr:rowOff>28575</xdr:rowOff>
        </xdr:from>
        <xdr:to>
          <xdr:col>9</xdr:col>
          <xdr:colOff>819150</xdr:colOff>
          <xdr:row>5</xdr:row>
          <xdr:rowOff>142875</xdr:rowOff>
        </xdr:to>
        <xdr:sp macro="" textlink="">
          <xdr:nvSpPr>
            <xdr:cNvPr id="20489" name="Object 9" hidden="1">
              <a:extLst>
                <a:ext uri="{63B3BB69-23CF-44E3-9099-C40C66FF867C}">
                  <a14:compatExt spid="_x0000_s20489"/>
                </a:ext>
                <a:ext uri="{FF2B5EF4-FFF2-40B4-BE49-F238E27FC236}">
                  <a16:creationId xmlns:a16="http://schemas.microsoft.com/office/drawing/2014/main" id="{00000000-0008-0000-0500-00000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276225</xdr:colOff>
          <xdr:row>5</xdr:row>
          <xdr:rowOff>104775</xdr:rowOff>
        </xdr:from>
        <xdr:to>
          <xdr:col>9</xdr:col>
          <xdr:colOff>409575</xdr:colOff>
          <xdr:row>5</xdr:row>
          <xdr:rowOff>219075</xdr:rowOff>
        </xdr:to>
        <xdr:sp macro="" textlink="">
          <xdr:nvSpPr>
            <xdr:cNvPr id="20490" name="Object 10" hidden="1">
              <a:extLst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id="{00000000-0008-0000-0500-00000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685800</xdr:colOff>
          <xdr:row>34</xdr:row>
          <xdr:rowOff>28575</xdr:rowOff>
        </xdr:from>
        <xdr:to>
          <xdr:col>7</xdr:col>
          <xdr:colOff>819150</xdr:colOff>
          <xdr:row>34</xdr:row>
          <xdr:rowOff>142875</xdr:rowOff>
        </xdr:to>
        <xdr:sp macro="" textlink="">
          <xdr:nvSpPr>
            <xdr:cNvPr id="20491" name="Object 11" hidden="1">
              <a:extLst>
                <a:ext uri="{63B3BB69-23CF-44E3-9099-C40C66FF867C}">
                  <a14:compatExt spid="_x0000_s20491"/>
                </a:ext>
                <a:ext uri="{FF2B5EF4-FFF2-40B4-BE49-F238E27FC236}">
                  <a16:creationId xmlns:a16="http://schemas.microsoft.com/office/drawing/2014/main" id="{00000000-0008-0000-0500-00000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34</xdr:row>
          <xdr:rowOff>85725</xdr:rowOff>
        </xdr:from>
        <xdr:to>
          <xdr:col>7</xdr:col>
          <xdr:colOff>390525</xdr:colOff>
          <xdr:row>34</xdr:row>
          <xdr:rowOff>200025</xdr:rowOff>
        </xdr:to>
        <xdr:sp macro="" textlink="">
          <xdr:nvSpPr>
            <xdr:cNvPr id="20492" name="Object 12" hidden="1">
              <a:extLst>
                <a:ext uri="{63B3BB69-23CF-44E3-9099-C40C66FF867C}">
                  <a14:compatExt spid="_x0000_s20492"/>
                </a:ext>
                <a:ext uri="{FF2B5EF4-FFF2-40B4-BE49-F238E27FC236}">
                  <a16:creationId xmlns:a16="http://schemas.microsoft.com/office/drawing/2014/main" id="{00000000-0008-0000-0500-00000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34</xdr:row>
          <xdr:rowOff>104775</xdr:rowOff>
        </xdr:from>
        <xdr:to>
          <xdr:col>5</xdr:col>
          <xdr:colOff>371475</xdr:colOff>
          <xdr:row>34</xdr:row>
          <xdr:rowOff>219075</xdr:rowOff>
        </xdr:to>
        <xdr:sp macro="" textlink="">
          <xdr:nvSpPr>
            <xdr:cNvPr id="20493" name="Object 13" hidden="1">
              <a:extLst>
                <a:ext uri="{63B3BB69-23CF-44E3-9099-C40C66FF867C}">
                  <a14:compatExt spid="_x0000_s20493"/>
                </a:ext>
                <a:ext uri="{FF2B5EF4-FFF2-40B4-BE49-F238E27FC236}">
                  <a16:creationId xmlns:a16="http://schemas.microsoft.com/office/drawing/2014/main" id="{00000000-0008-0000-0500-00000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314325</xdr:colOff>
          <xdr:row>34</xdr:row>
          <xdr:rowOff>104775</xdr:rowOff>
        </xdr:from>
        <xdr:to>
          <xdr:col>15</xdr:col>
          <xdr:colOff>447675</xdr:colOff>
          <xdr:row>34</xdr:row>
          <xdr:rowOff>219075</xdr:rowOff>
        </xdr:to>
        <xdr:sp macro="" textlink="">
          <xdr:nvSpPr>
            <xdr:cNvPr id="20494" name="Object 14" hidden="1">
              <a:extLst>
                <a:ext uri="{63B3BB69-23CF-44E3-9099-C40C66FF867C}">
                  <a14:compatExt spid="_x0000_s20494"/>
                </a:ext>
                <a:ext uri="{FF2B5EF4-FFF2-40B4-BE49-F238E27FC236}">
                  <a16:creationId xmlns:a16="http://schemas.microsoft.com/office/drawing/2014/main" id="{00000000-0008-0000-0500-00000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685800</xdr:colOff>
          <xdr:row>34</xdr:row>
          <xdr:rowOff>28575</xdr:rowOff>
        </xdr:from>
        <xdr:to>
          <xdr:col>11</xdr:col>
          <xdr:colOff>819150</xdr:colOff>
          <xdr:row>34</xdr:row>
          <xdr:rowOff>142875</xdr:rowOff>
        </xdr:to>
        <xdr:sp macro="" textlink="">
          <xdr:nvSpPr>
            <xdr:cNvPr id="20495" name="Object 15" hidden="1">
              <a:extLst>
                <a:ext uri="{63B3BB69-23CF-44E3-9099-C40C66FF867C}">
                  <a14:compatExt spid="_x0000_s20495"/>
                </a:ext>
                <a:ext uri="{FF2B5EF4-FFF2-40B4-BE49-F238E27FC236}">
                  <a16:creationId xmlns:a16="http://schemas.microsoft.com/office/drawing/2014/main" id="{00000000-0008-0000-0500-00000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276225</xdr:colOff>
          <xdr:row>34</xdr:row>
          <xdr:rowOff>104775</xdr:rowOff>
        </xdr:from>
        <xdr:to>
          <xdr:col>11</xdr:col>
          <xdr:colOff>409575</xdr:colOff>
          <xdr:row>34</xdr:row>
          <xdr:rowOff>219075</xdr:rowOff>
        </xdr:to>
        <xdr:sp macro="" textlink="">
          <xdr:nvSpPr>
            <xdr:cNvPr id="20496" name="Object 16" hidden="1">
              <a:extLst>
                <a:ext uri="{63B3BB69-23CF-44E3-9099-C40C66FF867C}">
                  <a14:compatExt spid="_x0000_s20496"/>
                </a:ext>
                <a:ext uri="{FF2B5EF4-FFF2-40B4-BE49-F238E27FC236}">
                  <a16:creationId xmlns:a16="http://schemas.microsoft.com/office/drawing/2014/main" id="{00000000-0008-0000-0500-00001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685800</xdr:colOff>
          <xdr:row>34</xdr:row>
          <xdr:rowOff>28575</xdr:rowOff>
        </xdr:from>
        <xdr:to>
          <xdr:col>13</xdr:col>
          <xdr:colOff>819150</xdr:colOff>
          <xdr:row>34</xdr:row>
          <xdr:rowOff>142875</xdr:rowOff>
        </xdr:to>
        <xdr:sp macro="" textlink="">
          <xdr:nvSpPr>
            <xdr:cNvPr id="20497" name="Object 17" hidden="1">
              <a:extLst>
                <a:ext uri="{63B3BB69-23CF-44E3-9099-C40C66FF867C}">
                  <a14:compatExt spid="_x0000_s20497"/>
                </a:ext>
                <a:ext uri="{FF2B5EF4-FFF2-40B4-BE49-F238E27FC236}">
                  <a16:creationId xmlns:a16="http://schemas.microsoft.com/office/drawing/2014/main" id="{00000000-0008-0000-0500-00001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247650</xdr:colOff>
          <xdr:row>34</xdr:row>
          <xdr:rowOff>85725</xdr:rowOff>
        </xdr:from>
        <xdr:to>
          <xdr:col>13</xdr:col>
          <xdr:colOff>381000</xdr:colOff>
          <xdr:row>34</xdr:row>
          <xdr:rowOff>200025</xdr:rowOff>
        </xdr:to>
        <xdr:sp macro="" textlink="">
          <xdr:nvSpPr>
            <xdr:cNvPr id="20498" name="Object 18" hidden="1">
              <a:extLst>
                <a:ext uri="{63B3BB69-23CF-44E3-9099-C40C66FF867C}">
                  <a14:compatExt spid="_x0000_s20498"/>
                </a:ext>
                <a:ext uri="{FF2B5EF4-FFF2-40B4-BE49-F238E27FC236}">
                  <a16:creationId xmlns:a16="http://schemas.microsoft.com/office/drawing/2014/main" id="{00000000-0008-0000-0500-00001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685800</xdr:colOff>
          <xdr:row>34</xdr:row>
          <xdr:rowOff>28575</xdr:rowOff>
        </xdr:from>
        <xdr:to>
          <xdr:col>9</xdr:col>
          <xdr:colOff>819150</xdr:colOff>
          <xdr:row>34</xdr:row>
          <xdr:rowOff>142875</xdr:rowOff>
        </xdr:to>
        <xdr:sp macro="" textlink="">
          <xdr:nvSpPr>
            <xdr:cNvPr id="20499" name="Object 19" hidden="1">
              <a:extLst>
                <a:ext uri="{63B3BB69-23CF-44E3-9099-C40C66FF867C}">
                  <a14:compatExt spid="_x0000_s20499"/>
                </a:ext>
                <a:ext uri="{FF2B5EF4-FFF2-40B4-BE49-F238E27FC236}">
                  <a16:creationId xmlns:a16="http://schemas.microsoft.com/office/drawing/2014/main" id="{00000000-0008-0000-0500-00001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276225</xdr:colOff>
          <xdr:row>34</xdr:row>
          <xdr:rowOff>104775</xdr:rowOff>
        </xdr:from>
        <xdr:to>
          <xdr:col>9</xdr:col>
          <xdr:colOff>409575</xdr:colOff>
          <xdr:row>34</xdr:row>
          <xdr:rowOff>219075</xdr:rowOff>
        </xdr:to>
        <xdr:sp macro="" textlink="">
          <xdr:nvSpPr>
            <xdr:cNvPr id="20500" name="Object 20" hidden="1">
              <a:extLst>
                <a:ext uri="{63B3BB69-23CF-44E3-9099-C40C66FF867C}">
                  <a14:compatExt spid="_x0000_s20500"/>
                </a:ext>
                <a:ext uri="{FF2B5EF4-FFF2-40B4-BE49-F238E27FC236}">
                  <a16:creationId xmlns:a16="http://schemas.microsoft.com/office/drawing/2014/main" id="{00000000-0008-0000-0500-00001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404812</xdr:colOff>
      <xdr:row>13</xdr:row>
      <xdr:rowOff>76200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6348412" y="38385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6348412" y="38385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166687</xdr:colOff>
      <xdr:row>13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6110287" y="38385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6110287" y="38385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890587</xdr:colOff>
      <xdr:row>15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500-000018000000}"/>
                </a:ext>
              </a:extLst>
            </xdr:cNvPr>
            <xdr:cNvSpPr txBox="1"/>
          </xdr:nvSpPr>
          <xdr:spPr>
            <a:xfrm>
              <a:off x="3833812" y="44386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500-000018000000}"/>
                </a:ext>
              </a:extLst>
            </xdr:cNvPr>
            <xdr:cNvSpPr txBox="1"/>
          </xdr:nvSpPr>
          <xdr:spPr>
            <a:xfrm>
              <a:off x="3833812" y="44386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728662</xdr:colOff>
      <xdr:row>15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500-000019000000}"/>
                </a:ext>
              </a:extLst>
            </xdr:cNvPr>
            <xdr:cNvSpPr txBox="1"/>
          </xdr:nvSpPr>
          <xdr:spPr>
            <a:xfrm>
              <a:off x="3671887" y="44481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500-000019000000}"/>
                </a:ext>
              </a:extLst>
            </xdr:cNvPr>
            <xdr:cNvSpPr txBox="1"/>
          </xdr:nvSpPr>
          <xdr:spPr>
            <a:xfrm>
              <a:off x="3671887" y="44481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271462</xdr:colOff>
      <xdr:row>17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500-00001A000000}"/>
                </a:ext>
              </a:extLst>
            </xdr:cNvPr>
            <xdr:cNvSpPr txBox="1"/>
          </xdr:nvSpPr>
          <xdr:spPr>
            <a:xfrm>
              <a:off x="7339012" y="50482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500-00001A000000}"/>
                </a:ext>
              </a:extLst>
            </xdr:cNvPr>
            <xdr:cNvSpPr txBox="1"/>
          </xdr:nvSpPr>
          <xdr:spPr>
            <a:xfrm>
              <a:off x="7339012" y="50482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128587</xdr:colOff>
      <xdr:row>17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500-00001B000000}"/>
                </a:ext>
              </a:extLst>
            </xdr:cNvPr>
            <xdr:cNvSpPr txBox="1"/>
          </xdr:nvSpPr>
          <xdr:spPr>
            <a:xfrm>
              <a:off x="7196137" y="50482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500-00001B000000}"/>
                </a:ext>
              </a:extLst>
            </xdr:cNvPr>
            <xdr:cNvSpPr txBox="1"/>
          </xdr:nvSpPr>
          <xdr:spPr>
            <a:xfrm>
              <a:off x="7196137" y="50482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12</xdr:col>
      <xdr:colOff>509587</xdr:colOff>
      <xdr:row>18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500-00001C000000}"/>
                </a:ext>
              </a:extLst>
            </xdr:cNvPr>
            <xdr:cNvSpPr txBox="1"/>
          </xdr:nvSpPr>
          <xdr:spPr>
            <a:xfrm>
              <a:off x="9301162" y="53530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500-00001C000000}"/>
                </a:ext>
              </a:extLst>
            </xdr:cNvPr>
            <xdr:cNvSpPr txBox="1"/>
          </xdr:nvSpPr>
          <xdr:spPr>
            <a:xfrm>
              <a:off x="9301162" y="53530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12</xdr:col>
      <xdr:colOff>395287</xdr:colOff>
      <xdr:row>18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500-00001D000000}"/>
                </a:ext>
              </a:extLst>
            </xdr:cNvPr>
            <xdr:cNvSpPr txBox="1"/>
          </xdr:nvSpPr>
          <xdr:spPr>
            <a:xfrm>
              <a:off x="9186862" y="53625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500-00001D000000}"/>
                </a:ext>
              </a:extLst>
            </xdr:cNvPr>
            <xdr:cNvSpPr txBox="1"/>
          </xdr:nvSpPr>
          <xdr:spPr>
            <a:xfrm>
              <a:off x="9186862" y="53625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252412</xdr:colOff>
      <xdr:row>19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500-00001E000000}"/>
                </a:ext>
              </a:extLst>
            </xdr:cNvPr>
            <xdr:cNvSpPr txBox="1"/>
          </xdr:nvSpPr>
          <xdr:spPr>
            <a:xfrm>
              <a:off x="7319962" y="56578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38A65D2C-B191-45D6-AE72-D2767AC3DDEF}"/>
                </a:ext>
              </a:extLst>
            </xdr:cNvPr>
            <xdr:cNvSpPr txBox="1"/>
          </xdr:nvSpPr>
          <xdr:spPr>
            <a:xfrm>
              <a:off x="7319962" y="56578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109537</xdr:colOff>
      <xdr:row>19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500-00001F000000}"/>
                </a:ext>
              </a:extLst>
            </xdr:cNvPr>
            <xdr:cNvSpPr txBox="1"/>
          </xdr:nvSpPr>
          <xdr:spPr>
            <a:xfrm>
              <a:off x="7177087" y="56673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E3A9E1F9-8335-4678-A97E-7D0711168FA7}"/>
                </a:ext>
              </a:extLst>
            </xdr:cNvPr>
            <xdr:cNvSpPr txBox="1"/>
          </xdr:nvSpPr>
          <xdr:spPr>
            <a:xfrm>
              <a:off x="7177087" y="56673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328612</xdr:colOff>
      <xdr:row>21</xdr:row>
      <xdr:rowOff>76200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00000000-0008-0000-0500-000020000000}"/>
                </a:ext>
              </a:extLst>
            </xdr:cNvPr>
            <xdr:cNvSpPr txBox="1"/>
          </xdr:nvSpPr>
          <xdr:spPr>
            <a:xfrm>
              <a:off x="2100262" y="62769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00000000-0008-0000-0500-000020000000}"/>
                </a:ext>
              </a:extLst>
            </xdr:cNvPr>
            <xdr:cNvSpPr txBox="1"/>
          </xdr:nvSpPr>
          <xdr:spPr>
            <a:xfrm>
              <a:off x="2100262" y="62769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195262</xdr:colOff>
      <xdr:row>21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500-000021000000}"/>
                </a:ext>
              </a:extLst>
            </xdr:cNvPr>
            <xdr:cNvSpPr txBox="1"/>
          </xdr:nvSpPr>
          <xdr:spPr>
            <a:xfrm>
              <a:off x="1966912" y="62769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500-000021000000}"/>
                </a:ext>
              </a:extLst>
            </xdr:cNvPr>
            <xdr:cNvSpPr txBox="1"/>
          </xdr:nvSpPr>
          <xdr:spPr>
            <a:xfrm>
              <a:off x="1966912" y="62769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1290637</xdr:colOff>
      <xdr:row>23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00000000-0008-0000-0500-000022000000}"/>
                </a:ext>
              </a:extLst>
            </xdr:cNvPr>
            <xdr:cNvSpPr txBox="1"/>
          </xdr:nvSpPr>
          <xdr:spPr>
            <a:xfrm>
              <a:off x="4233862" y="68770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876E72BC-AA53-498D-83FF-0477ADAAAAB6}"/>
                </a:ext>
              </a:extLst>
            </xdr:cNvPr>
            <xdr:cNvSpPr txBox="1"/>
          </xdr:nvSpPr>
          <xdr:spPr>
            <a:xfrm>
              <a:off x="4233862" y="68770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1062037</xdr:colOff>
      <xdr:row>23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500-000023000000}"/>
                </a:ext>
              </a:extLst>
            </xdr:cNvPr>
            <xdr:cNvSpPr txBox="1"/>
          </xdr:nvSpPr>
          <xdr:spPr>
            <a:xfrm>
              <a:off x="4005262" y="68770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500-000023000000}"/>
                </a:ext>
              </a:extLst>
            </xdr:cNvPr>
            <xdr:cNvSpPr txBox="1"/>
          </xdr:nvSpPr>
          <xdr:spPr>
            <a:xfrm>
              <a:off x="4005262" y="68770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233362</xdr:colOff>
      <xdr:row>21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00000000-0008-0000-0500-000024000000}"/>
                </a:ext>
              </a:extLst>
            </xdr:cNvPr>
            <xdr:cNvSpPr txBox="1"/>
          </xdr:nvSpPr>
          <xdr:spPr>
            <a:xfrm>
              <a:off x="7300912" y="62674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00000000-0008-0000-0500-000024000000}"/>
                </a:ext>
              </a:extLst>
            </xdr:cNvPr>
            <xdr:cNvSpPr txBox="1"/>
          </xdr:nvSpPr>
          <xdr:spPr>
            <a:xfrm>
              <a:off x="7300912" y="62674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9</xdr:col>
      <xdr:colOff>90487</xdr:colOff>
      <xdr:row>21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500-000025000000}"/>
                </a:ext>
              </a:extLst>
            </xdr:cNvPr>
            <xdr:cNvSpPr txBox="1"/>
          </xdr:nvSpPr>
          <xdr:spPr>
            <a:xfrm>
              <a:off x="7158037" y="62769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500-000025000000}"/>
                </a:ext>
              </a:extLst>
            </xdr:cNvPr>
            <xdr:cNvSpPr txBox="1"/>
          </xdr:nvSpPr>
          <xdr:spPr>
            <a:xfrm>
              <a:off x="7158037" y="62769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17</xdr:col>
      <xdr:colOff>261937</xdr:colOff>
      <xdr:row>22</xdr:row>
      <xdr:rowOff>66675</xdr:rowOff>
    </xdr:from>
    <xdr:ext cx="65" cy="170239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12482512" y="65722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18</xdr:col>
      <xdr:colOff>252412</xdr:colOff>
      <xdr:row>22</xdr:row>
      <xdr:rowOff>85725</xdr:rowOff>
    </xdr:from>
    <xdr:ext cx="65" cy="170239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/>
      </xdr:nvSpPr>
      <xdr:spPr>
        <a:xfrm>
          <a:off x="13158787" y="6591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1643062</xdr:colOff>
      <xdr:row>46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500-000028000000}"/>
                </a:ext>
              </a:extLst>
            </xdr:cNvPr>
            <xdr:cNvSpPr txBox="1"/>
          </xdr:nvSpPr>
          <xdr:spPr>
            <a:xfrm>
              <a:off x="4586287" y="130302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500-000028000000}"/>
                </a:ext>
              </a:extLst>
            </xdr:cNvPr>
            <xdr:cNvSpPr txBox="1"/>
          </xdr:nvSpPr>
          <xdr:spPr>
            <a:xfrm>
              <a:off x="4586287" y="130302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1500187</xdr:colOff>
      <xdr:row>46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00000000-0008-0000-0500-000029000000}"/>
                </a:ext>
              </a:extLst>
            </xdr:cNvPr>
            <xdr:cNvSpPr txBox="1"/>
          </xdr:nvSpPr>
          <xdr:spPr>
            <a:xfrm>
              <a:off x="4443412" y="130397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00000000-0008-0000-0500-000029000000}"/>
                </a:ext>
              </a:extLst>
            </xdr:cNvPr>
            <xdr:cNvSpPr txBox="1"/>
          </xdr:nvSpPr>
          <xdr:spPr>
            <a:xfrm>
              <a:off x="4443412" y="130397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652462</xdr:colOff>
      <xdr:row>48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00000000-0008-0000-0500-00002A000000}"/>
                </a:ext>
              </a:extLst>
            </xdr:cNvPr>
            <xdr:cNvSpPr txBox="1"/>
          </xdr:nvSpPr>
          <xdr:spPr>
            <a:xfrm>
              <a:off x="2424112" y="136493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00000000-0008-0000-0500-00002A000000}"/>
                </a:ext>
              </a:extLst>
            </xdr:cNvPr>
            <xdr:cNvSpPr txBox="1"/>
          </xdr:nvSpPr>
          <xdr:spPr>
            <a:xfrm>
              <a:off x="2424112" y="136493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3</xdr:col>
      <xdr:colOff>528637</xdr:colOff>
      <xdr:row>48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00000000-0008-0000-0500-00002B000000}"/>
                </a:ext>
              </a:extLst>
            </xdr:cNvPr>
            <xdr:cNvSpPr txBox="1"/>
          </xdr:nvSpPr>
          <xdr:spPr>
            <a:xfrm>
              <a:off x="2300287" y="136493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00000000-0008-0000-0500-00002B000000}"/>
                </a:ext>
              </a:extLst>
            </xdr:cNvPr>
            <xdr:cNvSpPr txBox="1"/>
          </xdr:nvSpPr>
          <xdr:spPr>
            <a:xfrm>
              <a:off x="2300287" y="136493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12</xdr:col>
      <xdr:colOff>456519</xdr:colOff>
      <xdr:row>50</xdr:row>
      <xdr:rowOff>80282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00000000-0008-0000-0500-00002C000000}"/>
                </a:ext>
              </a:extLst>
            </xdr:cNvPr>
            <xdr:cNvSpPr txBox="1"/>
          </xdr:nvSpPr>
          <xdr:spPr>
            <a:xfrm>
              <a:off x="9253537" y="1495288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00000000-0008-0000-0500-00002C000000}"/>
                </a:ext>
              </a:extLst>
            </xdr:cNvPr>
            <xdr:cNvSpPr txBox="1"/>
          </xdr:nvSpPr>
          <xdr:spPr>
            <a:xfrm>
              <a:off x="9253537" y="14952889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12</xdr:col>
      <xdr:colOff>307975</xdr:colOff>
      <xdr:row>50</xdr:row>
      <xdr:rowOff>80736</xdr:rowOff>
    </xdr:from>
    <xdr:ext cx="99682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500-00002D000000}"/>
                </a:ext>
              </a:extLst>
            </xdr:cNvPr>
            <xdr:cNvSpPr txBox="1"/>
          </xdr:nvSpPr>
          <xdr:spPr>
            <a:xfrm>
              <a:off x="9104993" y="14953343"/>
              <a:ext cx="99682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500-00002D000000}"/>
                </a:ext>
              </a:extLst>
            </xdr:cNvPr>
            <xdr:cNvSpPr txBox="1"/>
          </xdr:nvSpPr>
          <xdr:spPr>
            <a:xfrm>
              <a:off x="9104993" y="14953343"/>
              <a:ext cx="99682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1624012</xdr:colOff>
      <xdr:row>52</xdr:row>
      <xdr:rowOff>76200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00000000-0008-0000-0500-00002E000000}"/>
                </a:ext>
              </a:extLst>
            </xdr:cNvPr>
            <xdr:cNvSpPr txBox="1"/>
          </xdr:nvSpPr>
          <xdr:spPr>
            <a:xfrm>
              <a:off x="4567237" y="155448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00000000-0008-0000-0500-00002E000000}"/>
                </a:ext>
              </a:extLst>
            </xdr:cNvPr>
            <xdr:cNvSpPr txBox="1"/>
          </xdr:nvSpPr>
          <xdr:spPr>
            <a:xfrm>
              <a:off x="4567237" y="155448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1452562</xdr:colOff>
      <xdr:row>52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500-00002F000000}"/>
                </a:ext>
              </a:extLst>
            </xdr:cNvPr>
            <xdr:cNvSpPr txBox="1"/>
          </xdr:nvSpPr>
          <xdr:spPr>
            <a:xfrm>
              <a:off x="4395787" y="155448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500-00002F000000}"/>
                </a:ext>
              </a:extLst>
            </xdr:cNvPr>
            <xdr:cNvSpPr txBox="1"/>
          </xdr:nvSpPr>
          <xdr:spPr>
            <a:xfrm>
              <a:off x="4395787" y="155448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531812</xdr:colOff>
      <xdr:row>53</xdr:row>
      <xdr:rowOff>63500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00000000-0008-0000-0500-000030000000}"/>
                </a:ext>
              </a:extLst>
            </xdr:cNvPr>
            <xdr:cNvSpPr txBox="1"/>
          </xdr:nvSpPr>
          <xdr:spPr>
            <a:xfrm>
              <a:off x="7037387" y="158369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00000000-0008-0000-0500-000030000000}"/>
                </a:ext>
              </a:extLst>
            </xdr:cNvPr>
            <xdr:cNvSpPr txBox="1"/>
          </xdr:nvSpPr>
          <xdr:spPr>
            <a:xfrm>
              <a:off x="7037387" y="158369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8</xdr:col>
      <xdr:colOff>395287</xdr:colOff>
      <xdr:row>53</xdr:row>
      <xdr:rowOff>63500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00000000-0008-0000-0500-000031000000}"/>
                </a:ext>
              </a:extLst>
            </xdr:cNvPr>
            <xdr:cNvSpPr txBox="1"/>
          </xdr:nvSpPr>
          <xdr:spPr>
            <a:xfrm>
              <a:off x="6900862" y="158369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00000000-0008-0000-0500-000031000000}"/>
                </a:ext>
              </a:extLst>
            </xdr:cNvPr>
            <xdr:cNvSpPr txBox="1"/>
          </xdr:nvSpPr>
          <xdr:spPr>
            <a:xfrm>
              <a:off x="6900862" y="158369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1538287</xdr:colOff>
      <xdr:row>55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00000000-0008-0000-0500-000032000000}"/>
                </a:ext>
              </a:extLst>
            </xdr:cNvPr>
            <xdr:cNvSpPr txBox="1"/>
          </xdr:nvSpPr>
          <xdr:spPr>
            <a:xfrm>
              <a:off x="4481512" y="164401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00000000-0008-0000-0500-000032000000}"/>
                </a:ext>
              </a:extLst>
            </xdr:cNvPr>
            <xdr:cNvSpPr txBox="1"/>
          </xdr:nvSpPr>
          <xdr:spPr>
            <a:xfrm>
              <a:off x="4481512" y="1644015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4</xdr:col>
      <xdr:colOff>1414462</xdr:colOff>
      <xdr:row>55</xdr:row>
      <xdr:rowOff>47625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00000000-0008-0000-0500-000033000000}"/>
                </a:ext>
              </a:extLst>
            </xdr:cNvPr>
            <xdr:cNvSpPr txBox="1"/>
          </xdr:nvSpPr>
          <xdr:spPr>
            <a:xfrm>
              <a:off x="4357687" y="164306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00000000-0008-0000-0500-000033000000}"/>
                </a:ext>
              </a:extLst>
            </xdr:cNvPr>
            <xdr:cNvSpPr txBox="1"/>
          </xdr:nvSpPr>
          <xdr:spPr>
            <a:xfrm>
              <a:off x="4357687" y="164306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13</xdr:col>
      <xdr:colOff>4762</xdr:colOff>
      <xdr:row>55</xdr:row>
      <xdr:rowOff>47625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00000000-0008-0000-0500-000034000000}"/>
                </a:ext>
              </a:extLst>
            </xdr:cNvPr>
            <xdr:cNvSpPr txBox="1"/>
          </xdr:nvSpPr>
          <xdr:spPr>
            <a:xfrm>
              <a:off x="9377362" y="164306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00000000-0008-0000-0500-000034000000}"/>
                </a:ext>
              </a:extLst>
            </xdr:cNvPr>
            <xdr:cNvSpPr txBox="1"/>
          </xdr:nvSpPr>
          <xdr:spPr>
            <a:xfrm>
              <a:off x="9377362" y="164306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12</xdr:col>
      <xdr:colOff>433387</xdr:colOff>
      <xdr:row>55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00000000-0008-0000-0500-000035000000}"/>
                </a:ext>
              </a:extLst>
            </xdr:cNvPr>
            <xdr:cNvSpPr txBox="1"/>
          </xdr:nvSpPr>
          <xdr:spPr>
            <a:xfrm>
              <a:off x="9224962" y="164401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00000000-0008-0000-0500-000035000000}"/>
                </a:ext>
              </a:extLst>
            </xdr:cNvPr>
            <xdr:cNvSpPr txBox="1"/>
          </xdr:nvSpPr>
          <xdr:spPr>
            <a:xfrm>
              <a:off x="9224962" y="164401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452437</xdr:colOff>
      <xdr:row>56</xdr:row>
      <xdr:rowOff>47625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00000000-0008-0000-0500-000036000000}"/>
                </a:ext>
              </a:extLst>
            </xdr:cNvPr>
            <xdr:cNvSpPr txBox="1"/>
          </xdr:nvSpPr>
          <xdr:spPr>
            <a:xfrm>
              <a:off x="8662987" y="167259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00000000-0008-0000-0500-000036000000}"/>
                </a:ext>
              </a:extLst>
            </xdr:cNvPr>
            <xdr:cNvSpPr txBox="1"/>
          </xdr:nvSpPr>
          <xdr:spPr>
            <a:xfrm>
              <a:off x="8662987" y="16725900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325437</xdr:colOff>
      <xdr:row>56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00000000-0008-0000-0500-000037000000}"/>
                </a:ext>
              </a:extLst>
            </xdr:cNvPr>
            <xdr:cNvSpPr txBox="1"/>
          </xdr:nvSpPr>
          <xdr:spPr>
            <a:xfrm>
              <a:off x="8535987" y="167449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00000000-0008-0000-0500-000037000000}"/>
                </a:ext>
              </a:extLst>
            </xdr:cNvPr>
            <xdr:cNvSpPr txBox="1"/>
          </xdr:nvSpPr>
          <xdr:spPr>
            <a:xfrm>
              <a:off x="8535987" y="167449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395287</xdr:colOff>
      <xdr:row>57</xdr:row>
      <xdr:rowOff>47625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TextBox 55">
              <a:extLst>
                <a:ext uri="{FF2B5EF4-FFF2-40B4-BE49-F238E27FC236}">
                  <a16:creationId xmlns:a16="http://schemas.microsoft.com/office/drawing/2014/main" id="{00000000-0008-0000-0500-000038000000}"/>
                </a:ext>
              </a:extLst>
            </xdr:cNvPr>
            <xdr:cNvSpPr txBox="1"/>
          </xdr:nvSpPr>
          <xdr:spPr>
            <a:xfrm>
              <a:off x="6338887" y="170211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6" name="TextBox 55">
              <a:extLst>
                <a:ext uri="{FF2B5EF4-FFF2-40B4-BE49-F238E27FC236}">
                  <a16:creationId xmlns:a16="http://schemas.microsoft.com/office/drawing/2014/main" id="{00000000-0008-0000-0500-000038000000}"/>
                </a:ext>
              </a:extLst>
            </xdr:cNvPr>
            <xdr:cNvSpPr txBox="1"/>
          </xdr:nvSpPr>
          <xdr:spPr>
            <a:xfrm>
              <a:off x="6338887" y="170211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7</xdr:col>
      <xdr:colOff>261937</xdr:colOff>
      <xdr:row>57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TextBox 56">
              <a:extLst>
                <a:ext uri="{FF2B5EF4-FFF2-40B4-BE49-F238E27FC236}">
                  <a16:creationId xmlns:a16="http://schemas.microsoft.com/office/drawing/2014/main" id="{00000000-0008-0000-0500-000039000000}"/>
                </a:ext>
              </a:extLst>
            </xdr:cNvPr>
            <xdr:cNvSpPr txBox="1"/>
          </xdr:nvSpPr>
          <xdr:spPr>
            <a:xfrm>
              <a:off x="6205537" y="170307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7" name="TextBox 56">
              <a:extLst>
                <a:ext uri="{FF2B5EF4-FFF2-40B4-BE49-F238E27FC236}">
                  <a16:creationId xmlns:a16="http://schemas.microsoft.com/office/drawing/2014/main" id="{00000000-0008-0000-0500-000039000000}"/>
                </a:ext>
              </a:extLst>
            </xdr:cNvPr>
            <xdr:cNvSpPr txBox="1"/>
          </xdr:nvSpPr>
          <xdr:spPr>
            <a:xfrm>
              <a:off x="6205537" y="170307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385762</xdr:colOff>
      <xdr:row>49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8596312" y="146208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8596312" y="146208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461962</xdr:colOff>
      <xdr:row>47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8672512" y="140112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8672512" y="1401127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12</xdr:col>
      <xdr:colOff>33337</xdr:colOff>
      <xdr:row>47</xdr:row>
      <xdr:rowOff>66675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00000000-0008-0000-0500-00003C000000}"/>
                </a:ext>
              </a:extLst>
            </xdr:cNvPr>
            <xdr:cNvSpPr txBox="1"/>
          </xdr:nvSpPr>
          <xdr:spPr>
            <a:xfrm>
              <a:off x="8824912" y="140112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00000000-0008-0000-0500-00003C000000}"/>
                </a:ext>
              </a:extLst>
            </xdr:cNvPr>
            <xdr:cNvSpPr txBox="1"/>
          </xdr:nvSpPr>
          <xdr:spPr>
            <a:xfrm>
              <a:off x="8824912" y="1401127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233362</xdr:colOff>
      <xdr:row>49</xdr:row>
      <xdr:rowOff>76200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00000000-0008-0000-0500-00003D000000}"/>
                </a:ext>
              </a:extLst>
            </xdr:cNvPr>
            <xdr:cNvSpPr txBox="1"/>
          </xdr:nvSpPr>
          <xdr:spPr>
            <a:xfrm>
              <a:off x="8443912" y="146304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61" name="TextBox 60">
              <a:extLst>
                <a:ext uri="{FF2B5EF4-FFF2-40B4-BE49-F238E27FC236}">
                  <a16:creationId xmlns:a16="http://schemas.microsoft.com/office/drawing/2014/main" id="{00000000-0008-0000-0500-00003D000000}"/>
                </a:ext>
              </a:extLst>
            </xdr:cNvPr>
            <xdr:cNvSpPr txBox="1"/>
          </xdr:nvSpPr>
          <xdr:spPr>
            <a:xfrm>
              <a:off x="8443912" y="1463040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233362</xdr:colOff>
      <xdr:row>19</xdr:row>
      <xdr:rowOff>133350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443912" y="57245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147637</xdr:colOff>
      <xdr:row>17</xdr:row>
      <xdr:rowOff>161926</xdr:rowOff>
    </xdr:from>
    <xdr:ext cx="176213" cy="15240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7215187" y="5143501"/>
          <a:ext cx="176213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14</xdr:col>
      <xdr:colOff>166687</xdr:colOff>
      <xdr:row>14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SpPr txBox="1"/>
          </xdr:nvSpPr>
          <xdr:spPr>
            <a:xfrm>
              <a:off x="10186987" y="41243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SpPr txBox="1"/>
          </xdr:nvSpPr>
          <xdr:spPr>
            <a:xfrm>
              <a:off x="10186987" y="41243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14</xdr:col>
      <xdr:colOff>23812</xdr:colOff>
      <xdr:row>14</xdr:row>
      <xdr:rowOff>57150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SpPr txBox="1"/>
          </xdr:nvSpPr>
          <xdr:spPr>
            <a:xfrm>
              <a:off x="10044112" y="41243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SpPr txBox="1"/>
          </xdr:nvSpPr>
          <xdr:spPr>
            <a:xfrm>
              <a:off x="10044112" y="4124325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538162</xdr:colOff>
      <xdr:row>16</xdr:row>
      <xdr:rowOff>57150</xdr:rowOff>
    </xdr:from>
    <xdr:ext cx="149528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 txBox="1"/>
          </xdr:nvSpPr>
          <xdr:spPr>
            <a:xfrm>
              <a:off x="8748712" y="47339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 txBox="1"/>
          </xdr:nvSpPr>
          <xdr:spPr>
            <a:xfrm>
              <a:off x="8748712" y="4733925"/>
              <a:ext cx="149528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th-TH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endParaRPr lang="th-TH" sz="1100"/>
            </a:p>
          </xdr:txBody>
        </xdr:sp>
      </mc:Fallback>
    </mc:AlternateContent>
    <xdr:clientData/>
  </xdr:oneCellAnchor>
  <xdr:oneCellAnchor>
    <xdr:from>
      <xdr:col>11</xdr:col>
      <xdr:colOff>366712</xdr:colOff>
      <xdr:row>16</xdr:row>
      <xdr:rowOff>66675</xdr:rowOff>
    </xdr:from>
    <xdr:ext cx="123495" cy="172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SpPr txBox="1"/>
          </xdr:nvSpPr>
          <xdr:spPr>
            <a:xfrm>
              <a:off x="8577262" y="47434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</m:oMath>
                </m:oMathPara>
              </a14:m>
              <a:endParaRPr lang="th-TH" sz="11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SpPr txBox="1"/>
          </xdr:nvSpPr>
          <xdr:spPr>
            <a:xfrm>
              <a:off x="8577262" y="4743450"/>
              <a:ext cx="123495" cy="172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𝑥</a:t>
              </a:r>
              <a:r>
                <a:rPr lang="th-TH" sz="1100" b="0" i="0">
                  <a:latin typeface="Cambria Math" panose="02040503050406030204" pitchFamily="18" charset="0"/>
                </a:rPr>
                <a:t> ̅</a:t>
              </a:r>
              <a:endParaRPr lang="th-TH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3</xdr:row>
          <xdr:rowOff>123825</xdr:rowOff>
        </xdr:from>
        <xdr:to>
          <xdr:col>5</xdr:col>
          <xdr:colOff>285750</xdr:colOff>
          <xdr:row>3</xdr:row>
          <xdr:rowOff>238125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D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5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.bin"/><Relationship Id="rId13" Type="http://schemas.openxmlformats.org/officeDocument/2006/relationships/oleObject" Target="../embeddings/oleObject12.bin"/><Relationship Id="rId18" Type="http://schemas.openxmlformats.org/officeDocument/2006/relationships/oleObject" Target="../embeddings/oleObject17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20.bin"/><Relationship Id="rId7" Type="http://schemas.openxmlformats.org/officeDocument/2006/relationships/oleObject" Target="../embeddings/oleObject6.bin"/><Relationship Id="rId12" Type="http://schemas.openxmlformats.org/officeDocument/2006/relationships/oleObject" Target="../embeddings/oleObject11.bin"/><Relationship Id="rId17" Type="http://schemas.openxmlformats.org/officeDocument/2006/relationships/oleObject" Target="../embeddings/oleObject16.bin"/><Relationship Id="rId2" Type="http://schemas.openxmlformats.org/officeDocument/2006/relationships/drawing" Target="../drawings/drawing4.xml"/><Relationship Id="rId16" Type="http://schemas.openxmlformats.org/officeDocument/2006/relationships/oleObject" Target="../embeddings/oleObject15.bin"/><Relationship Id="rId20" Type="http://schemas.openxmlformats.org/officeDocument/2006/relationships/oleObject" Target="../embeddings/oleObject19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5.bin"/><Relationship Id="rId11" Type="http://schemas.openxmlformats.org/officeDocument/2006/relationships/oleObject" Target="../embeddings/oleObject10.bin"/><Relationship Id="rId24" Type="http://schemas.openxmlformats.org/officeDocument/2006/relationships/oleObject" Target="../embeddings/oleObject23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4.bin"/><Relationship Id="rId23" Type="http://schemas.openxmlformats.org/officeDocument/2006/relationships/oleObject" Target="../embeddings/oleObject22.bin"/><Relationship Id="rId10" Type="http://schemas.openxmlformats.org/officeDocument/2006/relationships/oleObject" Target="../embeddings/oleObject9.bin"/><Relationship Id="rId19" Type="http://schemas.openxmlformats.org/officeDocument/2006/relationships/oleObject" Target="../embeddings/oleObject18.bin"/><Relationship Id="rId4" Type="http://schemas.openxmlformats.org/officeDocument/2006/relationships/oleObject" Target="../embeddings/oleObject4.bin"/><Relationship Id="rId9" Type="http://schemas.openxmlformats.org/officeDocument/2006/relationships/oleObject" Target="../embeddings/oleObject8.bin"/><Relationship Id="rId14" Type="http://schemas.openxmlformats.org/officeDocument/2006/relationships/oleObject" Target="../embeddings/oleObject13.bin"/><Relationship Id="rId22" Type="http://schemas.openxmlformats.org/officeDocument/2006/relationships/oleObject" Target="../embeddings/oleObject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E132"/>
  <sheetViews>
    <sheetView topLeftCell="C1" zoomScale="60" zoomScaleNormal="60" workbookViewId="0">
      <selection activeCell="P2" sqref="P2:X30"/>
    </sheetView>
  </sheetViews>
  <sheetFormatPr defaultColWidth="12.625" defaultRowHeight="15.75" customHeight="1" x14ac:dyDescent="0.5"/>
  <cols>
    <col min="1" max="1" width="18.875" style="58" customWidth="1"/>
    <col min="2" max="2" width="9" style="58" customWidth="1"/>
    <col min="3" max="3" width="16.625" style="58" customWidth="1"/>
    <col min="4" max="4" width="15.875" style="58" customWidth="1"/>
    <col min="5" max="5" width="9.125" style="58" customWidth="1"/>
    <col min="6" max="19" width="18.875" style="58" customWidth="1"/>
    <col min="20" max="16384" width="12.625" style="58"/>
  </cols>
  <sheetData>
    <row r="1" spans="1:31" s="59" customFormat="1" ht="158.25" thickBot="1" x14ac:dyDescent="0.55000000000000004">
      <c r="A1" s="66" t="s">
        <v>7</v>
      </c>
      <c r="B1" s="66" t="s">
        <v>62</v>
      </c>
      <c r="C1" s="66" t="s">
        <v>63</v>
      </c>
      <c r="D1" s="66" t="s">
        <v>33</v>
      </c>
      <c r="E1" s="66" t="s">
        <v>34</v>
      </c>
      <c r="F1" s="66" t="s">
        <v>35</v>
      </c>
      <c r="G1" s="66" t="s">
        <v>64</v>
      </c>
      <c r="H1" s="66" t="s">
        <v>70</v>
      </c>
      <c r="I1" s="66" t="s">
        <v>71</v>
      </c>
      <c r="J1" s="66" t="s">
        <v>72</v>
      </c>
      <c r="K1" s="66" t="s">
        <v>73</v>
      </c>
      <c r="L1" s="66" t="s">
        <v>74</v>
      </c>
      <c r="M1" s="66" t="s">
        <v>75</v>
      </c>
      <c r="N1" s="66" t="s">
        <v>76</v>
      </c>
      <c r="O1" s="66" t="s">
        <v>77</v>
      </c>
      <c r="P1" s="66" t="s">
        <v>78</v>
      </c>
      <c r="Q1" s="66" t="s">
        <v>79</v>
      </c>
      <c r="R1" s="66" t="s">
        <v>80</v>
      </c>
      <c r="S1" s="66" t="s">
        <v>81</v>
      </c>
      <c r="T1" s="66" t="s">
        <v>82</v>
      </c>
      <c r="U1" s="66" t="s">
        <v>83</v>
      </c>
      <c r="V1" s="66" t="s">
        <v>84</v>
      </c>
      <c r="W1" s="66" t="s">
        <v>85</v>
      </c>
      <c r="X1" s="66" t="s">
        <v>86</v>
      </c>
      <c r="Y1" s="66" t="s">
        <v>65</v>
      </c>
      <c r="Z1" s="66"/>
      <c r="AA1" s="66"/>
      <c r="AB1" s="66"/>
      <c r="AC1" s="66"/>
      <c r="AD1" s="66"/>
      <c r="AE1" s="66"/>
    </row>
    <row r="2" spans="1:31" ht="56.25" thickBot="1" x14ac:dyDescent="0.55000000000000004">
      <c r="A2" s="65" t="s">
        <v>87</v>
      </c>
      <c r="B2" s="66" t="s">
        <v>8</v>
      </c>
      <c r="C2" s="66" t="s">
        <v>42</v>
      </c>
      <c r="D2" s="66" t="s">
        <v>22</v>
      </c>
      <c r="E2" s="66" t="s">
        <v>43</v>
      </c>
      <c r="F2" s="66" t="s">
        <v>44</v>
      </c>
      <c r="G2" s="66" t="s">
        <v>40</v>
      </c>
      <c r="H2" s="66" t="s">
        <v>45</v>
      </c>
      <c r="I2" s="66" t="s">
        <v>88</v>
      </c>
      <c r="J2" s="65">
        <v>5</v>
      </c>
      <c r="K2" s="65">
        <v>4</v>
      </c>
      <c r="L2" s="65">
        <v>6</v>
      </c>
      <c r="M2" s="65">
        <v>6</v>
      </c>
      <c r="N2" s="65">
        <v>4</v>
      </c>
      <c r="O2" s="65">
        <v>3</v>
      </c>
      <c r="P2" s="66" t="s">
        <v>23</v>
      </c>
      <c r="Q2" s="66" t="s">
        <v>23</v>
      </c>
      <c r="R2" s="66" t="s">
        <v>23</v>
      </c>
      <c r="S2" s="66" t="s">
        <v>23</v>
      </c>
      <c r="T2" s="66" t="s">
        <v>23</v>
      </c>
      <c r="U2" s="66" t="s">
        <v>23</v>
      </c>
      <c r="V2" s="66" t="s">
        <v>23</v>
      </c>
      <c r="W2" s="66" t="s">
        <v>23</v>
      </c>
      <c r="X2" s="66" t="s">
        <v>23</v>
      </c>
      <c r="Y2" s="66"/>
      <c r="Z2" s="66"/>
      <c r="AA2" s="66"/>
      <c r="AB2" s="66"/>
      <c r="AC2" s="66"/>
      <c r="AD2" s="66"/>
      <c r="AE2" s="66"/>
    </row>
    <row r="3" spans="1:31" ht="56.25" thickBot="1" x14ac:dyDescent="0.55000000000000004">
      <c r="A3" s="65" t="s">
        <v>89</v>
      </c>
      <c r="B3" s="66" t="s">
        <v>8</v>
      </c>
      <c r="C3" s="66" t="s">
        <v>42</v>
      </c>
      <c r="D3" s="66" t="s">
        <v>29</v>
      </c>
      <c r="E3" s="66" t="s">
        <v>43</v>
      </c>
      <c r="F3" s="66" t="s">
        <v>46</v>
      </c>
      <c r="G3" s="66" t="s">
        <v>38</v>
      </c>
      <c r="H3" s="66" t="s">
        <v>45</v>
      </c>
      <c r="I3" s="66" t="s">
        <v>90</v>
      </c>
      <c r="J3" s="65">
        <v>1</v>
      </c>
      <c r="K3" s="65">
        <v>5</v>
      </c>
      <c r="L3" s="65">
        <v>2</v>
      </c>
      <c r="M3" s="65">
        <v>3</v>
      </c>
      <c r="N3" s="65">
        <v>4</v>
      </c>
      <c r="O3" s="65">
        <v>6</v>
      </c>
      <c r="P3" s="66" t="s">
        <v>23</v>
      </c>
      <c r="Q3" s="66" t="s">
        <v>23</v>
      </c>
      <c r="R3" s="66" t="s">
        <v>23</v>
      </c>
      <c r="S3" s="66" t="s">
        <v>23</v>
      </c>
      <c r="T3" s="66" t="s">
        <v>23</v>
      </c>
      <c r="U3" s="66" t="s">
        <v>23</v>
      </c>
      <c r="V3" s="66" t="s">
        <v>23</v>
      </c>
      <c r="W3" s="66" t="s">
        <v>23</v>
      </c>
      <c r="X3" s="66" t="s">
        <v>23</v>
      </c>
      <c r="Y3" s="66"/>
      <c r="Z3" s="66"/>
      <c r="AA3" s="66"/>
      <c r="AB3" s="66"/>
      <c r="AC3" s="66"/>
      <c r="AD3" s="66"/>
      <c r="AE3" s="66"/>
    </row>
    <row r="4" spans="1:31" ht="22.5" thickBot="1" x14ac:dyDescent="0.55000000000000004">
      <c r="A4" s="65" t="s">
        <v>91</v>
      </c>
      <c r="B4" s="66" t="s">
        <v>12</v>
      </c>
      <c r="C4" s="66" t="s">
        <v>42</v>
      </c>
      <c r="D4" s="66" t="s">
        <v>29</v>
      </c>
      <c r="E4" s="66" t="s">
        <v>48</v>
      </c>
      <c r="F4" s="66" t="s">
        <v>49</v>
      </c>
      <c r="G4" s="66" t="s">
        <v>40</v>
      </c>
      <c r="H4" s="66" t="s">
        <v>45</v>
      </c>
      <c r="I4" s="66" t="s">
        <v>92</v>
      </c>
      <c r="J4" s="65">
        <v>1</v>
      </c>
      <c r="K4" s="65">
        <v>3</v>
      </c>
      <c r="L4" s="65">
        <v>2</v>
      </c>
      <c r="M4" s="65">
        <v>5</v>
      </c>
      <c r="N4" s="65">
        <v>4</v>
      </c>
      <c r="O4" s="65">
        <v>6</v>
      </c>
      <c r="P4" s="66" t="s">
        <v>26</v>
      </c>
      <c r="Q4" s="66" t="s">
        <v>26</v>
      </c>
      <c r="R4" s="66" t="s">
        <v>26</v>
      </c>
      <c r="S4" s="66" t="s">
        <v>26</v>
      </c>
      <c r="T4" s="66" t="s">
        <v>26</v>
      </c>
      <c r="U4" s="66" t="s">
        <v>26</v>
      </c>
      <c r="V4" s="66" t="s">
        <v>26</v>
      </c>
      <c r="W4" s="66" t="s">
        <v>26</v>
      </c>
      <c r="X4" s="66" t="s">
        <v>26</v>
      </c>
      <c r="Y4" s="66"/>
      <c r="Z4" s="66"/>
      <c r="AA4" s="66"/>
      <c r="AB4" s="66"/>
      <c r="AC4" s="66"/>
      <c r="AD4" s="66"/>
      <c r="AE4" s="66"/>
    </row>
    <row r="5" spans="1:31" ht="43.5" thickBot="1" x14ac:dyDescent="0.55000000000000004">
      <c r="A5" s="65" t="s">
        <v>93</v>
      </c>
      <c r="B5" s="66" t="s">
        <v>8</v>
      </c>
      <c r="C5" s="66" t="s">
        <v>13</v>
      </c>
      <c r="D5" s="66" t="s">
        <v>30</v>
      </c>
      <c r="E5" s="66" t="s">
        <v>14</v>
      </c>
      <c r="F5" s="66" t="s">
        <v>49</v>
      </c>
      <c r="G5" s="66" t="s">
        <v>38</v>
      </c>
      <c r="H5" s="66" t="s">
        <v>45</v>
      </c>
      <c r="I5" s="66" t="s">
        <v>94</v>
      </c>
      <c r="J5" s="65">
        <v>4</v>
      </c>
      <c r="K5" s="65">
        <v>4</v>
      </c>
      <c r="L5" s="65">
        <v>4</v>
      </c>
      <c r="M5" s="65">
        <v>4</v>
      </c>
      <c r="N5" s="65">
        <v>3</v>
      </c>
      <c r="O5" s="65">
        <v>3</v>
      </c>
      <c r="P5" s="66" t="s">
        <v>26</v>
      </c>
      <c r="Q5" s="66" t="s">
        <v>26</v>
      </c>
      <c r="R5" s="66" t="s">
        <v>26</v>
      </c>
      <c r="S5" s="66" t="s">
        <v>26</v>
      </c>
      <c r="T5" s="66" t="s">
        <v>26</v>
      </c>
      <c r="U5" s="66" t="s">
        <v>26</v>
      </c>
      <c r="V5" s="66" t="s">
        <v>26</v>
      </c>
      <c r="W5" s="66" t="s">
        <v>26</v>
      </c>
      <c r="X5" s="66" t="s">
        <v>26</v>
      </c>
      <c r="Y5" s="66"/>
      <c r="Z5" s="66"/>
      <c r="AA5" s="66"/>
      <c r="AB5" s="66"/>
      <c r="AC5" s="66"/>
      <c r="AD5" s="66"/>
      <c r="AE5" s="66"/>
    </row>
    <row r="6" spans="1:31" ht="56.25" thickBot="1" x14ac:dyDescent="0.55000000000000004">
      <c r="A6" s="65" t="s">
        <v>95</v>
      </c>
      <c r="B6" s="66" t="s">
        <v>8</v>
      </c>
      <c r="C6" s="66" t="s">
        <v>42</v>
      </c>
      <c r="D6" s="66" t="s">
        <v>29</v>
      </c>
      <c r="E6" s="66" t="s">
        <v>43</v>
      </c>
      <c r="F6" s="66" t="s">
        <v>46</v>
      </c>
      <c r="G6" s="66" t="s">
        <v>38</v>
      </c>
      <c r="H6" s="66" t="s">
        <v>45</v>
      </c>
      <c r="I6" s="66" t="s">
        <v>88</v>
      </c>
      <c r="J6" s="65">
        <v>1</v>
      </c>
      <c r="K6" s="65">
        <v>6</v>
      </c>
      <c r="L6" s="65">
        <v>2</v>
      </c>
      <c r="M6" s="65">
        <v>3</v>
      </c>
      <c r="N6" s="65">
        <v>4</v>
      </c>
      <c r="O6" s="65">
        <v>5</v>
      </c>
      <c r="P6" s="66" t="s">
        <v>23</v>
      </c>
      <c r="Q6" s="66" t="s">
        <v>23</v>
      </c>
      <c r="R6" s="66" t="s">
        <v>23</v>
      </c>
      <c r="S6" s="66" t="s">
        <v>23</v>
      </c>
      <c r="T6" s="66" t="s">
        <v>23</v>
      </c>
      <c r="U6" s="66" t="s">
        <v>23</v>
      </c>
      <c r="V6" s="66" t="s">
        <v>23</v>
      </c>
      <c r="W6" s="66" t="s">
        <v>26</v>
      </c>
      <c r="X6" s="66" t="s">
        <v>26</v>
      </c>
      <c r="Y6" s="66"/>
      <c r="Z6" s="66"/>
      <c r="AA6" s="66"/>
      <c r="AB6" s="66"/>
      <c r="AC6" s="66"/>
      <c r="AD6" s="66"/>
      <c r="AE6" s="66"/>
    </row>
    <row r="7" spans="1:31" ht="43.5" thickBot="1" x14ac:dyDescent="0.55000000000000004">
      <c r="A7" s="65" t="s">
        <v>96</v>
      </c>
      <c r="B7" s="66"/>
      <c r="C7" s="66" t="s">
        <v>42</v>
      </c>
      <c r="D7" s="66" t="s">
        <v>22</v>
      </c>
      <c r="E7" s="66" t="s">
        <v>43</v>
      </c>
      <c r="F7" s="66" t="s">
        <v>44</v>
      </c>
      <c r="G7" s="66" t="s">
        <v>50</v>
      </c>
      <c r="H7" s="66" t="s">
        <v>45</v>
      </c>
      <c r="I7" s="66" t="s">
        <v>97</v>
      </c>
      <c r="J7" s="65">
        <v>1</v>
      </c>
      <c r="K7" s="65">
        <v>2</v>
      </c>
      <c r="L7" s="65">
        <v>3</v>
      </c>
      <c r="M7" s="65">
        <v>4</v>
      </c>
      <c r="N7" s="65">
        <v>5</v>
      </c>
      <c r="O7" s="65">
        <v>6</v>
      </c>
      <c r="P7" s="66" t="s">
        <v>23</v>
      </c>
      <c r="Q7" s="66" t="s">
        <v>23</v>
      </c>
      <c r="R7" s="66" t="s">
        <v>23</v>
      </c>
      <c r="S7" s="66" t="s">
        <v>23</v>
      </c>
      <c r="T7" s="66" t="s">
        <v>23</v>
      </c>
      <c r="U7" s="66" t="s">
        <v>23</v>
      </c>
      <c r="V7" s="66" t="s">
        <v>23</v>
      </c>
      <c r="W7" s="66" t="s">
        <v>23</v>
      </c>
      <c r="X7" s="66" t="s">
        <v>23</v>
      </c>
      <c r="Y7" s="66"/>
      <c r="Z7" s="66"/>
      <c r="AA7" s="66"/>
      <c r="AB7" s="66"/>
      <c r="AC7" s="66"/>
      <c r="AD7" s="66"/>
      <c r="AE7" s="66"/>
    </row>
    <row r="8" spans="1:31" ht="22.5" thickBot="1" x14ac:dyDescent="0.55000000000000004">
      <c r="A8" s="65" t="s">
        <v>98</v>
      </c>
      <c r="B8" s="66" t="s">
        <v>8</v>
      </c>
      <c r="C8" s="66" t="s">
        <v>42</v>
      </c>
      <c r="D8" s="66" t="s">
        <v>29</v>
      </c>
      <c r="E8" s="66" t="s">
        <v>43</v>
      </c>
      <c r="F8" s="66" t="s">
        <v>46</v>
      </c>
      <c r="G8" s="66" t="s">
        <v>40</v>
      </c>
      <c r="H8" s="66" t="s">
        <v>45</v>
      </c>
      <c r="I8" s="66" t="s">
        <v>99</v>
      </c>
      <c r="J8" s="65">
        <v>1</v>
      </c>
      <c r="K8" s="65">
        <v>6</v>
      </c>
      <c r="L8" s="65">
        <v>2</v>
      </c>
      <c r="M8" s="65">
        <v>3</v>
      </c>
      <c r="N8" s="65">
        <v>4</v>
      </c>
      <c r="O8" s="65">
        <v>5</v>
      </c>
      <c r="P8" s="66" t="s">
        <v>26</v>
      </c>
      <c r="Q8" s="66" t="s">
        <v>26</v>
      </c>
      <c r="R8" s="66" t="s">
        <v>26</v>
      </c>
      <c r="S8" s="66" t="s">
        <v>26</v>
      </c>
      <c r="T8" s="66" t="s">
        <v>26</v>
      </c>
      <c r="U8" s="66" t="s">
        <v>27</v>
      </c>
      <c r="V8" s="66" t="s">
        <v>27</v>
      </c>
      <c r="W8" s="66" t="s">
        <v>27</v>
      </c>
      <c r="X8" s="66" t="s">
        <v>27</v>
      </c>
      <c r="Y8" s="66"/>
      <c r="Z8" s="66"/>
      <c r="AA8" s="66"/>
      <c r="AB8" s="66"/>
      <c r="AC8" s="66"/>
      <c r="AD8" s="66"/>
      <c r="AE8" s="66"/>
    </row>
    <row r="9" spans="1:31" ht="30.75" thickBot="1" x14ac:dyDescent="0.55000000000000004">
      <c r="A9" s="65" t="s">
        <v>100</v>
      </c>
      <c r="B9" s="66" t="s">
        <v>8</v>
      </c>
      <c r="C9" s="66" t="s">
        <v>42</v>
      </c>
      <c r="D9" s="66" t="s">
        <v>29</v>
      </c>
      <c r="E9" s="66" t="s">
        <v>43</v>
      </c>
      <c r="F9" s="66" t="s">
        <v>46</v>
      </c>
      <c r="G9" s="66" t="s">
        <v>40</v>
      </c>
      <c r="H9" s="66" t="s">
        <v>45</v>
      </c>
      <c r="I9" s="66" t="s">
        <v>101</v>
      </c>
      <c r="J9" s="65">
        <v>1</v>
      </c>
      <c r="K9" s="65">
        <v>2</v>
      </c>
      <c r="L9" s="65">
        <v>4</v>
      </c>
      <c r="M9" s="65">
        <v>5</v>
      </c>
      <c r="N9" s="65">
        <v>3</v>
      </c>
      <c r="O9" s="65">
        <v>6</v>
      </c>
      <c r="P9" s="66" t="s">
        <v>26</v>
      </c>
      <c r="Q9" s="66" t="s">
        <v>27</v>
      </c>
      <c r="R9" s="66" t="s">
        <v>27</v>
      </c>
      <c r="S9" s="66" t="s">
        <v>27</v>
      </c>
      <c r="T9" s="66" t="s">
        <v>23</v>
      </c>
      <c r="U9" s="66" t="s">
        <v>27</v>
      </c>
      <c r="V9" s="66" t="s">
        <v>27</v>
      </c>
      <c r="W9" s="66" t="s">
        <v>27</v>
      </c>
      <c r="X9" s="66" t="s">
        <v>27</v>
      </c>
      <c r="Y9" s="66" t="s">
        <v>51</v>
      </c>
      <c r="Z9" s="66"/>
      <c r="AA9" s="66"/>
      <c r="AB9" s="66"/>
      <c r="AC9" s="66"/>
      <c r="AD9" s="66"/>
      <c r="AE9" s="66"/>
    </row>
    <row r="10" spans="1:31" ht="22.5" thickBot="1" x14ac:dyDescent="0.55000000000000004">
      <c r="A10" s="65" t="s">
        <v>102</v>
      </c>
      <c r="B10" s="66" t="s">
        <v>8</v>
      </c>
      <c r="C10" s="66" t="s">
        <v>42</v>
      </c>
      <c r="D10" s="66" t="s">
        <v>29</v>
      </c>
      <c r="E10" s="66" t="s">
        <v>48</v>
      </c>
      <c r="F10" s="66" t="s">
        <v>46</v>
      </c>
      <c r="G10" s="66" t="s">
        <v>38</v>
      </c>
      <c r="H10" s="66" t="s">
        <v>45</v>
      </c>
      <c r="I10" s="66" t="s">
        <v>99</v>
      </c>
      <c r="J10" s="65">
        <v>3</v>
      </c>
      <c r="K10" s="65">
        <v>6</v>
      </c>
      <c r="L10" s="65">
        <v>2</v>
      </c>
      <c r="M10" s="65">
        <v>5</v>
      </c>
      <c r="N10" s="65">
        <v>4</v>
      </c>
      <c r="O10" s="65">
        <v>1</v>
      </c>
      <c r="P10" s="66" t="s">
        <v>23</v>
      </c>
      <c r="Q10" s="66" t="s">
        <v>26</v>
      </c>
      <c r="R10" s="66" t="s">
        <v>23</v>
      </c>
      <c r="S10" s="66" t="s">
        <v>23</v>
      </c>
      <c r="T10" s="66" t="s">
        <v>23</v>
      </c>
      <c r="U10" s="66" t="s">
        <v>23</v>
      </c>
      <c r="V10" s="66" t="s">
        <v>23</v>
      </c>
      <c r="W10" s="66" t="s">
        <v>23</v>
      </c>
      <c r="X10" s="66" t="s">
        <v>23</v>
      </c>
      <c r="Y10" s="66"/>
      <c r="Z10" s="66"/>
      <c r="AA10" s="66"/>
      <c r="AB10" s="66"/>
      <c r="AC10" s="66"/>
      <c r="AD10" s="66"/>
      <c r="AE10" s="66"/>
    </row>
    <row r="11" spans="1:31" ht="30.75" thickBot="1" x14ac:dyDescent="0.55000000000000004">
      <c r="A11" s="65" t="s">
        <v>103</v>
      </c>
      <c r="B11" s="66" t="s">
        <v>8</v>
      </c>
      <c r="C11" s="66" t="s">
        <v>13</v>
      </c>
      <c r="D11" s="66" t="s">
        <v>29</v>
      </c>
      <c r="E11" s="66" t="s">
        <v>48</v>
      </c>
      <c r="F11" s="66" t="s">
        <v>46</v>
      </c>
      <c r="G11" s="66" t="s">
        <v>41</v>
      </c>
      <c r="H11" s="66" t="s">
        <v>45</v>
      </c>
      <c r="I11" s="66" t="s">
        <v>104</v>
      </c>
      <c r="J11" s="65">
        <v>6</v>
      </c>
      <c r="K11" s="65">
        <v>5</v>
      </c>
      <c r="L11" s="65">
        <v>5</v>
      </c>
      <c r="M11" s="65">
        <v>4</v>
      </c>
      <c r="N11" s="65">
        <v>4</v>
      </c>
      <c r="O11" s="65">
        <v>5</v>
      </c>
      <c r="P11" s="66" t="s">
        <v>26</v>
      </c>
      <c r="Q11" s="66" t="s">
        <v>26</v>
      </c>
      <c r="R11" s="66" t="s">
        <v>26</v>
      </c>
      <c r="S11" s="66" t="s">
        <v>26</v>
      </c>
      <c r="T11" s="66" t="s">
        <v>26</v>
      </c>
      <c r="U11" s="66" t="s">
        <v>26</v>
      </c>
      <c r="V11" s="66" t="s">
        <v>26</v>
      </c>
      <c r="W11" s="66" t="s">
        <v>26</v>
      </c>
      <c r="X11" s="66" t="s">
        <v>26</v>
      </c>
      <c r="Y11" s="66"/>
      <c r="Z11" s="66"/>
      <c r="AA11" s="66"/>
      <c r="AB11" s="66"/>
      <c r="AC11" s="66"/>
      <c r="AD11" s="66"/>
      <c r="AE11" s="66"/>
    </row>
    <row r="12" spans="1:31" ht="43.5" thickBot="1" x14ac:dyDescent="0.55000000000000004">
      <c r="A12" s="65" t="s">
        <v>105</v>
      </c>
      <c r="B12" s="66" t="s">
        <v>12</v>
      </c>
      <c r="C12" s="66" t="s">
        <v>13</v>
      </c>
      <c r="D12" s="66" t="s">
        <v>25</v>
      </c>
      <c r="E12" s="66" t="s">
        <v>11</v>
      </c>
      <c r="F12" s="66" t="s">
        <v>52</v>
      </c>
      <c r="G12" s="66" t="s">
        <v>41</v>
      </c>
      <c r="H12" s="66" t="s">
        <v>45</v>
      </c>
      <c r="I12" s="66" t="s">
        <v>106</v>
      </c>
      <c r="J12" s="65">
        <v>5</v>
      </c>
      <c r="K12" s="65">
        <v>6</v>
      </c>
      <c r="L12" s="65">
        <v>2</v>
      </c>
      <c r="M12" s="65">
        <v>1</v>
      </c>
      <c r="N12" s="65">
        <v>4</v>
      </c>
      <c r="O12" s="65">
        <v>3</v>
      </c>
      <c r="P12" s="66" t="s">
        <v>23</v>
      </c>
      <c r="Q12" s="66" t="s">
        <v>26</v>
      </c>
      <c r="R12" s="66" t="s">
        <v>26</v>
      </c>
      <c r="S12" s="66" t="s">
        <v>23</v>
      </c>
      <c r="T12" s="66" t="s">
        <v>23</v>
      </c>
      <c r="U12" s="66" t="s">
        <v>23</v>
      </c>
      <c r="V12" s="66" t="s">
        <v>23</v>
      </c>
      <c r="W12" s="66" t="s">
        <v>23</v>
      </c>
      <c r="X12" s="66" t="s">
        <v>23</v>
      </c>
      <c r="Y12" s="66"/>
      <c r="Z12" s="66"/>
      <c r="AA12" s="66"/>
      <c r="AB12" s="66"/>
      <c r="AC12" s="66"/>
      <c r="AD12" s="66"/>
      <c r="AE12" s="66"/>
    </row>
    <row r="13" spans="1:31" ht="30.75" thickBot="1" x14ac:dyDescent="0.55000000000000004">
      <c r="A13" s="65" t="s">
        <v>107</v>
      </c>
      <c r="B13" s="66" t="s">
        <v>8</v>
      </c>
      <c r="C13" s="66" t="s">
        <v>42</v>
      </c>
      <c r="D13" s="66" t="s">
        <v>25</v>
      </c>
      <c r="E13" s="66" t="s">
        <v>48</v>
      </c>
      <c r="F13" s="66" t="s">
        <v>49</v>
      </c>
      <c r="G13" s="66" t="s">
        <v>40</v>
      </c>
      <c r="H13" s="66" t="s">
        <v>45</v>
      </c>
      <c r="I13" s="66" t="s">
        <v>108</v>
      </c>
      <c r="J13" s="65">
        <v>6</v>
      </c>
      <c r="K13" s="65">
        <v>4</v>
      </c>
      <c r="L13" s="65">
        <v>2</v>
      </c>
      <c r="M13" s="65">
        <v>5</v>
      </c>
      <c r="N13" s="65">
        <v>3</v>
      </c>
      <c r="O13" s="65">
        <v>1</v>
      </c>
      <c r="P13" s="66" t="s">
        <v>23</v>
      </c>
      <c r="Q13" s="66" t="s">
        <v>23</v>
      </c>
      <c r="R13" s="66" t="s">
        <v>23</v>
      </c>
      <c r="S13" s="66" t="s">
        <v>23</v>
      </c>
      <c r="T13" s="66" t="s">
        <v>23</v>
      </c>
      <c r="U13" s="66" t="s">
        <v>23</v>
      </c>
      <c r="V13" s="66" t="s">
        <v>23</v>
      </c>
      <c r="W13" s="66" t="s">
        <v>23</v>
      </c>
      <c r="X13" s="66" t="s">
        <v>23</v>
      </c>
      <c r="Y13" s="66"/>
      <c r="Z13" s="66"/>
      <c r="AA13" s="66"/>
      <c r="AB13" s="66"/>
      <c r="AC13" s="66"/>
      <c r="AD13" s="66"/>
      <c r="AE13" s="66"/>
    </row>
    <row r="14" spans="1:31" ht="56.25" thickBot="1" x14ac:dyDescent="0.55000000000000004">
      <c r="A14" s="65" t="s">
        <v>109</v>
      </c>
      <c r="B14" s="66" t="s">
        <v>8</v>
      </c>
      <c r="C14" s="66" t="s">
        <v>42</v>
      </c>
      <c r="D14" s="66" t="s">
        <v>29</v>
      </c>
      <c r="E14" s="66" t="s">
        <v>48</v>
      </c>
      <c r="F14" s="66" t="s">
        <v>46</v>
      </c>
      <c r="G14" s="66" t="s">
        <v>41</v>
      </c>
      <c r="H14" s="66" t="s">
        <v>45</v>
      </c>
      <c r="I14" s="66" t="s">
        <v>88</v>
      </c>
      <c r="J14" s="65">
        <v>1</v>
      </c>
      <c r="K14" s="65">
        <v>4</v>
      </c>
      <c r="L14" s="65">
        <v>3</v>
      </c>
      <c r="M14" s="65">
        <v>5</v>
      </c>
      <c r="N14" s="65">
        <v>2</v>
      </c>
      <c r="O14" s="65">
        <v>6</v>
      </c>
      <c r="P14" s="66" t="s">
        <v>26</v>
      </c>
      <c r="Q14" s="66" t="s">
        <v>26</v>
      </c>
      <c r="R14" s="66" t="s">
        <v>26</v>
      </c>
      <c r="S14" s="66" t="s">
        <v>23</v>
      </c>
      <c r="T14" s="66" t="s">
        <v>23</v>
      </c>
      <c r="U14" s="66" t="s">
        <v>23</v>
      </c>
      <c r="V14" s="66" t="s">
        <v>23</v>
      </c>
      <c r="W14" s="66" t="s">
        <v>23</v>
      </c>
      <c r="X14" s="66" t="s">
        <v>23</v>
      </c>
      <c r="Y14" s="66"/>
      <c r="Z14" s="66"/>
      <c r="AA14" s="66"/>
      <c r="AB14" s="66"/>
      <c r="AC14" s="66"/>
      <c r="AD14" s="66"/>
      <c r="AE14" s="66"/>
    </row>
    <row r="15" spans="1:31" ht="21.75" customHeight="1" thickBot="1" x14ac:dyDescent="0.55000000000000004">
      <c r="A15" s="65" t="s">
        <v>110</v>
      </c>
      <c r="B15" s="66" t="s">
        <v>12</v>
      </c>
      <c r="C15" s="66" t="s">
        <v>42</v>
      </c>
      <c r="D15" s="66" t="s">
        <v>25</v>
      </c>
      <c r="E15" s="66"/>
      <c r="F15" s="66" t="s">
        <v>52</v>
      </c>
      <c r="G15" s="66" t="s">
        <v>41</v>
      </c>
      <c r="H15" s="66" t="s">
        <v>111</v>
      </c>
      <c r="I15" s="66" t="s">
        <v>99</v>
      </c>
      <c r="J15" s="65">
        <v>1</v>
      </c>
      <c r="K15" s="65">
        <v>1</v>
      </c>
      <c r="L15" s="65">
        <v>4</v>
      </c>
      <c r="M15" s="65">
        <v>1</v>
      </c>
      <c r="N15" s="65">
        <v>1</v>
      </c>
      <c r="O15" s="65">
        <v>2</v>
      </c>
      <c r="P15" s="66" t="s">
        <v>23</v>
      </c>
      <c r="Q15" s="66" t="s">
        <v>27</v>
      </c>
      <c r="R15" s="66" t="s">
        <v>26</v>
      </c>
      <c r="S15" s="66" t="s">
        <v>26</v>
      </c>
      <c r="T15" s="66" t="s">
        <v>23</v>
      </c>
      <c r="U15" s="66" t="s">
        <v>26</v>
      </c>
      <c r="V15" s="66" t="s">
        <v>26</v>
      </c>
      <c r="W15" s="66" t="s">
        <v>26</v>
      </c>
      <c r="X15" s="66" t="s">
        <v>23</v>
      </c>
      <c r="Y15" s="66"/>
      <c r="Z15" s="66"/>
      <c r="AA15" s="66"/>
      <c r="AB15" s="66"/>
      <c r="AC15" s="66"/>
      <c r="AD15" s="66"/>
      <c r="AE15" s="66"/>
    </row>
    <row r="16" spans="1:31" ht="43.5" thickBot="1" x14ac:dyDescent="0.55000000000000004">
      <c r="A16" s="65" t="s">
        <v>112</v>
      </c>
      <c r="B16" s="66" t="s">
        <v>8</v>
      </c>
      <c r="C16" s="66" t="s">
        <v>42</v>
      </c>
      <c r="D16" s="66" t="s">
        <v>29</v>
      </c>
      <c r="E16" s="66" t="s">
        <v>43</v>
      </c>
      <c r="F16" s="66" t="s">
        <v>46</v>
      </c>
      <c r="G16" s="66" t="s">
        <v>37</v>
      </c>
      <c r="H16" s="66" t="s">
        <v>45</v>
      </c>
      <c r="I16" s="66" t="s">
        <v>113</v>
      </c>
      <c r="J16" s="65">
        <v>2</v>
      </c>
      <c r="K16" s="65">
        <v>6</v>
      </c>
      <c r="L16" s="65">
        <v>4</v>
      </c>
      <c r="M16" s="65">
        <v>5</v>
      </c>
      <c r="N16" s="65">
        <v>3</v>
      </c>
      <c r="O16" s="65">
        <v>1</v>
      </c>
      <c r="P16" s="66" t="s">
        <v>23</v>
      </c>
      <c r="Q16" s="66" t="s">
        <v>23</v>
      </c>
      <c r="R16" s="66" t="s">
        <v>27</v>
      </c>
      <c r="S16" s="66" t="s">
        <v>23</v>
      </c>
      <c r="T16" s="66" t="s">
        <v>23</v>
      </c>
      <c r="U16" s="66" t="s">
        <v>26</v>
      </c>
      <c r="V16" s="66" t="s">
        <v>27</v>
      </c>
      <c r="W16" s="66" t="s">
        <v>23</v>
      </c>
      <c r="X16" s="66" t="s">
        <v>23</v>
      </c>
      <c r="Y16" s="66"/>
      <c r="Z16" s="66"/>
      <c r="AA16" s="66"/>
      <c r="AB16" s="66"/>
      <c r="AC16" s="66"/>
      <c r="AD16" s="66"/>
      <c r="AE16" s="66"/>
    </row>
    <row r="17" spans="1:31" ht="30.75" thickBot="1" x14ac:dyDescent="0.55000000000000004">
      <c r="A17" s="65" t="s">
        <v>114</v>
      </c>
      <c r="B17" s="66" t="s">
        <v>12</v>
      </c>
      <c r="C17" s="66" t="s">
        <v>13</v>
      </c>
      <c r="D17" s="66" t="s">
        <v>25</v>
      </c>
      <c r="E17" s="66" t="s">
        <v>11</v>
      </c>
      <c r="F17" s="66" t="s">
        <v>49</v>
      </c>
      <c r="G17" s="66" t="s">
        <v>41</v>
      </c>
      <c r="H17" s="66" t="s">
        <v>45</v>
      </c>
      <c r="I17" s="66" t="s">
        <v>115</v>
      </c>
      <c r="J17" s="65">
        <v>4</v>
      </c>
      <c r="K17" s="65">
        <v>5</v>
      </c>
      <c r="L17" s="65">
        <v>1</v>
      </c>
      <c r="M17" s="65">
        <v>6</v>
      </c>
      <c r="N17" s="65">
        <v>2</v>
      </c>
      <c r="O17" s="65">
        <v>3</v>
      </c>
      <c r="P17" s="66" t="s">
        <v>27</v>
      </c>
      <c r="Q17" s="66" t="s">
        <v>26</v>
      </c>
      <c r="R17" s="66" t="s">
        <v>26</v>
      </c>
      <c r="S17" s="66" t="s">
        <v>26</v>
      </c>
      <c r="T17" s="66" t="s">
        <v>26</v>
      </c>
      <c r="U17" s="66" t="s">
        <v>27</v>
      </c>
      <c r="V17" s="66" t="s">
        <v>26</v>
      </c>
      <c r="W17" s="66" t="s">
        <v>26</v>
      </c>
      <c r="X17" s="66" t="s">
        <v>26</v>
      </c>
      <c r="Y17" s="66"/>
      <c r="Z17" s="66"/>
      <c r="AA17" s="66"/>
      <c r="AB17" s="66"/>
      <c r="AC17" s="66"/>
      <c r="AD17" s="66"/>
      <c r="AE17" s="66"/>
    </row>
    <row r="18" spans="1:31" ht="30.75" thickBot="1" x14ac:dyDescent="0.55000000000000004">
      <c r="A18" s="65" t="s">
        <v>116</v>
      </c>
      <c r="B18" s="66" t="s">
        <v>8</v>
      </c>
      <c r="C18" s="66"/>
      <c r="D18" s="66" t="s">
        <v>29</v>
      </c>
      <c r="E18" s="66" t="s">
        <v>48</v>
      </c>
      <c r="F18" s="66" t="s">
        <v>46</v>
      </c>
      <c r="G18" s="66" t="s">
        <v>39</v>
      </c>
      <c r="H18" s="66" t="s">
        <v>45</v>
      </c>
      <c r="I18" s="66" t="s">
        <v>101</v>
      </c>
      <c r="J18" s="65">
        <v>4</v>
      </c>
      <c r="K18" s="65">
        <v>5</v>
      </c>
      <c r="L18" s="65">
        <v>1</v>
      </c>
      <c r="M18" s="65">
        <v>2</v>
      </c>
      <c r="N18" s="65">
        <v>3</v>
      </c>
      <c r="O18" s="65">
        <v>6</v>
      </c>
      <c r="P18" s="66" t="s">
        <v>26</v>
      </c>
      <c r="Q18" s="66" t="s">
        <v>26</v>
      </c>
      <c r="R18" s="66" t="s">
        <v>26</v>
      </c>
      <c r="S18" s="66" t="s">
        <v>26</v>
      </c>
      <c r="T18" s="66" t="s">
        <v>26</v>
      </c>
      <c r="U18" s="66" t="s">
        <v>26</v>
      </c>
      <c r="V18" s="66" t="s">
        <v>26</v>
      </c>
      <c r="W18" s="66" t="s">
        <v>26</v>
      </c>
      <c r="X18" s="66" t="s">
        <v>26</v>
      </c>
      <c r="Y18" s="66"/>
      <c r="Z18" s="66"/>
      <c r="AA18" s="66"/>
      <c r="AB18" s="66"/>
      <c r="AC18" s="66"/>
      <c r="AD18" s="66"/>
      <c r="AE18" s="66"/>
    </row>
    <row r="19" spans="1:31" ht="43.5" thickBot="1" x14ac:dyDescent="0.55000000000000004">
      <c r="A19" s="65" t="s">
        <v>117</v>
      </c>
      <c r="B19" s="66" t="s">
        <v>8</v>
      </c>
      <c r="C19" s="66" t="s">
        <v>13</v>
      </c>
      <c r="D19" s="66" t="s">
        <v>25</v>
      </c>
      <c r="E19" s="66" t="s">
        <v>14</v>
      </c>
      <c r="F19" s="66" t="s">
        <v>49</v>
      </c>
      <c r="G19" s="66" t="s">
        <v>39</v>
      </c>
      <c r="H19" s="66" t="s">
        <v>45</v>
      </c>
      <c r="I19" s="66" t="s">
        <v>118</v>
      </c>
      <c r="J19" s="65">
        <v>1</v>
      </c>
      <c r="K19" s="65">
        <v>2</v>
      </c>
      <c r="L19" s="65">
        <v>3</v>
      </c>
      <c r="M19" s="65">
        <v>4</v>
      </c>
      <c r="N19" s="65">
        <v>5</v>
      </c>
      <c r="O19" s="65">
        <v>6</v>
      </c>
      <c r="P19" s="66" t="s">
        <v>23</v>
      </c>
      <c r="Q19" s="66" t="s">
        <v>23</v>
      </c>
      <c r="R19" s="66" t="s">
        <v>23</v>
      </c>
      <c r="S19" s="66" t="s">
        <v>23</v>
      </c>
      <c r="T19" s="66" t="s">
        <v>23</v>
      </c>
      <c r="U19" s="66" t="s">
        <v>23</v>
      </c>
      <c r="V19" s="66" t="s">
        <v>23</v>
      </c>
      <c r="W19" s="66" t="s">
        <v>23</v>
      </c>
      <c r="X19" s="66" t="s">
        <v>23</v>
      </c>
      <c r="Y19" s="66"/>
      <c r="Z19" s="66"/>
      <c r="AA19" s="66"/>
      <c r="AB19" s="66"/>
      <c r="AC19" s="66"/>
      <c r="AD19" s="66"/>
      <c r="AE19" s="66"/>
    </row>
    <row r="20" spans="1:31" ht="22.5" thickBot="1" x14ac:dyDescent="0.55000000000000004">
      <c r="A20" s="65" t="s">
        <v>119</v>
      </c>
      <c r="B20" s="66" t="s">
        <v>8</v>
      </c>
      <c r="C20" s="66" t="s">
        <v>42</v>
      </c>
      <c r="D20" s="66" t="s">
        <v>25</v>
      </c>
      <c r="E20" s="66" t="s">
        <v>48</v>
      </c>
      <c r="F20" s="66" t="s">
        <v>49</v>
      </c>
      <c r="G20" s="66" t="s">
        <v>38</v>
      </c>
      <c r="H20" s="66" t="s">
        <v>45</v>
      </c>
      <c r="I20" s="66" t="s">
        <v>99</v>
      </c>
      <c r="J20" s="65">
        <v>6</v>
      </c>
      <c r="K20" s="65">
        <v>3</v>
      </c>
      <c r="L20" s="65">
        <v>6</v>
      </c>
      <c r="M20" s="65">
        <v>2</v>
      </c>
      <c r="N20" s="65">
        <v>2</v>
      </c>
      <c r="O20" s="65">
        <v>2</v>
      </c>
      <c r="P20" s="66" t="s">
        <v>27</v>
      </c>
      <c r="Q20" s="66" t="s">
        <v>27</v>
      </c>
      <c r="R20" s="66" t="s">
        <v>120</v>
      </c>
      <c r="S20" s="66" t="s">
        <v>23</v>
      </c>
      <c r="T20" s="66" t="s">
        <v>23</v>
      </c>
      <c r="U20" s="66" t="s">
        <v>23</v>
      </c>
      <c r="V20" s="66" t="s">
        <v>23</v>
      </c>
      <c r="W20" s="66" t="s">
        <v>23</v>
      </c>
      <c r="X20" s="66" t="s">
        <v>23</v>
      </c>
      <c r="Y20" s="66"/>
      <c r="Z20" s="66"/>
      <c r="AA20" s="66"/>
      <c r="AB20" s="66"/>
      <c r="AC20" s="66"/>
      <c r="AD20" s="66"/>
      <c r="AE20" s="66"/>
    </row>
    <row r="21" spans="1:31" ht="30.75" thickBot="1" x14ac:dyDescent="0.55000000000000004">
      <c r="A21" s="65" t="s">
        <v>121</v>
      </c>
      <c r="B21" s="66" t="s">
        <v>8</v>
      </c>
      <c r="C21" s="66" t="s">
        <v>13</v>
      </c>
      <c r="D21" s="66" t="s">
        <v>25</v>
      </c>
      <c r="E21" s="66" t="s">
        <v>11</v>
      </c>
      <c r="F21" s="66" t="s">
        <v>49</v>
      </c>
      <c r="G21" s="66" t="s">
        <v>38</v>
      </c>
      <c r="H21" s="66" t="s">
        <v>45</v>
      </c>
      <c r="I21" s="66" t="s">
        <v>122</v>
      </c>
      <c r="J21" s="65">
        <v>6</v>
      </c>
      <c r="K21" s="66"/>
      <c r="L21" s="65">
        <v>6</v>
      </c>
      <c r="M21" s="65">
        <v>6</v>
      </c>
      <c r="N21" s="65">
        <v>4</v>
      </c>
      <c r="O21" s="65">
        <v>5</v>
      </c>
      <c r="P21" s="66" t="s">
        <v>23</v>
      </c>
      <c r="Q21" s="66" t="s">
        <v>26</v>
      </c>
      <c r="R21" s="66" t="s">
        <v>26</v>
      </c>
      <c r="S21" s="66" t="s">
        <v>23</v>
      </c>
      <c r="T21" s="66" t="s">
        <v>26</v>
      </c>
      <c r="U21" s="66" t="s">
        <v>26</v>
      </c>
      <c r="V21" s="66" t="s">
        <v>26</v>
      </c>
      <c r="W21" s="66" t="s">
        <v>26</v>
      </c>
      <c r="X21" s="66" t="s">
        <v>26</v>
      </c>
      <c r="Y21" s="66"/>
      <c r="Z21" s="66"/>
      <c r="AA21" s="66"/>
      <c r="AB21" s="66"/>
      <c r="AC21" s="66"/>
      <c r="AD21" s="66"/>
      <c r="AE21" s="66"/>
    </row>
    <row r="22" spans="1:31" ht="22.5" thickBot="1" x14ac:dyDescent="0.55000000000000004">
      <c r="A22" s="65" t="s">
        <v>123</v>
      </c>
      <c r="B22" s="66" t="s">
        <v>8</v>
      </c>
      <c r="C22" s="66" t="s">
        <v>13</v>
      </c>
      <c r="D22" s="66" t="s">
        <v>25</v>
      </c>
      <c r="E22" s="66"/>
      <c r="F22" s="66" t="s">
        <v>44</v>
      </c>
      <c r="G22" s="66" t="s">
        <v>37</v>
      </c>
      <c r="H22" s="66" t="s">
        <v>45</v>
      </c>
      <c r="I22" s="66" t="s">
        <v>124</v>
      </c>
      <c r="J22" s="65">
        <v>1</v>
      </c>
      <c r="K22" s="66"/>
      <c r="L22" s="66"/>
      <c r="M22" s="65">
        <v>2</v>
      </c>
      <c r="N22" s="66"/>
      <c r="O22" s="66"/>
      <c r="P22" s="66" t="s">
        <v>23</v>
      </c>
      <c r="Q22" s="66" t="s">
        <v>23</v>
      </c>
      <c r="R22" s="66" t="s">
        <v>23</v>
      </c>
      <c r="S22" s="66" t="s">
        <v>23</v>
      </c>
      <c r="T22" s="66" t="s">
        <v>23</v>
      </c>
      <c r="U22" s="66" t="s">
        <v>23</v>
      </c>
      <c r="V22" s="66" t="s">
        <v>23</v>
      </c>
      <c r="W22" s="66" t="s">
        <v>23</v>
      </c>
      <c r="X22" s="66" t="s">
        <v>23</v>
      </c>
      <c r="Y22" s="66"/>
      <c r="Z22" s="66"/>
      <c r="AA22" s="66"/>
      <c r="AB22" s="66"/>
      <c r="AC22" s="66"/>
      <c r="AD22" s="66"/>
      <c r="AE22" s="66"/>
    </row>
    <row r="23" spans="1:31" ht="22.5" thickBot="1" x14ac:dyDescent="0.55000000000000004">
      <c r="A23" s="65" t="s">
        <v>125</v>
      </c>
      <c r="B23" s="66" t="s">
        <v>8</v>
      </c>
      <c r="C23" s="66" t="s">
        <v>13</v>
      </c>
      <c r="D23" s="66" t="s">
        <v>25</v>
      </c>
      <c r="E23" s="66" t="s">
        <v>48</v>
      </c>
      <c r="F23" s="66" t="s">
        <v>46</v>
      </c>
      <c r="G23" s="66" t="s">
        <v>38</v>
      </c>
      <c r="H23" s="66" t="s">
        <v>45</v>
      </c>
      <c r="I23" s="82" t="s">
        <v>126</v>
      </c>
      <c r="J23" s="66"/>
      <c r="K23" s="66"/>
      <c r="L23" s="65">
        <v>3</v>
      </c>
      <c r="M23" s="66"/>
      <c r="N23" s="65">
        <v>1</v>
      </c>
      <c r="O23" s="65">
        <v>2</v>
      </c>
      <c r="P23" s="66" t="s">
        <v>26</v>
      </c>
      <c r="Q23" s="66" t="s">
        <v>26</v>
      </c>
      <c r="R23" s="66" t="s">
        <v>26</v>
      </c>
      <c r="S23" s="66" t="s">
        <v>26</v>
      </c>
      <c r="T23" s="66" t="s">
        <v>26</v>
      </c>
      <c r="U23" s="66" t="s">
        <v>26</v>
      </c>
      <c r="V23" s="66" t="s">
        <v>26</v>
      </c>
      <c r="W23" s="66" t="s">
        <v>26</v>
      </c>
      <c r="X23" s="66" t="s">
        <v>26</v>
      </c>
      <c r="Y23" s="66" t="s">
        <v>51</v>
      </c>
      <c r="Z23" s="66"/>
      <c r="AA23" s="66"/>
      <c r="AB23" s="66"/>
      <c r="AC23" s="66"/>
      <c r="AD23" s="66"/>
      <c r="AE23" s="66"/>
    </row>
    <row r="24" spans="1:31" ht="56.25" thickBot="1" x14ac:dyDescent="0.55000000000000004">
      <c r="A24" s="65" t="s">
        <v>127</v>
      </c>
      <c r="B24" s="66" t="s">
        <v>8</v>
      </c>
      <c r="C24" s="66" t="s">
        <v>42</v>
      </c>
      <c r="D24" s="66" t="s">
        <v>30</v>
      </c>
      <c r="E24" s="66" t="s">
        <v>43</v>
      </c>
      <c r="F24" s="66" t="s">
        <v>46</v>
      </c>
      <c r="G24" s="66" t="s">
        <v>37</v>
      </c>
      <c r="H24" s="66" t="s">
        <v>45</v>
      </c>
      <c r="I24" s="66" t="s">
        <v>90</v>
      </c>
      <c r="J24" s="65">
        <v>1</v>
      </c>
      <c r="K24" s="65">
        <v>5</v>
      </c>
      <c r="L24" s="65">
        <v>2</v>
      </c>
      <c r="M24" s="65">
        <v>4</v>
      </c>
      <c r="N24" s="65">
        <v>3</v>
      </c>
      <c r="O24" s="65">
        <v>6</v>
      </c>
      <c r="P24" s="66" t="s">
        <v>23</v>
      </c>
      <c r="Q24" s="66" t="s">
        <v>23</v>
      </c>
      <c r="R24" s="66" t="s">
        <v>23</v>
      </c>
      <c r="S24" s="66" t="s">
        <v>23</v>
      </c>
      <c r="T24" s="66" t="s">
        <v>23</v>
      </c>
      <c r="U24" s="66" t="s">
        <v>23</v>
      </c>
      <c r="V24" s="66" t="s">
        <v>23</v>
      </c>
      <c r="W24" s="66" t="s">
        <v>23</v>
      </c>
      <c r="X24" s="66" t="s">
        <v>23</v>
      </c>
      <c r="Y24" s="66" t="s">
        <v>51</v>
      </c>
      <c r="Z24" s="66"/>
      <c r="AA24" s="66"/>
      <c r="AB24" s="66"/>
      <c r="AC24" s="66"/>
      <c r="AD24" s="66"/>
      <c r="AE24" s="66"/>
    </row>
    <row r="25" spans="1:31" ht="56.25" thickBot="1" x14ac:dyDescent="0.55000000000000004">
      <c r="A25" s="65" t="s">
        <v>128</v>
      </c>
      <c r="B25" s="66" t="s">
        <v>8</v>
      </c>
      <c r="C25" s="66" t="s">
        <v>42</v>
      </c>
      <c r="D25" s="66" t="s">
        <v>29</v>
      </c>
      <c r="E25" s="66" t="s">
        <v>43</v>
      </c>
      <c r="F25" s="66" t="s">
        <v>46</v>
      </c>
      <c r="G25" s="66" t="s">
        <v>41</v>
      </c>
      <c r="H25" s="66" t="s">
        <v>45</v>
      </c>
      <c r="I25" s="66" t="s">
        <v>88</v>
      </c>
      <c r="J25" s="65">
        <v>1</v>
      </c>
      <c r="K25" s="65">
        <v>4</v>
      </c>
      <c r="L25" s="65">
        <v>2</v>
      </c>
      <c r="M25" s="65">
        <v>5</v>
      </c>
      <c r="N25" s="65">
        <v>3</v>
      </c>
      <c r="O25" s="65">
        <v>6</v>
      </c>
      <c r="P25" s="66" t="s">
        <v>23</v>
      </c>
      <c r="Q25" s="66" t="s">
        <v>23</v>
      </c>
      <c r="R25" s="66" t="s">
        <v>23</v>
      </c>
      <c r="S25" s="66" t="s">
        <v>23</v>
      </c>
      <c r="T25" s="66" t="s">
        <v>23</v>
      </c>
      <c r="U25" s="66" t="s">
        <v>26</v>
      </c>
      <c r="V25" s="66" t="s">
        <v>26</v>
      </c>
      <c r="W25" s="66" t="s">
        <v>27</v>
      </c>
      <c r="X25" s="66" t="s">
        <v>27</v>
      </c>
      <c r="Y25" s="66"/>
      <c r="Z25" s="66"/>
      <c r="AA25" s="66"/>
      <c r="AB25" s="66"/>
      <c r="AC25" s="66"/>
      <c r="AD25" s="66"/>
      <c r="AE25" s="66"/>
    </row>
    <row r="26" spans="1:31" ht="43.5" thickBot="1" x14ac:dyDescent="0.55000000000000004">
      <c r="A26" s="65" t="s">
        <v>129</v>
      </c>
      <c r="B26" s="66" t="s">
        <v>8</v>
      </c>
      <c r="C26" s="66" t="s">
        <v>42</v>
      </c>
      <c r="D26" s="66" t="s">
        <v>22</v>
      </c>
      <c r="E26" s="66" t="s">
        <v>48</v>
      </c>
      <c r="F26" s="66" t="s">
        <v>46</v>
      </c>
      <c r="G26" s="66" t="s">
        <v>39</v>
      </c>
      <c r="H26" s="66" t="s">
        <v>45</v>
      </c>
      <c r="I26" s="66" t="s">
        <v>113</v>
      </c>
      <c r="J26" s="65">
        <v>2</v>
      </c>
      <c r="K26" s="65">
        <v>3</v>
      </c>
      <c r="L26" s="65">
        <v>4</v>
      </c>
      <c r="M26" s="65">
        <v>5</v>
      </c>
      <c r="N26" s="65">
        <v>1</v>
      </c>
      <c r="O26" s="65">
        <v>6</v>
      </c>
      <c r="P26" s="66" t="s">
        <v>23</v>
      </c>
      <c r="Q26" s="66" t="s">
        <v>23</v>
      </c>
      <c r="R26" s="66" t="s">
        <v>23</v>
      </c>
      <c r="S26" s="66" t="s">
        <v>23</v>
      </c>
      <c r="T26" s="66" t="s">
        <v>26</v>
      </c>
      <c r="U26" s="66" t="s">
        <v>23</v>
      </c>
      <c r="V26" s="66" t="s">
        <v>23</v>
      </c>
      <c r="W26" s="66" t="s">
        <v>23</v>
      </c>
      <c r="X26" s="66" t="s">
        <v>26</v>
      </c>
      <c r="Y26" s="66"/>
      <c r="Z26" s="66"/>
      <c r="AA26" s="66"/>
      <c r="AB26" s="66"/>
      <c r="AC26" s="66"/>
      <c r="AD26" s="66"/>
      <c r="AE26" s="66"/>
    </row>
    <row r="27" spans="1:31" ht="30.75" thickBot="1" x14ac:dyDescent="0.55000000000000004">
      <c r="A27" s="65" t="s">
        <v>130</v>
      </c>
      <c r="B27" s="66" t="s">
        <v>12</v>
      </c>
      <c r="C27" s="66" t="s">
        <v>42</v>
      </c>
      <c r="D27" s="66" t="s">
        <v>29</v>
      </c>
      <c r="E27" s="66" t="s">
        <v>48</v>
      </c>
      <c r="F27" s="66" t="s">
        <v>44</v>
      </c>
      <c r="G27" s="66" t="s">
        <v>39</v>
      </c>
      <c r="H27" s="66" t="s">
        <v>45</v>
      </c>
      <c r="I27" s="66" t="s">
        <v>131</v>
      </c>
      <c r="J27" s="65">
        <v>1</v>
      </c>
      <c r="K27" s="65">
        <v>3</v>
      </c>
      <c r="L27" s="65">
        <v>2</v>
      </c>
      <c r="M27" s="65">
        <v>5</v>
      </c>
      <c r="N27" s="65">
        <v>6</v>
      </c>
      <c r="O27" s="65">
        <v>4</v>
      </c>
      <c r="P27" s="66" t="s">
        <v>26</v>
      </c>
      <c r="Q27" s="66" t="s">
        <v>26</v>
      </c>
      <c r="R27" s="66" t="s">
        <v>26</v>
      </c>
      <c r="S27" s="66" t="s">
        <v>23</v>
      </c>
      <c r="T27" s="66" t="s">
        <v>23</v>
      </c>
      <c r="U27" s="66" t="s">
        <v>26</v>
      </c>
      <c r="V27" s="66" t="s">
        <v>26</v>
      </c>
      <c r="W27" s="66" t="s">
        <v>26</v>
      </c>
      <c r="X27" s="66" t="s">
        <v>26</v>
      </c>
      <c r="Y27" s="66"/>
      <c r="Z27" s="66"/>
      <c r="AA27" s="66"/>
      <c r="AB27" s="66"/>
      <c r="AC27" s="66"/>
      <c r="AD27" s="66"/>
      <c r="AE27" s="66"/>
    </row>
    <row r="28" spans="1:31" ht="56.25" thickBot="1" x14ac:dyDescent="0.55000000000000004">
      <c r="A28" s="65" t="s">
        <v>132</v>
      </c>
      <c r="B28" s="66" t="s">
        <v>8</v>
      </c>
      <c r="C28" s="66" t="s">
        <v>42</v>
      </c>
      <c r="D28" s="66" t="s">
        <v>22</v>
      </c>
      <c r="E28" s="66" t="s">
        <v>43</v>
      </c>
      <c r="F28" s="66" t="s">
        <v>46</v>
      </c>
      <c r="G28" s="66" t="s">
        <v>37</v>
      </c>
      <c r="H28" s="66"/>
      <c r="I28" s="66" t="s">
        <v>88</v>
      </c>
      <c r="J28" s="65">
        <v>1</v>
      </c>
      <c r="K28" s="65">
        <v>3</v>
      </c>
      <c r="L28" s="65">
        <v>5</v>
      </c>
      <c r="M28" s="65">
        <v>6</v>
      </c>
      <c r="N28" s="65">
        <v>2</v>
      </c>
      <c r="O28" s="65">
        <v>4</v>
      </c>
      <c r="P28" s="66" t="s">
        <v>23</v>
      </c>
      <c r="Q28" s="66" t="s">
        <v>23</v>
      </c>
      <c r="R28" s="66" t="s">
        <v>23</v>
      </c>
      <c r="S28" s="66" t="s">
        <v>23</v>
      </c>
      <c r="T28" s="66" t="s">
        <v>23</v>
      </c>
      <c r="U28" s="66" t="s">
        <v>23</v>
      </c>
      <c r="V28" s="66" t="s">
        <v>23</v>
      </c>
      <c r="W28" s="66" t="s">
        <v>23</v>
      </c>
      <c r="X28" s="66" t="s">
        <v>23</v>
      </c>
      <c r="Y28" s="66"/>
      <c r="Z28" s="66"/>
      <c r="AA28" s="66"/>
      <c r="AB28" s="66"/>
      <c r="AC28" s="66"/>
      <c r="AD28" s="66"/>
      <c r="AE28" s="66"/>
    </row>
    <row r="29" spans="1:31" ht="43.5" thickBot="1" x14ac:dyDescent="0.55000000000000004">
      <c r="A29" s="65" t="s">
        <v>133</v>
      </c>
      <c r="B29" s="66" t="s">
        <v>12</v>
      </c>
      <c r="C29" s="66" t="s">
        <v>13</v>
      </c>
      <c r="D29" s="66" t="s">
        <v>29</v>
      </c>
      <c r="E29" s="66" t="s">
        <v>48</v>
      </c>
      <c r="F29" s="66" t="s">
        <v>46</v>
      </c>
      <c r="G29" s="66" t="s">
        <v>38</v>
      </c>
      <c r="H29" s="66" t="s">
        <v>45</v>
      </c>
      <c r="I29" s="66" t="s">
        <v>118</v>
      </c>
      <c r="J29" s="65">
        <v>2</v>
      </c>
      <c r="K29" s="65">
        <v>3</v>
      </c>
      <c r="L29" s="65">
        <v>1</v>
      </c>
      <c r="M29" s="65">
        <v>4</v>
      </c>
      <c r="N29" s="65">
        <v>5</v>
      </c>
      <c r="O29" s="65">
        <v>6</v>
      </c>
      <c r="P29" s="66" t="s">
        <v>26</v>
      </c>
      <c r="Q29" s="66" t="s">
        <v>26</v>
      </c>
      <c r="R29" s="66" t="s">
        <v>23</v>
      </c>
      <c r="S29" s="66" t="s">
        <v>26</v>
      </c>
      <c r="T29" s="66" t="s">
        <v>26</v>
      </c>
      <c r="U29" s="66" t="s">
        <v>27</v>
      </c>
      <c r="V29" s="66" t="s">
        <v>27</v>
      </c>
      <c r="W29" s="66" t="s">
        <v>26</v>
      </c>
      <c r="X29" s="66" t="s">
        <v>26</v>
      </c>
      <c r="Y29" s="66"/>
      <c r="Z29" s="66"/>
      <c r="AA29" s="66"/>
      <c r="AB29" s="66"/>
      <c r="AC29" s="66"/>
      <c r="AD29" s="66"/>
      <c r="AE29" s="66"/>
    </row>
    <row r="30" spans="1:31" ht="30.75" thickBot="1" x14ac:dyDescent="0.55000000000000004">
      <c r="A30" s="65" t="s">
        <v>134</v>
      </c>
      <c r="B30" s="66" t="s">
        <v>12</v>
      </c>
      <c r="C30" s="66" t="s">
        <v>42</v>
      </c>
      <c r="D30" s="66" t="s">
        <v>25</v>
      </c>
      <c r="E30" s="66" t="s">
        <v>11</v>
      </c>
      <c r="F30" s="66" t="s">
        <v>52</v>
      </c>
      <c r="G30" s="66" t="s">
        <v>39</v>
      </c>
      <c r="H30" s="66" t="s">
        <v>45</v>
      </c>
      <c r="I30" s="66" t="s">
        <v>104</v>
      </c>
      <c r="J30" s="65">
        <v>3</v>
      </c>
      <c r="K30" s="65">
        <v>1</v>
      </c>
      <c r="L30" s="65">
        <v>6</v>
      </c>
      <c r="M30" s="65">
        <v>4</v>
      </c>
      <c r="N30" s="65">
        <v>2</v>
      </c>
      <c r="O30" s="65">
        <v>5</v>
      </c>
      <c r="P30" s="66" t="s">
        <v>23</v>
      </c>
      <c r="Q30" s="66" t="s">
        <v>23</v>
      </c>
      <c r="R30" s="66" t="s">
        <v>23</v>
      </c>
      <c r="S30" s="66" t="s">
        <v>23</v>
      </c>
      <c r="T30" s="66" t="s">
        <v>23</v>
      </c>
      <c r="U30" s="66" t="s">
        <v>23</v>
      </c>
      <c r="V30" s="66" t="s">
        <v>23</v>
      </c>
      <c r="W30" s="66" t="s">
        <v>23</v>
      </c>
      <c r="X30" s="66" t="s">
        <v>23</v>
      </c>
      <c r="Y30" s="66"/>
      <c r="Z30" s="66"/>
      <c r="AA30" s="66"/>
      <c r="AB30" s="66"/>
      <c r="AC30" s="66"/>
      <c r="AD30" s="66"/>
      <c r="AE30" s="66"/>
    </row>
    <row r="31" spans="1:31" ht="15.75" customHeight="1" thickBot="1" x14ac:dyDescent="0.55000000000000004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</row>
    <row r="32" spans="1:31" ht="15.75" customHeight="1" thickBot="1" x14ac:dyDescent="0.55000000000000004">
      <c r="A32" s="66"/>
      <c r="B32" s="66"/>
      <c r="C32" s="66"/>
      <c r="D32" s="66"/>
      <c r="E32" s="66"/>
      <c r="F32" s="66"/>
      <c r="G32" s="66"/>
      <c r="H32" s="66"/>
      <c r="I32" s="66"/>
      <c r="J32" s="66">
        <v>1</v>
      </c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</row>
    <row r="33" spans="1:31" ht="15.75" customHeight="1" thickBot="1" x14ac:dyDescent="0.55000000000000004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</row>
    <row r="34" spans="1:31" ht="15.75" customHeight="1" thickBot="1" x14ac:dyDescent="0.5500000000000000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</row>
    <row r="35" spans="1:31" ht="15.75" customHeight="1" thickBot="1" x14ac:dyDescent="0.55000000000000004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1" ht="15.75" customHeight="1" thickBot="1" x14ac:dyDescent="0.55000000000000004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</row>
    <row r="37" spans="1:31" ht="15.75" customHeight="1" thickBot="1" x14ac:dyDescent="0.55000000000000004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</row>
    <row r="38" spans="1:31" ht="15.75" customHeight="1" thickBot="1" x14ac:dyDescent="0.5500000000000000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</row>
    <row r="39" spans="1:31" ht="15.75" customHeight="1" thickBot="1" x14ac:dyDescent="0.5500000000000000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</row>
    <row r="40" spans="1:31" ht="15.75" customHeight="1" thickBot="1" x14ac:dyDescent="0.5500000000000000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</row>
    <row r="41" spans="1:31" ht="15.75" customHeight="1" thickBot="1" x14ac:dyDescent="0.55000000000000004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</row>
    <row r="42" spans="1:31" ht="15.75" customHeight="1" thickBot="1" x14ac:dyDescent="0.55000000000000004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</row>
    <row r="43" spans="1:31" ht="15.75" customHeight="1" thickBot="1" x14ac:dyDescent="0.55000000000000004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</row>
    <row r="44" spans="1:31" ht="15.75" customHeight="1" thickBot="1" x14ac:dyDescent="0.5500000000000000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</row>
    <row r="45" spans="1:31" ht="15.75" customHeight="1" thickBot="1" x14ac:dyDescent="0.5500000000000000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</row>
    <row r="46" spans="1:31" ht="15.75" customHeight="1" thickBot="1" x14ac:dyDescent="0.55000000000000004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</row>
    <row r="47" spans="1:31" ht="15.75" customHeight="1" thickBot="1" x14ac:dyDescent="0.55000000000000004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</row>
    <row r="48" spans="1:31" ht="15.75" customHeight="1" thickBot="1" x14ac:dyDescent="0.55000000000000004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</row>
    <row r="49" spans="1:31" ht="15.75" customHeight="1" thickBot="1" x14ac:dyDescent="0.55000000000000004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</row>
    <row r="50" spans="1:31" ht="15.75" customHeight="1" thickBot="1" x14ac:dyDescent="0.55000000000000004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</row>
    <row r="51" spans="1:31" ht="15.75" customHeight="1" thickBot="1" x14ac:dyDescent="0.55000000000000004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</row>
    <row r="52" spans="1:31" ht="15.75" customHeight="1" thickBot="1" x14ac:dyDescent="0.55000000000000004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</row>
    <row r="53" spans="1:31" ht="15.75" customHeight="1" thickBot="1" x14ac:dyDescent="0.55000000000000004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</row>
    <row r="54" spans="1:31" ht="15.75" customHeight="1" thickBot="1" x14ac:dyDescent="0.55000000000000004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</row>
    <row r="55" spans="1:31" ht="15.75" customHeight="1" thickBot="1" x14ac:dyDescent="0.55000000000000004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</row>
    <row r="56" spans="1:31" ht="15.75" customHeight="1" thickBot="1" x14ac:dyDescent="0.55000000000000004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</row>
    <row r="57" spans="1:31" ht="15.75" customHeight="1" thickBot="1" x14ac:dyDescent="0.55000000000000004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</row>
    <row r="58" spans="1:31" ht="15.75" customHeight="1" thickBot="1" x14ac:dyDescent="0.55000000000000004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</row>
    <row r="59" spans="1:31" ht="15.75" customHeight="1" thickBot="1" x14ac:dyDescent="0.55000000000000004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</row>
    <row r="60" spans="1:31" ht="15.75" customHeight="1" thickBot="1" x14ac:dyDescent="0.55000000000000004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</row>
    <row r="61" spans="1:31" ht="15.75" customHeight="1" thickBot="1" x14ac:dyDescent="0.55000000000000004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</row>
    <row r="62" spans="1:31" ht="15.75" customHeight="1" thickBot="1" x14ac:dyDescent="0.55000000000000004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</row>
    <row r="63" spans="1:31" ht="15.75" customHeight="1" thickBot="1" x14ac:dyDescent="0.55000000000000004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</row>
    <row r="64" spans="1:31" ht="15.75" customHeight="1" thickBot="1" x14ac:dyDescent="0.55000000000000004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</row>
    <row r="65" spans="1:31" ht="15.75" customHeight="1" thickBot="1" x14ac:dyDescent="0.55000000000000004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</row>
    <row r="66" spans="1:31" ht="15.75" customHeight="1" thickBot="1" x14ac:dyDescent="0.55000000000000004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</row>
    <row r="67" spans="1:31" ht="15.75" customHeight="1" thickBot="1" x14ac:dyDescent="0.55000000000000004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</row>
    <row r="68" spans="1:31" ht="15.75" customHeight="1" thickBot="1" x14ac:dyDescent="0.55000000000000004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</row>
    <row r="69" spans="1:31" ht="15.75" customHeight="1" thickBot="1" x14ac:dyDescent="0.55000000000000004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</row>
    <row r="70" spans="1:31" ht="15.75" customHeight="1" thickBot="1" x14ac:dyDescent="0.55000000000000004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</row>
    <row r="71" spans="1:31" ht="15.75" customHeight="1" thickBot="1" x14ac:dyDescent="0.55000000000000004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</row>
    <row r="72" spans="1:31" ht="15.75" customHeight="1" thickBot="1" x14ac:dyDescent="0.55000000000000004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</row>
    <row r="73" spans="1:31" ht="15.75" customHeight="1" thickBot="1" x14ac:dyDescent="0.55000000000000004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</row>
    <row r="74" spans="1:31" ht="15.75" customHeight="1" thickBot="1" x14ac:dyDescent="0.55000000000000004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</row>
    <row r="75" spans="1:31" ht="15.75" customHeight="1" thickBot="1" x14ac:dyDescent="0.55000000000000004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</row>
    <row r="76" spans="1:31" ht="15.75" customHeight="1" thickBot="1" x14ac:dyDescent="0.55000000000000004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</row>
    <row r="77" spans="1:31" ht="15.75" customHeight="1" thickBot="1" x14ac:dyDescent="0.55000000000000004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</row>
    <row r="78" spans="1:31" ht="15.75" customHeight="1" thickBot="1" x14ac:dyDescent="0.55000000000000004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</row>
    <row r="79" spans="1:31" ht="15.75" customHeight="1" thickBot="1" x14ac:dyDescent="0.55000000000000004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</row>
    <row r="80" spans="1:31" ht="15.75" customHeight="1" thickBot="1" x14ac:dyDescent="0.55000000000000004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</row>
    <row r="81" spans="1:31" ht="15.75" customHeight="1" thickBot="1" x14ac:dyDescent="0.55000000000000004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</row>
    <row r="82" spans="1:31" ht="15.75" customHeight="1" thickBot="1" x14ac:dyDescent="0.55000000000000004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</row>
    <row r="83" spans="1:31" ht="15.75" customHeight="1" thickBot="1" x14ac:dyDescent="0.55000000000000004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</row>
    <row r="84" spans="1:31" ht="15.75" customHeight="1" thickBot="1" x14ac:dyDescent="0.55000000000000004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</row>
    <row r="85" spans="1:31" ht="15.75" customHeight="1" thickBot="1" x14ac:dyDescent="0.55000000000000004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</row>
    <row r="86" spans="1:31" ht="15.75" customHeight="1" thickBot="1" x14ac:dyDescent="0.55000000000000004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</row>
    <row r="87" spans="1:31" ht="15.75" customHeight="1" thickBot="1" x14ac:dyDescent="0.55000000000000004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</row>
    <row r="88" spans="1:31" ht="15.75" customHeight="1" thickBot="1" x14ac:dyDescent="0.55000000000000004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</row>
    <row r="89" spans="1:31" ht="15.75" customHeight="1" thickBot="1" x14ac:dyDescent="0.55000000000000004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</row>
    <row r="90" spans="1:31" ht="15.75" customHeight="1" thickBot="1" x14ac:dyDescent="0.55000000000000004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</row>
    <row r="91" spans="1:31" ht="15.75" customHeight="1" thickBot="1" x14ac:dyDescent="0.55000000000000004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</row>
    <row r="92" spans="1:31" ht="15.75" customHeight="1" thickBot="1" x14ac:dyDescent="0.55000000000000004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</row>
    <row r="93" spans="1:31" ht="15.75" customHeight="1" thickBot="1" x14ac:dyDescent="0.55000000000000004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</row>
    <row r="94" spans="1:31" ht="15.75" customHeight="1" thickBot="1" x14ac:dyDescent="0.55000000000000004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</row>
    <row r="95" spans="1:31" ht="15.75" customHeight="1" thickBot="1" x14ac:dyDescent="0.55000000000000004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</row>
    <row r="96" spans="1:31" ht="15.75" customHeight="1" thickBot="1" x14ac:dyDescent="0.55000000000000004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</row>
    <row r="97" spans="1:31" ht="15.75" customHeight="1" thickBot="1" x14ac:dyDescent="0.55000000000000004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</row>
    <row r="98" spans="1:31" ht="15.75" customHeight="1" thickBot="1" x14ac:dyDescent="0.55000000000000004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</row>
    <row r="99" spans="1:31" ht="15.75" customHeight="1" thickBot="1" x14ac:dyDescent="0.55000000000000004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</row>
    <row r="100" spans="1:31" ht="15.75" customHeight="1" thickBot="1" x14ac:dyDescent="0.55000000000000004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</row>
    <row r="101" spans="1:31" ht="15.75" customHeight="1" thickBot="1" x14ac:dyDescent="0.55000000000000004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</row>
    <row r="102" spans="1:31" ht="15.75" customHeight="1" thickBot="1" x14ac:dyDescent="0.55000000000000004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</row>
    <row r="103" spans="1:31" ht="15.75" customHeight="1" thickBot="1" x14ac:dyDescent="0.55000000000000004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</row>
    <row r="104" spans="1:31" ht="15.75" customHeight="1" thickBot="1" x14ac:dyDescent="0.55000000000000004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</row>
    <row r="105" spans="1:31" ht="15.75" customHeight="1" thickBot="1" x14ac:dyDescent="0.55000000000000004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</row>
    <row r="106" spans="1:31" ht="15.75" customHeight="1" thickBot="1" x14ac:dyDescent="0.55000000000000004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</row>
    <row r="107" spans="1:31" ht="15.75" customHeight="1" thickBot="1" x14ac:dyDescent="0.55000000000000004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</row>
    <row r="108" spans="1:31" ht="15.75" customHeight="1" thickBot="1" x14ac:dyDescent="0.55000000000000004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</row>
    <row r="109" spans="1:31" ht="15.75" customHeight="1" thickBot="1" x14ac:dyDescent="0.55000000000000004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</row>
    <row r="110" spans="1:31" ht="15.75" customHeight="1" thickBot="1" x14ac:dyDescent="0.55000000000000004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</row>
    <row r="111" spans="1:31" ht="15.75" customHeight="1" thickBot="1" x14ac:dyDescent="0.55000000000000004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</row>
    <row r="112" spans="1:31" ht="15.75" customHeight="1" thickBot="1" x14ac:dyDescent="0.55000000000000004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</row>
    <row r="113" spans="1:31" ht="15.75" customHeight="1" thickBot="1" x14ac:dyDescent="0.55000000000000004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</row>
    <row r="114" spans="1:31" ht="15.75" customHeight="1" thickBot="1" x14ac:dyDescent="0.55000000000000004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</row>
    <row r="115" spans="1:31" ht="15.75" customHeight="1" thickBot="1" x14ac:dyDescent="0.55000000000000004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</row>
    <row r="116" spans="1:31" ht="15.75" customHeight="1" thickBot="1" x14ac:dyDescent="0.55000000000000004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</row>
    <row r="117" spans="1:31" ht="15.75" customHeight="1" thickBot="1" x14ac:dyDescent="0.55000000000000004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</row>
    <row r="118" spans="1:31" ht="15.75" customHeight="1" thickBot="1" x14ac:dyDescent="0.55000000000000004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</row>
    <row r="119" spans="1:31" ht="15.75" customHeight="1" thickBot="1" x14ac:dyDescent="0.55000000000000004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</row>
    <row r="120" spans="1:31" ht="15.75" customHeight="1" thickBot="1" x14ac:dyDescent="0.55000000000000004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</row>
    <row r="121" spans="1:31" ht="15.75" customHeight="1" thickBot="1" x14ac:dyDescent="0.55000000000000004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</row>
    <row r="122" spans="1:31" ht="15.75" customHeight="1" thickBot="1" x14ac:dyDescent="0.55000000000000004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</row>
    <row r="123" spans="1:31" ht="15.75" customHeight="1" thickBot="1" x14ac:dyDescent="0.55000000000000004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</row>
    <row r="124" spans="1:31" ht="15.75" customHeight="1" thickBot="1" x14ac:dyDescent="0.55000000000000004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</row>
    <row r="125" spans="1:31" ht="15.75" customHeight="1" thickBot="1" x14ac:dyDescent="0.55000000000000004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</row>
    <row r="126" spans="1:31" ht="15.75" customHeight="1" thickBot="1" x14ac:dyDescent="0.55000000000000004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</row>
    <row r="127" spans="1:31" ht="15.75" customHeight="1" thickBot="1" x14ac:dyDescent="0.55000000000000004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</row>
    <row r="128" spans="1:31" ht="15.75" customHeight="1" thickBot="1" x14ac:dyDescent="0.55000000000000004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</row>
    <row r="129" spans="1:31" ht="15.75" customHeight="1" thickBot="1" x14ac:dyDescent="0.55000000000000004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</row>
    <row r="130" spans="1:31" ht="15.75" customHeight="1" thickBot="1" x14ac:dyDescent="0.55000000000000004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</row>
    <row r="132" spans="1:31" ht="15.75" customHeight="1" x14ac:dyDescent="0.5">
      <c r="J132" s="92">
        <v>1</v>
      </c>
      <c r="K132" s="92">
        <v>6</v>
      </c>
      <c r="L132" s="92">
        <v>2</v>
      </c>
      <c r="M132" s="92">
        <v>5</v>
      </c>
      <c r="N132" s="92">
        <v>4</v>
      </c>
      <c r="O132" s="92">
        <v>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B0364-D273-474C-81FD-8BF44E3CDC5F}">
  <dimension ref="A1:S144"/>
  <sheetViews>
    <sheetView topLeftCell="C1" workbookViewId="0">
      <selection activeCell="C21" sqref="C21"/>
    </sheetView>
  </sheetViews>
  <sheetFormatPr defaultColWidth="12.625" defaultRowHeight="24" x14ac:dyDescent="0.55000000000000004"/>
  <cols>
    <col min="1" max="2" width="18.875" style="37" customWidth="1"/>
    <col min="3" max="3" width="14.75" style="37" customWidth="1"/>
    <col min="4" max="4" width="21.75" style="37" bestFit="1" customWidth="1"/>
    <col min="5" max="5" width="14" style="37" customWidth="1"/>
    <col min="6" max="6" width="18.125" style="37" bestFit="1" customWidth="1"/>
    <col min="7" max="7" width="30.25" style="37" bestFit="1" customWidth="1"/>
    <col min="8" max="8" width="26" style="37" bestFit="1" customWidth="1"/>
    <col min="9" max="9" width="18.125" style="37" customWidth="1"/>
    <col min="10" max="10" width="8.125" style="37" customWidth="1"/>
    <col min="11" max="18" width="7.625" style="37" customWidth="1"/>
    <col min="19" max="19" width="7.5" style="37" customWidth="1"/>
    <col min="20" max="16384" width="12.625" style="37"/>
  </cols>
  <sheetData>
    <row r="1" spans="1:19" s="61" customFormat="1" ht="38.25" customHeight="1" x14ac:dyDescent="0.55000000000000004">
      <c r="A1" s="60" t="s">
        <v>7</v>
      </c>
      <c r="B1" s="60" t="s">
        <v>19</v>
      </c>
      <c r="C1" s="60" t="s">
        <v>20</v>
      </c>
      <c r="D1" s="60"/>
      <c r="E1" s="60" t="s">
        <v>18</v>
      </c>
      <c r="F1" s="60" t="s">
        <v>68</v>
      </c>
      <c r="G1" s="60"/>
      <c r="H1" s="60"/>
      <c r="I1" s="60"/>
      <c r="J1" s="94" t="s">
        <v>54</v>
      </c>
      <c r="K1" s="94" t="s">
        <v>55</v>
      </c>
      <c r="L1" s="94" t="s">
        <v>56</v>
      </c>
      <c r="M1" s="97"/>
      <c r="N1" s="97" t="s">
        <v>57</v>
      </c>
      <c r="O1" s="97" t="s">
        <v>58</v>
      </c>
      <c r="P1" s="97" t="s">
        <v>59</v>
      </c>
      <c r="Q1" s="97" t="s">
        <v>60</v>
      </c>
      <c r="R1" s="97" t="s">
        <v>61</v>
      </c>
    </row>
    <row r="2" spans="1:19" x14ac:dyDescent="0.55000000000000004">
      <c r="A2" s="38" t="s">
        <v>100</v>
      </c>
      <c r="B2" s="37" t="s">
        <v>8</v>
      </c>
      <c r="C2" s="37" t="s">
        <v>42</v>
      </c>
      <c r="D2" s="37" t="s">
        <v>29</v>
      </c>
      <c r="E2" s="37" t="s">
        <v>43</v>
      </c>
      <c r="F2" s="37" t="s">
        <v>46</v>
      </c>
      <c r="G2" s="130" t="s">
        <v>203</v>
      </c>
      <c r="H2" s="37" t="s">
        <v>40</v>
      </c>
      <c r="I2" s="37" t="s">
        <v>45</v>
      </c>
      <c r="J2" s="95">
        <v>4</v>
      </c>
      <c r="K2" s="95">
        <v>3</v>
      </c>
      <c r="L2" s="95">
        <v>3</v>
      </c>
      <c r="M2" s="98">
        <v>3</v>
      </c>
      <c r="N2" s="98">
        <v>5</v>
      </c>
      <c r="O2" s="98">
        <v>3</v>
      </c>
      <c r="P2" s="98">
        <v>3</v>
      </c>
      <c r="Q2" s="98">
        <v>5</v>
      </c>
      <c r="R2" s="98">
        <v>5</v>
      </c>
    </row>
    <row r="3" spans="1:19" ht="30.75" x14ac:dyDescent="0.7">
      <c r="G3" s="130"/>
      <c r="J3" s="83">
        <f t="shared" ref="J3:R3" si="0">AVERAGE(J2:J2)</f>
        <v>4</v>
      </c>
      <c r="K3" s="83">
        <f t="shared" si="0"/>
        <v>3</v>
      </c>
      <c r="L3" s="83">
        <f t="shared" si="0"/>
        <v>3</v>
      </c>
      <c r="M3" s="83">
        <f t="shared" si="0"/>
        <v>3</v>
      </c>
      <c r="N3" s="83">
        <f t="shared" si="0"/>
        <v>5</v>
      </c>
      <c r="O3" s="83">
        <f t="shared" si="0"/>
        <v>3</v>
      </c>
      <c r="P3" s="83">
        <f t="shared" si="0"/>
        <v>3</v>
      </c>
      <c r="Q3" s="83">
        <f t="shared" si="0"/>
        <v>5</v>
      </c>
      <c r="R3" s="83">
        <f t="shared" si="0"/>
        <v>5</v>
      </c>
      <c r="S3" s="84">
        <f>AVERAGE(J2:R2)</f>
        <v>3.7777777777777777</v>
      </c>
    </row>
    <row r="4" spans="1:19" ht="30.75" x14ac:dyDescent="0.7">
      <c r="J4" s="83" t="e">
        <f t="shared" ref="J4:R4" si="1">STDEV(J2:J2)</f>
        <v>#DIV/0!</v>
      </c>
      <c r="K4" s="83" t="e">
        <f t="shared" si="1"/>
        <v>#DIV/0!</v>
      </c>
      <c r="L4" s="83" t="e">
        <f t="shared" si="1"/>
        <v>#DIV/0!</v>
      </c>
      <c r="M4" s="83" t="e">
        <f t="shared" si="1"/>
        <v>#DIV/0!</v>
      </c>
      <c r="N4" s="83" t="e">
        <f t="shared" si="1"/>
        <v>#DIV/0!</v>
      </c>
      <c r="O4" s="83" t="e">
        <f t="shared" si="1"/>
        <v>#DIV/0!</v>
      </c>
      <c r="P4" s="83" t="e">
        <f t="shared" si="1"/>
        <v>#DIV/0!</v>
      </c>
      <c r="Q4" s="83" t="e">
        <f t="shared" si="1"/>
        <v>#DIV/0!</v>
      </c>
      <c r="R4" s="83" t="e">
        <f t="shared" si="1"/>
        <v>#DIV/0!</v>
      </c>
      <c r="S4" s="84">
        <f>STDEV(J2:R2)</f>
        <v>0.97182531580754927</v>
      </c>
    </row>
    <row r="5" spans="1:19" x14ac:dyDescent="0.55000000000000004">
      <c r="L5" s="99">
        <f>AVERAGE(J2:L2)</f>
        <v>3.3333333333333335</v>
      </c>
      <c r="R5" s="99">
        <f>AVERAGE(M2:R2)</f>
        <v>4</v>
      </c>
    </row>
    <row r="6" spans="1:19" x14ac:dyDescent="0.55000000000000004">
      <c r="A6" s="39" t="s">
        <v>17</v>
      </c>
      <c r="B6" s="40"/>
      <c r="L6" s="99">
        <f>STDEV(J2:L2)</f>
        <v>0.57735026918962473</v>
      </c>
      <c r="R6" s="99">
        <f>STDEV(M2:R2)</f>
        <v>1.0954451150103321</v>
      </c>
    </row>
    <row r="7" spans="1:19" x14ac:dyDescent="0.55000000000000004">
      <c r="A7" s="41" t="s">
        <v>24</v>
      </c>
      <c r="B7" s="42">
        <f>COUNTIF(B2:B2,"ชาย")</f>
        <v>0</v>
      </c>
    </row>
    <row r="8" spans="1:19" x14ac:dyDescent="0.55000000000000004">
      <c r="A8" s="41" t="s">
        <v>21</v>
      </c>
      <c r="B8" s="42">
        <f>COUNTIF(B2:B2,"หญิง")</f>
        <v>1</v>
      </c>
    </row>
    <row r="9" spans="1:19" x14ac:dyDescent="0.55000000000000004">
      <c r="A9" s="43" t="s">
        <v>6</v>
      </c>
      <c r="B9" s="43">
        <f>SUM(B6:B8)</f>
        <v>1</v>
      </c>
    </row>
    <row r="11" spans="1:19" x14ac:dyDescent="0.55000000000000004">
      <c r="A11" s="39" t="s">
        <v>35</v>
      </c>
      <c r="B11" s="40"/>
    </row>
    <row r="12" spans="1:19" x14ac:dyDescent="0.55000000000000004">
      <c r="A12" s="41" t="s">
        <v>52</v>
      </c>
      <c r="B12" s="42">
        <f>COUNTIF(F2:F2,"20 - 30 ปี")</f>
        <v>0</v>
      </c>
    </row>
    <row r="13" spans="1:19" x14ac:dyDescent="0.55000000000000004">
      <c r="A13" s="41" t="s">
        <v>49</v>
      </c>
      <c r="B13" s="42">
        <f>COUNTIF(F2:F3,"31 - 40 ปี")</f>
        <v>0</v>
      </c>
    </row>
    <row r="14" spans="1:19" x14ac:dyDescent="0.55000000000000004">
      <c r="A14" s="41" t="s">
        <v>46</v>
      </c>
      <c r="B14" s="42">
        <f>COUNTIF(F2:F4,"41 - 50 ปี")</f>
        <v>1</v>
      </c>
    </row>
    <row r="15" spans="1:19" x14ac:dyDescent="0.55000000000000004">
      <c r="A15" s="41" t="s">
        <v>44</v>
      </c>
      <c r="B15" s="42">
        <f>COUNTIF(F2:F5,"51 ปีขึ้นไป")</f>
        <v>0</v>
      </c>
    </row>
    <row r="16" spans="1:19" x14ac:dyDescent="0.55000000000000004">
      <c r="A16" s="43" t="s">
        <v>6</v>
      </c>
      <c r="B16" s="43">
        <f>SUM(B11:B15)</f>
        <v>1</v>
      </c>
    </row>
    <row r="18" spans="1:2" x14ac:dyDescent="0.55000000000000004">
      <c r="A18" s="39" t="s">
        <v>17</v>
      </c>
      <c r="B18" s="40"/>
    </row>
    <row r="19" spans="1:2" x14ac:dyDescent="0.55000000000000004">
      <c r="A19" s="41" t="s">
        <v>30</v>
      </c>
      <c r="B19" s="42">
        <v>4</v>
      </c>
    </row>
    <row r="20" spans="1:2" x14ac:dyDescent="0.55000000000000004">
      <c r="A20" s="41" t="s">
        <v>25</v>
      </c>
      <c r="B20" s="42">
        <v>3</v>
      </c>
    </row>
    <row r="21" spans="1:2" x14ac:dyDescent="0.55000000000000004">
      <c r="A21" s="41" t="s">
        <v>28</v>
      </c>
      <c r="B21" s="42">
        <v>14</v>
      </c>
    </row>
    <row r="22" spans="1:2" x14ac:dyDescent="0.55000000000000004">
      <c r="A22" s="41" t="s">
        <v>29</v>
      </c>
      <c r="B22" s="42">
        <v>12</v>
      </c>
    </row>
    <row r="23" spans="1:2" x14ac:dyDescent="0.55000000000000004">
      <c r="A23" s="43" t="s">
        <v>6</v>
      </c>
      <c r="B23" s="43">
        <f>SUM(B18:B22)</f>
        <v>33</v>
      </c>
    </row>
    <row r="25" spans="1:2" x14ac:dyDescent="0.55000000000000004">
      <c r="A25" s="39" t="s">
        <v>17</v>
      </c>
      <c r="B25" s="40"/>
    </row>
    <row r="26" spans="1:2" x14ac:dyDescent="0.55000000000000004">
      <c r="A26" s="39"/>
      <c r="B26" s="40"/>
    </row>
    <row r="27" spans="1:2" x14ac:dyDescent="0.55000000000000004">
      <c r="A27" s="41" t="s">
        <v>13</v>
      </c>
      <c r="B27" s="42">
        <v>12</v>
      </c>
    </row>
    <row r="28" spans="1:2" x14ac:dyDescent="0.55000000000000004">
      <c r="A28" s="41" t="s">
        <v>9</v>
      </c>
      <c r="B28" s="42">
        <v>21</v>
      </c>
    </row>
    <row r="29" spans="1:2" x14ac:dyDescent="0.55000000000000004">
      <c r="A29" s="43" t="s">
        <v>6</v>
      </c>
      <c r="B29" s="43">
        <f>SUM(B27:B28)</f>
        <v>33</v>
      </c>
    </row>
    <row r="30" spans="1:2" x14ac:dyDescent="0.55000000000000004">
      <c r="A30" s="39" t="s">
        <v>17</v>
      </c>
      <c r="B30" s="40"/>
    </row>
    <row r="31" spans="1:2" x14ac:dyDescent="0.55000000000000004">
      <c r="A31" s="41" t="s">
        <v>11</v>
      </c>
      <c r="B31" s="42">
        <v>5</v>
      </c>
    </row>
    <row r="32" spans="1:2" x14ac:dyDescent="0.55000000000000004">
      <c r="A32" s="41" t="s">
        <v>14</v>
      </c>
      <c r="B32" s="42">
        <v>3</v>
      </c>
    </row>
    <row r="33" spans="1:2" x14ac:dyDescent="0.55000000000000004">
      <c r="A33" s="41" t="s">
        <v>15</v>
      </c>
      <c r="B33" s="42">
        <v>6</v>
      </c>
    </row>
    <row r="34" spans="1:2" x14ac:dyDescent="0.55000000000000004">
      <c r="A34" s="41" t="s">
        <v>10</v>
      </c>
      <c r="B34" s="42">
        <v>19</v>
      </c>
    </row>
    <row r="35" spans="1:2" x14ac:dyDescent="0.55000000000000004">
      <c r="A35" s="43" t="s">
        <v>6</v>
      </c>
      <c r="B35" s="43">
        <f>SUM(B30:B34)</f>
        <v>33</v>
      </c>
    </row>
    <row r="36" spans="1:2" ht="15.75" customHeight="1" x14ac:dyDescent="0.55000000000000004"/>
    <row r="37" spans="1:2" x14ac:dyDescent="0.55000000000000004">
      <c r="A37" s="39" t="s">
        <v>17</v>
      </c>
      <c r="B37" s="40"/>
    </row>
    <row r="38" spans="1:2" ht="22.5" customHeight="1" x14ac:dyDescent="0.55000000000000004">
      <c r="A38" s="41" t="s">
        <v>36</v>
      </c>
      <c r="B38" s="42">
        <v>1</v>
      </c>
    </row>
    <row r="39" spans="1:2" ht="22.5" customHeight="1" x14ac:dyDescent="0.55000000000000004">
      <c r="A39" s="41" t="s">
        <v>37</v>
      </c>
      <c r="B39" s="42">
        <v>4</v>
      </c>
    </row>
    <row r="40" spans="1:2" ht="22.5" customHeight="1" x14ac:dyDescent="0.55000000000000004">
      <c r="A40" s="41" t="s">
        <v>38</v>
      </c>
      <c r="B40" s="42">
        <v>9</v>
      </c>
    </row>
    <row r="41" spans="1:2" ht="22.5" customHeight="1" x14ac:dyDescent="0.55000000000000004">
      <c r="A41" s="41" t="s">
        <v>39</v>
      </c>
      <c r="B41" s="42">
        <v>5</v>
      </c>
    </row>
    <row r="42" spans="1:2" ht="22.5" customHeight="1" x14ac:dyDescent="0.55000000000000004">
      <c r="A42" s="41" t="s">
        <v>40</v>
      </c>
      <c r="B42" s="42">
        <v>7</v>
      </c>
    </row>
    <row r="43" spans="1:2" ht="22.5" customHeight="1" x14ac:dyDescent="0.55000000000000004">
      <c r="A43" s="41" t="s">
        <v>41</v>
      </c>
      <c r="B43" s="42">
        <v>7</v>
      </c>
    </row>
    <row r="44" spans="1:2" ht="22.5" customHeight="1" x14ac:dyDescent="0.55000000000000004">
      <c r="A44" s="43" t="s">
        <v>6</v>
      </c>
      <c r="B44" s="43">
        <f>SUM(B38:B43)</f>
        <v>33</v>
      </c>
    </row>
    <row r="45" spans="1:2" ht="15.75" customHeight="1" x14ac:dyDescent="0.55000000000000004"/>
    <row r="46" spans="1:2" ht="15.75" customHeight="1" x14ac:dyDescent="0.55000000000000004"/>
    <row r="47" spans="1:2" ht="15.75" customHeight="1" x14ac:dyDescent="0.55000000000000004"/>
    <row r="48" spans="1:2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</sheetData>
  <autoFilter ref="G1:G144" xr:uid="{89D89C13-C608-4E9C-AC26-DDBB756BD5DF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988B3-5860-4BA6-BD2A-B3D65FDE7F5A}">
  <dimension ref="A1:T158"/>
  <sheetViews>
    <sheetView topLeftCell="C1" workbookViewId="0">
      <selection activeCell="A29" sqref="A29"/>
    </sheetView>
  </sheetViews>
  <sheetFormatPr defaultColWidth="12.625" defaultRowHeight="24" x14ac:dyDescent="0.55000000000000004"/>
  <cols>
    <col min="1" max="2" width="18.875" style="37" customWidth="1"/>
    <col min="3" max="3" width="14.75" style="37" customWidth="1"/>
    <col min="4" max="4" width="21.75" style="37" bestFit="1" customWidth="1"/>
    <col min="5" max="5" width="14" style="37" customWidth="1"/>
    <col min="6" max="6" width="18.125" style="37" bestFit="1" customWidth="1"/>
    <col min="7" max="7" width="30.25" style="37" bestFit="1" customWidth="1"/>
    <col min="8" max="8" width="26" style="37" bestFit="1" customWidth="1"/>
    <col min="9" max="9" width="18.125" style="37" customWidth="1"/>
    <col min="10" max="10" width="8.125" style="37" customWidth="1"/>
    <col min="11" max="18" width="7.625" style="37" customWidth="1"/>
    <col min="19" max="19" width="7.5" style="37" customWidth="1"/>
    <col min="20" max="16384" width="12.625" style="37"/>
  </cols>
  <sheetData>
    <row r="1" spans="1:20" s="61" customFormat="1" ht="38.25" customHeight="1" x14ac:dyDescent="0.55000000000000004">
      <c r="A1" s="60" t="s">
        <v>7</v>
      </c>
      <c r="B1" s="60" t="s">
        <v>19</v>
      </c>
      <c r="C1" s="60" t="s">
        <v>20</v>
      </c>
      <c r="D1" s="60"/>
      <c r="E1" s="60" t="s">
        <v>18</v>
      </c>
      <c r="F1" s="60" t="s">
        <v>68</v>
      </c>
      <c r="G1" s="60"/>
      <c r="H1" s="60"/>
      <c r="I1" s="60"/>
      <c r="J1" s="94" t="s">
        <v>54</v>
      </c>
      <c r="K1" s="94" t="s">
        <v>55</v>
      </c>
      <c r="L1" s="94" t="s">
        <v>56</v>
      </c>
      <c r="M1" s="97"/>
      <c r="N1" s="97" t="s">
        <v>57</v>
      </c>
      <c r="O1" s="97" t="s">
        <v>58</v>
      </c>
      <c r="P1" s="97" t="s">
        <v>59</v>
      </c>
      <c r="Q1" s="97" t="s">
        <v>60</v>
      </c>
      <c r="R1" s="97" t="s">
        <v>61</v>
      </c>
    </row>
    <row r="2" spans="1:20" x14ac:dyDescent="0.55000000000000004">
      <c r="A2" s="38" t="s">
        <v>87</v>
      </c>
      <c r="B2" s="37" t="s">
        <v>8</v>
      </c>
      <c r="C2" s="37" t="s">
        <v>42</v>
      </c>
      <c r="D2" s="37" t="s">
        <v>22</v>
      </c>
      <c r="E2" s="37" t="s">
        <v>43</v>
      </c>
      <c r="F2" s="37" t="s">
        <v>44</v>
      </c>
      <c r="G2" s="130" t="s">
        <v>192</v>
      </c>
      <c r="H2" s="37" t="s">
        <v>40</v>
      </c>
      <c r="I2" s="37" t="s">
        <v>45</v>
      </c>
      <c r="J2" s="95">
        <v>5</v>
      </c>
      <c r="K2" s="95">
        <v>5</v>
      </c>
      <c r="L2" s="95">
        <v>5</v>
      </c>
      <c r="M2" s="98">
        <v>5</v>
      </c>
      <c r="N2" s="98">
        <v>5</v>
      </c>
      <c r="O2" s="98">
        <v>5</v>
      </c>
      <c r="P2" s="98">
        <v>5</v>
      </c>
      <c r="Q2" s="98">
        <v>5</v>
      </c>
      <c r="R2" s="98">
        <v>5</v>
      </c>
    </row>
    <row r="3" spans="1:20" x14ac:dyDescent="0.55000000000000004">
      <c r="A3" s="38" t="s">
        <v>89</v>
      </c>
      <c r="B3" s="37" t="s">
        <v>8</v>
      </c>
      <c r="C3" s="37" t="s">
        <v>42</v>
      </c>
      <c r="D3" s="37" t="s">
        <v>29</v>
      </c>
      <c r="E3" s="37" t="s">
        <v>43</v>
      </c>
      <c r="F3" s="37" t="s">
        <v>46</v>
      </c>
      <c r="G3" s="130" t="s">
        <v>192</v>
      </c>
      <c r="H3" s="37" t="s">
        <v>38</v>
      </c>
      <c r="I3" s="37" t="s">
        <v>45</v>
      </c>
      <c r="J3" s="95">
        <v>5</v>
      </c>
      <c r="K3" s="95">
        <v>5</v>
      </c>
      <c r="L3" s="95">
        <v>5</v>
      </c>
      <c r="M3" s="98">
        <v>5</v>
      </c>
      <c r="N3" s="98">
        <v>5</v>
      </c>
      <c r="O3" s="98">
        <v>5</v>
      </c>
      <c r="P3" s="98">
        <v>5</v>
      </c>
      <c r="Q3" s="98">
        <v>5</v>
      </c>
      <c r="R3" s="98">
        <v>5</v>
      </c>
    </row>
    <row r="4" spans="1:20" x14ac:dyDescent="0.55000000000000004">
      <c r="A4" s="38" t="s">
        <v>91</v>
      </c>
      <c r="B4" s="37" t="s">
        <v>12</v>
      </c>
      <c r="C4" s="37" t="s">
        <v>42</v>
      </c>
      <c r="D4" s="37" t="s">
        <v>29</v>
      </c>
      <c r="E4" s="37" t="s">
        <v>48</v>
      </c>
      <c r="F4" s="37" t="s">
        <v>49</v>
      </c>
      <c r="G4" s="130" t="s">
        <v>192</v>
      </c>
      <c r="H4" s="37" t="s">
        <v>40</v>
      </c>
      <c r="I4" s="37" t="s">
        <v>45</v>
      </c>
      <c r="J4" s="95">
        <v>4</v>
      </c>
      <c r="K4" s="95">
        <v>4</v>
      </c>
      <c r="L4" s="95">
        <v>4</v>
      </c>
      <c r="M4" s="98">
        <v>4</v>
      </c>
      <c r="N4" s="98">
        <v>4</v>
      </c>
      <c r="O4" s="98">
        <v>4</v>
      </c>
      <c r="P4" s="98">
        <v>4</v>
      </c>
      <c r="Q4" s="98">
        <v>4</v>
      </c>
      <c r="R4" s="98">
        <v>4</v>
      </c>
    </row>
    <row r="5" spans="1:20" x14ac:dyDescent="0.55000000000000004">
      <c r="A5" s="38" t="s">
        <v>93</v>
      </c>
      <c r="B5" s="37" t="s">
        <v>8</v>
      </c>
      <c r="C5" s="37" t="s">
        <v>42</v>
      </c>
      <c r="D5" s="37" t="s">
        <v>29</v>
      </c>
      <c r="E5" s="37" t="s">
        <v>43</v>
      </c>
      <c r="F5" s="37" t="s">
        <v>46</v>
      </c>
      <c r="G5" s="130" t="s">
        <v>192</v>
      </c>
      <c r="H5" s="37" t="s">
        <v>40</v>
      </c>
      <c r="I5" s="37" t="s">
        <v>45</v>
      </c>
      <c r="J5" s="95">
        <v>4</v>
      </c>
      <c r="K5" s="95">
        <v>4</v>
      </c>
      <c r="L5" s="95">
        <v>4</v>
      </c>
      <c r="M5" s="98">
        <v>4</v>
      </c>
      <c r="N5" s="98">
        <v>4</v>
      </c>
      <c r="O5" s="98">
        <v>4</v>
      </c>
      <c r="P5" s="98">
        <v>4</v>
      </c>
      <c r="Q5" s="98">
        <v>4</v>
      </c>
      <c r="R5" s="98">
        <v>4</v>
      </c>
    </row>
    <row r="6" spans="1:20" x14ac:dyDescent="0.55000000000000004">
      <c r="A6" s="38" t="s">
        <v>95</v>
      </c>
      <c r="B6" s="37" t="s">
        <v>8</v>
      </c>
      <c r="C6" s="37" t="s">
        <v>13</v>
      </c>
      <c r="D6" s="37" t="s">
        <v>30</v>
      </c>
      <c r="E6" s="37" t="s">
        <v>14</v>
      </c>
      <c r="F6" s="37" t="s">
        <v>49</v>
      </c>
      <c r="G6" s="130" t="s">
        <v>192</v>
      </c>
      <c r="H6" s="37" t="s">
        <v>38</v>
      </c>
      <c r="I6" s="37" t="s">
        <v>45</v>
      </c>
      <c r="J6" s="95">
        <v>5</v>
      </c>
      <c r="K6" s="95">
        <v>5</v>
      </c>
      <c r="L6" s="95">
        <v>5</v>
      </c>
      <c r="M6" s="98">
        <v>5</v>
      </c>
      <c r="N6" s="98">
        <v>5</v>
      </c>
      <c r="O6" s="98">
        <v>5</v>
      </c>
      <c r="P6" s="98">
        <v>5</v>
      </c>
      <c r="Q6" s="98">
        <v>4</v>
      </c>
      <c r="R6" s="98">
        <v>4</v>
      </c>
    </row>
    <row r="7" spans="1:20" x14ac:dyDescent="0.55000000000000004">
      <c r="A7" s="38" t="s">
        <v>96</v>
      </c>
      <c r="B7" s="37" t="s">
        <v>8</v>
      </c>
      <c r="C7" s="37" t="s">
        <v>42</v>
      </c>
      <c r="D7" s="37" t="s">
        <v>29</v>
      </c>
      <c r="E7" s="37" t="s">
        <v>43</v>
      </c>
      <c r="F7" s="37" t="s">
        <v>46</v>
      </c>
      <c r="G7" s="130" t="s">
        <v>192</v>
      </c>
      <c r="H7" s="37" t="s">
        <v>38</v>
      </c>
      <c r="I7" s="37" t="s">
        <v>45</v>
      </c>
      <c r="J7" s="95">
        <v>5</v>
      </c>
      <c r="K7" s="95">
        <v>5</v>
      </c>
      <c r="L7" s="95">
        <v>5</v>
      </c>
      <c r="M7" s="98">
        <v>5</v>
      </c>
      <c r="N7" s="98">
        <v>5</v>
      </c>
      <c r="O7" s="98">
        <v>5</v>
      </c>
      <c r="P7" s="98">
        <v>5</v>
      </c>
      <c r="Q7" s="98">
        <v>5</v>
      </c>
      <c r="R7" s="98">
        <v>5</v>
      </c>
    </row>
    <row r="8" spans="1:20" x14ac:dyDescent="0.55000000000000004">
      <c r="A8" s="38" t="s">
        <v>102</v>
      </c>
      <c r="B8" s="37" t="s">
        <v>8</v>
      </c>
      <c r="C8" s="37" t="s">
        <v>42</v>
      </c>
      <c r="D8" s="37" t="s">
        <v>29</v>
      </c>
      <c r="E8" s="37" t="s">
        <v>43</v>
      </c>
      <c r="F8" s="37" t="s">
        <v>46</v>
      </c>
      <c r="G8" s="130" t="s">
        <v>192</v>
      </c>
      <c r="H8" s="37" t="s">
        <v>40</v>
      </c>
      <c r="I8" s="37" t="s">
        <v>45</v>
      </c>
      <c r="J8" s="95">
        <v>5</v>
      </c>
      <c r="K8" s="95">
        <v>4</v>
      </c>
      <c r="L8" s="95">
        <v>5</v>
      </c>
      <c r="M8" s="98">
        <v>5</v>
      </c>
      <c r="N8" s="98">
        <v>5</v>
      </c>
      <c r="O8" s="98">
        <v>5</v>
      </c>
      <c r="P8" s="98">
        <v>5</v>
      </c>
      <c r="Q8" s="98">
        <v>5</v>
      </c>
      <c r="R8" s="98">
        <v>5</v>
      </c>
      <c r="T8" s="37" t="s">
        <v>51</v>
      </c>
    </row>
    <row r="9" spans="1:20" x14ac:dyDescent="0.55000000000000004">
      <c r="A9" s="38" t="s">
        <v>107</v>
      </c>
      <c r="B9" s="37" t="s">
        <v>12</v>
      </c>
      <c r="C9" s="37" t="s">
        <v>13</v>
      </c>
      <c r="D9" s="37" t="s">
        <v>25</v>
      </c>
      <c r="E9" s="37" t="s">
        <v>67</v>
      </c>
      <c r="F9" s="37" t="s">
        <v>52</v>
      </c>
      <c r="G9" s="130" t="s">
        <v>192</v>
      </c>
      <c r="H9" s="37" t="s">
        <v>41</v>
      </c>
      <c r="I9" s="37" t="s">
        <v>45</v>
      </c>
      <c r="J9" s="95">
        <v>5</v>
      </c>
      <c r="K9" s="95">
        <v>5</v>
      </c>
      <c r="L9" s="95">
        <v>5</v>
      </c>
      <c r="M9" s="98">
        <v>5</v>
      </c>
      <c r="N9" s="98">
        <v>5</v>
      </c>
      <c r="O9" s="98">
        <v>5</v>
      </c>
      <c r="P9" s="98">
        <v>5</v>
      </c>
      <c r="Q9" s="98">
        <v>5</v>
      </c>
      <c r="R9" s="98">
        <v>5</v>
      </c>
    </row>
    <row r="10" spans="1:20" x14ac:dyDescent="0.55000000000000004">
      <c r="A10" s="38" t="s">
        <v>112</v>
      </c>
      <c r="B10" s="37" t="s">
        <v>12</v>
      </c>
      <c r="C10" s="37" t="s">
        <v>42</v>
      </c>
      <c r="D10" s="37" t="s">
        <v>25</v>
      </c>
      <c r="E10" s="37" t="s">
        <v>14</v>
      </c>
      <c r="F10" s="37" t="s">
        <v>52</v>
      </c>
      <c r="G10" s="130" t="s">
        <v>192</v>
      </c>
      <c r="H10" s="37" t="s">
        <v>41</v>
      </c>
      <c r="I10" s="37" t="s">
        <v>45</v>
      </c>
      <c r="J10" s="95">
        <v>5</v>
      </c>
      <c r="K10" s="95">
        <v>5</v>
      </c>
      <c r="L10" s="95">
        <v>3</v>
      </c>
      <c r="M10" s="98">
        <v>5</v>
      </c>
      <c r="N10" s="98">
        <v>5</v>
      </c>
      <c r="O10" s="98">
        <v>4</v>
      </c>
      <c r="P10" s="98">
        <v>3</v>
      </c>
      <c r="Q10" s="98">
        <v>5</v>
      </c>
      <c r="R10" s="98">
        <v>5</v>
      </c>
    </row>
    <row r="11" spans="1:20" x14ac:dyDescent="0.55000000000000004">
      <c r="A11" s="38" t="s">
        <v>114</v>
      </c>
      <c r="B11" s="37" t="s">
        <v>8</v>
      </c>
      <c r="C11" s="37" t="s">
        <v>42</v>
      </c>
      <c r="D11" s="37" t="s">
        <v>29</v>
      </c>
      <c r="E11" s="37" t="s">
        <v>43</v>
      </c>
      <c r="F11" s="37" t="s">
        <v>46</v>
      </c>
      <c r="G11" s="130" t="s">
        <v>192</v>
      </c>
      <c r="H11" s="37" t="s">
        <v>37</v>
      </c>
      <c r="I11" s="37" t="s">
        <v>45</v>
      </c>
      <c r="J11" s="95">
        <v>3</v>
      </c>
      <c r="K11" s="95">
        <v>4</v>
      </c>
      <c r="L11" s="95">
        <v>4</v>
      </c>
      <c r="M11" s="98">
        <v>4</v>
      </c>
      <c r="N11" s="98">
        <v>4</v>
      </c>
      <c r="O11" s="98">
        <v>3</v>
      </c>
      <c r="P11" s="98">
        <v>4</v>
      </c>
      <c r="Q11" s="98">
        <v>4</v>
      </c>
      <c r="R11" s="98">
        <v>4</v>
      </c>
    </row>
    <row r="12" spans="1:20" x14ac:dyDescent="0.55000000000000004">
      <c r="A12" s="38" t="s">
        <v>116</v>
      </c>
      <c r="B12" s="37" t="s">
        <v>12</v>
      </c>
      <c r="C12" s="37" t="s">
        <v>13</v>
      </c>
      <c r="D12" s="37" t="s">
        <v>25</v>
      </c>
      <c r="E12" s="37" t="s">
        <v>67</v>
      </c>
      <c r="F12" s="37" t="s">
        <v>49</v>
      </c>
      <c r="G12" s="130" t="s">
        <v>192</v>
      </c>
      <c r="H12" s="37" t="s">
        <v>41</v>
      </c>
      <c r="I12" s="37" t="s">
        <v>45</v>
      </c>
      <c r="J12" s="95">
        <v>4</v>
      </c>
      <c r="K12" s="95">
        <v>4</v>
      </c>
      <c r="L12" s="95">
        <v>4</v>
      </c>
      <c r="M12" s="98">
        <v>4</v>
      </c>
      <c r="N12" s="98">
        <v>4</v>
      </c>
      <c r="O12" s="98">
        <v>4</v>
      </c>
      <c r="P12" s="98">
        <v>4</v>
      </c>
      <c r="Q12" s="98">
        <v>4</v>
      </c>
      <c r="R12" s="98">
        <v>4</v>
      </c>
    </row>
    <row r="13" spans="1:20" x14ac:dyDescent="0.55000000000000004">
      <c r="A13" s="38" t="s">
        <v>117</v>
      </c>
      <c r="B13" s="37" t="s">
        <v>8</v>
      </c>
      <c r="C13" s="37" t="s">
        <v>42</v>
      </c>
      <c r="D13" s="37" t="s">
        <v>29</v>
      </c>
      <c r="E13" s="37" t="s">
        <v>48</v>
      </c>
      <c r="F13" s="37" t="s">
        <v>46</v>
      </c>
      <c r="G13" s="130" t="s">
        <v>192</v>
      </c>
      <c r="H13" s="37" t="s">
        <v>39</v>
      </c>
      <c r="I13" s="37" t="s">
        <v>45</v>
      </c>
      <c r="J13" s="95">
        <v>5</v>
      </c>
      <c r="K13" s="95">
        <v>5</v>
      </c>
      <c r="L13" s="95">
        <v>5</v>
      </c>
      <c r="M13" s="98">
        <v>5</v>
      </c>
      <c r="N13" s="98">
        <v>5</v>
      </c>
      <c r="O13" s="98">
        <v>5</v>
      </c>
      <c r="P13" s="98">
        <v>5</v>
      </c>
      <c r="Q13" s="98">
        <v>5</v>
      </c>
      <c r="R13" s="98">
        <v>5</v>
      </c>
    </row>
    <row r="14" spans="1:20" x14ac:dyDescent="0.55000000000000004">
      <c r="A14" s="38" t="s">
        <v>119</v>
      </c>
      <c r="B14" s="37" t="s">
        <v>8</v>
      </c>
      <c r="C14" s="37" t="s">
        <v>13</v>
      </c>
      <c r="D14" s="37" t="s">
        <v>25</v>
      </c>
      <c r="E14" s="37" t="s">
        <v>14</v>
      </c>
      <c r="F14" s="37" t="s">
        <v>49</v>
      </c>
      <c r="G14" s="130" t="s">
        <v>192</v>
      </c>
      <c r="H14" s="37" t="s">
        <v>39</v>
      </c>
      <c r="I14" s="37" t="s">
        <v>45</v>
      </c>
      <c r="J14" s="95">
        <v>3</v>
      </c>
      <c r="K14" s="95">
        <v>3</v>
      </c>
      <c r="L14" s="95">
        <v>5</v>
      </c>
      <c r="M14" s="98">
        <v>5</v>
      </c>
      <c r="N14" s="98">
        <v>5</v>
      </c>
      <c r="O14" s="98">
        <v>5</v>
      </c>
      <c r="P14" s="98">
        <v>5</v>
      </c>
      <c r="Q14" s="98">
        <v>5</v>
      </c>
      <c r="R14" s="98">
        <v>5</v>
      </c>
    </row>
    <row r="15" spans="1:20" x14ac:dyDescent="0.55000000000000004">
      <c r="A15" s="38" t="s">
        <v>121</v>
      </c>
      <c r="B15" s="37" t="s">
        <v>8</v>
      </c>
      <c r="C15" s="37" t="s">
        <v>42</v>
      </c>
      <c r="D15" s="37" t="s">
        <v>25</v>
      </c>
      <c r="E15" s="37" t="s">
        <v>48</v>
      </c>
      <c r="F15" s="37" t="s">
        <v>46</v>
      </c>
      <c r="G15" s="130" t="s">
        <v>192</v>
      </c>
      <c r="H15" s="37" t="s">
        <v>38</v>
      </c>
      <c r="I15" s="37" t="s">
        <v>45</v>
      </c>
      <c r="J15" s="95">
        <v>5</v>
      </c>
      <c r="K15" s="95">
        <v>4</v>
      </c>
      <c r="L15" s="95">
        <v>4</v>
      </c>
      <c r="M15" s="98">
        <v>5</v>
      </c>
      <c r="N15" s="98">
        <v>4</v>
      </c>
      <c r="O15" s="98">
        <v>4</v>
      </c>
      <c r="P15" s="98">
        <v>4</v>
      </c>
      <c r="Q15" s="98">
        <v>5</v>
      </c>
      <c r="R15" s="98">
        <v>5</v>
      </c>
    </row>
    <row r="16" spans="1:20" x14ac:dyDescent="0.55000000000000004">
      <c r="A16" s="38" t="s">
        <v>125</v>
      </c>
      <c r="B16" s="37" t="s">
        <v>8</v>
      </c>
      <c r="C16" s="37" t="s">
        <v>13</v>
      </c>
      <c r="D16" s="37" t="s">
        <v>25</v>
      </c>
      <c r="E16" s="37" t="s">
        <v>48</v>
      </c>
      <c r="F16" s="37" t="s">
        <v>46</v>
      </c>
      <c r="G16" s="130" t="s">
        <v>192</v>
      </c>
      <c r="H16" s="37" t="s">
        <v>38</v>
      </c>
      <c r="I16" s="37" t="s">
        <v>45</v>
      </c>
      <c r="J16" s="95">
        <v>4</v>
      </c>
      <c r="K16" s="95">
        <v>4</v>
      </c>
      <c r="L16" s="95">
        <v>4</v>
      </c>
      <c r="M16" s="98">
        <v>4</v>
      </c>
      <c r="N16" s="98">
        <v>4</v>
      </c>
      <c r="O16" s="98">
        <v>4</v>
      </c>
      <c r="P16" s="98">
        <v>4</v>
      </c>
      <c r="Q16" s="98">
        <v>5</v>
      </c>
      <c r="R16" s="98">
        <v>5</v>
      </c>
      <c r="T16" s="37" t="s">
        <v>51</v>
      </c>
    </row>
    <row r="17" spans="1:19" ht="30.75" x14ac:dyDescent="0.7">
      <c r="G17" s="130"/>
      <c r="J17" s="83">
        <f t="shared" ref="J17:R17" si="0">AVERAGE(J2:J16)</f>
        <v>4.4666666666666668</v>
      </c>
      <c r="K17" s="83">
        <f t="shared" si="0"/>
        <v>4.4000000000000004</v>
      </c>
      <c r="L17" s="83">
        <f t="shared" si="0"/>
        <v>4.4666666666666668</v>
      </c>
      <c r="M17" s="83">
        <f t="shared" si="0"/>
        <v>4.666666666666667</v>
      </c>
      <c r="N17" s="83">
        <f t="shared" si="0"/>
        <v>4.5999999999999996</v>
      </c>
      <c r="O17" s="83">
        <f t="shared" si="0"/>
        <v>4.4666666666666668</v>
      </c>
      <c r="P17" s="83">
        <f t="shared" si="0"/>
        <v>4.4666666666666668</v>
      </c>
      <c r="Q17" s="83">
        <f t="shared" si="0"/>
        <v>4.666666666666667</v>
      </c>
      <c r="R17" s="83">
        <f t="shared" si="0"/>
        <v>4.666666666666667</v>
      </c>
      <c r="S17" s="84">
        <f>AVERAGE(J2:R16)</f>
        <v>4.5407407407407403</v>
      </c>
    </row>
    <row r="18" spans="1:19" ht="30.75" x14ac:dyDescent="0.7">
      <c r="J18" s="83">
        <f t="shared" ref="J18:R18" si="1">STDEV(J2:J16)</f>
        <v>0.74322335295720721</v>
      </c>
      <c r="K18" s="83">
        <f t="shared" si="1"/>
        <v>0.6324555320336771</v>
      </c>
      <c r="L18" s="83">
        <f t="shared" si="1"/>
        <v>0.6399404734221853</v>
      </c>
      <c r="M18" s="83">
        <f t="shared" si="1"/>
        <v>0.48795003647426521</v>
      </c>
      <c r="N18" s="83">
        <f t="shared" si="1"/>
        <v>0.50709255283711152</v>
      </c>
      <c r="O18" s="83">
        <f t="shared" si="1"/>
        <v>0.6399404734221853</v>
      </c>
      <c r="P18" s="83">
        <f t="shared" si="1"/>
        <v>0.6399404734221853</v>
      </c>
      <c r="Q18" s="83">
        <f t="shared" si="1"/>
        <v>0.48795003647426521</v>
      </c>
      <c r="R18" s="83">
        <f t="shared" si="1"/>
        <v>0.48795003647426521</v>
      </c>
      <c r="S18" s="84">
        <f>STDEV(J2:R16)</f>
        <v>0.58287710185348629</v>
      </c>
    </row>
    <row r="19" spans="1:19" x14ac:dyDescent="0.55000000000000004">
      <c r="L19" s="99">
        <f>AVERAGE(J2:L16)</f>
        <v>4.4444444444444446</v>
      </c>
      <c r="R19" s="99">
        <f>AVERAGE(M2:R16)</f>
        <v>4.5888888888888886</v>
      </c>
    </row>
    <row r="20" spans="1:19" x14ac:dyDescent="0.55000000000000004">
      <c r="A20" s="39" t="s">
        <v>17</v>
      </c>
      <c r="B20" s="40"/>
      <c r="L20" s="99">
        <f>STDEV(J2:L16)</f>
        <v>0.65904736881610704</v>
      </c>
      <c r="R20" s="99">
        <f>STDEV(M2:R16)</f>
        <v>0.53829619774281179</v>
      </c>
    </row>
    <row r="21" spans="1:19" x14ac:dyDescent="0.55000000000000004">
      <c r="A21" s="41" t="s">
        <v>24</v>
      </c>
      <c r="B21" s="42">
        <f>COUNTIF(B2:B16,"ชาย")</f>
        <v>4</v>
      </c>
    </row>
    <row r="22" spans="1:19" x14ac:dyDescent="0.55000000000000004">
      <c r="A22" s="41" t="s">
        <v>21</v>
      </c>
      <c r="B22" s="42">
        <f>COUNTIF(B2:B16,"หญิง")</f>
        <v>11</v>
      </c>
    </row>
    <row r="23" spans="1:19" x14ac:dyDescent="0.55000000000000004">
      <c r="A23" s="43" t="s">
        <v>6</v>
      </c>
      <c r="B23" s="43">
        <f>SUM(B20:B22)</f>
        <v>15</v>
      </c>
    </row>
    <row r="25" spans="1:19" x14ac:dyDescent="0.55000000000000004">
      <c r="A25" s="39" t="s">
        <v>35</v>
      </c>
      <c r="B25" s="40"/>
    </row>
    <row r="26" spans="1:19" x14ac:dyDescent="0.55000000000000004">
      <c r="A26" s="41" t="s">
        <v>52</v>
      </c>
      <c r="B26" s="42">
        <f>COUNTIF(F2:F16,"20 - 30 ปี")</f>
        <v>2</v>
      </c>
    </row>
    <row r="27" spans="1:19" x14ac:dyDescent="0.55000000000000004">
      <c r="A27" s="41" t="s">
        <v>49</v>
      </c>
      <c r="B27" s="42">
        <f>COUNTIF(F2:F17,"31 - 40 ปี")</f>
        <v>4</v>
      </c>
    </row>
    <row r="28" spans="1:19" x14ac:dyDescent="0.55000000000000004">
      <c r="A28" s="41" t="s">
        <v>46</v>
      </c>
      <c r="B28" s="42">
        <f>COUNTIF(F2:F18,"41 - 50 ปี")</f>
        <v>8</v>
      </c>
    </row>
    <row r="29" spans="1:19" x14ac:dyDescent="0.55000000000000004">
      <c r="A29" s="41" t="s">
        <v>44</v>
      </c>
      <c r="B29" s="42">
        <f>COUNTIF(F2:F19,"51 ปีขึ้นไป")</f>
        <v>1</v>
      </c>
    </row>
    <row r="30" spans="1:19" x14ac:dyDescent="0.55000000000000004">
      <c r="A30" s="43" t="s">
        <v>6</v>
      </c>
      <c r="B30" s="43">
        <f>SUM(B25:B29)</f>
        <v>15</v>
      </c>
    </row>
    <row r="32" spans="1:19" x14ac:dyDescent="0.55000000000000004">
      <c r="A32" s="39" t="s">
        <v>17</v>
      </c>
      <c r="B32" s="40"/>
    </row>
    <row r="33" spans="1:2" x14ac:dyDescent="0.55000000000000004">
      <c r="A33" s="41" t="s">
        <v>30</v>
      </c>
      <c r="B33" s="42">
        <v>4</v>
      </c>
    </row>
    <row r="34" spans="1:2" x14ac:dyDescent="0.55000000000000004">
      <c r="A34" s="41" t="s">
        <v>25</v>
      </c>
      <c r="B34" s="42">
        <v>3</v>
      </c>
    </row>
    <row r="35" spans="1:2" x14ac:dyDescent="0.55000000000000004">
      <c r="A35" s="41" t="s">
        <v>28</v>
      </c>
      <c r="B35" s="42">
        <v>14</v>
      </c>
    </row>
    <row r="36" spans="1:2" x14ac:dyDescent="0.55000000000000004">
      <c r="A36" s="41" t="s">
        <v>29</v>
      </c>
      <c r="B36" s="42">
        <v>12</v>
      </c>
    </row>
    <row r="37" spans="1:2" x14ac:dyDescent="0.55000000000000004">
      <c r="A37" s="43" t="s">
        <v>6</v>
      </c>
      <c r="B37" s="43">
        <f>SUM(B32:B36)</f>
        <v>33</v>
      </c>
    </row>
    <row r="39" spans="1:2" x14ac:dyDescent="0.55000000000000004">
      <c r="A39" s="39" t="s">
        <v>17</v>
      </c>
      <c r="B39" s="40"/>
    </row>
    <row r="40" spans="1:2" x14ac:dyDescent="0.55000000000000004">
      <c r="A40" s="39"/>
      <c r="B40" s="40"/>
    </row>
    <row r="41" spans="1:2" x14ac:dyDescent="0.55000000000000004">
      <c r="A41" s="41" t="s">
        <v>13</v>
      </c>
      <c r="B41" s="42">
        <v>12</v>
      </c>
    </row>
    <row r="42" spans="1:2" x14ac:dyDescent="0.55000000000000004">
      <c r="A42" s="41" t="s">
        <v>9</v>
      </c>
      <c r="B42" s="42">
        <v>21</v>
      </c>
    </row>
    <row r="43" spans="1:2" x14ac:dyDescent="0.55000000000000004">
      <c r="A43" s="43" t="s">
        <v>6</v>
      </c>
      <c r="B43" s="43">
        <f>SUM(B41:B42)</f>
        <v>33</v>
      </c>
    </row>
    <row r="44" spans="1:2" x14ac:dyDescent="0.55000000000000004">
      <c r="A44" s="39" t="s">
        <v>17</v>
      </c>
      <c r="B44" s="40"/>
    </row>
    <row r="45" spans="1:2" x14ac:dyDescent="0.55000000000000004">
      <c r="A45" s="41" t="s">
        <v>11</v>
      </c>
      <c r="B45" s="42">
        <v>5</v>
      </c>
    </row>
    <row r="46" spans="1:2" x14ac:dyDescent="0.55000000000000004">
      <c r="A46" s="41" t="s">
        <v>14</v>
      </c>
      <c r="B46" s="42">
        <v>3</v>
      </c>
    </row>
    <row r="47" spans="1:2" x14ac:dyDescent="0.55000000000000004">
      <c r="A47" s="41" t="s">
        <v>15</v>
      </c>
      <c r="B47" s="42">
        <v>6</v>
      </c>
    </row>
    <row r="48" spans="1:2" x14ac:dyDescent="0.55000000000000004">
      <c r="A48" s="41" t="s">
        <v>10</v>
      </c>
      <c r="B48" s="42">
        <v>19</v>
      </c>
    </row>
    <row r="49" spans="1:2" x14ac:dyDescent="0.55000000000000004">
      <c r="A49" s="43" t="s">
        <v>6</v>
      </c>
      <c r="B49" s="43">
        <f>SUM(B44:B48)</f>
        <v>33</v>
      </c>
    </row>
    <row r="50" spans="1:2" ht="15.75" customHeight="1" x14ac:dyDescent="0.55000000000000004"/>
    <row r="51" spans="1:2" x14ac:dyDescent="0.55000000000000004">
      <c r="A51" s="39" t="s">
        <v>17</v>
      </c>
      <c r="B51" s="40"/>
    </row>
    <row r="52" spans="1:2" ht="22.5" customHeight="1" x14ac:dyDescent="0.55000000000000004">
      <c r="A52" s="41" t="s">
        <v>36</v>
      </c>
      <c r="B52" s="42">
        <v>1</v>
      </c>
    </row>
    <row r="53" spans="1:2" ht="22.5" customHeight="1" x14ac:dyDescent="0.55000000000000004">
      <c r="A53" s="41" t="s">
        <v>37</v>
      </c>
      <c r="B53" s="42">
        <v>4</v>
      </c>
    </row>
    <row r="54" spans="1:2" ht="22.5" customHeight="1" x14ac:dyDescent="0.55000000000000004">
      <c r="A54" s="41" t="s">
        <v>38</v>
      </c>
      <c r="B54" s="42">
        <v>9</v>
      </c>
    </row>
    <row r="55" spans="1:2" ht="22.5" customHeight="1" x14ac:dyDescent="0.55000000000000004">
      <c r="A55" s="41" t="s">
        <v>39</v>
      </c>
      <c r="B55" s="42">
        <v>5</v>
      </c>
    </row>
    <row r="56" spans="1:2" ht="22.5" customHeight="1" x14ac:dyDescent="0.55000000000000004">
      <c r="A56" s="41" t="s">
        <v>40</v>
      </c>
      <c r="B56" s="42">
        <v>7</v>
      </c>
    </row>
    <row r="57" spans="1:2" ht="22.5" customHeight="1" x14ac:dyDescent="0.55000000000000004">
      <c r="A57" s="41" t="s">
        <v>41</v>
      </c>
      <c r="B57" s="42">
        <v>7</v>
      </c>
    </row>
    <row r="58" spans="1:2" ht="22.5" customHeight="1" x14ac:dyDescent="0.55000000000000004">
      <c r="A58" s="43" t="s">
        <v>6</v>
      </c>
      <c r="B58" s="43">
        <f>SUM(B52:B57)</f>
        <v>33</v>
      </c>
    </row>
    <row r="59" spans="1:2" ht="15.75" customHeight="1" x14ac:dyDescent="0.55000000000000004"/>
    <row r="60" spans="1:2" ht="15.75" customHeight="1" x14ac:dyDescent="0.55000000000000004"/>
    <row r="61" spans="1:2" ht="15.75" customHeight="1" x14ac:dyDescent="0.55000000000000004"/>
    <row r="62" spans="1:2" ht="15.75" customHeight="1" x14ac:dyDescent="0.55000000000000004"/>
    <row r="63" spans="1:2" ht="15.75" customHeight="1" x14ac:dyDescent="0.55000000000000004"/>
    <row r="64" spans="1:2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</sheetData>
  <autoFilter ref="G1:G158" xr:uid="{931D27DF-06AB-4F5D-8FD8-486A6C18AE77}"/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E0515-F181-4694-BAA0-318611F3A9D1}">
  <dimension ref="A1:T147"/>
  <sheetViews>
    <sheetView topLeftCell="C1" workbookViewId="0">
      <selection activeCell="L10" sqref="L10"/>
    </sheetView>
  </sheetViews>
  <sheetFormatPr defaultColWidth="12.625" defaultRowHeight="24" x14ac:dyDescent="0.55000000000000004"/>
  <cols>
    <col min="1" max="2" width="18.875" style="37" customWidth="1"/>
    <col min="3" max="3" width="14.75" style="37" customWidth="1"/>
    <col min="4" max="4" width="21.75" style="37" bestFit="1" customWidth="1"/>
    <col min="5" max="5" width="14" style="37" customWidth="1"/>
    <col min="6" max="6" width="18.125" style="37" bestFit="1" customWidth="1"/>
    <col min="7" max="7" width="30.25" style="37" bestFit="1" customWidth="1"/>
    <col min="8" max="8" width="26" style="37" bestFit="1" customWidth="1"/>
    <col min="9" max="9" width="18.125" style="37" customWidth="1"/>
    <col min="10" max="10" width="8.125" style="37" customWidth="1"/>
    <col min="11" max="18" width="7.625" style="37" customWidth="1"/>
    <col min="19" max="19" width="7.5" style="37" customWidth="1"/>
    <col min="20" max="16384" width="12.625" style="37"/>
  </cols>
  <sheetData>
    <row r="1" spans="1:20" s="61" customFormat="1" ht="38.25" customHeight="1" x14ac:dyDescent="0.55000000000000004">
      <c r="A1" s="60" t="s">
        <v>7</v>
      </c>
      <c r="B1" s="60" t="s">
        <v>19</v>
      </c>
      <c r="C1" s="60" t="s">
        <v>20</v>
      </c>
      <c r="D1" s="60"/>
      <c r="E1" s="60" t="s">
        <v>18</v>
      </c>
      <c r="F1" s="60" t="s">
        <v>68</v>
      </c>
      <c r="G1" s="60"/>
      <c r="H1" s="60"/>
      <c r="I1" s="60"/>
      <c r="J1" s="94" t="s">
        <v>54</v>
      </c>
      <c r="K1" s="94" t="s">
        <v>55</v>
      </c>
      <c r="L1" s="94" t="s">
        <v>56</v>
      </c>
      <c r="M1" s="97"/>
      <c r="N1" s="97" t="s">
        <v>57</v>
      </c>
      <c r="O1" s="97" t="s">
        <v>58</v>
      </c>
      <c r="P1" s="97" t="s">
        <v>59</v>
      </c>
      <c r="Q1" s="97" t="s">
        <v>60</v>
      </c>
      <c r="R1" s="97" t="s">
        <v>61</v>
      </c>
    </row>
    <row r="2" spans="1:20" x14ac:dyDescent="0.55000000000000004">
      <c r="A2" s="38" t="s">
        <v>127</v>
      </c>
      <c r="B2" s="37" t="s">
        <v>8</v>
      </c>
      <c r="C2" s="37" t="s">
        <v>42</v>
      </c>
      <c r="D2" s="37" t="s">
        <v>30</v>
      </c>
      <c r="E2" s="37" t="s">
        <v>43</v>
      </c>
      <c r="F2" s="37" t="s">
        <v>46</v>
      </c>
      <c r="G2" s="130" t="s">
        <v>204</v>
      </c>
      <c r="H2" s="37" t="s">
        <v>37</v>
      </c>
      <c r="I2" s="37" t="s">
        <v>45</v>
      </c>
      <c r="J2" s="95">
        <v>5</v>
      </c>
      <c r="K2" s="95">
        <v>5</v>
      </c>
      <c r="L2" s="95">
        <v>5</v>
      </c>
      <c r="M2" s="98">
        <v>5</v>
      </c>
      <c r="N2" s="98">
        <v>5</v>
      </c>
      <c r="O2" s="98">
        <v>5</v>
      </c>
      <c r="P2" s="98">
        <v>5</v>
      </c>
      <c r="Q2" s="98">
        <v>5</v>
      </c>
      <c r="R2" s="98">
        <v>5</v>
      </c>
      <c r="T2" s="37" t="s">
        <v>51</v>
      </c>
    </row>
    <row r="3" spans="1:20" x14ac:dyDescent="0.55000000000000004">
      <c r="A3" s="38" t="s">
        <v>129</v>
      </c>
      <c r="B3" s="37" t="s">
        <v>8</v>
      </c>
      <c r="C3" s="37" t="s">
        <v>42</v>
      </c>
      <c r="D3" s="37" t="s">
        <v>22</v>
      </c>
      <c r="E3" s="37" t="s">
        <v>48</v>
      </c>
      <c r="F3" s="37" t="s">
        <v>46</v>
      </c>
      <c r="G3" s="130" t="s">
        <v>204</v>
      </c>
      <c r="H3" s="37" t="s">
        <v>39</v>
      </c>
      <c r="I3" s="37" t="s">
        <v>45</v>
      </c>
      <c r="J3" s="95">
        <v>5</v>
      </c>
      <c r="K3" s="95">
        <v>5</v>
      </c>
      <c r="L3" s="95">
        <v>5</v>
      </c>
      <c r="M3" s="98">
        <v>5</v>
      </c>
      <c r="N3" s="98">
        <v>5</v>
      </c>
      <c r="O3" s="98">
        <v>5</v>
      </c>
      <c r="P3" s="98">
        <v>5</v>
      </c>
      <c r="Q3" s="98">
        <v>5</v>
      </c>
      <c r="R3" s="98">
        <v>5</v>
      </c>
    </row>
    <row r="4" spans="1:20" x14ac:dyDescent="0.55000000000000004">
      <c r="A4" s="38" t="s">
        <v>130</v>
      </c>
      <c r="B4" s="37" t="s">
        <v>12</v>
      </c>
      <c r="C4" s="37" t="s">
        <v>42</v>
      </c>
      <c r="D4" s="37" t="s">
        <v>29</v>
      </c>
      <c r="E4" s="37" t="s">
        <v>48</v>
      </c>
      <c r="F4" s="37" t="s">
        <v>44</v>
      </c>
      <c r="G4" s="130" t="s">
        <v>204</v>
      </c>
      <c r="H4" s="37" t="s">
        <v>39</v>
      </c>
      <c r="I4" s="37" t="s">
        <v>45</v>
      </c>
      <c r="J4" s="95">
        <v>4</v>
      </c>
      <c r="K4" s="95">
        <v>4</v>
      </c>
      <c r="L4" s="95">
        <v>4</v>
      </c>
      <c r="M4" s="98">
        <v>5</v>
      </c>
      <c r="N4" s="98">
        <v>5</v>
      </c>
      <c r="O4" s="98">
        <v>5</v>
      </c>
      <c r="P4" s="98">
        <v>4</v>
      </c>
      <c r="Q4" s="98">
        <v>5</v>
      </c>
      <c r="R4" s="98">
        <v>5</v>
      </c>
    </row>
    <row r="5" spans="1:20" x14ac:dyDescent="0.55000000000000004">
      <c r="A5" s="38" t="s">
        <v>132</v>
      </c>
      <c r="B5" s="37" t="s">
        <v>8</v>
      </c>
      <c r="C5" s="37" t="s">
        <v>42</v>
      </c>
      <c r="D5" s="37" t="s">
        <v>22</v>
      </c>
      <c r="E5" s="37" t="s">
        <v>43</v>
      </c>
      <c r="F5" s="37" t="s">
        <v>46</v>
      </c>
      <c r="G5" s="130" t="s">
        <v>204</v>
      </c>
      <c r="H5" s="37" t="s">
        <v>37</v>
      </c>
      <c r="I5" s="37" t="s">
        <v>45</v>
      </c>
      <c r="J5" s="95">
        <v>5</v>
      </c>
      <c r="K5" s="95">
        <v>5</v>
      </c>
      <c r="L5" s="95">
        <v>5</v>
      </c>
      <c r="M5" s="98">
        <v>5</v>
      </c>
      <c r="N5" s="98">
        <v>5</v>
      </c>
      <c r="O5" s="98">
        <v>5</v>
      </c>
      <c r="P5" s="98">
        <v>5</v>
      </c>
      <c r="Q5" s="98">
        <v>5</v>
      </c>
      <c r="R5" s="98">
        <v>5</v>
      </c>
    </row>
    <row r="6" spans="1:20" ht="30.75" x14ac:dyDescent="0.7">
      <c r="G6" s="130"/>
      <c r="J6" s="83">
        <f t="shared" ref="J6:R6" si="0">AVERAGE(J2:J5)</f>
        <v>4.75</v>
      </c>
      <c r="K6" s="83">
        <f t="shared" si="0"/>
        <v>4.75</v>
      </c>
      <c r="L6" s="83">
        <f t="shared" si="0"/>
        <v>4.75</v>
      </c>
      <c r="M6" s="83">
        <f t="shared" si="0"/>
        <v>5</v>
      </c>
      <c r="N6" s="83">
        <f t="shared" si="0"/>
        <v>5</v>
      </c>
      <c r="O6" s="83">
        <f t="shared" si="0"/>
        <v>5</v>
      </c>
      <c r="P6" s="83">
        <f t="shared" si="0"/>
        <v>4.75</v>
      </c>
      <c r="Q6" s="83">
        <f t="shared" si="0"/>
        <v>5</v>
      </c>
      <c r="R6" s="83">
        <f t="shared" si="0"/>
        <v>5</v>
      </c>
      <c r="S6" s="84">
        <f>AVERAGE(J2:R5)</f>
        <v>4.8888888888888893</v>
      </c>
    </row>
    <row r="7" spans="1:20" ht="30.75" x14ac:dyDescent="0.7">
      <c r="J7" s="83">
        <f t="shared" ref="J7:R7" si="1">STDEV(J2:J5)</f>
        <v>0.5</v>
      </c>
      <c r="K7" s="83">
        <f t="shared" si="1"/>
        <v>0.5</v>
      </c>
      <c r="L7" s="83">
        <f t="shared" si="1"/>
        <v>0.5</v>
      </c>
      <c r="M7" s="83">
        <f t="shared" si="1"/>
        <v>0</v>
      </c>
      <c r="N7" s="83">
        <f t="shared" si="1"/>
        <v>0</v>
      </c>
      <c r="O7" s="83">
        <f t="shared" si="1"/>
        <v>0</v>
      </c>
      <c r="P7" s="83">
        <f t="shared" si="1"/>
        <v>0.5</v>
      </c>
      <c r="Q7" s="83">
        <f t="shared" si="1"/>
        <v>0</v>
      </c>
      <c r="R7" s="83">
        <f t="shared" si="1"/>
        <v>0</v>
      </c>
      <c r="S7" s="84">
        <f>STDEV(J2:R5)</f>
        <v>0.31872762915583841</v>
      </c>
    </row>
    <row r="8" spans="1:20" x14ac:dyDescent="0.55000000000000004">
      <c r="L8" s="99">
        <f>AVERAGE(J2:L5)</f>
        <v>4.75</v>
      </c>
      <c r="R8" s="99">
        <f>AVERAGE(M2:R5)</f>
        <v>4.958333333333333</v>
      </c>
    </row>
    <row r="9" spans="1:20" x14ac:dyDescent="0.55000000000000004">
      <c r="A9" s="39" t="s">
        <v>17</v>
      </c>
      <c r="B9" s="40"/>
      <c r="L9" s="99">
        <f>STDEV(J2:L5)</f>
        <v>0.45226701686664544</v>
      </c>
      <c r="R9" s="99">
        <f>STDEV(M2:R5)</f>
        <v>0.20412414523193154</v>
      </c>
    </row>
    <row r="10" spans="1:20" x14ac:dyDescent="0.55000000000000004">
      <c r="A10" s="41" t="s">
        <v>24</v>
      </c>
      <c r="B10" s="42">
        <f>COUNTIF(B2:B5,"ชาย")</f>
        <v>1</v>
      </c>
    </row>
    <row r="11" spans="1:20" x14ac:dyDescent="0.55000000000000004">
      <c r="A11" s="41" t="s">
        <v>21</v>
      </c>
      <c r="B11" s="42">
        <f>COUNTIF(B2:B5,"หญิง")</f>
        <v>3</v>
      </c>
    </row>
    <row r="12" spans="1:20" x14ac:dyDescent="0.55000000000000004">
      <c r="A12" s="43" t="s">
        <v>6</v>
      </c>
      <c r="B12" s="43">
        <f>SUM(B9:B11)</f>
        <v>4</v>
      </c>
    </row>
    <row r="14" spans="1:20" x14ac:dyDescent="0.55000000000000004">
      <c r="A14" s="39" t="s">
        <v>35</v>
      </c>
      <c r="B14" s="40"/>
    </row>
    <row r="15" spans="1:20" x14ac:dyDescent="0.55000000000000004">
      <c r="A15" s="41" t="s">
        <v>52</v>
      </c>
      <c r="B15" s="42">
        <f>COUNTIF(F2:F5,"20 - 30 ปี")</f>
        <v>0</v>
      </c>
    </row>
    <row r="16" spans="1:20" x14ac:dyDescent="0.55000000000000004">
      <c r="A16" s="41" t="s">
        <v>49</v>
      </c>
      <c r="B16" s="42">
        <f>COUNTIF(F2:F6,"31 - 40 ปี")</f>
        <v>0</v>
      </c>
    </row>
    <row r="17" spans="1:2" x14ac:dyDescent="0.55000000000000004">
      <c r="A17" s="41" t="s">
        <v>46</v>
      </c>
      <c r="B17" s="42">
        <f>COUNTIF(F2:F7,"41 - 50 ปี")</f>
        <v>3</v>
      </c>
    </row>
    <row r="18" spans="1:2" x14ac:dyDescent="0.55000000000000004">
      <c r="A18" s="41" t="s">
        <v>44</v>
      </c>
      <c r="B18" s="42">
        <f>COUNTIF(F2:F8,"51 ปีขึ้นไป")</f>
        <v>1</v>
      </c>
    </row>
    <row r="19" spans="1:2" x14ac:dyDescent="0.55000000000000004">
      <c r="A19" s="43" t="s">
        <v>6</v>
      </c>
      <c r="B19" s="43">
        <f>SUM(B14:B18)</f>
        <v>4</v>
      </c>
    </row>
    <row r="21" spans="1:2" x14ac:dyDescent="0.55000000000000004">
      <c r="A21" s="39" t="s">
        <v>17</v>
      </c>
      <c r="B21" s="40"/>
    </row>
    <row r="22" spans="1:2" x14ac:dyDescent="0.55000000000000004">
      <c r="A22" s="41" t="s">
        <v>30</v>
      </c>
      <c r="B22" s="42">
        <v>4</v>
      </c>
    </row>
    <row r="23" spans="1:2" x14ac:dyDescent="0.55000000000000004">
      <c r="A23" s="41" t="s">
        <v>25</v>
      </c>
      <c r="B23" s="42">
        <v>3</v>
      </c>
    </row>
    <row r="24" spans="1:2" x14ac:dyDescent="0.55000000000000004">
      <c r="A24" s="41" t="s">
        <v>28</v>
      </c>
      <c r="B24" s="42">
        <v>14</v>
      </c>
    </row>
    <row r="25" spans="1:2" x14ac:dyDescent="0.55000000000000004">
      <c r="A25" s="41" t="s">
        <v>29</v>
      </c>
      <c r="B25" s="42">
        <v>12</v>
      </c>
    </row>
    <row r="26" spans="1:2" x14ac:dyDescent="0.55000000000000004">
      <c r="A26" s="43" t="s">
        <v>6</v>
      </c>
      <c r="B26" s="43">
        <f>SUM(B21:B25)</f>
        <v>33</v>
      </c>
    </row>
    <row r="28" spans="1:2" x14ac:dyDescent="0.55000000000000004">
      <c r="A28" s="39" t="s">
        <v>17</v>
      </c>
      <c r="B28" s="40"/>
    </row>
    <row r="29" spans="1:2" x14ac:dyDescent="0.55000000000000004">
      <c r="A29" s="39"/>
      <c r="B29" s="40"/>
    </row>
    <row r="30" spans="1:2" x14ac:dyDescent="0.55000000000000004">
      <c r="A30" s="41" t="s">
        <v>13</v>
      </c>
      <c r="B30" s="42">
        <v>12</v>
      </c>
    </row>
    <row r="31" spans="1:2" x14ac:dyDescent="0.55000000000000004">
      <c r="A31" s="41" t="s">
        <v>9</v>
      </c>
      <c r="B31" s="42">
        <v>21</v>
      </c>
    </row>
    <row r="32" spans="1:2" x14ac:dyDescent="0.55000000000000004">
      <c r="A32" s="43" t="s">
        <v>6</v>
      </c>
      <c r="B32" s="43">
        <f>SUM(B30:B31)</f>
        <v>33</v>
      </c>
    </row>
    <row r="33" spans="1:2" x14ac:dyDescent="0.55000000000000004">
      <c r="A33" s="39" t="s">
        <v>17</v>
      </c>
      <c r="B33" s="40"/>
    </row>
    <row r="34" spans="1:2" x14ac:dyDescent="0.55000000000000004">
      <c r="A34" s="41" t="s">
        <v>11</v>
      </c>
      <c r="B34" s="42">
        <v>5</v>
      </c>
    </row>
    <row r="35" spans="1:2" x14ac:dyDescent="0.55000000000000004">
      <c r="A35" s="41" t="s">
        <v>14</v>
      </c>
      <c r="B35" s="42">
        <v>3</v>
      </c>
    </row>
    <row r="36" spans="1:2" x14ac:dyDescent="0.55000000000000004">
      <c r="A36" s="41" t="s">
        <v>15</v>
      </c>
      <c r="B36" s="42">
        <v>6</v>
      </c>
    </row>
    <row r="37" spans="1:2" x14ac:dyDescent="0.55000000000000004">
      <c r="A37" s="41" t="s">
        <v>10</v>
      </c>
      <c r="B37" s="42">
        <v>19</v>
      </c>
    </row>
    <row r="38" spans="1:2" x14ac:dyDescent="0.55000000000000004">
      <c r="A38" s="43" t="s">
        <v>6</v>
      </c>
      <c r="B38" s="43">
        <f>SUM(B33:B37)</f>
        <v>33</v>
      </c>
    </row>
    <row r="39" spans="1:2" ht="15.75" customHeight="1" x14ac:dyDescent="0.55000000000000004"/>
    <row r="40" spans="1:2" x14ac:dyDescent="0.55000000000000004">
      <c r="A40" s="39" t="s">
        <v>17</v>
      </c>
      <c r="B40" s="40"/>
    </row>
    <row r="41" spans="1:2" ht="22.5" customHeight="1" x14ac:dyDescent="0.55000000000000004">
      <c r="A41" s="41" t="s">
        <v>36</v>
      </c>
      <c r="B41" s="42">
        <v>1</v>
      </c>
    </row>
    <row r="42" spans="1:2" ht="22.5" customHeight="1" x14ac:dyDescent="0.55000000000000004">
      <c r="A42" s="41" t="s">
        <v>37</v>
      </c>
      <c r="B42" s="42">
        <v>4</v>
      </c>
    </row>
    <row r="43" spans="1:2" ht="22.5" customHeight="1" x14ac:dyDescent="0.55000000000000004">
      <c r="A43" s="41" t="s">
        <v>38</v>
      </c>
      <c r="B43" s="42">
        <v>9</v>
      </c>
    </row>
    <row r="44" spans="1:2" ht="22.5" customHeight="1" x14ac:dyDescent="0.55000000000000004">
      <c r="A44" s="41" t="s">
        <v>39</v>
      </c>
      <c r="B44" s="42">
        <v>5</v>
      </c>
    </row>
    <row r="45" spans="1:2" ht="22.5" customHeight="1" x14ac:dyDescent="0.55000000000000004">
      <c r="A45" s="41" t="s">
        <v>40</v>
      </c>
      <c r="B45" s="42">
        <v>7</v>
      </c>
    </row>
    <row r="46" spans="1:2" ht="22.5" customHeight="1" x14ac:dyDescent="0.55000000000000004">
      <c r="A46" s="41" t="s">
        <v>41</v>
      </c>
      <c r="B46" s="42">
        <v>7</v>
      </c>
    </row>
    <row r="47" spans="1:2" ht="22.5" customHeight="1" x14ac:dyDescent="0.55000000000000004">
      <c r="A47" s="43" t="s">
        <v>6</v>
      </c>
      <c r="B47" s="43">
        <f>SUM(B41:B46)</f>
        <v>33</v>
      </c>
    </row>
    <row r="48" spans="1:2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</sheetData>
  <autoFilter ref="G1:G147" xr:uid="{B4F7D6B7-C582-4A3C-B5FE-F1C3FC57E271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6FFD0-E108-46A6-BAC0-AFDB07FB7781}">
  <dimension ref="B1:I59"/>
  <sheetViews>
    <sheetView workbookViewId="0">
      <selection activeCell="C48" sqref="C48"/>
    </sheetView>
  </sheetViews>
  <sheetFormatPr defaultRowHeight="24" x14ac:dyDescent="0.55000000000000004"/>
  <cols>
    <col min="1" max="1" width="4.875" style="1" customWidth="1"/>
    <col min="2" max="2" width="3.125" style="1" customWidth="1"/>
    <col min="3" max="3" width="49" style="1" customWidth="1"/>
    <col min="4" max="4" width="7.375" style="1" hidden="1" customWidth="1"/>
    <col min="5" max="5" width="6.75" style="1" hidden="1" customWidth="1"/>
    <col min="6" max="6" width="10.25" style="1" customWidth="1"/>
    <col min="7" max="7" width="12.25" style="1" customWidth="1"/>
    <col min="8" max="8" width="10.125" style="1" customWidth="1"/>
    <col min="9" max="10" width="9.125" style="1" customWidth="1"/>
    <col min="11" max="256" width="9" style="1"/>
    <col min="257" max="257" width="4.625" style="1" customWidth="1"/>
    <col min="258" max="258" width="3.125" style="1" customWidth="1"/>
    <col min="259" max="259" width="59.375" style="1" customWidth="1"/>
    <col min="260" max="260" width="9.875" style="1" customWidth="1"/>
    <col min="261" max="261" width="8.875" style="1" customWidth="1"/>
    <col min="262" max="262" width="13.125" style="1" customWidth="1"/>
    <col min="263" max="263" width="10.625" style="1" customWidth="1"/>
    <col min="264" max="266" width="9.125" style="1" customWidth="1"/>
    <col min="267" max="512" width="9" style="1"/>
    <col min="513" max="513" width="4.625" style="1" customWidth="1"/>
    <col min="514" max="514" width="3.125" style="1" customWidth="1"/>
    <col min="515" max="515" width="59.375" style="1" customWidth="1"/>
    <col min="516" max="516" width="9.875" style="1" customWidth="1"/>
    <col min="517" max="517" width="8.875" style="1" customWidth="1"/>
    <col min="518" max="518" width="13.125" style="1" customWidth="1"/>
    <col min="519" max="519" width="10.625" style="1" customWidth="1"/>
    <col min="520" max="522" width="9.125" style="1" customWidth="1"/>
    <col min="523" max="768" width="9" style="1"/>
    <col min="769" max="769" width="4.625" style="1" customWidth="1"/>
    <col min="770" max="770" width="3.125" style="1" customWidth="1"/>
    <col min="771" max="771" width="59.375" style="1" customWidth="1"/>
    <col min="772" max="772" width="9.875" style="1" customWidth="1"/>
    <col min="773" max="773" width="8.875" style="1" customWidth="1"/>
    <col min="774" max="774" width="13.125" style="1" customWidth="1"/>
    <col min="775" max="775" width="10.625" style="1" customWidth="1"/>
    <col min="776" max="778" width="9.125" style="1" customWidth="1"/>
    <col min="779" max="1024" width="9" style="1"/>
    <col min="1025" max="1025" width="4.625" style="1" customWidth="1"/>
    <col min="1026" max="1026" width="3.125" style="1" customWidth="1"/>
    <col min="1027" max="1027" width="59.375" style="1" customWidth="1"/>
    <col min="1028" max="1028" width="9.875" style="1" customWidth="1"/>
    <col min="1029" max="1029" width="8.875" style="1" customWidth="1"/>
    <col min="1030" max="1030" width="13.125" style="1" customWidth="1"/>
    <col min="1031" max="1031" width="10.625" style="1" customWidth="1"/>
    <col min="1032" max="1034" width="9.125" style="1" customWidth="1"/>
    <col min="1035" max="1280" width="9" style="1"/>
    <col min="1281" max="1281" width="4.625" style="1" customWidth="1"/>
    <col min="1282" max="1282" width="3.125" style="1" customWidth="1"/>
    <col min="1283" max="1283" width="59.375" style="1" customWidth="1"/>
    <col min="1284" max="1284" width="9.875" style="1" customWidth="1"/>
    <col min="1285" max="1285" width="8.875" style="1" customWidth="1"/>
    <col min="1286" max="1286" width="13.125" style="1" customWidth="1"/>
    <col min="1287" max="1287" width="10.625" style="1" customWidth="1"/>
    <col min="1288" max="1290" width="9.125" style="1" customWidth="1"/>
    <col min="1291" max="1536" width="9" style="1"/>
    <col min="1537" max="1537" width="4.625" style="1" customWidth="1"/>
    <col min="1538" max="1538" width="3.125" style="1" customWidth="1"/>
    <col min="1539" max="1539" width="59.375" style="1" customWidth="1"/>
    <col min="1540" max="1540" width="9.875" style="1" customWidth="1"/>
    <col min="1541" max="1541" width="8.875" style="1" customWidth="1"/>
    <col min="1542" max="1542" width="13.125" style="1" customWidth="1"/>
    <col min="1543" max="1543" width="10.625" style="1" customWidth="1"/>
    <col min="1544" max="1546" width="9.125" style="1" customWidth="1"/>
    <col min="1547" max="1792" width="9" style="1"/>
    <col min="1793" max="1793" width="4.625" style="1" customWidth="1"/>
    <col min="1794" max="1794" width="3.125" style="1" customWidth="1"/>
    <col min="1795" max="1795" width="59.375" style="1" customWidth="1"/>
    <col min="1796" max="1796" width="9.875" style="1" customWidth="1"/>
    <col min="1797" max="1797" width="8.875" style="1" customWidth="1"/>
    <col min="1798" max="1798" width="13.125" style="1" customWidth="1"/>
    <col min="1799" max="1799" width="10.625" style="1" customWidth="1"/>
    <col min="1800" max="1802" width="9.125" style="1" customWidth="1"/>
    <col min="1803" max="2048" width="9" style="1"/>
    <col min="2049" max="2049" width="4.625" style="1" customWidth="1"/>
    <col min="2050" max="2050" width="3.125" style="1" customWidth="1"/>
    <col min="2051" max="2051" width="59.375" style="1" customWidth="1"/>
    <col min="2052" max="2052" width="9.875" style="1" customWidth="1"/>
    <col min="2053" max="2053" width="8.875" style="1" customWidth="1"/>
    <col min="2054" max="2054" width="13.125" style="1" customWidth="1"/>
    <col min="2055" max="2055" width="10.625" style="1" customWidth="1"/>
    <col min="2056" max="2058" width="9.125" style="1" customWidth="1"/>
    <col min="2059" max="2304" width="9" style="1"/>
    <col min="2305" max="2305" width="4.625" style="1" customWidth="1"/>
    <col min="2306" max="2306" width="3.125" style="1" customWidth="1"/>
    <col min="2307" max="2307" width="59.375" style="1" customWidth="1"/>
    <col min="2308" max="2308" width="9.875" style="1" customWidth="1"/>
    <col min="2309" max="2309" width="8.875" style="1" customWidth="1"/>
    <col min="2310" max="2310" width="13.125" style="1" customWidth="1"/>
    <col min="2311" max="2311" width="10.625" style="1" customWidth="1"/>
    <col min="2312" max="2314" width="9.125" style="1" customWidth="1"/>
    <col min="2315" max="2560" width="9" style="1"/>
    <col min="2561" max="2561" width="4.625" style="1" customWidth="1"/>
    <col min="2562" max="2562" width="3.125" style="1" customWidth="1"/>
    <col min="2563" max="2563" width="59.375" style="1" customWidth="1"/>
    <col min="2564" max="2564" width="9.875" style="1" customWidth="1"/>
    <col min="2565" max="2565" width="8.875" style="1" customWidth="1"/>
    <col min="2566" max="2566" width="13.125" style="1" customWidth="1"/>
    <col min="2567" max="2567" width="10.625" style="1" customWidth="1"/>
    <col min="2568" max="2570" width="9.125" style="1" customWidth="1"/>
    <col min="2571" max="2816" width="9" style="1"/>
    <col min="2817" max="2817" width="4.625" style="1" customWidth="1"/>
    <col min="2818" max="2818" width="3.125" style="1" customWidth="1"/>
    <col min="2819" max="2819" width="59.375" style="1" customWidth="1"/>
    <col min="2820" max="2820" width="9.875" style="1" customWidth="1"/>
    <col min="2821" max="2821" width="8.875" style="1" customWidth="1"/>
    <col min="2822" max="2822" width="13.125" style="1" customWidth="1"/>
    <col min="2823" max="2823" width="10.625" style="1" customWidth="1"/>
    <col min="2824" max="2826" width="9.125" style="1" customWidth="1"/>
    <col min="2827" max="3072" width="9" style="1"/>
    <col min="3073" max="3073" width="4.625" style="1" customWidth="1"/>
    <col min="3074" max="3074" width="3.125" style="1" customWidth="1"/>
    <col min="3075" max="3075" width="59.375" style="1" customWidth="1"/>
    <col min="3076" max="3076" width="9.875" style="1" customWidth="1"/>
    <col min="3077" max="3077" width="8.875" style="1" customWidth="1"/>
    <col min="3078" max="3078" width="13.125" style="1" customWidth="1"/>
    <col min="3079" max="3079" width="10.625" style="1" customWidth="1"/>
    <col min="3080" max="3082" width="9.125" style="1" customWidth="1"/>
    <col min="3083" max="3328" width="9" style="1"/>
    <col min="3329" max="3329" width="4.625" style="1" customWidth="1"/>
    <col min="3330" max="3330" width="3.125" style="1" customWidth="1"/>
    <col min="3331" max="3331" width="59.375" style="1" customWidth="1"/>
    <col min="3332" max="3332" width="9.875" style="1" customWidth="1"/>
    <col min="3333" max="3333" width="8.875" style="1" customWidth="1"/>
    <col min="3334" max="3334" width="13.125" style="1" customWidth="1"/>
    <col min="3335" max="3335" width="10.625" style="1" customWidth="1"/>
    <col min="3336" max="3338" width="9.125" style="1" customWidth="1"/>
    <col min="3339" max="3584" width="9" style="1"/>
    <col min="3585" max="3585" width="4.625" style="1" customWidth="1"/>
    <col min="3586" max="3586" width="3.125" style="1" customWidth="1"/>
    <col min="3587" max="3587" width="59.375" style="1" customWidth="1"/>
    <col min="3588" max="3588" width="9.875" style="1" customWidth="1"/>
    <col min="3589" max="3589" width="8.875" style="1" customWidth="1"/>
    <col min="3590" max="3590" width="13.125" style="1" customWidth="1"/>
    <col min="3591" max="3591" width="10.625" style="1" customWidth="1"/>
    <col min="3592" max="3594" width="9.125" style="1" customWidth="1"/>
    <col min="3595" max="3840" width="9" style="1"/>
    <col min="3841" max="3841" width="4.625" style="1" customWidth="1"/>
    <col min="3842" max="3842" width="3.125" style="1" customWidth="1"/>
    <col min="3843" max="3843" width="59.375" style="1" customWidth="1"/>
    <col min="3844" max="3844" width="9.875" style="1" customWidth="1"/>
    <col min="3845" max="3845" width="8.875" style="1" customWidth="1"/>
    <col min="3846" max="3846" width="13.125" style="1" customWidth="1"/>
    <col min="3847" max="3847" width="10.625" style="1" customWidth="1"/>
    <col min="3848" max="3850" width="9.125" style="1" customWidth="1"/>
    <col min="3851" max="4096" width="9" style="1"/>
    <col min="4097" max="4097" width="4.625" style="1" customWidth="1"/>
    <col min="4098" max="4098" width="3.125" style="1" customWidth="1"/>
    <col min="4099" max="4099" width="59.375" style="1" customWidth="1"/>
    <col min="4100" max="4100" width="9.875" style="1" customWidth="1"/>
    <col min="4101" max="4101" width="8.875" style="1" customWidth="1"/>
    <col min="4102" max="4102" width="13.125" style="1" customWidth="1"/>
    <col min="4103" max="4103" width="10.625" style="1" customWidth="1"/>
    <col min="4104" max="4106" width="9.125" style="1" customWidth="1"/>
    <col min="4107" max="4352" width="9" style="1"/>
    <col min="4353" max="4353" width="4.625" style="1" customWidth="1"/>
    <col min="4354" max="4354" width="3.125" style="1" customWidth="1"/>
    <col min="4355" max="4355" width="59.375" style="1" customWidth="1"/>
    <col min="4356" max="4356" width="9.875" style="1" customWidth="1"/>
    <col min="4357" max="4357" width="8.875" style="1" customWidth="1"/>
    <col min="4358" max="4358" width="13.125" style="1" customWidth="1"/>
    <col min="4359" max="4359" width="10.625" style="1" customWidth="1"/>
    <col min="4360" max="4362" width="9.125" style="1" customWidth="1"/>
    <col min="4363" max="4608" width="9" style="1"/>
    <col min="4609" max="4609" width="4.625" style="1" customWidth="1"/>
    <col min="4610" max="4610" width="3.125" style="1" customWidth="1"/>
    <col min="4611" max="4611" width="59.375" style="1" customWidth="1"/>
    <col min="4612" max="4612" width="9.875" style="1" customWidth="1"/>
    <col min="4613" max="4613" width="8.875" style="1" customWidth="1"/>
    <col min="4614" max="4614" width="13.125" style="1" customWidth="1"/>
    <col min="4615" max="4615" width="10.625" style="1" customWidth="1"/>
    <col min="4616" max="4618" width="9.125" style="1" customWidth="1"/>
    <col min="4619" max="4864" width="9" style="1"/>
    <col min="4865" max="4865" width="4.625" style="1" customWidth="1"/>
    <col min="4866" max="4866" width="3.125" style="1" customWidth="1"/>
    <col min="4867" max="4867" width="59.375" style="1" customWidth="1"/>
    <col min="4868" max="4868" width="9.875" style="1" customWidth="1"/>
    <col min="4869" max="4869" width="8.875" style="1" customWidth="1"/>
    <col min="4870" max="4870" width="13.125" style="1" customWidth="1"/>
    <col min="4871" max="4871" width="10.625" style="1" customWidth="1"/>
    <col min="4872" max="4874" width="9.125" style="1" customWidth="1"/>
    <col min="4875" max="5120" width="9" style="1"/>
    <col min="5121" max="5121" width="4.625" style="1" customWidth="1"/>
    <col min="5122" max="5122" width="3.125" style="1" customWidth="1"/>
    <col min="5123" max="5123" width="59.375" style="1" customWidth="1"/>
    <col min="5124" max="5124" width="9.875" style="1" customWidth="1"/>
    <col min="5125" max="5125" width="8.875" style="1" customWidth="1"/>
    <col min="5126" max="5126" width="13.125" style="1" customWidth="1"/>
    <col min="5127" max="5127" width="10.625" style="1" customWidth="1"/>
    <col min="5128" max="5130" width="9.125" style="1" customWidth="1"/>
    <col min="5131" max="5376" width="9" style="1"/>
    <col min="5377" max="5377" width="4.625" style="1" customWidth="1"/>
    <col min="5378" max="5378" width="3.125" style="1" customWidth="1"/>
    <col min="5379" max="5379" width="59.375" style="1" customWidth="1"/>
    <col min="5380" max="5380" width="9.875" style="1" customWidth="1"/>
    <col min="5381" max="5381" width="8.875" style="1" customWidth="1"/>
    <col min="5382" max="5382" width="13.125" style="1" customWidth="1"/>
    <col min="5383" max="5383" width="10.625" style="1" customWidth="1"/>
    <col min="5384" max="5386" width="9.125" style="1" customWidth="1"/>
    <col min="5387" max="5632" width="9" style="1"/>
    <col min="5633" max="5633" width="4.625" style="1" customWidth="1"/>
    <col min="5634" max="5634" width="3.125" style="1" customWidth="1"/>
    <col min="5635" max="5635" width="59.375" style="1" customWidth="1"/>
    <col min="5636" max="5636" width="9.875" style="1" customWidth="1"/>
    <col min="5637" max="5637" width="8.875" style="1" customWidth="1"/>
    <col min="5638" max="5638" width="13.125" style="1" customWidth="1"/>
    <col min="5639" max="5639" width="10.625" style="1" customWidth="1"/>
    <col min="5640" max="5642" width="9.125" style="1" customWidth="1"/>
    <col min="5643" max="5888" width="9" style="1"/>
    <col min="5889" max="5889" width="4.625" style="1" customWidth="1"/>
    <col min="5890" max="5890" width="3.125" style="1" customWidth="1"/>
    <col min="5891" max="5891" width="59.375" style="1" customWidth="1"/>
    <col min="5892" max="5892" width="9.875" style="1" customWidth="1"/>
    <col min="5893" max="5893" width="8.875" style="1" customWidth="1"/>
    <col min="5894" max="5894" width="13.125" style="1" customWidth="1"/>
    <col min="5895" max="5895" width="10.625" style="1" customWidth="1"/>
    <col min="5896" max="5898" width="9.125" style="1" customWidth="1"/>
    <col min="5899" max="6144" width="9" style="1"/>
    <col min="6145" max="6145" width="4.625" style="1" customWidth="1"/>
    <col min="6146" max="6146" width="3.125" style="1" customWidth="1"/>
    <col min="6147" max="6147" width="59.375" style="1" customWidth="1"/>
    <col min="6148" max="6148" width="9.875" style="1" customWidth="1"/>
    <col min="6149" max="6149" width="8.875" style="1" customWidth="1"/>
    <col min="6150" max="6150" width="13.125" style="1" customWidth="1"/>
    <col min="6151" max="6151" width="10.625" style="1" customWidth="1"/>
    <col min="6152" max="6154" width="9.125" style="1" customWidth="1"/>
    <col min="6155" max="6400" width="9" style="1"/>
    <col min="6401" max="6401" width="4.625" style="1" customWidth="1"/>
    <col min="6402" max="6402" width="3.125" style="1" customWidth="1"/>
    <col min="6403" max="6403" width="59.375" style="1" customWidth="1"/>
    <col min="6404" max="6404" width="9.875" style="1" customWidth="1"/>
    <col min="6405" max="6405" width="8.875" style="1" customWidth="1"/>
    <col min="6406" max="6406" width="13.125" style="1" customWidth="1"/>
    <col min="6407" max="6407" width="10.625" style="1" customWidth="1"/>
    <col min="6408" max="6410" width="9.125" style="1" customWidth="1"/>
    <col min="6411" max="6656" width="9" style="1"/>
    <col min="6657" max="6657" width="4.625" style="1" customWidth="1"/>
    <col min="6658" max="6658" width="3.125" style="1" customWidth="1"/>
    <col min="6659" max="6659" width="59.375" style="1" customWidth="1"/>
    <col min="6660" max="6660" width="9.875" style="1" customWidth="1"/>
    <col min="6661" max="6661" width="8.875" style="1" customWidth="1"/>
    <col min="6662" max="6662" width="13.125" style="1" customWidth="1"/>
    <col min="6663" max="6663" width="10.625" style="1" customWidth="1"/>
    <col min="6664" max="6666" width="9.125" style="1" customWidth="1"/>
    <col min="6667" max="6912" width="9" style="1"/>
    <col min="6913" max="6913" width="4.625" style="1" customWidth="1"/>
    <col min="6914" max="6914" width="3.125" style="1" customWidth="1"/>
    <col min="6915" max="6915" width="59.375" style="1" customWidth="1"/>
    <col min="6916" max="6916" width="9.875" style="1" customWidth="1"/>
    <col min="6917" max="6917" width="8.875" style="1" customWidth="1"/>
    <col min="6918" max="6918" width="13.125" style="1" customWidth="1"/>
    <col min="6919" max="6919" width="10.625" style="1" customWidth="1"/>
    <col min="6920" max="6922" width="9.125" style="1" customWidth="1"/>
    <col min="6923" max="7168" width="9" style="1"/>
    <col min="7169" max="7169" width="4.625" style="1" customWidth="1"/>
    <col min="7170" max="7170" width="3.125" style="1" customWidth="1"/>
    <col min="7171" max="7171" width="59.375" style="1" customWidth="1"/>
    <col min="7172" max="7172" width="9.875" style="1" customWidth="1"/>
    <col min="7173" max="7173" width="8.875" style="1" customWidth="1"/>
    <col min="7174" max="7174" width="13.125" style="1" customWidth="1"/>
    <col min="7175" max="7175" width="10.625" style="1" customWidth="1"/>
    <col min="7176" max="7178" width="9.125" style="1" customWidth="1"/>
    <col min="7179" max="7424" width="9" style="1"/>
    <col min="7425" max="7425" width="4.625" style="1" customWidth="1"/>
    <col min="7426" max="7426" width="3.125" style="1" customWidth="1"/>
    <col min="7427" max="7427" width="59.375" style="1" customWidth="1"/>
    <col min="7428" max="7428" width="9.875" style="1" customWidth="1"/>
    <col min="7429" max="7429" width="8.875" style="1" customWidth="1"/>
    <col min="7430" max="7430" width="13.125" style="1" customWidth="1"/>
    <col min="7431" max="7431" width="10.625" style="1" customWidth="1"/>
    <col min="7432" max="7434" width="9.125" style="1" customWidth="1"/>
    <col min="7435" max="7680" width="9" style="1"/>
    <col min="7681" max="7681" width="4.625" style="1" customWidth="1"/>
    <col min="7682" max="7682" width="3.125" style="1" customWidth="1"/>
    <col min="7683" max="7683" width="59.375" style="1" customWidth="1"/>
    <col min="7684" max="7684" width="9.875" style="1" customWidth="1"/>
    <col min="7685" max="7685" width="8.875" style="1" customWidth="1"/>
    <col min="7686" max="7686" width="13.125" style="1" customWidth="1"/>
    <col min="7687" max="7687" width="10.625" style="1" customWidth="1"/>
    <col min="7688" max="7690" width="9.125" style="1" customWidth="1"/>
    <col min="7691" max="7936" width="9" style="1"/>
    <col min="7937" max="7937" width="4.625" style="1" customWidth="1"/>
    <col min="7938" max="7938" width="3.125" style="1" customWidth="1"/>
    <col min="7939" max="7939" width="59.375" style="1" customWidth="1"/>
    <col min="7940" max="7940" width="9.875" style="1" customWidth="1"/>
    <col min="7941" max="7941" width="8.875" style="1" customWidth="1"/>
    <col min="7942" max="7942" width="13.125" style="1" customWidth="1"/>
    <col min="7943" max="7943" width="10.625" style="1" customWidth="1"/>
    <col min="7944" max="7946" width="9.125" style="1" customWidth="1"/>
    <col min="7947" max="8192" width="9" style="1"/>
    <col min="8193" max="8193" width="4.625" style="1" customWidth="1"/>
    <col min="8194" max="8194" width="3.125" style="1" customWidth="1"/>
    <col min="8195" max="8195" width="59.375" style="1" customWidth="1"/>
    <col min="8196" max="8196" width="9.875" style="1" customWidth="1"/>
    <col min="8197" max="8197" width="8.875" style="1" customWidth="1"/>
    <col min="8198" max="8198" width="13.125" style="1" customWidth="1"/>
    <col min="8199" max="8199" width="10.625" style="1" customWidth="1"/>
    <col min="8200" max="8202" width="9.125" style="1" customWidth="1"/>
    <col min="8203" max="8448" width="9" style="1"/>
    <col min="8449" max="8449" width="4.625" style="1" customWidth="1"/>
    <col min="8450" max="8450" width="3.125" style="1" customWidth="1"/>
    <col min="8451" max="8451" width="59.375" style="1" customWidth="1"/>
    <col min="8452" max="8452" width="9.875" style="1" customWidth="1"/>
    <col min="8453" max="8453" width="8.875" style="1" customWidth="1"/>
    <col min="8454" max="8454" width="13.125" style="1" customWidth="1"/>
    <col min="8455" max="8455" width="10.625" style="1" customWidth="1"/>
    <col min="8456" max="8458" width="9.125" style="1" customWidth="1"/>
    <col min="8459" max="8704" width="9" style="1"/>
    <col min="8705" max="8705" width="4.625" style="1" customWidth="1"/>
    <col min="8706" max="8706" width="3.125" style="1" customWidth="1"/>
    <col min="8707" max="8707" width="59.375" style="1" customWidth="1"/>
    <col min="8708" max="8708" width="9.875" style="1" customWidth="1"/>
    <col min="8709" max="8709" width="8.875" style="1" customWidth="1"/>
    <col min="8710" max="8710" width="13.125" style="1" customWidth="1"/>
    <col min="8711" max="8711" width="10.625" style="1" customWidth="1"/>
    <col min="8712" max="8714" width="9.125" style="1" customWidth="1"/>
    <col min="8715" max="8960" width="9" style="1"/>
    <col min="8961" max="8961" width="4.625" style="1" customWidth="1"/>
    <col min="8962" max="8962" width="3.125" style="1" customWidth="1"/>
    <col min="8963" max="8963" width="59.375" style="1" customWidth="1"/>
    <col min="8964" max="8964" width="9.875" style="1" customWidth="1"/>
    <col min="8965" max="8965" width="8.875" style="1" customWidth="1"/>
    <col min="8966" max="8966" width="13.125" style="1" customWidth="1"/>
    <col min="8967" max="8967" width="10.625" style="1" customWidth="1"/>
    <col min="8968" max="8970" width="9.125" style="1" customWidth="1"/>
    <col min="8971" max="9216" width="9" style="1"/>
    <col min="9217" max="9217" width="4.625" style="1" customWidth="1"/>
    <col min="9218" max="9218" width="3.125" style="1" customWidth="1"/>
    <col min="9219" max="9219" width="59.375" style="1" customWidth="1"/>
    <col min="9220" max="9220" width="9.875" style="1" customWidth="1"/>
    <col min="9221" max="9221" width="8.875" style="1" customWidth="1"/>
    <col min="9222" max="9222" width="13.125" style="1" customWidth="1"/>
    <col min="9223" max="9223" width="10.625" style="1" customWidth="1"/>
    <col min="9224" max="9226" width="9.125" style="1" customWidth="1"/>
    <col min="9227" max="9472" width="9" style="1"/>
    <col min="9473" max="9473" width="4.625" style="1" customWidth="1"/>
    <col min="9474" max="9474" width="3.125" style="1" customWidth="1"/>
    <col min="9475" max="9475" width="59.375" style="1" customWidth="1"/>
    <col min="9476" max="9476" width="9.875" style="1" customWidth="1"/>
    <col min="9477" max="9477" width="8.875" style="1" customWidth="1"/>
    <col min="9478" max="9478" width="13.125" style="1" customWidth="1"/>
    <col min="9479" max="9479" width="10.625" style="1" customWidth="1"/>
    <col min="9480" max="9482" width="9.125" style="1" customWidth="1"/>
    <col min="9483" max="9728" width="9" style="1"/>
    <col min="9729" max="9729" width="4.625" style="1" customWidth="1"/>
    <col min="9730" max="9730" width="3.125" style="1" customWidth="1"/>
    <col min="9731" max="9731" width="59.375" style="1" customWidth="1"/>
    <col min="9732" max="9732" width="9.875" style="1" customWidth="1"/>
    <col min="9733" max="9733" width="8.875" style="1" customWidth="1"/>
    <col min="9734" max="9734" width="13.125" style="1" customWidth="1"/>
    <col min="9735" max="9735" width="10.625" style="1" customWidth="1"/>
    <col min="9736" max="9738" width="9.125" style="1" customWidth="1"/>
    <col min="9739" max="9984" width="9" style="1"/>
    <col min="9985" max="9985" width="4.625" style="1" customWidth="1"/>
    <col min="9986" max="9986" width="3.125" style="1" customWidth="1"/>
    <col min="9987" max="9987" width="59.375" style="1" customWidth="1"/>
    <col min="9988" max="9988" width="9.875" style="1" customWidth="1"/>
    <col min="9989" max="9989" width="8.875" style="1" customWidth="1"/>
    <col min="9990" max="9990" width="13.125" style="1" customWidth="1"/>
    <col min="9991" max="9991" width="10.625" style="1" customWidth="1"/>
    <col min="9992" max="9994" width="9.125" style="1" customWidth="1"/>
    <col min="9995" max="10240" width="9" style="1"/>
    <col min="10241" max="10241" width="4.625" style="1" customWidth="1"/>
    <col min="10242" max="10242" width="3.125" style="1" customWidth="1"/>
    <col min="10243" max="10243" width="59.375" style="1" customWidth="1"/>
    <col min="10244" max="10244" width="9.875" style="1" customWidth="1"/>
    <col min="10245" max="10245" width="8.875" style="1" customWidth="1"/>
    <col min="10246" max="10246" width="13.125" style="1" customWidth="1"/>
    <col min="10247" max="10247" width="10.625" style="1" customWidth="1"/>
    <col min="10248" max="10250" width="9.125" style="1" customWidth="1"/>
    <col min="10251" max="10496" width="9" style="1"/>
    <col min="10497" max="10497" width="4.625" style="1" customWidth="1"/>
    <col min="10498" max="10498" width="3.125" style="1" customWidth="1"/>
    <col min="10499" max="10499" width="59.375" style="1" customWidth="1"/>
    <col min="10500" max="10500" width="9.875" style="1" customWidth="1"/>
    <col min="10501" max="10501" width="8.875" style="1" customWidth="1"/>
    <col min="10502" max="10502" width="13.125" style="1" customWidth="1"/>
    <col min="10503" max="10503" width="10.625" style="1" customWidth="1"/>
    <col min="10504" max="10506" width="9.125" style="1" customWidth="1"/>
    <col min="10507" max="10752" width="9" style="1"/>
    <col min="10753" max="10753" width="4.625" style="1" customWidth="1"/>
    <col min="10754" max="10754" width="3.125" style="1" customWidth="1"/>
    <col min="10755" max="10755" width="59.375" style="1" customWidth="1"/>
    <col min="10756" max="10756" width="9.875" style="1" customWidth="1"/>
    <col min="10757" max="10757" width="8.875" style="1" customWidth="1"/>
    <col min="10758" max="10758" width="13.125" style="1" customWidth="1"/>
    <col min="10759" max="10759" width="10.625" style="1" customWidth="1"/>
    <col min="10760" max="10762" width="9.125" style="1" customWidth="1"/>
    <col min="10763" max="11008" width="9" style="1"/>
    <col min="11009" max="11009" width="4.625" style="1" customWidth="1"/>
    <col min="11010" max="11010" width="3.125" style="1" customWidth="1"/>
    <col min="11011" max="11011" width="59.375" style="1" customWidth="1"/>
    <col min="11012" max="11012" width="9.875" style="1" customWidth="1"/>
    <col min="11013" max="11013" width="8.875" style="1" customWidth="1"/>
    <col min="11014" max="11014" width="13.125" style="1" customWidth="1"/>
    <col min="11015" max="11015" width="10.625" style="1" customWidth="1"/>
    <col min="11016" max="11018" width="9.125" style="1" customWidth="1"/>
    <col min="11019" max="11264" width="9" style="1"/>
    <col min="11265" max="11265" width="4.625" style="1" customWidth="1"/>
    <col min="11266" max="11266" width="3.125" style="1" customWidth="1"/>
    <col min="11267" max="11267" width="59.375" style="1" customWidth="1"/>
    <col min="11268" max="11268" width="9.875" style="1" customWidth="1"/>
    <col min="11269" max="11269" width="8.875" style="1" customWidth="1"/>
    <col min="11270" max="11270" width="13.125" style="1" customWidth="1"/>
    <col min="11271" max="11271" width="10.625" style="1" customWidth="1"/>
    <col min="11272" max="11274" width="9.125" style="1" customWidth="1"/>
    <col min="11275" max="11520" width="9" style="1"/>
    <col min="11521" max="11521" width="4.625" style="1" customWidth="1"/>
    <col min="11522" max="11522" width="3.125" style="1" customWidth="1"/>
    <col min="11523" max="11523" width="59.375" style="1" customWidth="1"/>
    <col min="11524" max="11524" width="9.875" style="1" customWidth="1"/>
    <col min="11525" max="11525" width="8.875" style="1" customWidth="1"/>
    <col min="11526" max="11526" width="13.125" style="1" customWidth="1"/>
    <col min="11527" max="11527" width="10.625" style="1" customWidth="1"/>
    <col min="11528" max="11530" width="9.125" style="1" customWidth="1"/>
    <col min="11531" max="11776" width="9" style="1"/>
    <col min="11777" max="11777" width="4.625" style="1" customWidth="1"/>
    <col min="11778" max="11778" width="3.125" style="1" customWidth="1"/>
    <col min="11779" max="11779" width="59.375" style="1" customWidth="1"/>
    <col min="11780" max="11780" width="9.875" style="1" customWidth="1"/>
    <col min="11781" max="11781" width="8.875" style="1" customWidth="1"/>
    <col min="11782" max="11782" width="13.125" style="1" customWidth="1"/>
    <col min="11783" max="11783" width="10.625" style="1" customWidth="1"/>
    <col min="11784" max="11786" width="9.125" style="1" customWidth="1"/>
    <col min="11787" max="12032" width="9" style="1"/>
    <col min="12033" max="12033" width="4.625" style="1" customWidth="1"/>
    <col min="12034" max="12034" width="3.125" style="1" customWidth="1"/>
    <col min="12035" max="12035" width="59.375" style="1" customWidth="1"/>
    <col min="12036" max="12036" width="9.875" style="1" customWidth="1"/>
    <col min="12037" max="12037" width="8.875" style="1" customWidth="1"/>
    <col min="12038" max="12038" width="13.125" style="1" customWidth="1"/>
    <col min="12039" max="12039" width="10.625" style="1" customWidth="1"/>
    <col min="12040" max="12042" width="9.125" style="1" customWidth="1"/>
    <col min="12043" max="12288" width="9" style="1"/>
    <col min="12289" max="12289" width="4.625" style="1" customWidth="1"/>
    <col min="12290" max="12290" width="3.125" style="1" customWidth="1"/>
    <col min="12291" max="12291" width="59.375" style="1" customWidth="1"/>
    <col min="12292" max="12292" width="9.875" style="1" customWidth="1"/>
    <col min="12293" max="12293" width="8.875" style="1" customWidth="1"/>
    <col min="12294" max="12294" width="13.125" style="1" customWidth="1"/>
    <col min="12295" max="12295" width="10.625" style="1" customWidth="1"/>
    <col min="12296" max="12298" width="9.125" style="1" customWidth="1"/>
    <col min="12299" max="12544" width="9" style="1"/>
    <col min="12545" max="12545" width="4.625" style="1" customWidth="1"/>
    <col min="12546" max="12546" width="3.125" style="1" customWidth="1"/>
    <col min="12547" max="12547" width="59.375" style="1" customWidth="1"/>
    <col min="12548" max="12548" width="9.875" style="1" customWidth="1"/>
    <col min="12549" max="12549" width="8.875" style="1" customWidth="1"/>
    <col min="12550" max="12550" width="13.125" style="1" customWidth="1"/>
    <col min="12551" max="12551" width="10.625" style="1" customWidth="1"/>
    <col min="12552" max="12554" width="9.125" style="1" customWidth="1"/>
    <col min="12555" max="12800" width="9" style="1"/>
    <col min="12801" max="12801" width="4.625" style="1" customWidth="1"/>
    <col min="12802" max="12802" width="3.125" style="1" customWidth="1"/>
    <col min="12803" max="12803" width="59.375" style="1" customWidth="1"/>
    <col min="12804" max="12804" width="9.875" style="1" customWidth="1"/>
    <col min="12805" max="12805" width="8.875" style="1" customWidth="1"/>
    <col min="12806" max="12806" width="13.125" style="1" customWidth="1"/>
    <col min="12807" max="12807" width="10.625" style="1" customWidth="1"/>
    <col min="12808" max="12810" width="9.125" style="1" customWidth="1"/>
    <col min="12811" max="13056" width="9" style="1"/>
    <col min="13057" max="13057" width="4.625" style="1" customWidth="1"/>
    <col min="13058" max="13058" width="3.125" style="1" customWidth="1"/>
    <col min="13059" max="13059" width="59.375" style="1" customWidth="1"/>
    <col min="13060" max="13060" width="9.875" style="1" customWidth="1"/>
    <col min="13061" max="13061" width="8.875" style="1" customWidth="1"/>
    <col min="13062" max="13062" width="13.125" style="1" customWidth="1"/>
    <col min="13063" max="13063" width="10.625" style="1" customWidth="1"/>
    <col min="13064" max="13066" width="9.125" style="1" customWidth="1"/>
    <col min="13067" max="13312" width="9" style="1"/>
    <col min="13313" max="13313" width="4.625" style="1" customWidth="1"/>
    <col min="13314" max="13314" width="3.125" style="1" customWidth="1"/>
    <col min="13315" max="13315" width="59.375" style="1" customWidth="1"/>
    <col min="13316" max="13316" width="9.875" style="1" customWidth="1"/>
    <col min="13317" max="13317" width="8.875" style="1" customWidth="1"/>
    <col min="13318" max="13318" width="13.125" style="1" customWidth="1"/>
    <col min="13319" max="13319" width="10.625" style="1" customWidth="1"/>
    <col min="13320" max="13322" width="9.125" style="1" customWidth="1"/>
    <col min="13323" max="13568" width="9" style="1"/>
    <col min="13569" max="13569" width="4.625" style="1" customWidth="1"/>
    <col min="13570" max="13570" width="3.125" style="1" customWidth="1"/>
    <col min="13571" max="13571" width="59.375" style="1" customWidth="1"/>
    <col min="13572" max="13572" width="9.875" style="1" customWidth="1"/>
    <col min="13573" max="13573" width="8.875" style="1" customWidth="1"/>
    <col min="13574" max="13574" width="13.125" style="1" customWidth="1"/>
    <col min="13575" max="13575" width="10.625" style="1" customWidth="1"/>
    <col min="13576" max="13578" width="9.125" style="1" customWidth="1"/>
    <col min="13579" max="13824" width="9" style="1"/>
    <col min="13825" max="13825" width="4.625" style="1" customWidth="1"/>
    <col min="13826" max="13826" width="3.125" style="1" customWidth="1"/>
    <col min="13827" max="13827" width="59.375" style="1" customWidth="1"/>
    <col min="13828" max="13828" width="9.875" style="1" customWidth="1"/>
    <col min="13829" max="13829" width="8.875" style="1" customWidth="1"/>
    <col min="13830" max="13830" width="13.125" style="1" customWidth="1"/>
    <col min="13831" max="13831" width="10.625" style="1" customWidth="1"/>
    <col min="13832" max="13834" width="9.125" style="1" customWidth="1"/>
    <col min="13835" max="14080" width="9" style="1"/>
    <col min="14081" max="14081" width="4.625" style="1" customWidth="1"/>
    <col min="14082" max="14082" width="3.125" style="1" customWidth="1"/>
    <col min="14083" max="14083" width="59.375" style="1" customWidth="1"/>
    <col min="14084" max="14084" width="9.875" style="1" customWidth="1"/>
    <col min="14085" max="14085" width="8.875" style="1" customWidth="1"/>
    <col min="14086" max="14086" width="13.125" style="1" customWidth="1"/>
    <col min="14087" max="14087" width="10.625" style="1" customWidth="1"/>
    <col min="14088" max="14090" width="9.125" style="1" customWidth="1"/>
    <col min="14091" max="14336" width="9" style="1"/>
    <col min="14337" max="14337" width="4.625" style="1" customWidth="1"/>
    <col min="14338" max="14338" width="3.125" style="1" customWidth="1"/>
    <col min="14339" max="14339" width="59.375" style="1" customWidth="1"/>
    <col min="14340" max="14340" width="9.875" style="1" customWidth="1"/>
    <col min="14341" max="14341" width="8.875" style="1" customWidth="1"/>
    <col min="14342" max="14342" width="13.125" style="1" customWidth="1"/>
    <col min="14343" max="14343" width="10.625" style="1" customWidth="1"/>
    <col min="14344" max="14346" width="9.125" style="1" customWidth="1"/>
    <col min="14347" max="14592" width="9" style="1"/>
    <col min="14593" max="14593" width="4.625" style="1" customWidth="1"/>
    <col min="14594" max="14594" width="3.125" style="1" customWidth="1"/>
    <col min="14595" max="14595" width="59.375" style="1" customWidth="1"/>
    <col min="14596" max="14596" width="9.875" style="1" customWidth="1"/>
    <col min="14597" max="14597" width="8.875" style="1" customWidth="1"/>
    <col min="14598" max="14598" width="13.125" style="1" customWidth="1"/>
    <col min="14599" max="14599" width="10.625" style="1" customWidth="1"/>
    <col min="14600" max="14602" width="9.125" style="1" customWidth="1"/>
    <col min="14603" max="14848" width="9" style="1"/>
    <col min="14849" max="14849" width="4.625" style="1" customWidth="1"/>
    <col min="14850" max="14850" width="3.125" style="1" customWidth="1"/>
    <col min="14851" max="14851" width="59.375" style="1" customWidth="1"/>
    <col min="14852" max="14852" width="9.875" style="1" customWidth="1"/>
    <col min="14853" max="14853" width="8.875" style="1" customWidth="1"/>
    <col min="14854" max="14854" width="13.125" style="1" customWidth="1"/>
    <col min="14855" max="14855" width="10.625" style="1" customWidth="1"/>
    <col min="14856" max="14858" width="9.125" style="1" customWidth="1"/>
    <col min="14859" max="15104" width="9" style="1"/>
    <col min="15105" max="15105" width="4.625" style="1" customWidth="1"/>
    <col min="15106" max="15106" width="3.125" style="1" customWidth="1"/>
    <col min="15107" max="15107" width="59.375" style="1" customWidth="1"/>
    <col min="15108" max="15108" width="9.875" style="1" customWidth="1"/>
    <col min="15109" max="15109" width="8.875" style="1" customWidth="1"/>
    <col min="15110" max="15110" width="13.125" style="1" customWidth="1"/>
    <col min="15111" max="15111" width="10.625" style="1" customWidth="1"/>
    <col min="15112" max="15114" width="9.125" style="1" customWidth="1"/>
    <col min="15115" max="15360" width="9" style="1"/>
    <col min="15361" max="15361" width="4.625" style="1" customWidth="1"/>
    <col min="15362" max="15362" width="3.125" style="1" customWidth="1"/>
    <col min="15363" max="15363" width="59.375" style="1" customWidth="1"/>
    <col min="15364" max="15364" width="9.875" style="1" customWidth="1"/>
    <col min="15365" max="15365" width="8.875" style="1" customWidth="1"/>
    <col min="15366" max="15366" width="13.125" style="1" customWidth="1"/>
    <col min="15367" max="15367" width="10.625" style="1" customWidth="1"/>
    <col min="15368" max="15370" width="9.125" style="1" customWidth="1"/>
    <col min="15371" max="15616" width="9" style="1"/>
    <col min="15617" max="15617" width="4.625" style="1" customWidth="1"/>
    <col min="15618" max="15618" width="3.125" style="1" customWidth="1"/>
    <col min="15619" max="15619" width="59.375" style="1" customWidth="1"/>
    <col min="15620" max="15620" width="9.875" style="1" customWidth="1"/>
    <col min="15621" max="15621" width="8.875" style="1" customWidth="1"/>
    <col min="15622" max="15622" width="13.125" style="1" customWidth="1"/>
    <col min="15623" max="15623" width="10.625" style="1" customWidth="1"/>
    <col min="15624" max="15626" width="9.125" style="1" customWidth="1"/>
    <col min="15627" max="15872" width="9" style="1"/>
    <col min="15873" max="15873" width="4.625" style="1" customWidth="1"/>
    <col min="15874" max="15874" width="3.125" style="1" customWidth="1"/>
    <col min="15875" max="15875" width="59.375" style="1" customWidth="1"/>
    <col min="15876" max="15876" width="9.875" style="1" customWidth="1"/>
    <col min="15877" max="15877" width="8.875" style="1" customWidth="1"/>
    <col min="15878" max="15878" width="13.125" style="1" customWidth="1"/>
    <col min="15879" max="15879" width="10.625" style="1" customWidth="1"/>
    <col min="15880" max="15882" width="9.125" style="1" customWidth="1"/>
    <col min="15883" max="16128" width="9" style="1"/>
    <col min="16129" max="16129" width="4.625" style="1" customWidth="1"/>
    <col min="16130" max="16130" width="3.125" style="1" customWidth="1"/>
    <col min="16131" max="16131" width="59.375" style="1" customWidth="1"/>
    <col min="16132" max="16132" width="9.875" style="1" customWidth="1"/>
    <col min="16133" max="16133" width="8.875" style="1" customWidth="1"/>
    <col min="16134" max="16134" width="13.125" style="1" customWidth="1"/>
    <col min="16135" max="16135" width="10.625" style="1" customWidth="1"/>
    <col min="16136" max="16138" width="9.125" style="1" customWidth="1"/>
    <col min="16139" max="16384" width="9" style="1"/>
  </cols>
  <sheetData>
    <row r="1" spans="2:9" x14ac:dyDescent="0.55000000000000004">
      <c r="B1" s="17" t="s">
        <v>139</v>
      </c>
      <c r="C1" s="17"/>
      <c r="D1" s="17"/>
      <c r="E1" s="17"/>
      <c r="F1" s="17"/>
      <c r="G1" s="17"/>
      <c r="H1" s="17"/>
      <c r="I1" s="17"/>
    </row>
    <row r="2" spans="2:9" s="8" customFormat="1" ht="27.75" x14ac:dyDescent="0.65">
      <c r="B2" s="16"/>
      <c r="C2" s="16"/>
      <c r="D2" s="16"/>
      <c r="E2" s="16"/>
      <c r="F2" s="16"/>
      <c r="G2" s="15"/>
      <c r="H2" s="15"/>
      <c r="I2" s="15"/>
    </row>
    <row r="3" spans="2:9" x14ac:dyDescent="0.55000000000000004">
      <c r="B3" s="9" t="s">
        <v>135</v>
      </c>
      <c r="F3" s="12"/>
      <c r="G3" s="12"/>
      <c r="H3" s="12"/>
    </row>
    <row r="4" spans="2:9" x14ac:dyDescent="0.55000000000000004">
      <c r="B4" s="21" t="s">
        <v>195</v>
      </c>
      <c r="C4" s="33"/>
      <c r="D4" s="33"/>
      <c r="E4" s="33"/>
      <c r="F4" s="34"/>
      <c r="G4" s="34"/>
      <c r="H4" s="12"/>
    </row>
    <row r="5" spans="2:9" ht="24.75" thickBot="1" x14ac:dyDescent="0.6">
      <c r="B5" s="21"/>
      <c r="C5" s="188" t="s">
        <v>138</v>
      </c>
      <c r="D5" s="188"/>
      <c r="E5" s="188"/>
      <c r="F5" s="74" t="s">
        <v>2</v>
      </c>
      <c r="G5" s="74" t="s">
        <v>3</v>
      </c>
      <c r="H5" s="12"/>
    </row>
    <row r="6" spans="2:9" ht="24.75" thickTop="1" x14ac:dyDescent="0.55000000000000004">
      <c r="B6" s="21"/>
      <c r="C6" s="189" t="s">
        <v>45</v>
      </c>
      <c r="D6" s="190"/>
      <c r="E6" s="191"/>
      <c r="F6" s="22">
        <v>34</v>
      </c>
      <c r="G6" s="23">
        <f>F6*100/F$7</f>
        <v>100</v>
      </c>
      <c r="H6" s="12"/>
    </row>
    <row r="7" spans="2:9" ht="24.75" thickBot="1" x14ac:dyDescent="0.6">
      <c r="B7" s="21"/>
      <c r="C7" s="188" t="s">
        <v>6</v>
      </c>
      <c r="D7" s="188"/>
      <c r="E7" s="188"/>
      <c r="F7" s="26">
        <f>SUM(F6:F6)</f>
        <v>34</v>
      </c>
      <c r="G7" s="27">
        <f>SUM(G6:G6)</f>
        <v>100</v>
      </c>
    </row>
    <row r="8" spans="2:9" ht="24.75" thickTop="1" x14ac:dyDescent="0.55000000000000004">
      <c r="B8" s="21"/>
      <c r="C8" s="28"/>
      <c r="D8" s="28"/>
      <c r="E8" s="28"/>
      <c r="F8" s="29"/>
      <c r="G8" s="30"/>
    </row>
    <row r="9" spans="2:9" x14ac:dyDescent="0.55000000000000004">
      <c r="B9" s="10" t="s">
        <v>196</v>
      </c>
      <c r="C9" s="10"/>
      <c r="D9" s="10"/>
    </row>
    <row r="10" spans="2:9" x14ac:dyDescent="0.55000000000000004">
      <c r="B10" s="1" t="s">
        <v>136</v>
      </c>
      <c r="C10" s="12"/>
      <c r="D10" s="12"/>
    </row>
    <row r="11" spans="2:9" x14ac:dyDescent="0.55000000000000004">
      <c r="B11" s="1" t="s">
        <v>137</v>
      </c>
      <c r="C11" s="12"/>
      <c r="D11" s="12"/>
    </row>
    <row r="12" spans="2:9" x14ac:dyDescent="0.55000000000000004">
      <c r="C12" s="12"/>
      <c r="D12" s="12"/>
    </row>
    <row r="13" spans="2:9" x14ac:dyDescent="0.55000000000000004">
      <c r="B13" s="85" t="s">
        <v>197</v>
      </c>
      <c r="C13" s="71"/>
      <c r="D13" s="71"/>
      <c r="E13" s="71"/>
      <c r="F13" s="70"/>
      <c r="G13" s="70"/>
      <c r="H13" s="12"/>
    </row>
    <row r="14" spans="2:9" ht="24.75" thickBot="1" x14ac:dyDescent="0.6">
      <c r="B14" s="1" t="s">
        <v>167</v>
      </c>
      <c r="C14" s="31"/>
      <c r="D14" s="31"/>
      <c r="E14" s="31"/>
      <c r="F14" s="32"/>
      <c r="G14" s="32"/>
      <c r="H14" s="12"/>
    </row>
    <row r="15" spans="2:9" ht="24.75" thickTop="1" x14ac:dyDescent="0.55000000000000004">
      <c r="B15" s="21"/>
      <c r="C15" s="213" t="s">
        <v>143</v>
      </c>
      <c r="D15" s="213"/>
      <c r="E15" s="213"/>
      <c r="F15" s="86" t="s">
        <v>2</v>
      </c>
      <c r="G15" s="90" t="s">
        <v>3</v>
      </c>
      <c r="H15" s="12"/>
    </row>
    <row r="16" spans="2:9" x14ac:dyDescent="0.55000000000000004">
      <c r="B16" s="21"/>
      <c r="C16" s="88" t="s">
        <v>92</v>
      </c>
      <c r="D16" s="87"/>
      <c r="E16" s="87"/>
      <c r="F16" s="24">
        <v>18</v>
      </c>
      <c r="G16" s="23">
        <f>F16*100/F$22</f>
        <v>19.565217391304348</v>
      </c>
      <c r="H16" s="12"/>
    </row>
    <row r="17" spans="2:8" x14ac:dyDescent="0.55000000000000004">
      <c r="B17" s="21"/>
      <c r="C17" s="88" t="s">
        <v>140</v>
      </c>
      <c r="D17" s="87"/>
      <c r="E17" s="87"/>
      <c r="F17" s="24">
        <v>13</v>
      </c>
      <c r="G17" s="23">
        <f t="shared" ref="G17:G22" si="0">F17*100/F$22</f>
        <v>14.130434782608695</v>
      </c>
      <c r="H17" s="12"/>
    </row>
    <row r="18" spans="2:8" x14ac:dyDescent="0.55000000000000004">
      <c r="B18" s="21"/>
      <c r="C18" s="88" t="s">
        <v>99</v>
      </c>
      <c r="D18" s="87"/>
      <c r="E18" s="87"/>
      <c r="F18" s="24">
        <v>23</v>
      </c>
      <c r="G18" s="23">
        <f t="shared" si="0"/>
        <v>25</v>
      </c>
      <c r="H18" s="12"/>
    </row>
    <row r="19" spans="2:8" x14ac:dyDescent="0.55000000000000004">
      <c r="B19" s="21"/>
      <c r="C19" s="88" t="s">
        <v>124</v>
      </c>
      <c r="D19" s="87"/>
      <c r="E19" s="87"/>
      <c r="F19" s="24">
        <v>13</v>
      </c>
      <c r="G19" s="23">
        <f t="shared" si="0"/>
        <v>14.130434782608695</v>
      </c>
      <c r="H19" s="12"/>
    </row>
    <row r="20" spans="2:8" x14ac:dyDescent="0.55000000000000004">
      <c r="B20" s="21"/>
      <c r="C20" s="88" t="s">
        <v>141</v>
      </c>
      <c r="D20" s="87"/>
      <c r="E20" s="87"/>
      <c r="F20" s="24">
        <v>15</v>
      </c>
      <c r="G20" s="23">
        <f t="shared" si="0"/>
        <v>16.304347826086957</v>
      </c>
      <c r="H20" s="12"/>
    </row>
    <row r="21" spans="2:8" x14ac:dyDescent="0.55000000000000004">
      <c r="B21" s="21"/>
      <c r="C21" s="88" t="s">
        <v>142</v>
      </c>
      <c r="D21" s="87"/>
      <c r="E21" s="87"/>
      <c r="F21" s="24">
        <v>10</v>
      </c>
      <c r="G21" s="23">
        <f t="shared" si="0"/>
        <v>10.869565217391305</v>
      </c>
      <c r="H21" s="12"/>
    </row>
    <row r="22" spans="2:8" ht="24.75" thickBot="1" x14ac:dyDescent="0.6">
      <c r="B22" s="21"/>
      <c r="C22" s="188" t="s">
        <v>6</v>
      </c>
      <c r="D22" s="188"/>
      <c r="E22" s="188"/>
      <c r="F22" s="26">
        <f>SUM(F16:F21)</f>
        <v>92</v>
      </c>
      <c r="G22" s="89">
        <f t="shared" si="0"/>
        <v>100</v>
      </c>
    </row>
    <row r="23" spans="2:8" ht="24.75" thickTop="1" x14ac:dyDescent="0.55000000000000004">
      <c r="B23" s="21"/>
      <c r="C23" s="28"/>
      <c r="D23" s="28"/>
      <c r="E23" s="28"/>
      <c r="F23" s="29"/>
      <c r="G23" s="30"/>
    </row>
    <row r="24" spans="2:8" x14ac:dyDescent="0.55000000000000004">
      <c r="B24" s="21"/>
      <c r="C24" s="1" t="s">
        <v>198</v>
      </c>
      <c r="F24" s="12"/>
      <c r="G24" s="12"/>
    </row>
    <row r="25" spans="2:8" x14ac:dyDescent="0.55000000000000004">
      <c r="B25" s="1" t="s">
        <v>187</v>
      </c>
      <c r="F25" s="12"/>
      <c r="G25" s="12"/>
    </row>
    <row r="26" spans="2:8" x14ac:dyDescent="0.55000000000000004">
      <c r="B26" s="211" t="s">
        <v>168</v>
      </c>
      <c r="C26" s="211"/>
      <c r="D26" s="211"/>
      <c r="E26" s="211"/>
      <c r="F26" s="211"/>
      <c r="G26" s="211"/>
    </row>
    <row r="27" spans="2:8" x14ac:dyDescent="0.55000000000000004">
      <c r="C27" s="12"/>
      <c r="D27" s="12"/>
    </row>
    <row r="28" spans="2:8" x14ac:dyDescent="0.55000000000000004">
      <c r="C28" s="12"/>
      <c r="D28" s="12"/>
    </row>
    <row r="29" spans="2:8" x14ac:dyDescent="0.55000000000000004">
      <c r="C29" s="12"/>
      <c r="D29" s="12"/>
    </row>
    <row r="30" spans="2:8" x14ac:dyDescent="0.55000000000000004">
      <c r="C30" s="12"/>
      <c r="D30" s="12"/>
    </row>
    <row r="31" spans="2:8" x14ac:dyDescent="0.55000000000000004">
      <c r="C31" s="12"/>
      <c r="D31" s="12"/>
    </row>
    <row r="32" spans="2:8" x14ac:dyDescent="0.55000000000000004">
      <c r="B32" s="192" t="s">
        <v>166</v>
      </c>
      <c r="C32" s="192"/>
      <c r="D32" s="192"/>
      <c r="E32" s="192"/>
      <c r="F32" s="192"/>
      <c r="G32" s="192"/>
      <c r="H32" s="114"/>
    </row>
    <row r="33" spans="2:8" x14ac:dyDescent="0.55000000000000004">
      <c r="B33" s="75"/>
      <c r="C33" s="75"/>
      <c r="D33" s="75"/>
      <c r="E33" s="75"/>
      <c r="F33" s="75"/>
      <c r="G33" s="75"/>
      <c r="H33" s="75"/>
    </row>
    <row r="34" spans="2:8" x14ac:dyDescent="0.55000000000000004">
      <c r="B34" s="71" t="s">
        <v>199</v>
      </c>
      <c r="C34" s="71"/>
      <c r="D34" s="71"/>
      <c r="E34" s="71"/>
      <c r="F34" s="70"/>
      <c r="G34" s="70"/>
      <c r="H34" s="12"/>
    </row>
    <row r="35" spans="2:8" x14ac:dyDescent="0.55000000000000004">
      <c r="B35" s="71" t="s">
        <v>144</v>
      </c>
      <c r="C35" s="71"/>
      <c r="D35" s="71"/>
      <c r="E35" s="71"/>
      <c r="F35" s="70"/>
      <c r="G35" s="70"/>
      <c r="H35" s="12"/>
    </row>
    <row r="36" spans="2:8" ht="24.75" thickBot="1" x14ac:dyDescent="0.6">
      <c r="B36" s="21"/>
      <c r="C36" s="212" t="s">
        <v>145</v>
      </c>
      <c r="D36" s="212"/>
      <c r="E36" s="212"/>
      <c r="F36" s="91" t="s">
        <v>2</v>
      </c>
      <c r="G36" s="91" t="s">
        <v>3</v>
      </c>
      <c r="H36" s="12"/>
    </row>
    <row r="37" spans="2:8" ht="24.75" thickTop="1" x14ac:dyDescent="0.55000000000000004">
      <c r="B37" s="21"/>
      <c r="C37" s="88" t="s">
        <v>92</v>
      </c>
      <c r="D37" s="88" t="s">
        <v>92</v>
      </c>
      <c r="E37" s="88" t="s">
        <v>92</v>
      </c>
      <c r="F37" s="22">
        <v>15</v>
      </c>
      <c r="G37" s="23">
        <f>F37*100/F$43</f>
        <v>25.423728813559322</v>
      </c>
      <c r="H37" s="12"/>
    </row>
    <row r="38" spans="2:8" x14ac:dyDescent="0.55000000000000004">
      <c r="B38" s="21"/>
      <c r="C38" s="88" t="s">
        <v>140</v>
      </c>
      <c r="D38" s="88" t="s">
        <v>140</v>
      </c>
      <c r="E38" s="88" t="s">
        <v>140</v>
      </c>
      <c r="F38" s="24">
        <v>5</v>
      </c>
      <c r="G38" s="23">
        <f t="shared" ref="G38:G43" si="1">F38*100/F$43</f>
        <v>8.4745762711864412</v>
      </c>
      <c r="H38" s="12"/>
    </row>
    <row r="39" spans="2:8" x14ac:dyDescent="0.55000000000000004">
      <c r="B39" s="21"/>
      <c r="C39" s="88" t="s">
        <v>99</v>
      </c>
      <c r="D39" s="88" t="s">
        <v>99</v>
      </c>
      <c r="E39" s="88" t="s">
        <v>99</v>
      </c>
      <c r="F39" s="24">
        <v>11</v>
      </c>
      <c r="G39" s="23">
        <f t="shared" si="1"/>
        <v>18.64406779661017</v>
      </c>
      <c r="H39" s="12"/>
    </row>
    <row r="40" spans="2:8" x14ac:dyDescent="0.55000000000000004">
      <c r="B40" s="21"/>
      <c r="C40" s="88" t="s">
        <v>124</v>
      </c>
      <c r="D40" s="88" t="s">
        <v>124</v>
      </c>
      <c r="E40" s="88" t="s">
        <v>124</v>
      </c>
      <c r="F40" s="24">
        <v>9</v>
      </c>
      <c r="G40" s="23">
        <f t="shared" si="1"/>
        <v>15.254237288135593</v>
      </c>
      <c r="H40" s="12"/>
    </row>
    <row r="41" spans="2:8" x14ac:dyDescent="0.55000000000000004">
      <c r="B41" s="21"/>
      <c r="C41" s="88" t="s">
        <v>141</v>
      </c>
      <c r="D41" s="88" t="s">
        <v>141</v>
      </c>
      <c r="E41" s="88" t="s">
        <v>141</v>
      </c>
      <c r="F41" s="24">
        <v>9</v>
      </c>
      <c r="G41" s="23">
        <f t="shared" si="1"/>
        <v>15.254237288135593</v>
      </c>
      <c r="H41" s="12"/>
    </row>
    <row r="42" spans="2:8" x14ac:dyDescent="0.55000000000000004">
      <c r="B42" s="21"/>
      <c r="C42" s="88" t="s">
        <v>146</v>
      </c>
      <c r="D42" s="88" t="s">
        <v>142</v>
      </c>
      <c r="E42" s="88" t="s">
        <v>142</v>
      </c>
      <c r="F42" s="24">
        <v>10</v>
      </c>
      <c r="G42" s="23">
        <f t="shared" si="1"/>
        <v>16.949152542372882</v>
      </c>
      <c r="H42" s="12"/>
    </row>
    <row r="43" spans="2:8" ht="24.75" thickBot="1" x14ac:dyDescent="0.6">
      <c r="B43" s="21"/>
      <c r="C43" s="188" t="s">
        <v>6</v>
      </c>
      <c r="D43" s="188"/>
      <c r="E43" s="188"/>
      <c r="F43" s="26">
        <f>SUM(F37:F42)</f>
        <v>59</v>
      </c>
      <c r="G43" s="89">
        <f t="shared" si="1"/>
        <v>100</v>
      </c>
    </row>
    <row r="44" spans="2:8" ht="24.75" thickTop="1" x14ac:dyDescent="0.55000000000000004">
      <c r="B44" s="21"/>
      <c r="C44" s="28"/>
      <c r="D44" s="28"/>
      <c r="E44" s="28"/>
      <c r="F44" s="29"/>
      <c r="G44" s="30"/>
    </row>
    <row r="45" spans="2:8" x14ac:dyDescent="0.55000000000000004">
      <c r="B45" s="10" t="s">
        <v>200</v>
      </c>
      <c r="C45" s="10"/>
      <c r="D45" s="10"/>
    </row>
    <row r="46" spans="2:8" x14ac:dyDescent="0.55000000000000004">
      <c r="B46" s="1" t="s">
        <v>176</v>
      </c>
      <c r="C46" s="12"/>
      <c r="D46" s="12"/>
    </row>
    <row r="47" spans="2:8" x14ac:dyDescent="0.55000000000000004">
      <c r="B47" s="1" t="s">
        <v>147</v>
      </c>
      <c r="C47" s="12"/>
      <c r="D47" s="12"/>
    </row>
    <row r="48" spans="2:8" x14ac:dyDescent="0.55000000000000004">
      <c r="C48" s="70"/>
      <c r="D48" s="70"/>
      <c r="E48" s="71"/>
      <c r="F48" s="71"/>
      <c r="G48" s="71"/>
    </row>
    <row r="49" spans="2:3" x14ac:dyDescent="0.55000000000000004">
      <c r="B49" s="3"/>
      <c r="C49" s="3"/>
    </row>
    <row r="50" spans="2:3" x14ac:dyDescent="0.55000000000000004">
      <c r="B50" s="3"/>
      <c r="C50" s="3"/>
    </row>
    <row r="51" spans="2:3" x14ac:dyDescent="0.55000000000000004">
      <c r="B51" s="3"/>
      <c r="C51" s="3"/>
    </row>
    <row r="52" spans="2:3" x14ac:dyDescent="0.55000000000000004">
      <c r="B52" s="3"/>
      <c r="C52" s="3"/>
    </row>
    <row r="53" spans="2:3" x14ac:dyDescent="0.55000000000000004">
      <c r="B53" s="3"/>
      <c r="C53" s="3"/>
    </row>
    <row r="54" spans="2:3" x14ac:dyDescent="0.55000000000000004">
      <c r="B54" s="3"/>
      <c r="C54" s="3"/>
    </row>
    <row r="55" spans="2:3" x14ac:dyDescent="0.55000000000000004">
      <c r="B55" s="3"/>
      <c r="C55" s="3"/>
    </row>
    <row r="56" spans="2:3" x14ac:dyDescent="0.55000000000000004">
      <c r="B56" s="3"/>
      <c r="C56" s="3"/>
    </row>
    <row r="57" spans="2:3" x14ac:dyDescent="0.55000000000000004">
      <c r="B57" s="3"/>
      <c r="C57" s="3"/>
    </row>
    <row r="58" spans="2:3" x14ac:dyDescent="0.55000000000000004">
      <c r="B58" s="3"/>
      <c r="C58" s="3"/>
    </row>
    <row r="59" spans="2:3" x14ac:dyDescent="0.55000000000000004">
      <c r="B59" s="3"/>
      <c r="C59" s="3"/>
    </row>
  </sheetData>
  <mergeCells count="9">
    <mergeCell ref="C5:E5"/>
    <mergeCell ref="C6:E6"/>
    <mergeCell ref="C7:E7"/>
    <mergeCell ref="B26:G26"/>
    <mergeCell ref="C43:E43"/>
    <mergeCell ref="C36:E36"/>
    <mergeCell ref="C15:E15"/>
    <mergeCell ref="C22:E22"/>
    <mergeCell ref="B32:G32"/>
  </mergeCells>
  <pageMargins left="0.7" right="0.7" top="0.75" bottom="0.75" header="0.3" footer="0.3"/>
  <pageSetup paperSize="9" scale="95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60C9-F9C0-4C97-821F-5960DD729897}">
  <sheetPr>
    <tabColor rgb="FFFFCCFF"/>
  </sheetPr>
  <dimension ref="B1:L33"/>
  <sheetViews>
    <sheetView zoomScale="110" zoomScaleNormal="110" workbookViewId="0">
      <selection activeCell="D29" sqref="D29"/>
    </sheetView>
  </sheetViews>
  <sheetFormatPr defaultRowHeight="23.25" x14ac:dyDescent="0.55000000000000004"/>
  <cols>
    <col min="1" max="1" width="2" style="11" customWidth="1"/>
    <col min="2" max="2" width="7.75" style="11" customWidth="1"/>
    <col min="3" max="3" width="9" style="11"/>
    <col min="4" max="4" width="15.375" style="11" customWidth="1"/>
    <col min="5" max="5" width="27.75" style="11" customWidth="1"/>
    <col min="6" max="6" width="6.25" style="55" customWidth="1"/>
    <col min="7" max="7" width="6" style="55" customWidth="1"/>
    <col min="8" max="8" width="13" style="55" customWidth="1"/>
    <col min="9" max="257" width="9" style="11"/>
    <col min="258" max="258" width="10.875" style="11" customWidth="1"/>
    <col min="259" max="259" width="9" style="11"/>
    <col min="260" max="260" width="15.375" style="11" customWidth="1"/>
    <col min="261" max="261" width="30.875" style="11" customWidth="1"/>
    <col min="262" max="262" width="6.875" style="11" customWidth="1"/>
    <col min="263" max="263" width="7" style="11" customWidth="1"/>
    <col min="264" max="264" width="13.75" style="11" customWidth="1"/>
    <col min="265" max="513" width="9" style="11"/>
    <col min="514" max="514" width="10.875" style="11" customWidth="1"/>
    <col min="515" max="515" width="9" style="11"/>
    <col min="516" max="516" width="15.375" style="11" customWidth="1"/>
    <col min="517" max="517" width="30.875" style="11" customWidth="1"/>
    <col min="518" max="518" width="6.875" style="11" customWidth="1"/>
    <col min="519" max="519" width="7" style="11" customWidth="1"/>
    <col min="520" max="520" width="13.75" style="11" customWidth="1"/>
    <col min="521" max="769" width="9" style="11"/>
    <col min="770" max="770" width="10.875" style="11" customWidth="1"/>
    <col min="771" max="771" width="9" style="11"/>
    <col min="772" max="772" width="15.375" style="11" customWidth="1"/>
    <col min="773" max="773" width="30.875" style="11" customWidth="1"/>
    <col min="774" max="774" width="6.875" style="11" customWidth="1"/>
    <col min="775" max="775" width="7" style="11" customWidth="1"/>
    <col min="776" max="776" width="13.75" style="11" customWidth="1"/>
    <col min="777" max="1025" width="9" style="11"/>
    <col min="1026" max="1026" width="10.875" style="11" customWidth="1"/>
    <col min="1027" max="1027" width="9" style="11"/>
    <col min="1028" max="1028" width="15.375" style="11" customWidth="1"/>
    <col min="1029" max="1029" width="30.875" style="11" customWidth="1"/>
    <col min="1030" max="1030" width="6.875" style="11" customWidth="1"/>
    <col min="1031" max="1031" width="7" style="11" customWidth="1"/>
    <col min="1032" max="1032" width="13.75" style="11" customWidth="1"/>
    <col min="1033" max="1281" width="9" style="11"/>
    <col min="1282" max="1282" width="10.875" style="11" customWidth="1"/>
    <col min="1283" max="1283" width="9" style="11"/>
    <col min="1284" max="1284" width="15.375" style="11" customWidth="1"/>
    <col min="1285" max="1285" width="30.875" style="11" customWidth="1"/>
    <col min="1286" max="1286" width="6.875" style="11" customWidth="1"/>
    <col min="1287" max="1287" width="7" style="11" customWidth="1"/>
    <col min="1288" max="1288" width="13.75" style="11" customWidth="1"/>
    <col min="1289" max="1537" width="9" style="11"/>
    <col min="1538" max="1538" width="10.875" style="11" customWidth="1"/>
    <col min="1539" max="1539" width="9" style="11"/>
    <col min="1540" max="1540" width="15.375" style="11" customWidth="1"/>
    <col min="1541" max="1541" width="30.875" style="11" customWidth="1"/>
    <col min="1542" max="1542" width="6.875" style="11" customWidth="1"/>
    <col min="1543" max="1543" width="7" style="11" customWidth="1"/>
    <col min="1544" max="1544" width="13.75" style="11" customWidth="1"/>
    <col min="1545" max="1793" width="9" style="11"/>
    <col min="1794" max="1794" width="10.875" style="11" customWidth="1"/>
    <col min="1795" max="1795" width="9" style="11"/>
    <col min="1796" max="1796" width="15.375" style="11" customWidth="1"/>
    <col min="1797" max="1797" width="30.875" style="11" customWidth="1"/>
    <col min="1798" max="1798" width="6.875" style="11" customWidth="1"/>
    <col min="1799" max="1799" width="7" style="11" customWidth="1"/>
    <col min="1800" max="1800" width="13.75" style="11" customWidth="1"/>
    <col min="1801" max="2049" width="9" style="11"/>
    <col min="2050" max="2050" width="10.875" style="11" customWidth="1"/>
    <col min="2051" max="2051" width="9" style="11"/>
    <col min="2052" max="2052" width="15.375" style="11" customWidth="1"/>
    <col min="2053" max="2053" width="30.875" style="11" customWidth="1"/>
    <col min="2054" max="2054" width="6.875" style="11" customWidth="1"/>
    <col min="2055" max="2055" width="7" style="11" customWidth="1"/>
    <col min="2056" max="2056" width="13.75" style="11" customWidth="1"/>
    <col min="2057" max="2305" width="9" style="11"/>
    <col min="2306" max="2306" width="10.875" style="11" customWidth="1"/>
    <col min="2307" max="2307" width="9" style="11"/>
    <col min="2308" max="2308" width="15.375" style="11" customWidth="1"/>
    <col min="2309" max="2309" width="30.875" style="11" customWidth="1"/>
    <col min="2310" max="2310" width="6.875" style="11" customWidth="1"/>
    <col min="2311" max="2311" width="7" style="11" customWidth="1"/>
    <col min="2312" max="2312" width="13.75" style="11" customWidth="1"/>
    <col min="2313" max="2561" width="9" style="11"/>
    <col min="2562" max="2562" width="10.875" style="11" customWidth="1"/>
    <col min="2563" max="2563" width="9" style="11"/>
    <col min="2564" max="2564" width="15.375" style="11" customWidth="1"/>
    <col min="2565" max="2565" width="30.875" style="11" customWidth="1"/>
    <col min="2566" max="2566" width="6.875" style="11" customWidth="1"/>
    <col min="2567" max="2567" width="7" style="11" customWidth="1"/>
    <col min="2568" max="2568" width="13.75" style="11" customWidth="1"/>
    <col min="2569" max="2817" width="9" style="11"/>
    <col min="2818" max="2818" width="10.875" style="11" customWidth="1"/>
    <col min="2819" max="2819" width="9" style="11"/>
    <col min="2820" max="2820" width="15.375" style="11" customWidth="1"/>
    <col min="2821" max="2821" width="30.875" style="11" customWidth="1"/>
    <col min="2822" max="2822" width="6.875" style="11" customWidth="1"/>
    <col min="2823" max="2823" width="7" style="11" customWidth="1"/>
    <col min="2824" max="2824" width="13.75" style="11" customWidth="1"/>
    <col min="2825" max="3073" width="9" style="11"/>
    <col min="3074" max="3074" width="10.875" style="11" customWidth="1"/>
    <col min="3075" max="3075" width="9" style="11"/>
    <col min="3076" max="3076" width="15.375" style="11" customWidth="1"/>
    <col min="3077" max="3077" width="30.875" style="11" customWidth="1"/>
    <col min="3078" max="3078" width="6.875" style="11" customWidth="1"/>
    <col min="3079" max="3079" width="7" style="11" customWidth="1"/>
    <col min="3080" max="3080" width="13.75" style="11" customWidth="1"/>
    <col min="3081" max="3329" width="9" style="11"/>
    <col min="3330" max="3330" width="10.875" style="11" customWidth="1"/>
    <col min="3331" max="3331" width="9" style="11"/>
    <col min="3332" max="3332" width="15.375" style="11" customWidth="1"/>
    <col min="3333" max="3333" width="30.875" style="11" customWidth="1"/>
    <col min="3334" max="3334" width="6.875" style="11" customWidth="1"/>
    <col min="3335" max="3335" width="7" style="11" customWidth="1"/>
    <col min="3336" max="3336" width="13.75" style="11" customWidth="1"/>
    <col min="3337" max="3585" width="9" style="11"/>
    <col min="3586" max="3586" width="10.875" style="11" customWidth="1"/>
    <col min="3587" max="3587" width="9" style="11"/>
    <col min="3588" max="3588" width="15.375" style="11" customWidth="1"/>
    <col min="3589" max="3589" width="30.875" style="11" customWidth="1"/>
    <col min="3590" max="3590" width="6.875" style="11" customWidth="1"/>
    <col min="3591" max="3591" width="7" style="11" customWidth="1"/>
    <col min="3592" max="3592" width="13.75" style="11" customWidth="1"/>
    <col min="3593" max="3841" width="9" style="11"/>
    <col min="3842" max="3842" width="10.875" style="11" customWidth="1"/>
    <col min="3843" max="3843" width="9" style="11"/>
    <col min="3844" max="3844" width="15.375" style="11" customWidth="1"/>
    <col min="3845" max="3845" width="30.875" style="11" customWidth="1"/>
    <col min="3846" max="3846" width="6.875" style="11" customWidth="1"/>
    <col min="3847" max="3847" width="7" style="11" customWidth="1"/>
    <col min="3848" max="3848" width="13.75" style="11" customWidth="1"/>
    <col min="3849" max="4097" width="9" style="11"/>
    <col min="4098" max="4098" width="10.875" style="11" customWidth="1"/>
    <col min="4099" max="4099" width="9" style="11"/>
    <col min="4100" max="4100" width="15.375" style="11" customWidth="1"/>
    <col min="4101" max="4101" width="30.875" style="11" customWidth="1"/>
    <col min="4102" max="4102" width="6.875" style="11" customWidth="1"/>
    <col min="4103" max="4103" width="7" style="11" customWidth="1"/>
    <col min="4104" max="4104" width="13.75" style="11" customWidth="1"/>
    <col min="4105" max="4353" width="9" style="11"/>
    <col min="4354" max="4354" width="10.875" style="11" customWidth="1"/>
    <col min="4355" max="4355" width="9" style="11"/>
    <col min="4356" max="4356" width="15.375" style="11" customWidth="1"/>
    <col min="4357" max="4357" width="30.875" style="11" customWidth="1"/>
    <col min="4358" max="4358" width="6.875" style="11" customWidth="1"/>
    <col min="4359" max="4359" width="7" style="11" customWidth="1"/>
    <col min="4360" max="4360" width="13.75" style="11" customWidth="1"/>
    <col min="4361" max="4609" width="9" style="11"/>
    <col min="4610" max="4610" width="10.875" style="11" customWidth="1"/>
    <col min="4611" max="4611" width="9" style="11"/>
    <col min="4612" max="4612" width="15.375" style="11" customWidth="1"/>
    <col min="4613" max="4613" width="30.875" style="11" customWidth="1"/>
    <col min="4614" max="4614" width="6.875" style="11" customWidth="1"/>
    <col min="4615" max="4615" width="7" style="11" customWidth="1"/>
    <col min="4616" max="4616" width="13.75" style="11" customWidth="1"/>
    <col min="4617" max="4865" width="9" style="11"/>
    <col min="4866" max="4866" width="10.875" style="11" customWidth="1"/>
    <col min="4867" max="4867" width="9" style="11"/>
    <col min="4868" max="4868" width="15.375" style="11" customWidth="1"/>
    <col min="4869" max="4869" width="30.875" style="11" customWidth="1"/>
    <col min="4870" max="4870" width="6.875" style="11" customWidth="1"/>
    <col min="4871" max="4871" width="7" style="11" customWidth="1"/>
    <col min="4872" max="4872" width="13.75" style="11" customWidth="1"/>
    <col min="4873" max="5121" width="9" style="11"/>
    <col min="5122" max="5122" width="10.875" style="11" customWidth="1"/>
    <col min="5123" max="5123" width="9" style="11"/>
    <col min="5124" max="5124" width="15.375" style="11" customWidth="1"/>
    <col min="5125" max="5125" width="30.875" style="11" customWidth="1"/>
    <col min="5126" max="5126" width="6.875" style="11" customWidth="1"/>
    <col min="5127" max="5127" width="7" style="11" customWidth="1"/>
    <col min="5128" max="5128" width="13.75" style="11" customWidth="1"/>
    <col min="5129" max="5377" width="9" style="11"/>
    <col min="5378" max="5378" width="10.875" style="11" customWidth="1"/>
    <col min="5379" max="5379" width="9" style="11"/>
    <col min="5380" max="5380" width="15.375" style="11" customWidth="1"/>
    <col min="5381" max="5381" width="30.875" style="11" customWidth="1"/>
    <col min="5382" max="5382" width="6.875" style="11" customWidth="1"/>
    <col min="5383" max="5383" width="7" style="11" customWidth="1"/>
    <col min="5384" max="5384" width="13.75" style="11" customWidth="1"/>
    <col min="5385" max="5633" width="9" style="11"/>
    <col min="5634" max="5634" width="10.875" style="11" customWidth="1"/>
    <col min="5635" max="5635" width="9" style="11"/>
    <col min="5636" max="5636" width="15.375" style="11" customWidth="1"/>
    <col min="5637" max="5637" width="30.875" style="11" customWidth="1"/>
    <col min="5638" max="5638" width="6.875" style="11" customWidth="1"/>
    <col min="5639" max="5639" width="7" style="11" customWidth="1"/>
    <col min="5640" max="5640" width="13.75" style="11" customWidth="1"/>
    <col min="5641" max="5889" width="9" style="11"/>
    <col min="5890" max="5890" width="10.875" style="11" customWidth="1"/>
    <col min="5891" max="5891" width="9" style="11"/>
    <col min="5892" max="5892" width="15.375" style="11" customWidth="1"/>
    <col min="5893" max="5893" width="30.875" style="11" customWidth="1"/>
    <col min="5894" max="5894" width="6.875" style="11" customWidth="1"/>
    <col min="5895" max="5895" width="7" style="11" customWidth="1"/>
    <col min="5896" max="5896" width="13.75" style="11" customWidth="1"/>
    <col min="5897" max="6145" width="9" style="11"/>
    <col min="6146" max="6146" width="10.875" style="11" customWidth="1"/>
    <col min="6147" max="6147" width="9" style="11"/>
    <col min="6148" max="6148" width="15.375" style="11" customWidth="1"/>
    <col min="6149" max="6149" width="30.875" style="11" customWidth="1"/>
    <col min="6150" max="6150" width="6.875" style="11" customWidth="1"/>
    <col min="6151" max="6151" width="7" style="11" customWidth="1"/>
    <col min="6152" max="6152" width="13.75" style="11" customWidth="1"/>
    <col min="6153" max="6401" width="9" style="11"/>
    <col min="6402" max="6402" width="10.875" style="11" customWidth="1"/>
    <col min="6403" max="6403" width="9" style="11"/>
    <col min="6404" max="6404" width="15.375" style="11" customWidth="1"/>
    <col min="6405" max="6405" width="30.875" style="11" customWidth="1"/>
    <col min="6406" max="6406" width="6.875" style="11" customWidth="1"/>
    <col min="6407" max="6407" width="7" style="11" customWidth="1"/>
    <col min="6408" max="6408" width="13.75" style="11" customWidth="1"/>
    <col min="6409" max="6657" width="9" style="11"/>
    <col min="6658" max="6658" width="10.875" style="11" customWidth="1"/>
    <col min="6659" max="6659" width="9" style="11"/>
    <col min="6660" max="6660" width="15.375" style="11" customWidth="1"/>
    <col min="6661" max="6661" width="30.875" style="11" customWidth="1"/>
    <col min="6662" max="6662" width="6.875" style="11" customWidth="1"/>
    <col min="6663" max="6663" width="7" style="11" customWidth="1"/>
    <col min="6664" max="6664" width="13.75" style="11" customWidth="1"/>
    <col min="6665" max="6913" width="9" style="11"/>
    <col min="6914" max="6914" width="10.875" style="11" customWidth="1"/>
    <col min="6915" max="6915" width="9" style="11"/>
    <col min="6916" max="6916" width="15.375" style="11" customWidth="1"/>
    <col min="6917" max="6917" width="30.875" style="11" customWidth="1"/>
    <col min="6918" max="6918" width="6.875" style="11" customWidth="1"/>
    <col min="6919" max="6919" width="7" style="11" customWidth="1"/>
    <col min="6920" max="6920" width="13.75" style="11" customWidth="1"/>
    <col min="6921" max="7169" width="9" style="11"/>
    <col min="7170" max="7170" width="10.875" style="11" customWidth="1"/>
    <col min="7171" max="7171" width="9" style="11"/>
    <col min="7172" max="7172" width="15.375" style="11" customWidth="1"/>
    <col min="7173" max="7173" width="30.875" style="11" customWidth="1"/>
    <col min="7174" max="7174" width="6.875" style="11" customWidth="1"/>
    <col min="7175" max="7175" width="7" style="11" customWidth="1"/>
    <col min="7176" max="7176" width="13.75" style="11" customWidth="1"/>
    <col min="7177" max="7425" width="9" style="11"/>
    <col min="7426" max="7426" width="10.875" style="11" customWidth="1"/>
    <col min="7427" max="7427" width="9" style="11"/>
    <col min="7428" max="7428" width="15.375" style="11" customWidth="1"/>
    <col min="7429" max="7429" width="30.875" style="11" customWidth="1"/>
    <col min="7430" max="7430" width="6.875" style="11" customWidth="1"/>
    <col min="7431" max="7431" width="7" style="11" customWidth="1"/>
    <col min="7432" max="7432" width="13.75" style="11" customWidth="1"/>
    <col min="7433" max="7681" width="9" style="11"/>
    <col min="7682" max="7682" width="10.875" style="11" customWidth="1"/>
    <col min="7683" max="7683" width="9" style="11"/>
    <col min="7684" max="7684" width="15.375" style="11" customWidth="1"/>
    <col min="7685" max="7685" width="30.875" style="11" customWidth="1"/>
    <col min="7686" max="7686" width="6.875" style="11" customWidth="1"/>
    <col min="7687" max="7687" width="7" style="11" customWidth="1"/>
    <col min="7688" max="7688" width="13.75" style="11" customWidth="1"/>
    <col min="7689" max="7937" width="9" style="11"/>
    <col min="7938" max="7938" width="10.875" style="11" customWidth="1"/>
    <col min="7939" max="7939" width="9" style="11"/>
    <col min="7940" max="7940" width="15.375" style="11" customWidth="1"/>
    <col min="7941" max="7941" width="30.875" style="11" customWidth="1"/>
    <col min="7942" max="7942" width="6.875" style="11" customWidth="1"/>
    <col min="7943" max="7943" width="7" style="11" customWidth="1"/>
    <col min="7944" max="7944" width="13.75" style="11" customWidth="1"/>
    <col min="7945" max="8193" width="9" style="11"/>
    <col min="8194" max="8194" width="10.875" style="11" customWidth="1"/>
    <col min="8195" max="8195" width="9" style="11"/>
    <col min="8196" max="8196" width="15.375" style="11" customWidth="1"/>
    <col min="8197" max="8197" width="30.875" style="11" customWidth="1"/>
    <col min="8198" max="8198" width="6.875" style="11" customWidth="1"/>
    <col min="8199" max="8199" width="7" style="11" customWidth="1"/>
    <col min="8200" max="8200" width="13.75" style="11" customWidth="1"/>
    <col min="8201" max="8449" width="9" style="11"/>
    <col min="8450" max="8450" width="10.875" style="11" customWidth="1"/>
    <col min="8451" max="8451" width="9" style="11"/>
    <col min="8452" max="8452" width="15.375" style="11" customWidth="1"/>
    <col min="8453" max="8453" width="30.875" style="11" customWidth="1"/>
    <col min="8454" max="8454" width="6.875" style="11" customWidth="1"/>
    <col min="8455" max="8455" width="7" style="11" customWidth="1"/>
    <col min="8456" max="8456" width="13.75" style="11" customWidth="1"/>
    <col min="8457" max="8705" width="9" style="11"/>
    <col min="8706" max="8706" width="10.875" style="11" customWidth="1"/>
    <col min="8707" max="8707" width="9" style="11"/>
    <col min="8708" max="8708" width="15.375" style="11" customWidth="1"/>
    <col min="8709" max="8709" width="30.875" style="11" customWidth="1"/>
    <col min="8710" max="8710" width="6.875" style="11" customWidth="1"/>
    <col min="8711" max="8711" width="7" style="11" customWidth="1"/>
    <col min="8712" max="8712" width="13.75" style="11" customWidth="1"/>
    <col min="8713" max="8961" width="9" style="11"/>
    <col min="8962" max="8962" width="10.875" style="11" customWidth="1"/>
    <col min="8963" max="8963" width="9" style="11"/>
    <col min="8964" max="8964" width="15.375" style="11" customWidth="1"/>
    <col min="8965" max="8965" width="30.875" style="11" customWidth="1"/>
    <col min="8966" max="8966" width="6.875" style="11" customWidth="1"/>
    <col min="8967" max="8967" width="7" style="11" customWidth="1"/>
    <col min="8968" max="8968" width="13.75" style="11" customWidth="1"/>
    <col min="8969" max="9217" width="9" style="11"/>
    <col min="9218" max="9218" width="10.875" style="11" customWidth="1"/>
    <col min="9219" max="9219" width="9" style="11"/>
    <col min="9220" max="9220" width="15.375" style="11" customWidth="1"/>
    <col min="9221" max="9221" width="30.875" style="11" customWidth="1"/>
    <col min="9222" max="9222" width="6.875" style="11" customWidth="1"/>
    <col min="9223" max="9223" width="7" style="11" customWidth="1"/>
    <col min="9224" max="9224" width="13.75" style="11" customWidth="1"/>
    <col min="9225" max="9473" width="9" style="11"/>
    <col min="9474" max="9474" width="10.875" style="11" customWidth="1"/>
    <col min="9475" max="9475" width="9" style="11"/>
    <col min="9476" max="9476" width="15.375" style="11" customWidth="1"/>
    <col min="9477" max="9477" width="30.875" style="11" customWidth="1"/>
    <col min="9478" max="9478" width="6.875" style="11" customWidth="1"/>
    <col min="9479" max="9479" width="7" style="11" customWidth="1"/>
    <col min="9480" max="9480" width="13.75" style="11" customWidth="1"/>
    <col min="9481" max="9729" width="9" style="11"/>
    <col min="9730" max="9730" width="10.875" style="11" customWidth="1"/>
    <col min="9731" max="9731" width="9" style="11"/>
    <col min="9732" max="9732" width="15.375" style="11" customWidth="1"/>
    <col min="9733" max="9733" width="30.875" style="11" customWidth="1"/>
    <col min="9734" max="9734" width="6.875" style="11" customWidth="1"/>
    <col min="9735" max="9735" width="7" style="11" customWidth="1"/>
    <col min="9736" max="9736" width="13.75" style="11" customWidth="1"/>
    <col min="9737" max="9985" width="9" style="11"/>
    <col min="9986" max="9986" width="10.875" style="11" customWidth="1"/>
    <col min="9987" max="9987" width="9" style="11"/>
    <col min="9988" max="9988" width="15.375" style="11" customWidth="1"/>
    <col min="9989" max="9989" width="30.875" style="11" customWidth="1"/>
    <col min="9990" max="9990" width="6.875" style="11" customWidth="1"/>
    <col min="9991" max="9991" width="7" style="11" customWidth="1"/>
    <col min="9992" max="9992" width="13.75" style="11" customWidth="1"/>
    <col min="9993" max="10241" width="9" style="11"/>
    <col min="10242" max="10242" width="10.875" style="11" customWidth="1"/>
    <col min="10243" max="10243" width="9" style="11"/>
    <col min="10244" max="10244" width="15.375" style="11" customWidth="1"/>
    <col min="10245" max="10245" width="30.875" style="11" customWidth="1"/>
    <col min="10246" max="10246" width="6.875" style="11" customWidth="1"/>
    <col min="10247" max="10247" width="7" style="11" customWidth="1"/>
    <col min="10248" max="10248" width="13.75" style="11" customWidth="1"/>
    <col min="10249" max="10497" width="9" style="11"/>
    <col min="10498" max="10498" width="10.875" style="11" customWidth="1"/>
    <col min="10499" max="10499" width="9" style="11"/>
    <col min="10500" max="10500" width="15.375" style="11" customWidth="1"/>
    <col min="10501" max="10501" width="30.875" style="11" customWidth="1"/>
    <col min="10502" max="10502" width="6.875" style="11" customWidth="1"/>
    <col min="10503" max="10503" width="7" style="11" customWidth="1"/>
    <col min="10504" max="10504" width="13.75" style="11" customWidth="1"/>
    <col min="10505" max="10753" width="9" style="11"/>
    <col min="10754" max="10754" width="10.875" style="11" customWidth="1"/>
    <col min="10755" max="10755" width="9" style="11"/>
    <col min="10756" max="10756" width="15.375" style="11" customWidth="1"/>
    <col min="10757" max="10757" width="30.875" style="11" customWidth="1"/>
    <col min="10758" max="10758" width="6.875" style="11" customWidth="1"/>
    <col min="10759" max="10759" width="7" style="11" customWidth="1"/>
    <col min="10760" max="10760" width="13.75" style="11" customWidth="1"/>
    <col min="10761" max="11009" width="9" style="11"/>
    <col min="11010" max="11010" width="10.875" style="11" customWidth="1"/>
    <col min="11011" max="11011" width="9" style="11"/>
    <col min="11012" max="11012" width="15.375" style="11" customWidth="1"/>
    <col min="11013" max="11013" width="30.875" style="11" customWidth="1"/>
    <col min="11014" max="11014" width="6.875" style="11" customWidth="1"/>
    <col min="11015" max="11015" width="7" style="11" customWidth="1"/>
    <col min="11016" max="11016" width="13.75" style="11" customWidth="1"/>
    <col min="11017" max="11265" width="9" style="11"/>
    <col min="11266" max="11266" width="10.875" style="11" customWidth="1"/>
    <col min="11267" max="11267" width="9" style="11"/>
    <col min="11268" max="11268" width="15.375" style="11" customWidth="1"/>
    <col min="11269" max="11269" width="30.875" style="11" customWidth="1"/>
    <col min="11270" max="11270" width="6.875" style="11" customWidth="1"/>
    <col min="11271" max="11271" width="7" style="11" customWidth="1"/>
    <col min="11272" max="11272" width="13.75" style="11" customWidth="1"/>
    <col min="11273" max="11521" width="9" style="11"/>
    <col min="11522" max="11522" width="10.875" style="11" customWidth="1"/>
    <col min="11523" max="11523" width="9" style="11"/>
    <col min="11524" max="11524" width="15.375" style="11" customWidth="1"/>
    <col min="11525" max="11525" width="30.875" style="11" customWidth="1"/>
    <col min="11526" max="11526" width="6.875" style="11" customWidth="1"/>
    <col min="11527" max="11527" width="7" style="11" customWidth="1"/>
    <col min="11528" max="11528" width="13.75" style="11" customWidth="1"/>
    <col min="11529" max="11777" width="9" style="11"/>
    <col min="11778" max="11778" width="10.875" style="11" customWidth="1"/>
    <col min="11779" max="11779" width="9" style="11"/>
    <col min="11780" max="11780" width="15.375" style="11" customWidth="1"/>
    <col min="11781" max="11781" width="30.875" style="11" customWidth="1"/>
    <col min="11782" max="11782" width="6.875" style="11" customWidth="1"/>
    <col min="11783" max="11783" width="7" style="11" customWidth="1"/>
    <col min="11784" max="11784" width="13.75" style="11" customWidth="1"/>
    <col min="11785" max="12033" width="9" style="11"/>
    <col min="12034" max="12034" width="10.875" style="11" customWidth="1"/>
    <col min="12035" max="12035" width="9" style="11"/>
    <col min="12036" max="12036" width="15.375" style="11" customWidth="1"/>
    <col min="12037" max="12037" width="30.875" style="11" customWidth="1"/>
    <col min="12038" max="12038" width="6.875" style="11" customWidth="1"/>
    <col min="12039" max="12039" width="7" style="11" customWidth="1"/>
    <col min="12040" max="12040" width="13.75" style="11" customWidth="1"/>
    <col min="12041" max="12289" width="9" style="11"/>
    <col min="12290" max="12290" width="10.875" style="11" customWidth="1"/>
    <col min="12291" max="12291" width="9" style="11"/>
    <col min="12292" max="12292" width="15.375" style="11" customWidth="1"/>
    <col min="12293" max="12293" width="30.875" style="11" customWidth="1"/>
    <col min="12294" max="12294" width="6.875" style="11" customWidth="1"/>
    <col min="12295" max="12295" width="7" style="11" customWidth="1"/>
    <col min="12296" max="12296" width="13.75" style="11" customWidth="1"/>
    <col min="12297" max="12545" width="9" style="11"/>
    <col min="12546" max="12546" width="10.875" style="11" customWidth="1"/>
    <col min="12547" max="12547" width="9" style="11"/>
    <col min="12548" max="12548" width="15.375" style="11" customWidth="1"/>
    <col min="12549" max="12549" width="30.875" style="11" customWidth="1"/>
    <col min="12550" max="12550" width="6.875" style="11" customWidth="1"/>
    <col min="12551" max="12551" width="7" style="11" customWidth="1"/>
    <col min="12552" max="12552" width="13.75" style="11" customWidth="1"/>
    <col min="12553" max="12801" width="9" style="11"/>
    <col min="12802" max="12802" width="10.875" style="11" customWidth="1"/>
    <col min="12803" max="12803" width="9" style="11"/>
    <col min="12804" max="12804" width="15.375" style="11" customWidth="1"/>
    <col min="12805" max="12805" width="30.875" style="11" customWidth="1"/>
    <col min="12806" max="12806" width="6.875" style="11" customWidth="1"/>
    <col min="12807" max="12807" width="7" style="11" customWidth="1"/>
    <col min="12808" max="12808" width="13.75" style="11" customWidth="1"/>
    <col min="12809" max="13057" width="9" style="11"/>
    <col min="13058" max="13058" width="10.875" style="11" customWidth="1"/>
    <col min="13059" max="13059" width="9" style="11"/>
    <col min="13060" max="13060" width="15.375" style="11" customWidth="1"/>
    <col min="13061" max="13061" width="30.875" style="11" customWidth="1"/>
    <col min="13062" max="13062" width="6.875" style="11" customWidth="1"/>
    <col min="13063" max="13063" width="7" style="11" customWidth="1"/>
    <col min="13064" max="13064" width="13.75" style="11" customWidth="1"/>
    <col min="13065" max="13313" width="9" style="11"/>
    <col min="13314" max="13314" width="10.875" style="11" customWidth="1"/>
    <col min="13315" max="13315" width="9" style="11"/>
    <col min="13316" max="13316" width="15.375" style="11" customWidth="1"/>
    <col min="13317" max="13317" width="30.875" style="11" customWidth="1"/>
    <col min="13318" max="13318" width="6.875" style="11" customWidth="1"/>
    <col min="13319" max="13319" width="7" style="11" customWidth="1"/>
    <col min="13320" max="13320" width="13.75" style="11" customWidth="1"/>
    <col min="13321" max="13569" width="9" style="11"/>
    <col min="13570" max="13570" width="10.875" style="11" customWidth="1"/>
    <col min="13571" max="13571" width="9" style="11"/>
    <col min="13572" max="13572" width="15.375" style="11" customWidth="1"/>
    <col min="13573" max="13573" width="30.875" style="11" customWidth="1"/>
    <col min="13574" max="13574" width="6.875" style="11" customWidth="1"/>
    <col min="13575" max="13575" width="7" style="11" customWidth="1"/>
    <col min="13576" max="13576" width="13.75" style="11" customWidth="1"/>
    <col min="13577" max="13825" width="9" style="11"/>
    <col min="13826" max="13826" width="10.875" style="11" customWidth="1"/>
    <col min="13827" max="13827" width="9" style="11"/>
    <col min="13828" max="13828" width="15.375" style="11" customWidth="1"/>
    <col min="13829" max="13829" width="30.875" style="11" customWidth="1"/>
    <col min="13830" max="13830" width="6.875" style="11" customWidth="1"/>
    <col min="13831" max="13831" width="7" style="11" customWidth="1"/>
    <col min="13832" max="13832" width="13.75" style="11" customWidth="1"/>
    <col min="13833" max="14081" width="9" style="11"/>
    <col min="14082" max="14082" width="10.875" style="11" customWidth="1"/>
    <col min="14083" max="14083" width="9" style="11"/>
    <col min="14084" max="14084" width="15.375" style="11" customWidth="1"/>
    <col min="14085" max="14085" width="30.875" style="11" customWidth="1"/>
    <col min="14086" max="14086" width="6.875" style="11" customWidth="1"/>
    <col min="14087" max="14087" width="7" style="11" customWidth="1"/>
    <col min="14088" max="14088" width="13.75" style="11" customWidth="1"/>
    <col min="14089" max="14337" width="9" style="11"/>
    <col min="14338" max="14338" width="10.875" style="11" customWidth="1"/>
    <col min="14339" max="14339" width="9" style="11"/>
    <col min="14340" max="14340" width="15.375" style="11" customWidth="1"/>
    <col min="14341" max="14341" width="30.875" style="11" customWidth="1"/>
    <col min="14342" max="14342" width="6.875" style="11" customWidth="1"/>
    <col min="14343" max="14343" width="7" style="11" customWidth="1"/>
    <col min="14344" max="14344" width="13.75" style="11" customWidth="1"/>
    <col min="14345" max="14593" width="9" style="11"/>
    <col min="14594" max="14594" width="10.875" style="11" customWidth="1"/>
    <col min="14595" max="14595" width="9" style="11"/>
    <col min="14596" max="14596" width="15.375" style="11" customWidth="1"/>
    <col min="14597" max="14597" width="30.875" style="11" customWidth="1"/>
    <col min="14598" max="14598" width="6.875" style="11" customWidth="1"/>
    <col min="14599" max="14599" width="7" style="11" customWidth="1"/>
    <col min="14600" max="14600" width="13.75" style="11" customWidth="1"/>
    <col min="14601" max="14849" width="9" style="11"/>
    <col min="14850" max="14850" width="10.875" style="11" customWidth="1"/>
    <col min="14851" max="14851" width="9" style="11"/>
    <col min="14852" max="14852" width="15.375" style="11" customWidth="1"/>
    <col min="14853" max="14853" width="30.875" style="11" customWidth="1"/>
    <col min="14854" max="14854" width="6.875" style="11" customWidth="1"/>
    <col min="14855" max="14855" width="7" style="11" customWidth="1"/>
    <col min="14856" max="14856" width="13.75" style="11" customWidth="1"/>
    <col min="14857" max="15105" width="9" style="11"/>
    <col min="15106" max="15106" width="10.875" style="11" customWidth="1"/>
    <col min="15107" max="15107" width="9" style="11"/>
    <col min="15108" max="15108" width="15.375" style="11" customWidth="1"/>
    <col min="15109" max="15109" width="30.875" style="11" customWidth="1"/>
    <col min="15110" max="15110" width="6.875" style="11" customWidth="1"/>
    <col min="15111" max="15111" width="7" style="11" customWidth="1"/>
    <col min="15112" max="15112" width="13.75" style="11" customWidth="1"/>
    <col min="15113" max="15361" width="9" style="11"/>
    <col min="15362" max="15362" width="10.875" style="11" customWidth="1"/>
    <col min="15363" max="15363" width="9" style="11"/>
    <col min="15364" max="15364" width="15.375" style="11" customWidth="1"/>
    <col min="15365" max="15365" width="30.875" style="11" customWidth="1"/>
    <col min="15366" max="15366" width="6.875" style="11" customWidth="1"/>
    <col min="15367" max="15367" width="7" style="11" customWidth="1"/>
    <col min="15368" max="15368" width="13.75" style="11" customWidth="1"/>
    <col min="15369" max="15617" width="9" style="11"/>
    <col min="15618" max="15618" width="10.875" style="11" customWidth="1"/>
    <col min="15619" max="15619" width="9" style="11"/>
    <col min="15620" max="15620" width="15.375" style="11" customWidth="1"/>
    <col min="15621" max="15621" width="30.875" style="11" customWidth="1"/>
    <col min="15622" max="15622" width="6.875" style="11" customWidth="1"/>
    <col min="15623" max="15623" width="7" style="11" customWidth="1"/>
    <col min="15624" max="15624" width="13.75" style="11" customWidth="1"/>
    <col min="15625" max="15873" width="9" style="11"/>
    <col min="15874" max="15874" width="10.875" style="11" customWidth="1"/>
    <col min="15875" max="15875" width="9" style="11"/>
    <col min="15876" max="15876" width="15.375" style="11" customWidth="1"/>
    <col min="15877" max="15877" width="30.875" style="11" customWidth="1"/>
    <col min="15878" max="15878" width="6.875" style="11" customWidth="1"/>
    <col min="15879" max="15879" width="7" style="11" customWidth="1"/>
    <col min="15880" max="15880" width="13.75" style="11" customWidth="1"/>
    <col min="15881" max="16129" width="9" style="11"/>
    <col min="16130" max="16130" width="10.875" style="11" customWidth="1"/>
    <col min="16131" max="16131" width="9" style="11"/>
    <col min="16132" max="16132" width="15.375" style="11" customWidth="1"/>
    <col min="16133" max="16133" width="30.875" style="11" customWidth="1"/>
    <col min="16134" max="16134" width="6.875" style="11" customWidth="1"/>
    <col min="16135" max="16135" width="7" style="11" customWidth="1"/>
    <col min="16136" max="16136" width="13.75" style="11" customWidth="1"/>
    <col min="16137" max="16383" width="9" style="11"/>
    <col min="16384" max="16384" width="9.125" style="11" customWidth="1"/>
  </cols>
  <sheetData>
    <row r="1" spans="2:12" s="5" customFormat="1" ht="24" x14ac:dyDescent="0.55000000000000004">
      <c r="B1" s="207" t="s">
        <v>169</v>
      </c>
      <c r="C1" s="207"/>
      <c r="D1" s="207"/>
      <c r="E1" s="207"/>
      <c r="F1" s="207"/>
      <c r="G1" s="207"/>
      <c r="H1" s="207"/>
    </row>
    <row r="2" spans="2:12" s="45" customFormat="1" x14ac:dyDescent="0.55000000000000004">
      <c r="B2" s="44"/>
      <c r="C2" s="44"/>
      <c r="D2" s="44"/>
      <c r="E2" s="44"/>
      <c r="F2" s="44"/>
      <c r="G2" s="44"/>
      <c r="H2" s="44"/>
    </row>
    <row r="3" spans="2:12" s="45" customFormat="1" ht="23.25" customHeight="1" thickBot="1" x14ac:dyDescent="0.6">
      <c r="B3" s="220" t="s">
        <v>171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2:12" s="45" customFormat="1" ht="20.25" customHeight="1" thickTop="1" x14ac:dyDescent="0.55000000000000004">
      <c r="B4" s="196" t="s">
        <v>0</v>
      </c>
      <c r="C4" s="197"/>
      <c r="D4" s="197"/>
      <c r="E4" s="198"/>
      <c r="F4" s="216"/>
      <c r="G4" s="218" t="s">
        <v>31</v>
      </c>
      <c r="H4" s="184" t="s">
        <v>32</v>
      </c>
    </row>
    <row r="5" spans="2:12" s="45" customFormat="1" ht="12" customHeight="1" thickBot="1" x14ac:dyDescent="0.6">
      <c r="B5" s="202"/>
      <c r="C5" s="203"/>
      <c r="D5" s="203"/>
      <c r="E5" s="204"/>
      <c r="F5" s="217"/>
      <c r="G5" s="219"/>
      <c r="H5" s="186"/>
    </row>
    <row r="6" spans="2:12" s="45" customFormat="1" ht="21.75" customHeight="1" thickTop="1" x14ac:dyDescent="0.55000000000000004">
      <c r="B6" s="224" t="s">
        <v>148</v>
      </c>
      <c r="C6" s="225"/>
      <c r="D6" s="225"/>
      <c r="E6" s="226"/>
      <c r="F6" s="100"/>
      <c r="G6" s="101"/>
      <c r="H6" s="101"/>
    </row>
    <row r="7" spans="2:12" s="45" customFormat="1" ht="21.75" customHeight="1" x14ac:dyDescent="0.55000000000000004">
      <c r="B7" s="102" t="s">
        <v>153</v>
      </c>
      <c r="C7" s="103"/>
      <c r="D7" s="103"/>
      <c r="E7" s="108"/>
      <c r="F7" s="76">
        <f>DATA!J35</f>
        <v>4.5757575757575761</v>
      </c>
      <c r="G7" s="76">
        <f>DATA!J36</f>
        <v>0.61391688313153403</v>
      </c>
      <c r="H7" s="104" t="str">
        <f>IF(F7&gt;4.5,"มากที่สุด",IF(F7&gt;3.5,"มาก",IF(F7&gt;2.5,"ปานกลาง",IF(F7&gt;1.5,"น้อย",IF(F7&lt;=1.5,"น้อยที่สุด")))))</f>
        <v>มากที่สุด</v>
      </c>
    </row>
    <row r="8" spans="2:12" s="45" customFormat="1" ht="21.75" customHeight="1" x14ac:dyDescent="0.55000000000000004">
      <c r="B8" s="105" t="s">
        <v>149</v>
      </c>
      <c r="C8" s="106"/>
      <c r="D8" s="106"/>
      <c r="E8" s="109"/>
      <c r="F8" s="78"/>
      <c r="G8" s="78"/>
      <c r="H8" s="107"/>
    </row>
    <row r="9" spans="2:12" s="45" customFormat="1" ht="21.75" customHeight="1" x14ac:dyDescent="0.55000000000000004">
      <c r="B9" s="102" t="s">
        <v>154</v>
      </c>
      <c r="C9" s="103"/>
      <c r="D9" s="103"/>
      <c r="E9" s="108"/>
      <c r="F9" s="76">
        <f>DATA!K35</f>
        <v>4.4242424242424239</v>
      </c>
      <c r="G9" s="76">
        <f>DATA!K36</f>
        <v>0.66286796527961556</v>
      </c>
      <c r="H9" s="104" t="str">
        <f>IF(F9&gt;4.5,"มากที่สุด",IF(F9&gt;3.5,"มาก",IF(F9&gt;2.5,"ปานกลาง",IF(F9&gt;1.5,"น้อย",IF(F9&lt;=1.5,"น้อยที่สุด")))))</f>
        <v>มาก</v>
      </c>
    </row>
    <row r="10" spans="2:12" s="45" customFormat="1" ht="21.75" customHeight="1" x14ac:dyDescent="0.55000000000000004">
      <c r="B10" s="105" t="s">
        <v>150</v>
      </c>
      <c r="C10" s="106"/>
      <c r="D10" s="106"/>
      <c r="E10" s="109"/>
      <c r="F10" s="78"/>
      <c r="G10" s="78"/>
      <c r="H10" s="107"/>
    </row>
    <row r="11" spans="2:12" s="45" customFormat="1" ht="21.75" customHeight="1" x14ac:dyDescent="0.55000000000000004">
      <c r="B11" s="102" t="s">
        <v>151</v>
      </c>
      <c r="C11" s="103"/>
      <c r="D11" s="103"/>
      <c r="E11" s="108"/>
      <c r="F11" s="76">
        <f>DATA!L35</f>
        <v>4.5151515151515156</v>
      </c>
      <c r="G11" s="76">
        <f>DATA!L36</f>
        <v>0.61852708718030913</v>
      </c>
      <c r="H11" s="104" t="str">
        <f>IF(F11&gt;4.5,"มากที่สุด",IF(F11&gt;3.5,"มาก",IF(F11&gt;2.5,"ปานกลาง",IF(F11&gt;1.5,"น้อย",IF(F11&lt;=1.5,"น้อยที่สุด")))))</f>
        <v>มากที่สุด</v>
      </c>
    </row>
    <row r="12" spans="2:12" s="45" customFormat="1" ht="21.75" customHeight="1" x14ac:dyDescent="0.55000000000000004">
      <c r="B12" s="105" t="s">
        <v>152</v>
      </c>
      <c r="C12" s="106"/>
      <c r="D12" s="106"/>
      <c r="E12" s="109"/>
      <c r="F12" s="78"/>
      <c r="G12" s="78"/>
      <c r="H12" s="107"/>
    </row>
    <row r="13" spans="2:12" s="45" customFormat="1" ht="21.75" customHeight="1" x14ac:dyDescent="0.55000000000000004">
      <c r="B13" s="221" t="s">
        <v>162</v>
      </c>
      <c r="C13" s="222"/>
      <c r="D13" s="222"/>
      <c r="E13" s="223"/>
      <c r="F13" s="49">
        <f>DATA!L37</f>
        <v>4.5050505050505052</v>
      </c>
      <c r="G13" s="49">
        <f>DATA!L38</f>
        <v>0.62879439833891348</v>
      </c>
      <c r="H13" s="50" t="str">
        <f>IF(F13&gt;4.5,"มากที่สุด",IF(F13&gt;3.5,"มาก",IF(F13&gt;2.5,"ปานกลาง",IF(F13&gt;1.5,"น้อย",IF(F13&lt;=1.5,"น้อยที่สุด")))))</f>
        <v>มากที่สุด</v>
      </c>
      <c r="J13" s="51"/>
    </row>
    <row r="14" spans="2:12" s="45" customFormat="1" x14ac:dyDescent="0.55000000000000004">
      <c r="B14" s="232" t="s">
        <v>164</v>
      </c>
      <c r="C14" s="233"/>
      <c r="D14" s="233"/>
      <c r="E14" s="234"/>
      <c r="F14" s="111"/>
      <c r="G14" s="111"/>
      <c r="H14" s="111"/>
    </row>
    <row r="15" spans="2:12" s="45" customFormat="1" ht="21.75" customHeight="1" x14ac:dyDescent="0.55000000000000004">
      <c r="B15" s="230" t="s">
        <v>155</v>
      </c>
      <c r="C15" s="231"/>
      <c r="D15" s="231"/>
      <c r="E15" s="231"/>
      <c r="F15" s="110">
        <f>DATA!M35</f>
        <v>4.666666666666667</v>
      </c>
      <c r="G15" s="110">
        <f>DATA!M36</f>
        <v>0.54006172486732273</v>
      </c>
      <c r="H15" s="112" t="str">
        <f>IF(F15&gt;4.5,"มากที่สุด",IF(F15&gt;3.5,"มาก",IF(F15&gt;2.5,"ปานกลาง",IF(F15&gt;1.5,"น้อย",IF(F15&lt;=1.5,"น้อยที่สุด")))))</f>
        <v>มากที่สุด</v>
      </c>
    </row>
    <row r="16" spans="2:12" s="45" customFormat="1" ht="21.75" customHeight="1" x14ac:dyDescent="0.55000000000000004">
      <c r="B16" s="80" t="s">
        <v>156</v>
      </c>
      <c r="C16" s="81"/>
      <c r="D16" s="81"/>
      <c r="E16" s="81"/>
      <c r="F16" s="46"/>
      <c r="G16" s="46"/>
      <c r="H16" s="113"/>
    </row>
    <row r="17" spans="2:10" s="45" customFormat="1" ht="21.75" customHeight="1" x14ac:dyDescent="0.55000000000000004">
      <c r="B17" s="235" t="s">
        <v>158</v>
      </c>
      <c r="C17" s="235"/>
      <c r="D17" s="235"/>
      <c r="E17" s="235"/>
      <c r="F17" s="77">
        <f>DATA!N35</f>
        <v>4.7272727272727275</v>
      </c>
      <c r="G17" s="77">
        <f>DATA!N36</f>
        <v>0.45226701686664528</v>
      </c>
      <c r="H17" s="79" t="str">
        <f t="shared" ref="H17" si="0">IF(F17&gt;4.5,"มากที่สุด",IF(F17&gt;3.5,"มาก",IF(F17&gt;2.5,"ปานกลาง",IF(F17&gt;1.5,"น้อย",IF(F17&lt;=1.5,"น้อยที่สุด")))))</f>
        <v>มากที่สุด</v>
      </c>
    </row>
    <row r="18" spans="2:10" s="45" customFormat="1" ht="21.75" customHeight="1" x14ac:dyDescent="0.55000000000000004">
      <c r="B18" s="236" t="s">
        <v>157</v>
      </c>
      <c r="C18" s="237"/>
      <c r="D18" s="237"/>
      <c r="E18" s="238"/>
      <c r="F18" s="64">
        <f>DATA!O35</f>
        <v>4.4848484848484844</v>
      </c>
      <c r="G18" s="64">
        <f>DATA!O36</f>
        <v>0.71244351184901511</v>
      </c>
      <c r="H18" s="63" t="str">
        <f t="shared" ref="H18:H21" si="1">IF(F18&gt;4.5,"มากที่สุด",IF(F18&gt;3.5,"มาก",IF(F18&gt;2.5,"ปานกลาง",IF(F18&gt;1.5,"น้อย",IF(F18&lt;=1.5,"น้อยที่สุด")))))</f>
        <v>มาก</v>
      </c>
    </row>
    <row r="19" spans="2:10" s="45" customFormat="1" ht="21.75" customHeight="1" x14ac:dyDescent="0.55000000000000004">
      <c r="B19" s="227" t="s">
        <v>159</v>
      </c>
      <c r="C19" s="228"/>
      <c r="D19" s="228"/>
      <c r="E19" s="229"/>
      <c r="F19" s="56">
        <f>DATA!P35</f>
        <v>4.4545454545454541</v>
      </c>
      <c r="G19" s="56">
        <f>DATA!P36</f>
        <v>0.71111308396190864</v>
      </c>
      <c r="H19" s="57" t="str">
        <f t="shared" si="1"/>
        <v>มาก</v>
      </c>
    </row>
    <row r="20" spans="2:10" s="45" customFormat="1" ht="21.75" customHeight="1" x14ac:dyDescent="0.55000000000000004">
      <c r="B20" s="176" t="s">
        <v>160</v>
      </c>
      <c r="C20" s="176"/>
      <c r="D20" s="176"/>
      <c r="E20" s="176"/>
      <c r="F20" s="64">
        <f>DATA!Q35</f>
        <v>4.8181818181818183</v>
      </c>
      <c r="G20" s="64">
        <f>DATA!Q36</f>
        <v>0.39167472590032004</v>
      </c>
      <c r="H20" s="63" t="str">
        <f t="shared" si="1"/>
        <v>มากที่สุด</v>
      </c>
    </row>
    <row r="21" spans="2:10" s="45" customFormat="1" ht="21.75" customHeight="1" x14ac:dyDescent="0.55000000000000004">
      <c r="B21" s="236" t="s">
        <v>161</v>
      </c>
      <c r="C21" s="237"/>
      <c r="D21" s="237"/>
      <c r="E21" s="238"/>
      <c r="F21" s="47">
        <f>DATA!R35</f>
        <v>4.8181818181818183</v>
      </c>
      <c r="G21" s="47">
        <f>DATA!R36</f>
        <v>0.39167472590032004</v>
      </c>
      <c r="H21" s="48" t="str">
        <f t="shared" si="1"/>
        <v>มากที่สุด</v>
      </c>
    </row>
    <row r="22" spans="2:10" s="45" customFormat="1" ht="21.75" customHeight="1" x14ac:dyDescent="0.55000000000000004">
      <c r="B22" s="221" t="s">
        <v>163</v>
      </c>
      <c r="C22" s="222"/>
      <c r="D22" s="222"/>
      <c r="E22" s="223"/>
      <c r="F22" s="49">
        <f>DATA!R37</f>
        <v>4.6616161616161618</v>
      </c>
      <c r="G22" s="49">
        <f>DATA!R38</f>
        <v>0.56248308639335309</v>
      </c>
      <c r="H22" s="50" t="str">
        <f>IF(F22&gt;4.5,"มากที่สุด",IF(F22&gt;3.5,"มาก",IF(F22&gt;2.5,"ปานกลาง",IF(F22&gt;1.5,"น้อย",IF(F22&lt;=1.5,"น้อยที่สุด")))))</f>
        <v>มากที่สุด</v>
      </c>
      <c r="J22" s="51"/>
    </row>
    <row r="23" spans="2:10" s="45" customFormat="1" ht="21.75" customHeight="1" x14ac:dyDescent="0.55000000000000004">
      <c r="B23" s="221" t="s">
        <v>165</v>
      </c>
      <c r="C23" s="222"/>
      <c r="D23" s="222"/>
      <c r="E23" s="223"/>
      <c r="F23" s="49">
        <f>DATA!S35</f>
        <v>4.609427609427609</v>
      </c>
      <c r="G23" s="49">
        <f>DATA!S36</f>
        <v>0.58901430113185471</v>
      </c>
      <c r="H23" s="50" t="str">
        <f>IF(F23&gt;4.5,"มากที่สุด",IF(F23&gt;3.5,"มาก",IF(F23&gt;2.5,"ปานกลาง",IF(F23&gt;1.5,"น้อย",IF(F23&lt;=1.5,"น้อยที่สุด")))))</f>
        <v>มากที่สุด</v>
      </c>
      <c r="J23" s="51"/>
    </row>
    <row r="24" spans="2:10" s="52" customFormat="1" ht="24" x14ac:dyDescent="0.55000000000000004">
      <c r="B24" s="18"/>
      <c r="C24" s="18"/>
      <c r="D24" s="18"/>
      <c r="E24" s="18"/>
      <c r="F24" s="18"/>
      <c r="G24" s="18"/>
      <c r="H24" s="18"/>
      <c r="I24" s="17"/>
    </row>
    <row r="25" spans="2:10" s="1" customFormat="1" ht="24" x14ac:dyDescent="0.55000000000000004">
      <c r="B25" s="28"/>
      <c r="C25" s="214" t="s">
        <v>201</v>
      </c>
      <c r="D25" s="215"/>
      <c r="E25" s="215"/>
      <c r="F25" s="215"/>
      <c r="G25" s="215"/>
      <c r="H25" s="215"/>
    </row>
    <row r="26" spans="2:10" s="1" customFormat="1" ht="24" x14ac:dyDescent="0.55000000000000004">
      <c r="B26" s="214" t="s">
        <v>178</v>
      </c>
      <c r="C26" s="214"/>
      <c r="D26" s="214"/>
      <c r="E26" s="214"/>
      <c r="F26" s="214"/>
      <c r="G26" s="214"/>
      <c r="H26" s="214"/>
    </row>
    <row r="27" spans="2:10" s="1" customFormat="1" ht="24" x14ac:dyDescent="0.55000000000000004">
      <c r="B27" s="174" t="s">
        <v>185</v>
      </c>
      <c r="C27" s="175"/>
      <c r="D27" s="175"/>
      <c r="E27" s="175"/>
      <c r="F27" s="175"/>
      <c r="G27" s="175"/>
      <c r="H27" s="175"/>
    </row>
    <row r="28" spans="2:10" s="1" customFormat="1" ht="24" x14ac:dyDescent="0.55000000000000004">
      <c r="B28" s="53"/>
      <c r="C28" s="174" t="s">
        <v>170</v>
      </c>
      <c r="D28" s="174"/>
      <c r="E28" s="174"/>
      <c r="F28" s="174"/>
      <c r="G28" s="174"/>
      <c r="H28" s="174"/>
      <c r="I28" s="174"/>
    </row>
    <row r="29" spans="2:10" s="1" customFormat="1" ht="24" x14ac:dyDescent="0.55000000000000004">
      <c r="B29" s="53" t="s">
        <v>186</v>
      </c>
      <c r="C29" s="73"/>
      <c r="D29" s="73"/>
      <c r="E29" s="73"/>
      <c r="F29" s="73"/>
      <c r="G29" s="73"/>
      <c r="H29" s="73"/>
    </row>
    <row r="30" spans="2:10" s="1" customFormat="1" ht="24" x14ac:dyDescent="0.55000000000000004">
      <c r="B30" s="53" t="s">
        <v>179</v>
      </c>
      <c r="C30" s="73"/>
      <c r="D30" s="73"/>
      <c r="E30" s="73"/>
      <c r="F30" s="73"/>
      <c r="G30" s="73"/>
      <c r="H30" s="73"/>
    </row>
    <row r="31" spans="2:10" s="1" customFormat="1" ht="24" x14ac:dyDescent="0.55000000000000004">
      <c r="B31" s="53" t="s">
        <v>180</v>
      </c>
      <c r="C31" s="115"/>
      <c r="D31" s="115"/>
      <c r="E31" s="115"/>
      <c r="F31" s="115"/>
      <c r="G31" s="115"/>
      <c r="H31" s="115"/>
    </row>
    <row r="32" spans="2:10" s="1" customFormat="1" ht="24" x14ac:dyDescent="0.55000000000000004">
      <c r="B32" s="53" t="s">
        <v>182</v>
      </c>
      <c r="C32" s="54"/>
      <c r="D32" s="54"/>
      <c r="E32" s="54"/>
      <c r="F32" s="54"/>
      <c r="G32" s="54"/>
      <c r="H32" s="54"/>
    </row>
    <row r="33" spans="2:2" s="52" customFormat="1" ht="24" x14ac:dyDescent="0.55000000000000004">
      <c r="B33" s="1" t="s">
        <v>181</v>
      </c>
    </row>
  </sheetData>
  <mergeCells count="21">
    <mergeCell ref="B17:E17"/>
    <mergeCell ref="B18:E18"/>
    <mergeCell ref="B20:E20"/>
    <mergeCell ref="B21:E21"/>
    <mergeCell ref="B22:E22"/>
    <mergeCell ref="C28:I28"/>
    <mergeCell ref="B26:H26"/>
    <mergeCell ref="B27:H27"/>
    <mergeCell ref="C25:H25"/>
    <mergeCell ref="B1:H1"/>
    <mergeCell ref="B4:E5"/>
    <mergeCell ref="F4:F5"/>
    <mergeCell ref="G4:G5"/>
    <mergeCell ref="H4:H5"/>
    <mergeCell ref="B3:L3"/>
    <mergeCell ref="B13:E13"/>
    <mergeCell ref="B6:E6"/>
    <mergeCell ref="B23:E23"/>
    <mergeCell ref="B19:E19"/>
    <mergeCell ref="B15:E15"/>
    <mergeCell ref="B14:E14"/>
  </mergeCells>
  <pageMargins left="0.70866141732283472" right="0" top="0.74803149606299213" bottom="0.74803149606299213" header="0.31496062992125984" footer="0.31496062992125984"/>
  <pageSetup paperSize="9" scale="95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5</xdr:col>
                <xdr:colOff>152400</xdr:colOff>
                <xdr:row>3</xdr:row>
                <xdr:rowOff>123825</xdr:rowOff>
              </from>
              <to>
                <xdr:col>5</xdr:col>
                <xdr:colOff>285750</xdr:colOff>
                <xdr:row>3</xdr:row>
                <xdr:rowOff>238125</xdr:rowOff>
              </to>
            </anchor>
          </objectPr>
        </oleObject>
      </mc:Choice>
      <mc:Fallback>
        <oleObject progId="Equation.3" shapeId="81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D998-E4CB-43C2-88A1-6E50211640C7}">
  <sheetPr>
    <tabColor rgb="FFFFCCFF"/>
  </sheetPr>
  <dimension ref="A1:T176"/>
  <sheetViews>
    <sheetView zoomScale="80" zoomScaleNormal="80" workbookViewId="0">
      <selection activeCell="O7" sqref="O7"/>
    </sheetView>
  </sheetViews>
  <sheetFormatPr defaultColWidth="12.625" defaultRowHeight="24" x14ac:dyDescent="0.55000000000000004"/>
  <cols>
    <col min="1" max="2" width="18.875" style="37" customWidth="1"/>
    <col min="3" max="3" width="14.75" style="37" customWidth="1"/>
    <col min="4" max="4" width="21.75" style="37" bestFit="1" customWidth="1"/>
    <col min="5" max="5" width="14" style="37" customWidth="1"/>
    <col min="6" max="6" width="18.125" style="37" bestFit="1" customWidth="1"/>
    <col min="7" max="7" width="30.25" style="37" bestFit="1" customWidth="1"/>
    <col min="8" max="8" width="26" style="37" bestFit="1" customWidth="1"/>
    <col min="9" max="9" width="18.125" style="37" customWidth="1"/>
    <col min="10" max="10" width="8.125" style="37" customWidth="1"/>
    <col min="11" max="18" width="7.625" style="37" customWidth="1"/>
    <col min="19" max="19" width="7.5" style="37" customWidth="1"/>
    <col min="20" max="16384" width="12.625" style="37"/>
  </cols>
  <sheetData>
    <row r="1" spans="1:20" s="61" customFormat="1" ht="38.25" customHeight="1" x14ac:dyDescent="0.55000000000000004">
      <c r="A1" s="60" t="s">
        <v>7</v>
      </c>
      <c r="B1" s="60" t="s">
        <v>19</v>
      </c>
      <c r="C1" s="60" t="s">
        <v>20</v>
      </c>
      <c r="D1" s="60"/>
      <c r="E1" s="60" t="s">
        <v>18</v>
      </c>
      <c r="F1" s="60" t="s">
        <v>68</v>
      </c>
      <c r="G1" s="60"/>
      <c r="H1" s="60"/>
      <c r="I1" s="60"/>
      <c r="J1" s="94" t="s">
        <v>54</v>
      </c>
      <c r="K1" s="94" t="s">
        <v>55</v>
      </c>
      <c r="L1" s="94" t="s">
        <v>56</v>
      </c>
      <c r="M1" s="97"/>
      <c r="N1" s="97" t="s">
        <v>57</v>
      </c>
      <c r="O1" s="97" t="s">
        <v>58</v>
      </c>
      <c r="P1" s="97" t="s">
        <v>59</v>
      </c>
      <c r="Q1" s="97" t="s">
        <v>60</v>
      </c>
      <c r="R1" s="97" t="s">
        <v>61</v>
      </c>
    </row>
    <row r="2" spans="1:20" x14ac:dyDescent="0.55000000000000004">
      <c r="A2" s="38" t="s">
        <v>87</v>
      </c>
      <c r="B2" s="37" t="s">
        <v>8</v>
      </c>
      <c r="C2" s="37" t="s">
        <v>42</v>
      </c>
      <c r="D2" s="37" t="s">
        <v>22</v>
      </c>
      <c r="E2" s="37" t="s">
        <v>43</v>
      </c>
      <c r="F2" s="37" t="s">
        <v>44</v>
      </c>
      <c r="G2" s="130" t="s">
        <v>192</v>
      </c>
      <c r="H2" s="37" t="s">
        <v>40</v>
      </c>
      <c r="I2" s="37" t="s">
        <v>45</v>
      </c>
      <c r="J2" s="95">
        <v>5</v>
      </c>
      <c r="K2" s="95">
        <v>5</v>
      </c>
      <c r="L2" s="95">
        <v>5</v>
      </c>
      <c r="M2" s="98">
        <v>5</v>
      </c>
      <c r="N2" s="98">
        <v>5</v>
      </c>
      <c r="O2" s="98">
        <v>5</v>
      </c>
      <c r="P2" s="98">
        <v>5</v>
      </c>
      <c r="Q2" s="98">
        <v>5</v>
      </c>
      <c r="R2" s="98">
        <v>5</v>
      </c>
    </row>
    <row r="3" spans="1:20" x14ac:dyDescent="0.55000000000000004">
      <c r="A3" s="38" t="s">
        <v>89</v>
      </c>
      <c r="B3" s="37" t="s">
        <v>8</v>
      </c>
      <c r="C3" s="37" t="s">
        <v>42</v>
      </c>
      <c r="D3" s="37" t="s">
        <v>29</v>
      </c>
      <c r="E3" s="37" t="s">
        <v>43</v>
      </c>
      <c r="F3" s="37" t="s">
        <v>46</v>
      </c>
      <c r="G3" s="130" t="s">
        <v>192</v>
      </c>
      <c r="H3" s="37" t="s">
        <v>38</v>
      </c>
      <c r="I3" s="37" t="s">
        <v>45</v>
      </c>
      <c r="J3" s="95">
        <v>5</v>
      </c>
      <c r="K3" s="95">
        <v>5</v>
      </c>
      <c r="L3" s="95">
        <v>5</v>
      </c>
      <c r="M3" s="98">
        <v>5</v>
      </c>
      <c r="N3" s="98">
        <v>5</v>
      </c>
      <c r="O3" s="98">
        <v>5</v>
      </c>
      <c r="P3" s="98">
        <v>5</v>
      </c>
      <c r="Q3" s="98">
        <v>5</v>
      </c>
      <c r="R3" s="98">
        <v>5</v>
      </c>
    </row>
    <row r="4" spans="1:20" x14ac:dyDescent="0.55000000000000004">
      <c r="A4" s="38" t="s">
        <v>91</v>
      </c>
      <c r="B4" s="37" t="s">
        <v>12</v>
      </c>
      <c r="C4" s="37" t="s">
        <v>42</v>
      </c>
      <c r="D4" s="37" t="s">
        <v>29</v>
      </c>
      <c r="E4" s="37" t="s">
        <v>48</v>
      </c>
      <c r="F4" s="37" t="s">
        <v>49</v>
      </c>
      <c r="G4" s="130" t="s">
        <v>192</v>
      </c>
      <c r="H4" s="37" t="s">
        <v>40</v>
      </c>
      <c r="I4" s="37" t="s">
        <v>45</v>
      </c>
      <c r="J4" s="95">
        <v>4</v>
      </c>
      <c r="K4" s="95">
        <v>4</v>
      </c>
      <c r="L4" s="95">
        <v>4</v>
      </c>
      <c r="M4" s="98">
        <v>4</v>
      </c>
      <c r="N4" s="98">
        <v>4</v>
      </c>
      <c r="O4" s="98">
        <v>4</v>
      </c>
      <c r="P4" s="98">
        <v>4</v>
      </c>
      <c r="Q4" s="98">
        <v>4</v>
      </c>
      <c r="R4" s="98">
        <v>4</v>
      </c>
    </row>
    <row r="5" spans="1:20" x14ac:dyDescent="0.55000000000000004">
      <c r="A5" s="38" t="s">
        <v>93</v>
      </c>
      <c r="B5" s="37" t="s">
        <v>8</v>
      </c>
      <c r="C5" s="37" t="s">
        <v>42</v>
      </c>
      <c r="D5" s="37" t="s">
        <v>29</v>
      </c>
      <c r="E5" s="37" t="s">
        <v>43</v>
      </c>
      <c r="F5" s="37" t="s">
        <v>46</v>
      </c>
      <c r="G5" s="130" t="s">
        <v>192</v>
      </c>
      <c r="H5" s="37" t="s">
        <v>40</v>
      </c>
      <c r="I5" s="37" t="s">
        <v>45</v>
      </c>
      <c r="J5" s="95">
        <v>4</v>
      </c>
      <c r="K5" s="95">
        <v>4</v>
      </c>
      <c r="L5" s="95">
        <v>4</v>
      </c>
      <c r="M5" s="98">
        <v>4</v>
      </c>
      <c r="N5" s="98">
        <v>4</v>
      </c>
      <c r="O5" s="98">
        <v>4</v>
      </c>
      <c r="P5" s="98">
        <v>4</v>
      </c>
      <c r="Q5" s="98">
        <v>4</v>
      </c>
      <c r="R5" s="98">
        <v>4</v>
      </c>
    </row>
    <row r="6" spans="1:20" x14ac:dyDescent="0.55000000000000004">
      <c r="A6" s="38" t="s">
        <v>95</v>
      </c>
      <c r="B6" s="37" t="s">
        <v>8</v>
      </c>
      <c r="C6" s="37" t="s">
        <v>13</v>
      </c>
      <c r="D6" s="37" t="s">
        <v>30</v>
      </c>
      <c r="E6" s="37" t="s">
        <v>14</v>
      </c>
      <c r="F6" s="37" t="s">
        <v>49</v>
      </c>
      <c r="G6" s="130" t="s">
        <v>192</v>
      </c>
      <c r="H6" s="37" t="s">
        <v>38</v>
      </c>
      <c r="I6" s="37" t="s">
        <v>45</v>
      </c>
      <c r="J6" s="95">
        <v>5</v>
      </c>
      <c r="K6" s="95">
        <v>5</v>
      </c>
      <c r="L6" s="95">
        <v>5</v>
      </c>
      <c r="M6" s="98">
        <v>5</v>
      </c>
      <c r="N6" s="98">
        <v>5</v>
      </c>
      <c r="O6" s="98">
        <v>5</v>
      </c>
      <c r="P6" s="98">
        <v>5</v>
      </c>
      <c r="Q6" s="98">
        <v>4</v>
      </c>
      <c r="R6" s="98">
        <v>4</v>
      </c>
    </row>
    <row r="7" spans="1:20" x14ac:dyDescent="0.55000000000000004">
      <c r="A7" s="38" t="s">
        <v>96</v>
      </c>
      <c r="B7" s="37" t="s">
        <v>8</v>
      </c>
      <c r="C7" s="37" t="s">
        <v>42</v>
      </c>
      <c r="D7" s="37" t="s">
        <v>29</v>
      </c>
      <c r="E7" s="37" t="s">
        <v>43</v>
      </c>
      <c r="F7" s="37" t="s">
        <v>46</v>
      </c>
      <c r="G7" s="130" t="s">
        <v>192</v>
      </c>
      <c r="H7" s="37" t="s">
        <v>38</v>
      </c>
      <c r="I7" s="37" t="s">
        <v>45</v>
      </c>
      <c r="J7" s="95">
        <v>5</v>
      </c>
      <c r="K7" s="95">
        <v>5</v>
      </c>
      <c r="L7" s="95">
        <v>5</v>
      </c>
      <c r="M7" s="98">
        <v>5</v>
      </c>
      <c r="N7" s="98">
        <v>5</v>
      </c>
      <c r="O7" s="98">
        <v>5</v>
      </c>
      <c r="P7" s="98">
        <v>5</v>
      </c>
      <c r="Q7" s="98">
        <v>5</v>
      </c>
      <c r="R7" s="98">
        <v>5</v>
      </c>
    </row>
    <row r="8" spans="1:20" x14ac:dyDescent="0.55000000000000004">
      <c r="A8" s="38" t="s">
        <v>98</v>
      </c>
      <c r="B8" s="37" t="s">
        <v>8</v>
      </c>
      <c r="C8" s="37" t="s">
        <v>42</v>
      </c>
      <c r="D8" s="37" t="s">
        <v>22</v>
      </c>
      <c r="E8" s="37" t="s">
        <v>43</v>
      </c>
      <c r="F8" s="37" t="s">
        <v>44</v>
      </c>
      <c r="G8" s="130" t="s">
        <v>202</v>
      </c>
      <c r="H8" s="37" t="s">
        <v>50</v>
      </c>
      <c r="I8" s="37" t="s">
        <v>45</v>
      </c>
      <c r="J8" s="95">
        <v>4</v>
      </c>
      <c r="K8" s="95">
        <v>4</v>
      </c>
      <c r="L8" s="95">
        <v>4</v>
      </c>
      <c r="M8" s="98">
        <v>4</v>
      </c>
      <c r="N8" s="98">
        <v>4</v>
      </c>
      <c r="O8" s="98">
        <v>3</v>
      </c>
      <c r="P8" s="98">
        <v>3</v>
      </c>
      <c r="Q8" s="98">
        <v>5</v>
      </c>
      <c r="R8" s="98">
        <v>5</v>
      </c>
    </row>
    <row r="9" spans="1:20" x14ac:dyDescent="0.55000000000000004">
      <c r="A9" s="38" t="s">
        <v>100</v>
      </c>
      <c r="B9" s="37" t="s">
        <v>8</v>
      </c>
      <c r="C9" s="37" t="s">
        <v>42</v>
      </c>
      <c r="D9" s="37" t="s">
        <v>29</v>
      </c>
      <c r="E9" s="37" t="s">
        <v>43</v>
      </c>
      <c r="F9" s="37" t="s">
        <v>46</v>
      </c>
      <c r="G9" s="130" t="s">
        <v>203</v>
      </c>
      <c r="H9" s="37" t="s">
        <v>40</v>
      </c>
      <c r="I9" s="37" t="s">
        <v>45</v>
      </c>
      <c r="J9" s="95">
        <v>4</v>
      </c>
      <c r="K9" s="95">
        <v>3</v>
      </c>
      <c r="L9" s="95">
        <v>3</v>
      </c>
      <c r="M9" s="98">
        <v>3</v>
      </c>
      <c r="N9" s="98">
        <v>5</v>
      </c>
      <c r="O9" s="98">
        <v>3</v>
      </c>
      <c r="P9" s="98">
        <v>3</v>
      </c>
      <c r="Q9" s="98">
        <v>5</v>
      </c>
      <c r="R9" s="98">
        <v>5</v>
      </c>
    </row>
    <row r="10" spans="1:20" x14ac:dyDescent="0.55000000000000004">
      <c r="A10" s="38" t="s">
        <v>102</v>
      </c>
      <c r="B10" s="37" t="s">
        <v>8</v>
      </c>
      <c r="C10" s="37" t="s">
        <v>42</v>
      </c>
      <c r="D10" s="37" t="s">
        <v>29</v>
      </c>
      <c r="E10" s="37" t="s">
        <v>43</v>
      </c>
      <c r="F10" s="37" t="s">
        <v>46</v>
      </c>
      <c r="G10" s="130" t="s">
        <v>192</v>
      </c>
      <c r="H10" s="37" t="s">
        <v>40</v>
      </c>
      <c r="I10" s="37" t="s">
        <v>45</v>
      </c>
      <c r="J10" s="95">
        <v>5</v>
      </c>
      <c r="K10" s="95">
        <v>4</v>
      </c>
      <c r="L10" s="95">
        <v>5</v>
      </c>
      <c r="M10" s="98">
        <v>5</v>
      </c>
      <c r="N10" s="98">
        <v>5</v>
      </c>
      <c r="O10" s="98">
        <v>5</v>
      </c>
      <c r="P10" s="98">
        <v>5</v>
      </c>
      <c r="Q10" s="98">
        <v>5</v>
      </c>
      <c r="R10" s="98">
        <v>5</v>
      </c>
      <c r="T10" s="37" t="s">
        <v>51</v>
      </c>
    </row>
    <row r="11" spans="1:20" x14ac:dyDescent="0.55000000000000004">
      <c r="A11" s="38" t="s">
        <v>103</v>
      </c>
      <c r="B11" s="37" t="s">
        <v>8</v>
      </c>
      <c r="C11" s="37" t="s">
        <v>42</v>
      </c>
      <c r="D11" s="37" t="s">
        <v>29</v>
      </c>
      <c r="E11" s="37" t="s">
        <v>48</v>
      </c>
      <c r="F11" s="37" t="s">
        <v>46</v>
      </c>
      <c r="G11" s="130" t="s">
        <v>202</v>
      </c>
      <c r="H11" s="37" t="s">
        <v>38</v>
      </c>
      <c r="I11" s="37" t="s">
        <v>45</v>
      </c>
      <c r="J11" s="95">
        <v>4</v>
      </c>
      <c r="K11" s="95">
        <v>4</v>
      </c>
      <c r="L11" s="95">
        <v>4</v>
      </c>
      <c r="M11" s="98">
        <v>4</v>
      </c>
      <c r="N11" s="98">
        <v>4</v>
      </c>
      <c r="O11" s="98">
        <v>4</v>
      </c>
      <c r="P11" s="98">
        <v>4</v>
      </c>
      <c r="Q11" s="98">
        <v>5</v>
      </c>
      <c r="R11" s="98">
        <v>5</v>
      </c>
    </row>
    <row r="12" spans="1:20" x14ac:dyDescent="0.55000000000000004">
      <c r="A12" s="38" t="s">
        <v>105</v>
      </c>
      <c r="B12" s="37" t="s">
        <v>8</v>
      </c>
      <c r="C12" s="37" t="s">
        <v>13</v>
      </c>
      <c r="D12" s="37" t="s">
        <v>29</v>
      </c>
      <c r="E12" s="37" t="s">
        <v>48</v>
      </c>
      <c r="F12" s="37" t="s">
        <v>46</v>
      </c>
      <c r="G12" s="130" t="s">
        <v>202</v>
      </c>
      <c r="H12" s="37" t="s">
        <v>41</v>
      </c>
      <c r="I12" s="37" t="s">
        <v>45</v>
      </c>
      <c r="J12" s="95">
        <v>5</v>
      </c>
      <c r="K12" s="95">
        <v>4</v>
      </c>
      <c r="L12" s="95">
        <v>4</v>
      </c>
      <c r="M12" s="98">
        <v>5</v>
      </c>
      <c r="N12" s="98">
        <v>5</v>
      </c>
      <c r="O12" s="98">
        <v>5</v>
      </c>
      <c r="P12" s="98">
        <v>5</v>
      </c>
      <c r="Q12" s="98">
        <v>5</v>
      </c>
      <c r="R12" s="98">
        <v>5</v>
      </c>
    </row>
    <row r="13" spans="1:20" x14ac:dyDescent="0.55000000000000004">
      <c r="A13" s="38" t="s">
        <v>107</v>
      </c>
      <c r="B13" s="37" t="s">
        <v>12</v>
      </c>
      <c r="C13" s="37" t="s">
        <v>13</v>
      </c>
      <c r="D13" s="37" t="s">
        <v>25</v>
      </c>
      <c r="E13" s="37" t="s">
        <v>67</v>
      </c>
      <c r="F13" s="37" t="s">
        <v>52</v>
      </c>
      <c r="G13" s="130" t="s">
        <v>192</v>
      </c>
      <c r="H13" s="37" t="s">
        <v>41</v>
      </c>
      <c r="I13" s="37" t="s">
        <v>45</v>
      </c>
      <c r="J13" s="95">
        <v>5</v>
      </c>
      <c r="K13" s="95">
        <v>5</v>
      </c>
      <c r="L13" s="95">
        <v>5</v>
      </c>
      <c r="M13" s="98">
        <v>5</v>
      </c>
      <c r="N13" s="98">
        <v>5</v>
      </c>
      <c r="O13" s="98">
        <v>5</v>
      </c>
      <c r="P13" s="98">
        <v>5</v>
      </c>
      <c r="Q13" s="98">
        <v>5</v>
      </c>
      <c r="R13" s="98">
        <v>5</v>
      </c>
    </row>
    <row r="14" spans="1:20" x14ac:dyDescent="0.55000000000000004">
      <c r="A14" s="38" t="s">
        <v>109</v>
      </c>
      <c r="B14" s="37" t="s">
        <v>8</v>
      </c>
      <c r="C14" s="37" t="s">
        <v>42</v>
      </c>
      <c r="D14" s="37" t="s">
        <v>25</v>
      </c>
      <c r="E14" s="37" t="s">
        <v>48</v>
      </c>
      <c r="F14" s="37" t="s">
        <v>49</v>
      </c>
      <c r="G14" s="130" t="s">
        <v>202</v>
      </c>
      <c r="H14" s="37" t="s">
        <v>40</v>
      </c>
      <c r="I14" s="37" t="s">
        <v>45</v>
      </c>
      <c r="J14" s="95">
        <v>4</v>
      </c>
      <c r="K14" s="95">
        <v>4</v>
      </c>
      <c r="L14" s="95">
        <v>4</v>
      </c>
      <c r="M14" s="98">
        <v>5</v>
      </c>
      <c r="N14" s="98">
        <v>5</v>
      </c>
      <c r="O14" s="98">
        <v>5</v>
      </c>
      <c r="P14" s="98">
        <v>5</v>
      </c>
      <c r="Q14" s="98">
        <v>5</v>
      </c>
      <c r="R14" s="98">
        <v>5</v>
      </c>
    </row>
    <row r="15" spans="1:20" x14ac:dyDescent="0.55000000000000004">
      <c r="A15" s="38" t="s">
        <v>110</v>
      </c>
      <c r="B15" s="37" t="s">
        <v>8</v>
      </c>
      <c r="C15" s="37" t="s">
        <v>42</v>
      </c>
      <c r="D15" s="37" t="s">
        <v>29</v>
      </c>
      <c r="E15" s="37" t="s">
        <v>48</v>
      </c>
      <c r="F15" s="37" t="s">
        <v>46</v>
      </c>
      <c r="G15" s="130" t="s">
        <v>202</v>
      </c>
      <c r="H15" s="37" t="s">
        <v>41</v>
      </c>
      <c r="I15" s="37" t="s">
        <v>45</v>
      </c>
      <c r="J15" s="95">
        <v>5</v>
      </c>
      <c r="K15" s="95">
        <v>3</v>
      </c>
      <c r="L15" s="95">
        <v>4</v>
      </c>
      <c r="M15" s="98">
        <v>4</v>
      </c>
      <c r="N15" s="98">
        <v>5</v>
      </c>
      <c r="O15" s="98">
        <v>4</v>
      </c>
      <c r="P15" s="98">
        <v>4</v>
      </c>
      <c r="Q15" s="98">
        <v>4</v>
      </c>
      <c r="R15" s="98">
        <v>5</v>
      </c>
    </row>
    <row r="16" spans="1:20" x14ac:dyDescent="0.55000000000000004">
      <c r="A16" s="38" t="s">
        <v>112</v>
      </c>
      <c r="B16" s="37" t="s">
        <v>12</v>
      </c>
      <c r="C16" s="37" t="s">
        <v>42</v>
      </c>
      <c r="D16" s="37" t="s">
        <v>25</v>
      </c>
      <c r="E16" s="37" t="s">
        <v>14</v>
      </c>
      <c r="F16" s="37" t="s">
        <v>52</v>
      </c>
      <c r="G16" s="130" t="s">
        <v>192</v>
      </c>
      <c r="H16" s="37" t="s">
        <v>41</v>
      </c>
      <c r="I16" s="37" t="s">
        <v>45</v>
      </c>
      <c r="J16" s="95">
        <v>5</v>
      </c>
      <c r="K16" s="95">
        <v>5</v>
      </c>
      <c r="L16" s="95">
        <v>3</v>
      </c>
      <c r="M16" s="98">
        <v>5</v>
      </c>
      <c r="N16" s="98">
        <v>5</v>
      </c>
      <c r="O16" s="98">
        <v>4</v>
      </c>
      <c r="P16" s="98">
        <v>3</v>
      </c>
      <c r="Q16" s="98">
        <v>5</v>
      </c>
      <c r="R16" s="98">
        <v>5</v>
      </c>
    </row>
    <row r="17" spans="1:20" x14ac:dyDescent="0.55000000000000004">
      <c r="A17" s="38" t="s">
        <v>114</v>
      </c>
      <c r="B17" s="37" t="s">
        <v>8</v>
      </c>
      <c r="C17" s="37" t="s">
        <v>42</v>
      </c>
      <c r="D17" s="37" t="s">
        <v>29</v>
      </c>
      <c r="E17" s="37" t="s">
        <v>43</v>
      </c>
      <c r="F17" s="37" t="s">
        <v>46</v>
      </c>
      <c r="G17" s="130" t="s">
        <v>192</v>
      </c>
      <c r="H17" s="37" t="s">
        <v>37</v>
      </c>
      <c r="I17" s="37" t="s">
        <v>45</v>
      </c>
      <c r="J17" s="95">
        <v>3</v>
      </c>
      <c r="K17" s="95">
        <v>4</v>
      </c>
      <c r="L17" s="95">
        <v>4</v>
      </c>
      <c r="M17" s="98">
        <v>4</v>
      </c>
      <c r="N17" s="98">
        <v>4</v>
      </c>
      <c r="O17" s="98">
        <v>3</v>
      </c>
      <c r="P17" s="98">
        <v>4</v>
      </c>
      <c r="Q17" s="98">
        <v>4</v>
      </c>
      <c r="R17" s="98">
        <v>4</v>
      </c>
    </row>
    <row r="18" spans="1:20" x14ac:dyDescent="0.55000000000000004">
      <c r="A18" s="38" t="s">
        <v>116</v>
      </c>
      <c r="B18" s="37" t="s">
        <v>12</v>
      </c>
      <c r="C18" s="37" t="s">
        <v>13</v>
      </c>
      <c r="D18" s="37" t="s">
        <v>25</v>
      </c>
      <c r="E18" s="37" t="s">
        <v>67</v>
      </c>
      <c r="F18" s="37" t="s">
        <v>49</v>
      </c>
      <c r="G18" s="130" t="s">
        <v>192</v>
      </c>
      <c r="H18" s="37" t="s">
        <v>41</v>
      </c>
      <c r="I18" s="37" t="s">
        <v>45</v>
      </c>
      <c r="J18" s="95">
        <v>4</v>
      </c>
      <c r="K18" s="95">
        <v>4</v>
      </c>
      <c r="L18" s="95">
        <v>4</v>
      </c>
      <c r="M18" s="98">
        <v>4</v>
      </c>
      <c r="N18" s="98">
        <v>4</v>
      </c>
      <c r="O18" s="98">
        <v>4</v>
      </c>
      <c r="P18" s="98">
        <v>4</v>
      </c>
      <c r="Q18" s="98">
        <v>4</v>
      </c>
      <c r="R18" s="98">
        <v>4</v>
      </c>
    </row>
    <row r="19" spans="1:20" x14ac:dyDescent="0.55000000000000004">
      <c r="A19" s="38" t="s">
        <v>117</v>
      </c>
      <c r="B19" s="37" t="s">
        <v>8</v>
      </c>
      <c r="C19" s="37" t="s">
        <v>42</v>
      </c>
      <c r="D19" s="37" t="s">
        <v>29</v>
      </c>
      <c r="E19" s="37" t="s">
        <v>48</v>
      </c>
      <c r="F19" s="37" t="s">
        <v>46</v>
      </c>
      <c r="G19" s="130" t="s">
        <v>192</v>
      </c>
      <c r="H19" s="37" t="s">
        <v>39</v>
      </c>
      <c r="I19" s="37" t="s">
        <v>45</v>
      </c>
      <c r="J19" s="95">
        <v>5</v>
      </c>
      <c r="K19" s="95">
        <v>5</v>
      </c>
      <c r="L19" s="95">
        <v>5</v>
      </c>
      <c r="M19" s="98">
        <v>5</v>
      </c>
      <c r="N19" s="98">
        <v>5</v>
      </c>
      <c r="O19" s="98">
        <v>5</v>
      </c>
      <c r="P19" s="98">
        <v>5</v>
      </c>
      <c r="Q19" s="98">
        <v>5</v>
      </c>
      <c r="R19" s="98">
        <v>5</v>
      </c>
    </row>
    <row r="20" spans="1:20" x14ac:dyDescent="0.55000000000000004">
      <c r="A20" s="38" t="s">
        <v>119</v>
      </c>
      <c r="B20" s="37" t="s">
        <v>8</v>
      </c>
      <c r="C20" s="37" t="s">
        <v>13</v>
      </c>
      <c r="D20" s="37" t="s">
        <v>25</v>
      </c>
      <c r="E20" s="37" t="s">
        <v>14</v>
      </c>
      <c r="F20" s="37" t="s">
        <v>49</v>
      </c>
      <c r="G20" s="130" t="s">
        <v>192</v>
      </c>
      <c r="H20" s="37" t="s">
        <v>39</v>
      </c>
      <c r="I20" s="37" t="s">
        <v>45</v>
      </c>
      <c r="J20" s="95">
        <v>3</v>
      </c>
      <c r="K20" s="95">
        <v>3</v>
      </c>
      <c r="L20" s="95">
        <v>5</v>
      </c>
      <c r="M20" s="98">
        <v>5</v>
      </c>
      <c r="N20" s="98">
        <v>5</v>
      </c>
      <c r="O20" s="98">
        <v>5</v>
      </c>
      <c r="P20" s="98">
        <v>5</v>
      </c>
      <c r="Q20" s="98">
        <v>5</v>
      </c>
      <c r="R20" s="98">
        <v>5</v>
      </c>
    </row>
    <row r="21" spans="1:20" x14ac:dyDescent="0.55000000000000004">
      <c r="A21" s="38" t="s">
        <v>121</v>
      </c>
      <c r="B21" s="37" t="s">
        <v>8</v>
      </c>
      <c r="C21" s="37" t="s">
        <v>42</v>
      </c>
      <c r="D21" s="37" t="s">
        <v>25</v>
      </c>
      <c r="E21" s="37" t="s">
        <v>48</v>
      </c>
      <c r="F21" s="37" t="s">
        <v>46</v>
      </c>
      <c r="G21" s="130" t="s">
        <v>192</v>
      </c>
      <c r="H21" s="37" t="s">
        <v>38</v>
      </c>
      <c r="I21" s="37" t="s">
        <v>45</v>
      </c>
      <c r="J21" s="95">
        <v>5</v>
      </c>
      <c r="K21" s="95">
        <v>4</v>
      </c>
      <c r="L21" s="95">
        <v>4</v>
      </c>
      <c r="M21" s="98">
        <v>5</v>
      </c>
      <c r="N21" s="98">
        <v>4</v>
      </c>
      <c r="O21" s="98">
        <v>4</v>
      </c>
      <c r="P21" s="98">
        <v>4</v>
      </c>
      <c r="Q21" s="98">
        <v>5</v>
      </c>
      <c r="R21" s="98">
        <v>5</v>
      </c>
    </row>
    <row r="22" spans="1:20" x14ac:dyDescent="0.55000000000000004">
      <c r="A22" s="38" t="s">
        <v>123</v>
      </c>
      <c r="B22" s="37" t="s">
        <v>8</v>
      </c>
      <c r="C22" s="37" t="s">
        <v>13</v>
      </c>
      <c r="D22" s="37" t="s">
        <v>25</v>
      </c>
      <c r="E22" s="37" t="s">
        <v>69</v>
      </c>
      <c r="F22" s="37" t="s">
        <v>44</v>
      </c>
      <c r="G22" s="130" t="s">
        <v>202</v>
      </c>
      <c r="H22" s="37" t="s">
        <v>37</v>
      </c>
      <c r="I22" s="37" t="s">
        <v>45</v>
      </c>
      <c r="J22" s="95">
        <v>5</v>
      </c>
      <c r="K22" s="95">
        <v>5</v>
      </c>
      <c r="L22" s="95">
        <v>5</v>
      </c>
      <c r="M22" s="98">
        <v>5</v>
      </c>
      <c r="N22" s="98">
        <v>5</v>
      </c>
      <c r="O22" s="98">
        <v>5</v>
      </c>
      <c r="P22" s="98">
        <v>5</v>
      </c>
      <c r="Q22" s="98">
        <v>5</v>
      </c>
      <c r="R22" s="98">
        <v>5</v>
      </c>
    </row>
    <row r="23" spans="1:20" x14ac:dyDescent="0.55000000000000004">
      <c r="A23" s="38" t="s">
        <v>125</v>
      </c>
      <c r="B23" s="37" t="s">
        <v>8</v>
      </c>
      <c r="C23" s="37" t="s">
        <v>13</v>
      </c>
      <c r="D23" s="37" t="s">
        <v>25</v>
      </c>
      <c r="E23" s="37" t="s">
        <v>48</v>
      </c>
      <c r="F23" s="37" t="s">
        <v>46</v>
      </c>
      <c r="G23" s="130" t="s">
        <v>192</v>
      </c>
      <c r="H23" s="37" t="s">
        <v>38</v>
      </c>
      <c r="I23" s="37" t="s">
        <v>45</v>
      </c>
      <c r="J23" s="95">
        <v>4</v>
      </c>
      <c r="K23" s="95">
        <v>4</v>
      </c>
      <c r="L23" s="95">
        <v>4</v>
      </c>
      <c r="M23" s="98">
        <v>4</v>
      </c>
      <c r="N23" s="98">
        <v>4</v>
      </c>
      <c r="O23" s="98">
        <v>4</v>
      </c>
      <c r="P23" s="98">
        <v>4</v>
      </c>
      <c r="Q23" s="98">
        <v>5</v>
      </c>
      <c r="R23" s="98">
        <v>5</v>
      </c>
      <c r="T23" s="37" t="s">
        <v>51</v>
      </c>
    </row>
    <row r="24" spans="1:20" x14ac:dyDescent="0.55000000000000004">
      <c r="A24" s="38" t="s">
        <v>127</v>
      </c>
      <c r="B24" s="37" t="s">
        <v>8</v>
      </c>
      <c r="C24" s="37" t="s">
        <v>42</v>
      </c>
      <c r="D24" s="37" t="s">
        <v>30</v>
      </c>
      <c r="E24" s="37" t="s">
        <v>43</v>
      </c>
      <c r="F24" s="37" t="s">
        <v>46</v>
      </c>
      <c r="G24" s="130" t="s">
        <v>204</v>
      </c>
      <c r="H24" s="37" t="s">
        <v>37</v>
      </c>
      <c r="I24" s="37" t="s">
        <v>45</v>
      </c>
      <c r="J24" s="95">
        <v>5</v>
      </c>
      <c r="K24" s="95">
        <v>5</v>
      </c>
      <c r="L24" s="95">
        <v>5</v>
      </c>
      <c r="M24" s="98">
        <v>5</v>
      </c>
      <c r="N24" s="98">
        <v>5</v>
      </c>
      <c r="O24" s="98">
        <v>5</v>
      </c>
      <c r="P24" s="98">
        <v>5</v>
      </c>
      <c r="Q24" s="98">
        <v>5</v>
      </c>
      <c r="R24" s="98">
        <v>5</v>
      </c>
      <c r="T24" s="37" t="s">
        <v>51</v>
      </c>
    </row>
    <row r="25" spans="1:20" x14ac:dyDescent="0.55000000000000004">
      <c r="A25" s="38" t="s">
        <v>128</v>
      </c>
      <c r="B25" s="37" t="s">
        <v>8</v>
      </c>
      <c r="C25" s="37" t="s">
        <v>42</v>
      </c>
      <c r="D25" s="37" t="s">
        <v>29</v>
      </c>
      <c r="E25" s="37" t="s">
        <v>43</v>
      </c>
      <c r="F25" s="37" t="s">
        <v>46</v>
      </c>
      <c r="G25" s="130" t="s">
        <v>202</v>
      </c>
      <c r="H25" s="37" t="s">
        <v>41</v>
      </c>
      <c r="I25" s="37" t="s">
        <v>45</v>
      </c>
      <c r="J25" s="95">
        <v>5</v>
      </c>
      <c r="K25" s="95">
        <v>5</v>
      </c>
      <c r="L25" s="95">
        <v>5</v>
      </c>
      <c r="M25" s="98">
        <v>5</v>
      </c>
      <c r="N25" s="98">
        <v>5</v>
      </c>
      <c r="O25" s="98">
        <v>4</v>
      </c>
      <c r="P25" s="98">
        <v>4</v>
      </c>
      <c r="Q25" s="98">
        <v>5</v>
      </c>
      <c r="R25" s="98">
        <v>5</v>
      </c>
    </row>
    <row r="26" spans="1:20" x14ac:dyDescent="0.55000000000000004">
      <c r="A26" s="38" t="s">
        <v>129</v>
      </c>
      <c r="B26" s="37" t="s">
        <v>8</v>
      </c>
      <c r="C26" s="37" t="s">
        <v>42</v>
      </c>
      <c r="D26" s="37" t="s">
        <v>22</v>
      </c>
      <c r="E26" s="37" t="s">
        <v>48</v>
      </c>
      <c r="F26" s="37" t="s">
        <v>46</v>
      </c>
      <c r="G26" s="130" t="s">
        <v>204</v>
      </c>
      <c r="H26" s="37" t="s">
        <v>39</v>
      </c>
      <c r="I26" s="37" t="s">
        <v>45</v>
      </c>
      <c r="J26" s="95">
        <v>5</v>
      </c>
      <c r="K26" s="95">
        <v>5</v>
      </c>
      <c r="L26" s="95">
        <v>5</v>
      </c>
      <c r="M26" s="98">
        <v>5</v>
      </c>
      <c r="N26" s="98">
        <v>5</v>
      </c>
      <c r="O26" s="98">
        <v>5</v>
      </c>
      <c r="P26" s="98">
        <v>5</v>
      </c>
      <c r="Q26" s="98">
        <v>5</v>
      </c>
      <c r="R26" s="98">
        <v>5</v>
      </c>
    </row>
    <row r="27" spans="1:20" x14ac:dyDescent="0.55000000000000004">
      <c r="A27" s="38" t="s">
        <v>130</v>
      </c>
      <c r="B27" s="37" t="s">
        <v>12</v>
      </c>
      <c r="C27" s="37" t="s">
        <v>42</v>
      </c>
      <c r="D27" s="37" t="s">
        <v>29</v>
      </c>
      <c r="E27" s="37" t="s">
        <v>48</v>
      </c>
      <c r="F27" s="37" t="s">
        <v>44</v>
      </c>
      <c r="G27" s="130" t="s">
        <v>204</v>
      </c>
      <c r="H27" s="37" t="s">
        <v>39</v>
      </c>
      <c r="I27" s="37" t="s">
        <v>45</v>
      </c>
      <c r="J27" s="95">
        <v>4</v>
      </c>
      <c r="K27" s="95">
        <v>4</v>
      </c>
      <c r="L27" s="95">
        <v>4</v>
      </c>
      <c r="M27" s="98">
        <v>5</v>
      </c>
      <c r="N27" s="98">
        <v>5</v>
      </c>
      <c r="O27" s="98">
        <v>5</v>
      </c>
      <c r="P27" s="98">
        <v>4</v>
      </c>
      <c r="Q27" s="98">
        <v>5</v>
      </c>
      <c r="R27" s="98">
        <v>5</v>
      </c>
    </row>
    <row r="28" spans="1:20" x14ac:dyDescent="0.55000000000000004">
      <c r="A28" s="38" t="s">
        <v>132</v>
      </c>
      <c r="B28" s="37" t="s">
        <v>8</v>
      </c>
      <c r="C28" s="37" t="s">
        <v>42</v>
      </c>
      <c r="D28" s="37" t="s">
        <v>22</v>
      </c>
      <c r="E28" s="37" t="s">
        <v>43</v>
      </c>
      <c r="F28" s="37" t="s">
        <v>46</v>
      </c>
      <c r="G28" s="130" t="s">
        <v>204</v>
      </c>
      <c r="H28" s="37" t="s">
        <v>37</v>
      </c>
      <c r="I28" s="37" t="s">
        <v>45</v>
      </c>
      <c r="J28" s="95">
        <v>5</v>
      </c>
      <c r="K28" s="95">
        <v>5</v>
      </c>
      <c r="L28" s="95">
        <v>5</v>
      </c>
      <c r="M28" s="98">
        <v>5</v>
      </c>
      <c r="N28" s="98">
        <v>5</v>
      </c>
      <c r="O28" s="98">
        <v>5</v>
      </c>
      <c r="P28" s="98">
        <v>5</v>
      </c>
      <c r="Q28" s="98">
        <v>5</v>
      </c>
      <c r="R28" s="98">
        <v>5</v>
      </c>
    </row>
    <row r="29" spans="1:20" x14ac:dyDescent="0.55000000000000004">
      <c r="A29" s="38" t="s">
        <v>133</v>
      </c>
      <c r="B29" s="37" t="s">
        <v>8</v>
      </c>
      <c r="C29" s="37" t="s">
        <v>13</v>
      </c>
      <c r="D29" s="37" t="s">
        <v>25</v>
      </c>
      <c r="E29" s="37" t="s">
        <v>67</v>
      </c>
      <c r="F29" s="37" t="s">
        <v>49</v>
      </c>
      <c r="G29" s="130" t="s">
        <v>191</v>
      </c>
      <c r="H29" s="37" t="s">
        <v>38</v>
      </c>
      <c r="I29" s="37" t="s">
        <v>45</v>
      </c>
      <c r="J29" s="95">
        <v>4</v>
      </c>
      <c r="K29" s="95">
        <v>4</v>
      </c>
      <c r="L29" s="95">
        <v>5</v>
      </c>
      <c r="M29" s="98">
        <v>4</v>
      </c>
      <c r="N29" s="98">
        <v>4</v>
      </c>
      <c r="O29" s="98">
        <v>3</v>
      </c>
      <c r="P29" s="98">
        <v>3</v>
      </c>
      <c r="Q29" s="98">
        <v>5</v>
      </c>
      <c r="R29" s="98">
        <v>4</v>
      </c>
    </row>
    <row r="30" spans="1:20" x14ac:dyDescent="0.55000000000000004">
      <c r="A30" s="38" t="s">
        <v>134</v>
      </c>
      <c r="B30" s="37" t="s">
        <v>12</v>
      </c>
      <c r="C30" s="37" t="s">
        <v>13</v>
      </c>
      <c r="D30" s="37" t="s">
        <v>29</v>
      </c>
      <c r="E30" s="37" t="s">
        <v>48</v>
      </c>
      <c r="F30" s="37" t="s">
        <v>46</v>
      </c>
      <c r="G30" s="130" t="s">
        <v>190</v>
      </c>
      <c r="H30" s="37" t="s">
        <v>38</v>
      </c>
      <c r="I30" s="37" t="s">
        <v>45</v>
      </c>
      <c r="J30" s="95">
        <v>5</v>
      </c>
      <c r="K30" s="95">
        <v>5</v>
      </c>
      <c r="L30" s="95">
        <v>5</v>
      </c>
      <c r="M30" s="98">
        <v>5</v>
      </c>
      <c r="N30" s="98">
        <v>5</v>
      </c>
      <c r="O30" s="98">
        <v>5</v>
      </c>
      <c r="P30" s="98">
        <v>5</v>
      </c>
      <c r="Q30" s="98">
        <v>5</v>
      </c>
      <c r="R30" s="98">
        <v>5</v>
      </c>
    </row>
    <row r="31" spans="1:20" x14ac:dyDescent="0.55000000000000004">
      <c r="A31" s="38" t="s">
        <v>66</v>
      </c>
      <c r="B31" s="37" t="s">
        <v>12</v>
      </c>
      <c r="C31" s="37" t="s">
        <v>42</v>
      </c>
      <c r="D31" s="37" t="s">
        <v>25</v>
      </c>
      <c r="E31" s="37" t="s">
        <v>67</v>
      </c>
      <c r="F31" s="37" t="s">
        <v>52</v>
      </c>
      <c r="G31" s="130" t="s">
        <v>191</v>
      </c>
      <c r="H31" s="37" t="s">
        <v>39</v>
      </c>
      <c r="I31" s="37" t="s">
        <v>45</v>
      </c>
      <c r="J31" s="93">
        <v>5</v>
      </c>
      <c r="K31" s="93">
        <v>5</v>
      </c>
      <c r="L31" s="93">
        <v>5</v>
      </c>
      <c r="M31" s="98">
        <v>5</v>
      </c>
      <c r="N31" s="96">
        <v>5</v>
      </c>
      <c r="O31" s="96">
        <v>5</v>
      </c>
      <c r="P31" s="96">
        <v>5</v>
      </c>
      <c r="Q31" s="96">
        <v>5</v>
      </c>
      <c r="R31" s="96">
        <v>5</v>
      </c>
    </row>
    <row r="32" spans="1:20" x14ac:dyDescent="0.55000000000000004">
      <c r="A32" s="38" t="s">
        <v>53</v>
      </c>
      <c r="B32" s="37" t="s">
        <v>12</v>
      </c>
      <c r="C32" s="37" t="s">
        <v>13</v>
      </c>
      <c r="D32" s="37" t="s">
        <v>25</v>
      </c>
      <c r="E32" s="37" t="s">
        <v>67</v>
      </c>
      <c r="F32" s="37" t="s">
        <v>49</v>
      </c>
      <c r="G32" s="130" t="s">
        <v>191</v>
      </c>
      <c r="H32" s="37" t="s">
        <v>41</v>
      </c>
      <c r="I32" s="37" t="s">
        <v>45</v>
      </c>
      <c r="J32" s="93">
        <v>5</v>
      </c>
      <c r="K32" s="93">
        <v>5</v>
      </c>
      <c r="L32" s="93">
        <v>5</v>
      </c>
      <c r="M32" s="98">
        <v>5</v>
      </c>
      <c r="N32" s="96">
        <v>5</v>
      </c>
      <c r="O32" s="96">
        <v>5</v>
      </c>
      <c r="P32" s="96">
        <v>5</v>
      </c>
      <c r="Q32" s="96">
        <v>5</v>
      </c>
      <c r="R32" s="96">
        <v>5</v>
      </c>
    </row>
    <row r="33" spans="1:19" x14ac:dyDescent="0.55000000000000004">
      <c r="A33" s="38" t="s">
        <v>47</v>
      </c>
      <c r="B33" s="37" t="s">
        <v>12</v>
      </c>
      <c r="C33" s="37" t="s">
        <v>42</v>
      </c>
      <c r="D33" s="37" t="s">
        <v>29</v>
      </c>
      <c r="E33" s="37" t="s">
        <v>48</v>
      </c>
      <c r="F33" s="37" t="s">
        <v>49</v>
      </c>
      <c r="G33" s="130" t="s">
        <v>190</v>
      </c>
      <c r="H33" s="37" t="s">
        <v>40</v>
      </c>
      <c r="I33" s="37" t="s">
        <v>45</v>
      </c>
      <c r="J33" s="93">
        <v>5</v>
      </c>
      <c r="K33" s="93">
        <v>5</v>
      </c>
      <c r="L33" s="93">
        <v>5</v>
      </c>
      <c r="M33" s="98">
        <v>5</v>
      </c>
      <c r="N33" s="96">
        <v>5</v>
      </c>
      <c r="O33" s="96">
        <v>5</v>
      </c>
      <c r="P33" s="96">
        <v>5</v>
      </c>
      <c r="Q33" s="96">
        <v>5</v>
      </c>
      <c r="R33" s="96">
        <v>5</v>
      </c>
    </row>
    <row r="34" spans="1:19" x14ac:dyDescent="0.55000000000000004">
      <c r="A34" s="38" t="s">
        <v>47</v>
      </c>
      <c r="B34" s="37" t="s">
        <v>12</v>
      </c>
      <c r="C34" s="37" t="s">
        <v>42</v>
      </c>
      <c r="D34" s="37" t="s">
        <v>29</v>
      </c>
      <c r="E34" s="37" t="s">
        <v>48</v>
      </c>
      <c r="F34" s="37" t="s">
        <v>44</v>
      </c>
      <c r="G34" s="130" t="s">
        <v>191</v>
      </c>
      <c r="H34" s="37" t="s">
        <v>37</v>
      </c>
      <c r="I34" s="37" t="s">
        <v>45</v>
      </c>
      <c r="J34" s="93">
        <v>5</v>
      </c>
      <c r="K34" s="93">
        <v>5</v>
      </c>
      <c r="L34" s="93">
        <v>5</v>
      </c>
      <c r="M34" s="98">
        <v>5</v>
      </c>
      <c r="N34" s="96">
        <v>5</v>
      </c>
      <c r="O34" s="96">
        <v>5</v>
      </c>
      <c r="P34" s="96">
        <v>5</v>
      </c>
      <c r="Q34" s="96">
        <v>5</v>
      </c>
      <c r="R34" s="96">
        <v>5</v>
      </c>
    </row>
    <row r="35" spans="1:19" ht="30.75" x14ac:dyDescent="0.7">
      <c r="G35" s="130"/>
      <c r="J35" s="83">
        <f t="shared" ref="J35:R35" si="0">AVERAGE(J2:J34)</f>
        <v>4.5757575757575761</v>
      </c>
      <c r="K35" s="83">
        <f t="shared" si="0"/>
        <v>4.4242424242424239</v>
      </c>
      <c r="L35" s="83">
        <f t="shared" si="0"/>
        <v>4.5151515151515156</v>
      </c>
      <c r="M35" s="83">
        <f t="shared" si="0"/>
        <v>4.666666666666667</v>
      </c>
      <c r="N35" s="83">
        <f t="shared" si="0"/>
        <v>4.7272727272727275</v>
      </c>
      <c r="O35" s="83">
        <f t="shared" si="0"/>
        <v>4.4848484848484844</v>
      </c>
      <c r="P35" s="83">
        <f t="shared" si="0"/>
        <v>4.4545454545454541</v>
      </c>
      <c r="Q35" s="83">
        <f t="shared" si="0"/>
        <v>4.8181818181818183</v>
      </c>
      <c r="R35" s="83">
        <f t="shared" si="0"/>
        <v>4.8181818181818183</v>
      </c>
      <c r="S35" s="84">
        <f>AVERAGE(J2:R34)</f>
        <v>4.609427609427609</v>
      </c>
    </row>
    <row r="36" spans="1:19" ht="30.75" x14ac:dyDescent="0.7">
      <c r="J36" s="83">
        <f t="shared" ref="J36:R36" si="1">STDEV(J2:J34)</f>
        <v>0.61391688313153403</v>
      </c>
      <c r="K36" s="83">
        <f t="shared" si="1"/>
        <v>0.66286796527961556</v>
      </c>
      <c r="L36" s="83">
        <f t="shared" si="1"/>
        <v>0.61852708718030913</v>
      </c>
      <c r="M36" s="83">
        <f t="shared" si="1"/>
        <v>0.54006172486732273</v>
      </c>
      <c r="N36" s="83">
        <f t="shared" si="1"/>
        <v>0.45226701686664528</v>
      </c>
      <c r="O36" s="83">
        <f t="shared" si="1"/>
        <v>0.71244351184901511</v>
      </c>
      <c r="P36" s="83">
        <f t="shared" si="1"/>
        <v>0.71111308396190864</v>
      </c>
      <c r="Q36" s="83">
        <f t="shared" si="1"/>
        <v>0.39167472590032004</v>
      </c>
      <c r="R36" s="83">
        <f t="shared" si="1"/>
        <v>0.39167472590032004</v>
      </c>
      <c r="S36" s="84">
        <f>STDEV(J2:R34)</f>
        <v>0.58901430113185471</v>
      </c>
    </row>
    <row r="37" spans="1:19" x14ac:dyDescent="0.55000000000000004">
      <c r="L37" s="99">
        <f>AVERAGE(J2:L34)</f>
        <v>4.5050505050505052</v>
      </c>
      <c r="R37" s="99">
        <f>AVERAGE(M2:R34)</f>
        <v>4.6616161616161618</v>
      </c>
    </row>
    <row r="38" spans="1:19" x14ac:dyDescent="0.55000000000000004">
      <c r="A38" s="39" t="s">
        <v>17</v>
      </c>
      <c r="B38" s="40"/>
      <c r="L38" s="99">
        <f>STDEV(J2:L34)</f>
        <v>0.62879439833891348</v>
      </c>
      <c r="R38" s="99">
        <f>STDEV(M2:R34)</f>
        <v>0.56248308639335309</v>
      </c>
    </row>
    <row r="39" spans="1:19" x14ac:dyDescent="0.55000000000000004">
      <c r="A39" s="41" t="s">
        <v>24</v>
      </c>
      <c r="B39" s="42">
        <f>COUNTIF(B2:B34,"ชาย")</f>
        <v>10</v>
      </c>
    </row>
    <row r="40" spans="1:19" x14ac:dyDescent="0.55000000000000004">
      <c r="A40" s="41" t="s">
        <v>21</v>
      </c>
      <c r="B40" s="42">
        <f>COUNTIF(B2:B34,"หญิง")</f>
        <v>23</v>
      </c>
    </row>
    <row r="41" spans="1:19" x14ac:dyDescent="0.55000000000000004">
      <c r="A41" s="43" t="s">
        <v>6</v>
      </c>
      <c r="B41" s="43">
        <f>SUM(B38:B40)</f>
        <v>33</v>
      </c>
    </row>
    <row r="43" spans="1:19" x14ac:dyDescent="0.55000000000000004">
      <c r="A43" s="39" t="s">
        <v>35</v>
      </c>
      <c r="B43" s="40"/>
    </row>
    <row r="44" spans="1:19" x14ac:dyDescent="0.55000000000000004">
      <c r="A44" s="41" t="s">
        <v>52</v>
      </c>
      <c r="B44" s="42">
        <f>COUNTIF(F2:F34,"20 - 30 ปี")</f>
        <v>3</v>
      </c>
    </row>
    <row r="45" spans="1:19" x14ac:dyDescent="0.55000000000000004">
      <c r="A45" s="41" t="s">
        <v>49</v>
      </c>
      <c r="B45" s="42">
        <f>COUNTIF(F2:F35,"31 - 40 ปี")</f>
        <v>8</v>
      </c>
    </row>
    <row r="46" spans="1:19" x14ac:dyDescent="0.55000000000000004">
      <c r="A46" s="41" t="s">
        <v>46</v>
      </c>
      <c r="B46" s="42">
        <f>COUNTIF(F2:F36,"41 - 50 ปี")</f>
        <v>17</v>
      </c>
    </row>
    <row r="47" spans="1:19" x14ac:dyDescent="0.55000000000000004">
      <c r="A47" s="41" t="s">
        <v>44</v>
      </c>
      <c r="B47" s="42">
        <f>COUNTIF(F2:F37,"51 ปีขึ้นไป")</f>
        <v>5</v>
      </c>
    </row>
    <row r="48" spans="1:19" x14ac:dyDescent="0.55000000000000004">
      <c r="A48" s="43" t="s">
        <v>6</v>
      </c>
      <c r="B48" s="43">
        <f>SUM(B43:B47)</f>
        <v>33</v>
      </c>
    </row>
    <row r="50" spans="1:2" x14ac:dyDescent="0.55000000000000004">
      <c r="A50" s="39" t="s">
        <v>17</v>
      </c>
      <c r="B50" s="40"/>
    </row>
    <row r="51" spans="1:2" x14ac:dyDescent="0.55000000000000004">
      <c r="A51" s="41" t="s">
        <v>30</v>
      </c>
      <c r="B51" s="42">
        <v>4</v>
      </c>
    </row>
    <row r="52" spans="1:2" x14ac:dyDescent="0.55000000000000004">
      <c r="A52" s="41" t="s">
        <v>25</v>
      </c>
      <c r="B52" s="42">
        <v>3</v>
      </c>
    </row>
    <row r="53" spans="1:2" x14ac:dyDescent="0.55000000000000004">
      <c r="A53" s="41" t="s">
        <v>28</v>
      </c>
      <c r="B53" s="42">
        <v>14</v>
      </c>
    </row>
    <row r="54" spans="1:2" x14ac:dyDescent="0.55000000000000004">
      <c r="A54" s="41" t="s">
        <v>29</v>
      </c>
      <c r="B54" s="42">
        <v>12</v>
      </c>
    </row>
    <row r="55" spans="1:2" x14ac:dyDescent="0.55000000000000004">
      <c r="A55" s="43" t="s">
        <v>6</v>
      </c>
      <c r="B55" s="43">
        <f>SUM(B50:B54)</f>
        <v>33</v>
      </c>
    </row>
    <row r="57" spans="1:2" x14ac:dyDescent="0.55000000000000004">
      <c r="A57" s="39" t="s">
        <v>17</v>
      </c>
      <c r="B57" s="40"/>
    </row>
    <row r="58" spans="1:2" x14ac:dyDescent="0.55000000000000004">
      <c r="A58" s="39"/>
      <c r="B58" s="40"/>
    </row>
    <row r="59" spans="1:2" x14ac:dyDescent="0.55000000000000004">
      <c r="A59" s="41" t="s">
        <v>13</v>
      </c>
      <c r="B59" s="42">
        <v>12</v>
      </c>
    </row>
    <row r="60" spans="1:2" x14ac:dyDescent="0.55000000000000004">
      <c r="A60" s="41" t="s">
        <v>9</v>
      </c>
      <c r="B60" s="42">
        <v>21</v>
      </c>
    </row>
    <row r="61" spans="1:2" x14ac:dyDescent="0.55000000000000004">
      <c r="A61" s="43" t="s">
        <v>6</v>
      </c>
      <c r="B61" s="43">
        <f>SUM(B59:B60)</f>
        <v>33</v>
      </c>
    </row>
    <row r="62" spans="1:2" x14ac:dyDescent="0.55000000000000004">
      <c r="A62" s="39" t="s">
        <v>17</v>
      </c>
      <c r="B62" s="40"/>
    </row>
    <row r="63" spans="1:2" x14ac:dyDescent="0.55000000000000004">
      <c r="A63" s="41" t="s">
        <v>11</v>
      </c>
      <c r="B63" s="42">
        <v>5</v>
      </c>
    </row>
    <row r="64" spans="1:2" x14ac:dyDescent="0.55000000000000004">
      <c r="A64" s="41" t="s">
        <v>14</v>
      </c>
      <c r="B64" s="42">
        <v>3</v>
      </c>
    </row>
    <row r="65" spans="1:2" x14ac:dyDescent="0.55000000000000004">
      <c r="A65" s="41" t="s">
        <v>15</v>
      </c>
      <c r="B65" s="42">
        <v>6</v>
      </c>
    </row>
    <row r="66" spans="1:2" x14ac:dyDescent="0.55000000000000004">
      <c r="A66" s="41" t="s">
        <v>10</v>
      </c>
      <c r="B66" s="42">
        <v>19</v>
      </c>
    </row>
    <row r="67" spans="1:2" x14ac:dyDescent="0.55000000000000004">
      <c r="A67" s="43" t="s">
        <v>6</v>
      </c>
      <c r="B67" s="43">
        <f>SUM(B62:B66)</f>
        <v>33</v>
      </c>
    </row>
    <row r="68" spans="1:2" ht="15.75" customHeight="1" x14ac:dyDescent="0.55000000000000004"/>
    <row r="69" spans="1:2" x14ac:dyDescent="0.55000000000000004">
      <c r="A69" s="39" t="s">
        <v>17</v>
      </c>
      <c r="B69" s="40"/>
    </row>
    <row r="70" spans="1:2" ht="22.5" customHeight="1" x14ac:dyDescent="0.55000000000000004">
      <c r="A70" s="41" t="s">
        <v>36</v>
      </c>
      <c r="B70" s="42">
        <v>1</v>
      </c>
    </row>
    <row r="71" spans="1:2" ht="22.5" customHeight="1" x14ac:dyDescent="0.55000000000000004">
      <c r="A71" s="41" t="s">
        <v>37</v>
      </c>
      <c r="B71" s="42">
        <v>4</v>
      </c>
    </row>
    <row r="72" spans="1:2" ht="22.5" customHeight="1" x14ac:dyDescent="0.55000000000000004">
      <c r="A72" s="41" t="s">
        <v>38</v>
      </c>
      <c r="B72" s="42">
        <v>9</v>
      </c>
    </row>
    <row r="73" spans="1:2" ht="22.5" customHeight="1" x14ac:dyDescent="0.55000000000000004">
      <c r="A73" s="41" t="s">
        <v>39</v>
      </c>
      <c r="B73" s="42">
        <v>5</v>
      </c>
    </row>
    <row r="74" spans="1:2" ht="22.5" customHeight="1" x14ac:dyDescent="0.55000000000000004">
      <c r="A74" s="41" t="s">
        <v>40</v>
      </c>
      <c r="B74" s="42">
        <v>7</v>
      </c>
    </row>
    <row r="75" spans="1:2" ht="22.5" customHeight="1" x14ac:dyDescent="0.55000000000000004">
      <c r="A75" s="41" t="s">
        <v>41</v>
      </c>
      <c r="B75" s="42">
        <v>7</v>
      </c>
    </row>
    <row r="76" spans="1:2" ht="22.5" customHeight="1" x14ac:dyDescent="0.55000000000000004">
      <c r="A76" s="43" t="s">
        <v>6</v>
      </c>
      <c r="B76" s="43">
        <f>SUM(B70:B75)</f>
        <v>33</v>
      </c>
    </row>
    <row r="77" spans="1:2" ht="15.75" customHeight="1" x14ac:dyDescent="0.55000000000000004"/>
    <row r="78" spans="1:2" ht="15.75" customHeight="1" x14ac:dyDescent="0.55000000000000004"/>
    <row r="79" spans="1:2" ht="15.75" customHeight="1" x14ac:dyDescent="0.55000000000000004"/>
    <row r="80" spans="1:2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  <row r="161" ht="15.75" customHeight="1" x14ac:dyDescent="0.55000000000000004"/>
    <row r="162" ht="15.75" customHeight="1" x14ac:dyDescent="0.55000000000000004"/>
    <row r="163" ht="15.75" customHeight="1" x14ac:dyDescent="0.55000000000000004"/>
    <row r="164" ht="15.75" customHeight="1" x14ac:dyDescent="0.55000000000000004"/>
    <row r="165" ht="15.75" customHeight="1" x14ac:dyDescent="0.55000000000000004"/>
    <row r="166" ht="15.75" customHeight="1" x14ac:dyDescent="0.55000000000000004"/>
    <row r="167" ht="15.75" customHeight="1" x14ac:dyDescent="0.55000000000000004"/>
    <row r="168" ht="15.75" customHeight="1" x14ac:dyDescent="0.55000000000000004"/>
    <row r="169" ht="15.75" customHeight="1" x14ac:dyDescent="0.55000000000000004"/>
    <row r="170" ht="15.75" customHeight="1" x14ac:dyDescent="0.55000000000000004"/>
    <row r="171" ht="15.75" customHeight="1" x14ac:dyDescent="0.55000000000000004"/>
    <row r="172" ht="15.75" customHeight="1" x14ac:dyDescent="0.55000000000000004"/>
    <row r="173" ht="15.75" customHeight="1" x14ac:dyDescent="0.55000000000000004"/>
    <row r="174" ht="15.75" customHeight="1" x14ac:dyDescent="0.55000000000000004"/>
    <row r="175" ht="15.75" customHeight="1" x14ac:dyDescent="0.55000000000000004"/>
    <row r="176" ht="15.75" customHeight="1" x14ac:dyDescent="0.55000000000000004"/>
  </sheetData>
  <autoFilter ref="A1:T41" xr:uid="{A526F615-C925-4F90-8638-AC52E9DBDAE2}"/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Q89"/>
  <sheetViews>
    <sheetView tabSelected="1" view="pageBreakPreview" zoomScale="124" zoomScaleNormal="166" zoomScaleSheetLayoutView="124" workbookViewId="0">
      <selection activeCell="B4" sqref="B4:J4"/>
    </sheetView>
  </sheetViews>
  <sheetFormatPr defaultColWidth="9" defaultRowHeight="24" x14ac:dyDescent="0.55000000000000004"/>
  <cols>
    <col min="1" max="1" width="6.75" style="5" customWidth="1"/>
    <col min="2" max="2" width="9" style="5" customWidth="1"/>
    <col min="3" max="8" width="9" style="5"/>
    <col min="9" max="9" width="12.5" style="5" customWidth="1"/>
    <col min="10" max="10" width="9.875" style="5" customWidth="1"/>
    <col min="11" max="16384" width="9" style="5"/>
  </cols>
  <sheetData>
    <row r="2" spans="1:11" ht="27.75" x14ac:dyDescent="0.65">
      <c r="B2" s="170" t="s">
        <v>1</v>
      </c>
      <c r="C2" s="170"/>
      <c r="D2" s="170"/>
      <c r="E2" s="170"/>
      <c r="F2" s="170"/>
      <c r="G2" s="170"/>
      <c r="H2" s="170"/>
      <c r="I2" s="170"/>
    </row>
    <row r="3" spans="1:11" s="7" customFormat="1" ht="27.75" x14ac:dyDescent="0.65">
      <c r="B3" s="172" t="s">
        <v>172</v>
      </c>
      <c r="C3" s="172"/>
      <c r="D3" s="172"/>
      <c r="E3" s="172"/>
      <c r="F3" s="172"/>
      <c r="G3" s="172"/>
      <c r="H3" s="172"/>
      <c r="I3" s="172"/>
      <c r="J3" s="172"/>
    </row>
    <row r="4" spans="1:11" s="7" customFormat="1" ht="27.75" x14ac:dyDescent="0.65">
      <c r="B4" s="173" t="s">
        <v>177</v>
      </c>
      <c r="C4" s="172"/>
      <c r="D4" s="172"/>
      <c r="E4" s="172"/>
      <c r="F4" s="172"/>
      <c r="G4" s="172"/>
      <c r="H4" s="172"/>
      <c r="I4" s="172"/>
      <c r="J4" s="172"/>
    </row>
    <row r="5" spans="1:11" x14ac:dyDescent="0.55000000000000004">
      <c r="B5" s="6"/>
      <c r="C5" s="6"/>
      <c r="D5" s="6"/>
      <c r="E5" s="6"/>
      <c r="F5" s="6"/>
      <c r="G5" s="6"/>
      <c r="H5" s="6"/>
      <c r="I5" s="6"/>
    </row>
    <row r="6" spans="1:11" x14ac:dyDescent="0.55000000000000004">
      <c r="B6" s="171" t="s">
        <v>241</v>
      </c>
      <c r="C6" s="171"/>
      <c r="D6" s="171"/>
      <c r="E6" s="171"/>
      <c r="F6" s="171"/>
      <c r="G6" s="171"/>
      <c r="H6" s="171"/>
      <c r="I6" s="171"/>
      <c r="J6" s="171"/>
    </row>
    <row r="7" spans="1:11" x14ac:dyDescent="0.55000000000000004">
      <c r="B7" s="2" t="s">
        <v>262</v>
      </c>
      <c r="C7" s="2"/>
      <c r="D7" s="6"/>
      <c r="E7" s="2"/>
      <c r="F7" s="2"/>
      <c r="G7" s="2"/>
      <c r="H7" s="2"/>
      <c r="I7" s="2"/>
    </row>
    <row r="8" spans="1:11" x14ac:dyDescent="0.55000000000000004">
      <c r="B8" s="2" t="s">
        <v>320</v>
      </c>
      <c r="C8" s="2"/>
      <c r="D8" s="6"/>
      <c r="E8" s="2"/>
      <c r="F8" s="2"/>
      <c r="G8" s="2"/>
      <c r="H8" s="2"/>
      <c r="I8" s="2"/>
    </row>
    <row r="9" spans="1:11" x14ac:dyDescent="0.55000000000000004">
      <c r="B9" s="2" t="s">
        <v>321</v>
      </c>
      <c r="C9" s="2"/>
      <c r="D9" s="6"/>
      <c r="E9" s="2"/>
      <c r="F9" s="2"/>
      <c r="G9" s="2"/>
      <c r="H9" s="2"/>
      <c r="I9" s="2"/>
    </row>
    <row r="10" spans="1:11" s="1" customFormat="1" x14ac:dyDescent="0.55000000000000004">
      <c r="B10" s="19" t="s">
        <v>322</v>
      </c>
      <c r="C10" s="19"/>
      <c r="D10" s="19"/>
      <c r="E10" s="19"/>
      <c r="F10" s="19"/>
      <c r="G10" s="19"/>
      <c r="H10" s="19"/>
      <c r="I10" s="19"/>
      <c r="J10" s="19"/>
      <c r="K10" s="5"/>
    </row>
    <row r="11" spans="1:11" s="1" customFormat="1" x14ac:dyDescent="0.55000000000000004">
      <c r="B11" s="1" t="s">
        <v>323</v>
      </c>
      <c r="C11" s="12"/>
      <c r="D11" s="12"/>
      <c r="K11" s="5"/>
    </row>
    <row r="12" spans="1:11" s="1" customFormat="1" x14ac:dyDescent="0.55000000000000004">
      <c r="B12" s="3" t="s">
        <v>324</v>
      </c>
      <c r="C12" s="12"/>
      <c r="D12" s="12"/>
      <c r="K12" s="5"/>
    </row>
    <row r="13" spans="1:11" s="1" customFormat="1" x14ac:dyDescent="0.55000000000000004">
      <c r="B13" s="3" t="s">
        <v>325</v>
      </c>
      <c r="C13" s="12"/>
      <c r="D13" s="12"/>
      <c r="K13" s="5"/>
    </row>
    <row r="14" spans="1:11" s="1" customFormat="1" x14ac:dyDescent="0.55000000000000004">
      <c r="A14" s="12"/>
      <c r="B14" s="10" t="s">
        <v>238</v>
      </c>
      <c r="C14" s="10"/>
      <c r="D14" s="10"/>
      <c r="E14" s="10"/>
      <c r="F14" s="10"/>
      <c r="K14" s="5"/>
    </row>
    <row r="15" spans="1:11" s="1" customFormat="1" x14ac:dyDescent="0.55000000000000004">
      <c r="B15" s="1" t="s">
        <v>239</v>
      </c>
      <c r="C15" s="12"/>
      <c r="D15" s="12"/>
      <c r="K15" s="5"/>
    </row>
    <row r="16" spans="1:11" s="1" customFormat="1" x14ac:dyDescent="0.55000000000000004">
      <c r="B16" s="10">
        <v>4.51</v>
      </c>
      <c r="C16" s="10"/>
      <c r="D16" s="10"/>
      <c r="E16" s="10"/>
      <c r="F16" s="10"/>
      <c r="G16" s="10"/>
      <c r="H16" s="10"/>
      <c r="I16" s="10"/>
      <c r="J16" s="10"/>
    </row>
    <row r="17" spans="2:10" x14ac:dyDescent="0.55000000000000004">
      <c r="B17" s="10"/>
      <c r="C17" s="10" t="s">
        <v>263</v>
      </c>
      <c r="D17" s="10"/>
      <c r="E17" s="10"/>
      <c r="F17" s="10"/>
      <c r="G17" s="10"/>
      <c r="H17" s="10"/>
      <c r="I17" s="10"/>
      <c r="J17" s="10"/>
    </row>
    <row r="18" spans="2:10" x14ac:dyDescent="0.55000000000000004">
      <c r="B18" s="2" t="s">
        <v>303</v>
      </c>
      <c r="C18" s="2"/>
      <c r="D18" s="6"/>
      <c r="E18" s="2"/>
      <c r="F18" s="2"/>
      <c r="G18" s="2"/>
      <c r="H18" s="2"/>
      <c r="I18" s="2"/>
    </row>
    <row r="19" spans="2:10" x14ac:dyDescent="0.55000000000000004">
      <c r="B19" s="148" t="s">
        <v>240</v>
      </c>
      <c r="C19" s="148"/>
      <c r="D19" s="148"/>
      <c r="E19" s="148"/>
      <c r="F19" s="148"/>
      <c r="G19" s="148"/>
      <c r="H19" s="148"/>
      <c r="I19" s="148"/>
      <c r="J19" s="148"/>
    </row>
    <row r="20" spans="2:10" x14ac:dyDescent="0.55000000000000004">
      <c r="B20" s="2" t="s">
        <v>242</v>
      </c>
      <c r="C20" s="2"/>
      <c r="D20" s="6"/>
      <c r="E20" s="2"/>
      <c r="F20" s="2"/>
      <c r="G20" s="2"/>
      <c r="H20" s="2"/>
      <c r="I20" s="2"/>
    </row>
    <row r="21" spans="2:10" x14ac:dyDescent="0.55000000000000004">
      <c r="B21" s="2" t="s">
        <v>302</v>
      </c>
      <c r="C21" s="2"/>
      <c r="D21" s="6"/>
      <c r="E21" s="2"/>
      <c r="F21" s="2"/>
      <c r="G21" s="2"/>
      <c r="H21" s="2"/>
      <c r="I21" s="160"/>
    </row>
    <row r="22" spans="2:10" x14ac:dyDescent="0.55000000000000004">
      <c r="B22" s="171" t="s">
        <v>249</v>
      </c>
      <c r="C22" s="171"/>
      <c r="D22" s="171"/>
      <c r="E22" s="171"/>
      <c r="F22" s="171"/>
      <c r="G22" s="171"/>
      <c r="H22" s="171"/>
      <c r="I22" s="171"/>
    </row>
    <row r="23" spans="2:10" x14ac:dyDescent="0.55000000000000004">
      <c r="B23" s="2"/>
      <c r="C23" s="2"/>
      <c r="D23" s="6"/>
      <c r="E23" s="2"/>
      <c r="F23" s="2"/>
      <c r="G23" s="2"/>
      <c r="H23" s="2"/>
      <c r="I23" s="2"/>
    </row>
    <row r="31" spans="2:10" s="1" customFormat="1" x14ac:dyDescent="0.55000000000000004">
      <c r="B31" s="141"/>
      <c r="C31" s="12"/>
      <c r="D31" s="12"/>
    </row>
    <row r="32" spans="2:10" s="1" customFormat="1" x14ac:dyDescent="0.55000000000000004">
      <c r="B32" s="141"/>
      <c r="C32" s="12"/>
      <c r="D32" s="12"/>
    </row>
    <row r="33" spans="2:17" s="1" customFormat="1" x14ac:dyDescent="0.55000000000000004">
      <c r="B33" s="146" t="s">
        <v>326</v>
      </c>
      <c r="C33" s="146"/>
      <c r="D33" s="146"/>
      <c r="E33" s="146"/>
      <c r="F33" s="146"/>
      <c r="G33" s="146"/>
      <c r="H33" s="146"/>
      <c r="I33" s="146"/>
      <c r="J33" s="146"/>
    </row>
    <row r="34" spans="2:17" s="1" customFormat="1" x14ac:dyDescent="0.55000000000000004">
      <c r="B34" s="144" t="s">
        <v>244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2:17" s="1" customFormat="1" x14ac:dyDescent="0.55000000000000004">
      <c r="B35" s="174" t="s">
        <v>243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</row>
    <row r="36" spans="2:17" s="1" customFormat="1" x14ac:dyDescent="0.55000000000000004">
      <c r="B36" s="142" t="s">
        <v>250</v>
      </c>
      <c r="C36" s="143"/>
      <c r="D36" s="143"/>
      <c r="E36" s="143"/>
      <c r="F36" s="143"/>
      <c r="G36" s="143"/>
      <c r="H36" s="143"/>
      <c r="I36" s="143"/>
      <c r="J36" s="143"/>
      <c r="K36" s="143"/>
      <c r="M36" s="143"/>
      <c r="N36" s="143"/>
      <c r="O36" s="143"/>
      <c r="P36" s="143"/>
      <c r="Q36" s="143"/>
    </row>
    <row r="37" spans="2:17" s="1" customFormat="1" x14ac:dyDescent="0.55000000000000004">
      <c r="B37" s="142" t="s">
        <v>327</v>
      </c>
      <c r="C37" s="143"/>
      <c r="D37" s="143"/>
      <c r="E37" s="143"/>
      <c r="F37" s="143"/>
      <c r="G37" s="143"/>
      <c r="H37" s="143"/>
      <c r="I37" s="143"/>
      <c r="J37" s="143"/>
      <c r="K37" s="143"/>
      <c r="M37" s="155"/>
      <c r="N37" s="143"/>
      <c r="O37" s="143"/>
      <c r="P37" s="143"/>
      <c r="Q37" s="143"/>
    </row>
    <row r="38" spans="2:17" s="1" customFormat="1" x14ac:dyDescent="0.55000000000000004">
      <c r="B38" s="142" t="s">
        <v>264</v>
      </c>
      <c r="C38" s="143"/>
      <c r="D38" s="143"/>
      <c r="E38" s="143"/>
      <c r="F38" s="143"/>
      <c r="G38" s="143"/>
      <c r="H38" s="143"/>
      <c r="I38" s="143"/>
      <c r="J38" s="143"/>
      <c r="K38" s="143"/>
      <c r="M38" s="155"/>
      <c r="N38" s="143"/>
      <c r="O38" s="143"/>
      <c r="P38" s="143"/>
      <c r="Q38" s="143"/>
    </row>
    <row r="39" spans="2:17" s="1" customFormat="1" x14ac:dyDescent="0.55000000000000004">
      <c r="B39" s="142" t="s">
        <v>254</v>
      </c>
      <c r="C39" s="143"/>
      <c r="D39" s="143"/>
      <c r="E39" s="143"/>
      <c r="F39" s="143"/>
      <c r="G39" s="143"/>
      <c r="H39" s="143"/>
      <c r="I39" s="143"/>
      <c r="J39" s="143"/>
      <c r="K39" s="143"/>
      <c r="M39" s="155"/>
      <c r="N39" s="143"/>
      <c r="O39" s="143"/>
      <c r="P39" s="143"/>
      <c r="Q39" s="143"/>
    </row>
    <row r="40" spans="2:17" s="1" customFormat="1" x14ac:dyDescent="0.55000000000000004">
      <c r="B40" s="154" t="s">
        <v>265</v>
      </c>
      <c r="C40" s="155"/>
      <c r="D40" s="155"/>
      <c r="E40" s="155"/>
      <c r="F40" s="155"/>
      <c r="G40" s="155"/>
      <c r="H40" s="155"/>
      <c r="I40" s="155"/>
      <c r="J40" s="155"/>
      <c r="K40" s="155"/>
      <c r="M40" s="155"/>
      <c r="N40" s="155"/>
      <c r="O40" s="155"/>
      <c r="P40" s="155"/>
      <c r="Q40" s="155"/>
    </row>
    <row r="41" spans="2:17" s="1" customFormat="1" x14ac:dyDescent="0.55000000000000004">
      <c r="B41" s="142" t="s">
        <v>266</v>
      </c>
      <c r="C41" s="143"/>
      <c r="D41" s="143"/>
      <c r="E41" s="143"/>
      <c r="F41" s="143"/>
      <c r="G41" s="143"/>
      <c r="H41" s="143"/>
      <c r="I41" s="143"/>
      <c r="J41" s="143"/>
      <c r="K41" s="143"/>
      <c r="M41" s="155"/>
      <c r="N41" s="143"/>
      <c r="O41" s="143"/>
      <c r="P41" s="143"/>
      <c r="Q41" s="143"/>
    </row>
    <row r="42" spans="2:17" s="1" customFormat="1" x14ac:dyDescent="0.55000000000000004">
      <c r="B42" s="142" t="s">
        <v>268</v>
      </c>
      <c r="C42" s="143"/>
      <c r="D42" s="143"/>
      <c r="E42" s="143"/>
      <c r="F42" s="143"/>
      <c r="G42" s="143"/>
      <c r="H42" s="143"/>
      <c r="I42" s="143"/>
      <c r="J42" s="143"/>
      <c r="K42" s="143"/>
      <c r="M42" s="155"/>
      <c r="N42" s="143"/>
      <c r="O42" s="143"/>
      <c r="P42" s="143"/>
      <c r="Q42" s="143"/>
    </row>
    <row r="43" spans="2:17" s="1" customFormat="1" x14ac:dyDescent="0.55000000000000004">
      <c r="B43" s="142" t="s">
        <v>267</v>
      </c>
      <c r="C43" s="143"/>
      <c r="D43" s="143"/>
      <c r="E43" s="143"/>
      <c r="F43" s="143"/>
      <c r="G43" s="143"/>
      <c r="H43" s="143"/>
      <c r="I43" s="143"/>
      <c r="J43" s="143"/>
      <c r="K43" s="143"/>
      <c r="M43" s="155"/>
      <c r="N43" s="143"/>
      <c r="O43" s="143"/>
      <c r="P43" s="143"/>
      <c r="Q43" s="143"/>
    </row>
    <row r="44" spans="2:17" s="1" customFormat="1" x14ac:dyDescent="0.55000000000000004">
      <c r="B44" s="142" t="s">
        <v>246</v>
      </c>
      <c r="C44" s="143"/>
      <c r="D44" s="143"/>
      <c r="E44" s="143"/>
      <c r="F44" s="143"/>
      <c r="G44" s="143"/>
      <c r="H44" s="143"/>
      <c r="I44" s="143"/>
      <c r="J44" s="143"/>
      <c r="K44" s="143"/>
      <c r="M44" s="155"/>
      <c r="N44" s="143"/>
      <c r="O44" s="143"/>
      <c r="P44" s="143"/>
      <c r="Q44" s="143"/>
    </row>
    <row r="45" spans="2:17" s="1" customFormat="1" x14ac:dyDescent="0.55000000000000004">
      <c r="B45" s="142" t="s">
        <v>251</v>
      </c>
      <c r="C45" s="143"/>
      <c r="D45" s="143"/>
      <c r="E45" s="143"/>
      <c r="F45" s="143"/>
      <c r="G45" s="143"/>
      <c r="H45" s="143"/>
      <c r="I45" s="143"/>
      <c r="J45" s="143"/>
      <c r="K45" s="143"/>
      <c r="M45" s="155"/>
      <c r="N45" s="143"/>
      <c r="O45" s="143"/>
      <c r="P45" s="143"/>
      <c r="Q45" s="143"/>
    </row>
    <row r="46" spans="2:17" s="1" customFormat="1" x14ac:dyDescent="0.55000000000000004">
      <c r="B46" s="142" t="s">
        <v>269</v>
      </c>
      <c r="C46" s="143"/>
      <c r="D46" s="143"/>
      <c r="E46" s="143"/>
      <c r="F46" s="143"/>
      <c r="G46" s="143"/>
      <c r="H46" s="143"/>
      <c r="I46" s="143"/>
      <c r="J46" s="143"/>
      <c r="K46" s="143"/>
      <c r="M46" s="155"/>
      <c r="N46" s="143"/>
      <c r="O46" s="143"/>
      <c r="P46" s="143"/>
      <c r="Q46" s="143"/>
    </row>
    <row r="47" spans="2:17" s="1" customFormat="1" x14ac:dyDescent="0.55000000000000004">
      <c r="B47" s="142" t="s">
        <v>270</v>
      </c>
      <c r="C47" s="143"/>
      <c r="D47" s="143"/>
      <c r="E47" s="143"/>
      <c r="F47" s="143"/>
      <c r="G47" s="143"/>
      <c r="H47" s="143"/>
      <c r="I47" s="143"/>
      <c r="J47" s="143"/>
      <c r="K47" s="143"/>
      <c r="M47" s="155"/>
      <c r="N47" s="143"/>
      <c r="O47" s="143"/>
      <c r="P47" s="143"/>
      <c r="Q47" s="143"/>
    </row>
    <row r="48" spans="2:17" s="1" customFormat="1" x14ac:dyDescent="0.55000000000000004">
      <c r="B48" s="142" t="s">
        <v>248</v>
      </c>
      <c r="C48" s="143"/>
      <c r="D48" s="143"/>
      <c r="E48" s="143"/>
      <c r="F48" s="143"/>
      <c r="G48" s="143"/>
      <c r="H48" s="143"/>
      <c r="I48" s="143"/>
      <c r="J48" s="143"/>
      <c r="K48" s="143"/>
      <c r="M48" s="155"/>
      <c r="N48" s="143"/>
      <c r="O48" s="143"/>
      <c r="P48" s="143"/>
      <c r="Q48" s="143"/>
    </row>
    <row r="49" spans="2:17" s="1" customFormat="1" x14ac:dyDescent="0.55000000000000004">
      <c r="B49" s="154" t="s">
        <v>304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</row>
    <row r="50" spans="2:17" s="1" customFormat="1" x14ac:dyDescent="0.55000000000000004">
      <c r="B50" s="142" t="s">
        <v>245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</row>
    <row r="51" spans="2:17" s="1" customFormat="1" x14ac:dyDescent="0.55000000000000004">
      <c r="B51" s="142" t="s">
        <v>252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</row>
    <row r="52" spans="2:17" s="1" customFormat="1" x14ac:dyDescent="0.55000000000000004">
      <c r="B52" s="149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</row>
    <row r="53" spans="2:17" s="1" customFormat="1" x14ac:dyDescent="0.55000000000000004">
      <c r="B53" s="149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</row>
    <row r="54" spans="2:17" s="1" customFormat="1" x14ac:dyDescent="0.55000000000000004">
      <c r="B54" s="149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</row>
    <row r="55" spans="2:17" s="1" customFormat="1" x14ac:dyDescent="0.55000000000000004"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</row>
    <row r="56" spans="2:17" s="1" customFormat="1" x14ac:dyDescent="0.55000000000000004">
      <c r="B56" s="149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</row>
    <row r="57" spans="2:17" s="1" customFormat="1" x14ac:dyDescent="0.55000000000000004">
      <c r="B57" s="149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</row>
    <row r="58" spans="2:17" s="1" customFormat="1" x14ac:dyDescent="0.55000000000000004">
      <c r="B58" s="149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</row>
    <row r="59" spans="2:17" s="1" customFormat="1" x14ac:dyDescent="0.55000000000000004">
      <c r="B59" s="149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</row>
    <row r="60" spans="2:17" s="1" customFormat="1" x14ac:dyDescent="0.55000000000000004">
      <c r="B60" s="165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</row>
    <row r="61" spans="2:17" s="1" customFormat="1" x14ac:dyDescent="0.55000000000000004">
      <c r="B61" s="165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</row>
    <row r="62" spans="2:17" s="1" customFormat="1" x14ac:dyDescent="0.55000000000000004">
      <c r="B62" s="165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</row>
    <row r="63" spans="2:17" x14ac:dyDescent="0.55000000000000004">
      <c r="B63" s="169" t="s">
        <v>232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</row>
    <row r="64" spans="2:17" x14ac:dyDescent="0.55000000000000004">
      <c r="B64" s="147" t="s">
        <v>328</v>
      </c>
      <c r="C64" s="147"/>
      <c r="D64" s="147"/>
      <c r="E64" s="147"/>
      <c r="F64" s="147"/>
      <c r="G64" s="147"/>
      <c r="H64" s="147"/>
      <c r="I64" s="147"/>
      <c r="J64" s="147"/>
      <c r="K64" s="1"/>
      <c r="L64" s="155"/>
      <c r="M64" s="147"/>
      <c r="N64" s="147"/>
      <c r="O64" s="147"/>
      <c r="P64" s="147"/>
      <c r="Q64" s="147"/>
    </row>
    <row r="65" spans="2:17" x14ac:dyDescent="0.55000000000000004">
      <c r="B65" s="167" t="s">
        <v>329</v>
      </c>
      <c r="C65" s="167"/>
      <c r="D65" s="167"/>
      <c r="E65" s="167"/>
      <c r="F65" s="167"/>
      <c r="G65" s="167"/>
      <c r="H65" s="167"/>
      <c r="I65" s="167"/>
      <c r="J65" s="167"/>
      <c r="K65" s="1"/>
      <c r="L65" s="168"/>
      <c r="M65" s="167"/>
      <c r="N65" s="167"/>
      <c r="O65" s="167"/>
      <c r="P65" s="167"/>
      <c r="Q65" s="167"/>
    </row>
    <row r="66" spans="2:17" x14ac:dyDescent="0.55000000000000004">
      <c r="B66" s="5" t="s">
        <v>330</v>
      </c>
      <c r="K66" s="1"/>
      <c r="L66" s="155"/>
    </row>
    <row r="67" spans="2:17" x14ac:dyDescent="0.55000000000000004">
      <c r="B67" s="5" t="s">
        <v>331</v>
      </c>
      <c r="K67" s="1"/>
      <c r="L67" s="155"/>
    </row>
    <row r="68" spans="2:17" x14ac:dyDescent="0.55000000000000004">
      <c r="B68" s="5" t="s">
        <v>333</v>
      </c>
      <c r="K68" s="1"/>
      <c r="L68" s="155"/>
    </row>
    <row r="69" spans="2:17" x14ac:dyDescent="0.55000000000000004">
      <c r="B69" s="5" t="s">
        <v>332</v>
      </c>
      <c r="K69" s="1"/>
      <c r="L69" s="155"/>
    </row>
    <row r="70" spans="2:17" x14ac:dyDescent="0.55000000000000004">
      <c r="B70" s="5" t="s">
        <v>271</v>
      </c>
      <c r="K70" s="1"/>
      <c r="L70" s="155"/>
    </row>
    <row r="71" spans="2:17" x14ac:dyDescent="0.55000000000000004">
      <c r="B71" s="5" t="s">
        <v>305</v>
      </c>
      <c r="K71" s="1"/>
      <c r="L71" s="155"/>
    </row>
    <row r="72" spans="2:17" x14ac:dyDescent="0.55000000000000004">
      <c r="B72" s="5" t="s">
        <v>247</v>
      </c>
      <c r="K72" s="1"/>
      <c r="L72" s="155"/>
    </row>
    <row r="73" spans="2:17" x14ac:dyDescent="0.55000000000000004">
      <c r="B73" s="5" t="s">
        <v>272</v>
      </c>
      <c r="K73" s="1"/>
      <c r="L73" s="155"/>
    </row>
    <row r="74" spans="2:17" x14ac:dyDescent="0.55000000000000004">
      <c r="B74" s="5" t="s">
        <v>273</v>
      </c>
    </row>
    <row r="75" spans="2:17" x14ac:dyDescent="0.55000000000000004">
      <c r="B75" s="5" t="s">
        <v>274</v>
      </c>
    </row>
    <row r="76" spans="2:17" x14ac:dyDescent="0.55000000000000004">
      <c r="B76" s="5" t="s">
        <v>275</v>
      </c>
    </row>
    <row r="77" spans="2:17" x14ac:dyDescent="0.55000000000000004">
      <c r="B77" s="5">
        <v>4.75</v>
      </c>
    </row>
    <row r="78" spans="2:17" x14ac:dyDescent="0.55000000000000004">
      <c r="B78" s="5" t="s">
        <v>276</v>
      </c>
    </row>
    <row r="79" spans="2:17" x14ac:dyDescent="0.55000000000000004">
      <c r="B79" s="5" t="s">
        <v>277</v>
      </c>
    </row>
    <row r="80" spans="2:17" x14ac:dyDescent="0.55000000000000004">
      <c r="B80" s="5" t="s">
        <v>278</v>
      </c>
    </row>
    <row r="81" spans="2:2" x14ac:dyDescent="0.55000000000000004">
      <c r="B81" s="5" t="s">
        <v>279</v>
      </c>
    </row>
    <row r="82" spans="2:2" x14ac:dyDescent="0.55000000000000004">
      <c r="B82" s="5" t="s">
        <v>306</v>
      </c>
    </row>
    <row r="83" spans="2:2" x14ac:dyDescent="0.55000000000000004">
      <c r="B83" s="5" t="s">
        <v>307</v>
      </c>
    </row>
    <row r="84" spans="2:2" x14ac:dyDescent="0.55000000000000004">
      <c r="B84" s="5" t="s">
        <v>308</v>
      </c>
    </row>
    <row r="85" spans="2:2" x14ac:dyDescent="0.55000000000000004">
      <c r="B85" s="5" t="s">
        <v>309</v>
      </c>
    </row>
    <row r="86" spans="2:2" x14ac:dyDescent="0.55000000000000004">
      <c r="B86" s="5" t="s">
        <v>253</v>
      </c>
    </row>
    <row r="87" spans="2:2" x14ac:dyDescent="0.55000000000000004">
      <c r="B87" s="5" t="s">
        <v>310</v>
      </c>
    </row>
    <row r="88" spans="2:2" x14ac:dyDescent="0.55000000000000004">
      <c r="B88" s="5" t="s">
        <v>311</v>
      </c>
    </row>
    <row r="89" spans="2:2" x14ac:dyDescent="0.55000000000000004">
      <c r="B89" s="5" t="s">
        <v>280</v>
      </c>
    </row>
  </sheetData>
  <mergeCells count="7">
    <mergeCell ref="B63:Q63"/>
    <mergeCell ref="B2:I2"/>
    <mergeCell ref="B6:J6"/>
    <mergeCell ref="B3:J3"/>
    <mergeCell ref="B4:J4"/>
    <mergeCell ref="B35:Q35"/>
    <mergeCell ref="B22:I22"/>
  </mergeCells>
  <pageMargins left="0.31496062992125984" right="0" top="0.55118110236220474" bottom="0.74803149606299213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K58"/>
  <sheetViews>
    <sheetView topLeftCell="A46" workbookViewId="0">
      <selection activeCell="J65" sqref="J65"/>
    </sheetView>
  </sheetViews>
  <sheetFormatPr defaultRowHeight="24" x14ac:dyDescent="0.55000000000000004"/>
  <cols>
    <col min="1" max="1" width="4.875" style="1" customWidth="1"/>
    <col min="2" max="2" width="3.125" style="1" customWidth="1"/>
    <col min="3" max="3" width="49" style="1" customWidth="1"/>
    <col min="4" max="4" width="7.375" style="1" hidden="1" customWidth="1"/>
    <col min="5" max="5" width="6.75" style="1" hidden="1" customWidth="1"/>
    <col min="6" max="7" width="9.75" style="1" customWidth="1"/>
    <col min="8" max="8" width="12.5" style="1" customWidth="1"/>
    <col min="9" max="10" width="9.125" style="1" customWidth="1"/>
    <col min="11" max="256" width="9" style="1"/>
    <col min="257" max="257" width="4.625" style="1" customWidth="1"/>
    <col min="258" max="258" width="3.125" style="1" customWidth="1"/>
    <col min="259" max="259" width="59.375" style="1" customWidth="1"/>
    <col min="260" max="260" width="9.875" style="1" customWidth="1"/>
    <col min="261" max="261" width="8.875" style="1" customWidth="1"/>
    <col min="262" max="262" width="13.125" style="1" customWidth="1"/>
    <col min="263" max="263" width="10.625" style="1" customWidth="1"/>
    <col min="264" max="266" width="9.125" style="1" customWidth="1"/>
    <col min="267" max="512" width="9" style="1"/>
    <col min="513" max="513" width="4.625" style="1" customWidth="1"/>
    <col min="514" max="514" width="3.125" style="1" customWidth="1"/>
    <col min="515" max="515" width="59.375" style="1" customWidth="1"/>
    <col min="516" max="516" width="9.875" style="1" customWidth="1"/>
    <col min="517" max="517" width="8.875" style="1" customWidth="1"/>
    <col min="518" max="518" width="13.125" style="1" customWidth="1"/>
    <col min="519" max="519" width="10.625" style="1" customWidth="1"/>
    <col min="520" max="522" width="9.125" style="1" customWidth="1"/>
    <col min="523" max="768" width="9" style="1"/>
    <col min="769" max="769" width="4.625" style="1" customWidth="1"/>
    <col min="770" max="770" width="3.125" style="1" customWidth="1"/>
    <col min="771" max="771" width="59.375" style="1" customWidth="1"/>
    <col min="772" max="772" width="9.875" style="1" customWidth="1"/>
    <col min="773" max="773" width="8.875" style="1" customWidth="1"/>
    <col min="774" max="774" width="13.125" style="1" customWidth="1"/>
    <col min="775" max="775" width="10.625" style="1" customWidth="1"/>
    <col min="776" max="778" width="9.125" style="1" customWidth="1"/>
    <col min="779" max="1024" width="9" style="1"/>
    <col min="1025" max="1025" width="4.625" style="1" customWidth="1"/>
    <col min="1026" max="1026" width="3.125" style="1" customWidth="1"/>
    <col min="1027" max="1027" width="59.375" style="1" customWidth="1"/>
    <col min="1028" max="1028" width="9.875" style="1" customWidth="1"/>
    <col min="1029" max="1029" width="8.875" style="1" customWidth="1"/>
    <col min="1030" max="1030" width="13.125" style="1" customWidth="1"/>
    <col min="1031" max="1031" width="10.625" style="1" customWidth="1"/>
    <col min="1032" max="1034" width="9.125" style="1" customWidth="1"/>
    <col min="1035" max="1280" width="9" style="1"/>
    <col min="1281" max="1281" width="4.625" style="1" customWidth="1"/>
    <col min="1282" max="1282" width="3.125" style="1" customWidth="1"/>
    <col min="1283" max="1283" width="59.375" style="1" customWidth="1"/>
    <col min="1284" max="1284" width="9.875" style="1" customWidth="1"/>
    <col min="1285" max="1285" width="8.875" style="1" customWidth="1"/>
    <col min="1286" max="1286" width="13.125" style="1" customWidth="1"/>
    <col min="1287" max="1287" width="10.625" style="1" customWidth="1"/>
    <col min="1288" max="1290" width="9.125" style="1" customWidth="1"/>
    <col min="1291" max="1536" width="9" style="1"/>
    <col min="1537" max="1537" width="4.625" style="1" customWidth="1"/>
    <col min="1538" max="1538" width="3.125" style="1" customWidth="1"/>
    <col min="1539" max="1539" width="59.375" style="1" customWidth="1"/>
    <col min="1540" max="1540" width="9.875" style="1" customWidth="1"/>
    <col min="1541" max="1541" width="8.875" style="1" customWidth="1"/>
    <col min="1542" max="1542" width="13.125" style="1" customWidth="1"/>
    <col min="1543" max="1543" width="10.625" style="1" customWidth="1"/>
    <col min="1544" max="1546" width="9.125" style="1" customWidth="1"/>
    <col min="1547" max="1792" width="9" style="1"/>
    <col min="1793" max="1793" width="4.625" style="1" customWidth="1"/>
    <col min="1794" max="1794" width="3.125" style="1" customWidth="1"/>
    <col min="1795" max="1795" width="59.375" style="1" customWidth="1"/>
    <col min="1796" max="1796" width="9.875" style="1" customWidth="1"/>
    <col min="1797" max="1797" width="8.875" style="1" customWidth="1"/>
    <col min="1798" max="1798" width="13.125" style="1" customWidth="1"/>
    <col min="1799" max="1799" width="10.625" style="1" customWidth="1"/>
    <col min="1800" max="1802" width="9.125" style="1" customWidth="1"/>
    <col min="1803" max="2048" width="9" style="1"/>
    <col min="2049" max="2049" width="4.625" style="1" customWidth="1"/>
    <col min="2050" max="2050" width="3.125" style="1" customWidth="1"/>
    <col min="2051" max="2051" width="59.375" style="1" customWidth="1"/>
    <col min="2052" max="2052" width="9.875" style="1" customWidth="1"/>
    <col min="2053" max="2053" width="8.875" style="1" customWidth="1"/>
    <col min="2054" max="2054" width="13.125" style="1" customWidth="1"/>
    <col min="2055" max="2055" width="10.625" style="1" customWidth="1"/>
    <col min="2056" max="2058" width="9.125" style="1" customWidth="1"/>
    <col min="2059" max="2304" width="9" style="1"/>
    <col min="2305" max="2305" width="4.625" style="1" customWidth="1"/>
    <col min="2306" max="2306" width="3.125" style="1" customWidth="1"/>
    <col min="2307" max="2307" width="59.375" style="1" customWidth="1"/>
    <col min="2308" max="2308" width="9.875" style="1" customWidth="1"/>
    <col min="2309" max="2309" width="8.875" style="1" customWidth="1"/>
    <col min="2310" max="2310" width="13.125" style="1" customWidth="1"/>
    <col min="2311" max="2311" width="10.625" style="1" customWidth="1"/>
    <col min="2312" max="2314" width="9.125" style="1" customWidth="1"/>
    <col min="2315" max="2560" width="9" style="1"/>
    <col min="2561" max="2561" width="4.625" style="1" customWidth="1"/>
    <col min="2562" max="2562" width="3.125" style="1" customWidth="1"/>
    <col min="2563" max="2563" width="59.375" style="1" customWidth="1"/>
    <col min="2564" max="2564" width="9.875" style="1" customWidth="1"/>
    <col min="2565" max="2565" width="8.875" style="1" customWidth="1"/>
    <col min="2566" max="2566" width="13.125" style="1" customWidth="1"/>
    <col min="2567" max="2567" width="10.625" style="1" customWidth="1"/>
    <col min="2568" max="2570" width="9.125" style="1" customWidth="1"/>
    <col min="2571" max="2816" width="9" style="1"/>
    <col min="2817" max="2817" width="4.625" style="1" customWidth="1"/>
    <col min="2818" max="2818" width="3.125" style="1" customWidth="1"/>
    <col min="2819" max="2819" width="59.375" style="1" customWidth="1"/>
    <col min="2820" max="2820" width="9.875" style="1" customWidth="1"/>
    <col min="2821" max="2821" width="8.875" style="1" customWidth="1"/>
    <col min="2822" max="2822" width="13.125" style="1" customWidth="1"/>
    <col min="2823" max="2823" width="10.625" style="1" customWidth="1"/>
    <col min="2824" max="2826" width="9.125" style="1" customWidth="1"/>
    <col min="2827" max="3072" width="9" style="1"/>
    <col min="3073" max="3073" width="4.625" style="1" customWidth="1"/>
    <col min="3074" max="3074" width="3.125" style="1" customWidth="1"/>
    <col min="3075" max="3075" width="59.375" style="1" customWidth="1"/>
    <col min="3076" max="3076" width="9.875" style="1" customWidth="1"/>
    <col min="3077" max="3077" width="8.875" style="1" customWidth="1"/>
    <col min="3078" max="3078" width="13.125" style="1" customWidth="1"/>
    <col min="3079" max="3079" width="10.625" style="1" customWidth="1"/>
    <col min="3080" max="3082" width="9.125" style="1" customWidth="1"/>
    <col min="3083" max="3328" width="9" style="1"/>
    <col min="3329" max="3329" width="4.625" style="1" customWidth="1"/>
    <col min="3330" max="3330" width="3.125" style="1" customWidth="1"/>
    <col min="3331" max="3331" width="59.375" style="1" customWidth="1"/>
    <col min="3332" max="3332" width="9.875" style="1" customWidth="1"/>
    <col min="3333" max="3333" width="8.875" style="1" customWidth="1"/>
    <col min="3334" max="3334" width="13.125" style="1" customWidth="1"/>
    <col min="3335" max="3335" width="10.625" style="1" customWidth="1"/>
    <col min="3336" max="3338" width="9.125" style="1" customWidth="1"/>
    <col min="3339" max="3584" width="9" style="1"/>
    <col min="3585" max="3585" width="4.625" style="1" customWidth="1"/>
    <col min="3586" max="3586" width="3.125" style="1" customWidth="1"/>
    <col min="3587" max="3587" width="59.375" style="1" customWidth="1"/>
    <col min="3588" max="3588" width="9.875" style="1" customWidth="1"/>
    <col min="3589" max="3589" width="8.875" style="1" customWidth="1"/>
    <col min="3590" max="3590" width="13.125" style="1" customWidth="1"/>
    <col min="3591" max="3591" width="10.625" style="1" customWidth="1"/>
    <col min="3592" max="3594" width="9.125" style="1" customWidth="1"/>
    <col min="3595" max="3840" width="9" style="1"/>
    <col min="3841" max="3841" width="4.625" style="1" customWidth="1"/>
    <col min="3842" max="3842" width="3.125" style="1" customWidth="1"/>
    <col min="3843" max="3843" width="59.375" style="1" customWidth="1"/>
    <col min="3844" max="3844" width="9.875" style="1" customWidth="1"/>
    <col min="3845" max="3845" width="8.875" style="1" customWidth="1"/>
    <col min="3846" max="3846" width="13.125" style="1" customWidth="1"/>
    <col min="3847" max="3847" width="10.625" style="1" customWidth="1"/>
    <col min="3848" max="3850" width="9.125" style="1" customWidth="1"/>
    <col min="3851" max="4096" width="9" style="1"/>
    <col min="4097" max="4097" width="4.625" style="1" customWidth="1"/>
    <col min="4098" max="4098" width="3.125" style="1" customWidth="1"/>
    <col min="4099" max="4099" width="59.375" style="1" customWidth="1"/>
    <col min="4100" max="4100" width="9.875" style="1" customWidth="1"/>
    <col min="4101" max="4101" width="8.875" style="1" customWidth="1"/>
    <col min="4102" max="4102" width="13.125" style="1" customWidth="1"/>
    <col min="4103" max="4103" width="10.625" style="1" customWidth="1"/>
    <col min="4104" max="4106" width="9.125" style="1" customWidth="1"/>
    <col min="4107" max="4352" width="9" style="1"/>
    <col min="4353" max="4353" width="4.625" style="1" customWidth="1"/>
    <col min="4354" max="4354" width="3.125" style="1" customWidth="1"/>
    <col min="4355" max="4355" width="59.375" style="1" customWidth="1"/>
    <col min="4356" max="4356" width="9.875" style="1" customWidth="1"/>
    <col min="4357" max="4357" width="8.875" style="1" customWidth="1"/>
    <col min="4358" max="4358" width="13.125" style="1" customWidth="1"/>
    <col min="4359" max="4359" width="10.625" style="1" customWidth="1"/>
    <col min="4360" max="4362" width="9.125" style="1" customWidth="1"/>
    <col min="4363" max="4608" width="9" style="1"/>
    <col min="4609" max="4609" width="4.625" style="1" customWidth="1"/>
    <col min="4610" max="4610" width="3.125" style="1" customWidth="1"/>
    <col min="4611" max="4611" width="59.375" style="1" customWidth="1"/>
    <col min="4612" max="4612" width="9.875" style="1" customWidth="1"/>
    <col min="4613" max="4613" width="8.875" style="1" customWidth="1"/>
    <col min="4614" max="4614" width="13.125" style="1" customWidth="1"/>
    <col min="4615" max="4615" width="10.625" style="1" customWidth="1"/>
    <col min="4616" max="4618" width="9.125" style="1" customWidth="1"/>
    <col min="4619" max="4864" width="9" style="1"/>
    <col min="4865" max="4865" width="4.625" style="1" customWidth="1"/>
    <col min="4866" max="4866" width="3.125" style="1" customWidth="1"/>
    <col min="4867" max="4867" width="59.375" style="1" customWidth="1"/>
    <col min="4868" max="4868" width="9.875" style="1" customWidth="1"/>
    <col min="4869" max="4869" width="8.875" style="1" customWidth="1"/>
    <col min="4870" max="4870" width="13.125" style="1" customWidth="1"/>
    <col min="4871" max="4871" width="10.625" style="1" customWidth="1"/>
    <col min="4872" max="4874" width="9.125" style="1" customWidth="1"/>
    <col min="4875" max="5120" width="9" style="1"/>
    <col min="5121" max="5121" width="4.625" style="1" customWidth="1"/>
    <col min="5122" max="5122" width="3.125" style="1" customWidth="1"/>
    <col min="5123" max="5123" width="59.375" style="1" customWidth="1"/>
    <col min="5124" max="5124" width="9.875" style="1" customWidth="1"/>
    <col min="5125" max="5125" width="8.875" style="1" customWidth="1"/>
    <col min="5126" max="5126" width="13.125" style="1" customWidth="1"/>
    <col min="5127" max="5127" width="10.625" style="1" customWidth="1"/>
    <col min="5128" max="5130" width="9.125" style="1" customWidth="1"/>
    <col min="5131" max="5376" width="9" style="1"/>
    <col min="5377" max="5377" width="4.625" style="1" customWidth="1"/>
    <col min="5378" max="5378" width="3.125" style="1" customWidth="1"/>
    <col min="5379" max="5379" width="59.375" style="1" customWidth="1"/>
    <col min="5380" max="5380" width="9.875" style="1" customWidth="1"/>
    <col min="5381" max="5381" width="8.875" style="1" customWidth="1"/>
    <col min="5382" max="5382" width="13.125" style="1" customWidth="1"/>
    <col min="5383" max="5383" width="10.625" style="1" customWidth="1"/>
    <col min="5384" max="5386" width="9.125" style="1" customWidth="1"/>
    <col min="5387" max="5632" width="9" style="1"/>
    <col min="5633" max="5633" width="4.625" style="1" customWidth="1"/>
    <col min="5634" max="5634" width="3.125" style="1" customWidth="1"/>
    <col min="5635" max="5635" width="59.375" style="1" customWidth="1"/>
    <col min="5636" max="5636" width="9.875" style="1" customWidth="1"/>
    <col min="5637" max="5637" width="8.875" style="1" customWidth="1"/>
    <col min="5638" max="5638" width="13.125" style="1" customWidth="1"/>
    <col min="5639" max="5639" width="10.625" style="1" customWidth="1"/>
    <col min="5640" max="5642" width="9.125" style="1" customWidth="1"/>
    <col min="5643" max="5888" width="9" style="1"/>
    <col min="5889" max="5889" width="4.625" style="1" customWidth="1"/>
    <col min="5890" max="5890" width="3.125" style="1" customWidth="1"/>
    <col min="5891" max="5891" width="59.375" style="1" customWidth="1"/>
    <col min="5892" max="5892" width="9.875" style="1" customWidth="1"/>
    <col min="5893" max="5893" width="8.875" style="1" customWidth="1"/>
    <col min="5894" max="5894" width="13.125" style="1" customWidth="1"/>
    <col min="5895" max="5895" width="10.625" style="1" customWidth="1"/>
    <col min="5896" max="5898" width="9.125" style="1" customWidth="1"/>
    <col min="5899" max="6144" width="9" style="1"/>
    <col min="6145" max="6145" width="4.625" style="1" customWidth="1"/>
    <col min="6146" max="6146" width="3.125" style="1" customWidth="1"/>
    <col min="6147" max="6147" width="59.375" style="1" customWidth="1"/>
    <col min="6148" max="6148" width="9.875" style="1" customWidth="1"/>
    <col min="6149" max="6149" width="8.875" style="1" customWidth="1"/>
    <col min="6150" max="6150" width="13.125" style="1" customWidth="1"/>
    <col min="6151" max="6151" width="10.625" style="1" customWidth="1"/>
    <col min="6152" max="6154" width="9.125" style="1" customWidth="1"/>
    <col min="6155" max="6400" width="9" style="1"/>
    <col min="6401" max="6401" width="4.625" style="1" customWidth="1"/>
    <col min="6402" max="6402" width="3.125" style="1" customWidth="1"/>
    <col min="6403" max="6403" width="59.375" style="1" customWidth="1"/>
    <col min="6404" max="6404" width="9.875" style="1" customWidth="1"/>
    <col min="6405" max="6405" width="8.875" style="1" customWidth="1"/>
    <col min="6406" max="6406" width="13.125" style="1" customWidth="1"/>
    <col min="6407" max="6407" width="10.625" style="1" customWidth="1"/>
    <col min="6408" max="6410" width="9.125" style="1" customWidth="1"/>
    <col min="6411" max="6656" width="9" style="1"/>
    <col min="6657" max="6657" width="4.625" style="1" customWidth="1"/>
    <col min="6658" max="6658" width="3.125" style="1" customWidth="1"/>
    <col min="6659" max="6659" width="59.375" style="1" customWidth="1"/>
    <col min="6660" max="6660" width="9.875" style="1" customWidth="1"/>
    <col min="6661" max="6661" width="8.875" style="1" customWidth="1"/>
    <col min="6662" max="6662" width="13.125" style="1" customWidth="1"/>
    <col min="6663" max="6663" width="10.625" style="1" customWidth="1"/>
    <col min="6664" max="6666" width="9.125" style="1" customWidth="1"/>
    <col min="6667" max="6912" width="9" style="1"/>
    <col min="6913" max="6913" width="4.625" style="1" customWidth="1"/>
    <col min="6914" max="6914" width="3.125" style="1" customWidth="1"/>
    <col min="6915" max="6915" width="59.375" style="1" customWidth="1"/>
    <col min="6916" max="6916" width="9.875" style="1" customWidth="1"/>
    <col min="6917" max="6917" width="8.875" style="1" customWidth="1"/>
    <col min="6918" max="6918" width="13.125" style="1" customWidth="1"/>
    <col min="6919" max="6919" width="10.625" style="1" customWidth="1"/>
    <col min="6920" max="6922" width="9.125" style="1" customWidth="1"/>
    <col min="6923" max="7168" width="9" style="1"/>
    <col min="7169" max="7169" width="4.625" style="1" customWidth="1"/>
    <col min="7170" max="7170" width="3.125" style="1" customWidth="1"/>
    <col min="7171" max="7171" width="59.375" style="1" customWidth="1"/>
    <col min="7172" max="7172" width="9.875" style="1" customWidth="1"/>
    <col min="7173" max="7173" width="8.875" style="1" customWidth="1"/>
    <col min="7174" max="7174" width="13.125" style="1" customWidth="1"/>
    <col min="7175" max="7175" width="10.625" style="1" customWidth="1"/>
    <col min="7176" max="7178" width="9.125" style="1" customWidth="1"/>
    <col min="7179" max="7424" width="9" style="1"/>
    <col min="7425" max="7425" width="4.625" style="1" customWidth="1"/>
    <col min="7426" max="7426" width="3.125" style="1" customWidth="1"/>
    <col min="7427" max="7427" width="59.375" style="1" customWidth="1"/>
    <col min="7428" max="7428" width="9.875" style="1" customWidth="1"/>
    <col min="7429" max="7429" width="8.875" style="1" customWidth="1"/>
    <col min="7430" max="7430" width="13.125" style="1" customWidth="1"/>
    <col min="7431" max="7431" width="10.625" style="1" customWidth="1"/>
    <col min="7432" max="7434" width="9.125" style="1" customWidth="1"/>
    <col min="7435" max="7680" width="9" style="1"/>
    <col min="7681" max="7681" width="4.625" style="1" customWidth="1"/>
    <col min="7682" max="7682" width="3.125" style="1" customWidth="1"/>
    <col min="7683" max="7683" width="59.375" style="1" customWidth="1"/>
    <col min="7684" max="7684" width="9.875" style="1" customWidth="1"/>
    <col min="7685" max="7685" width="8.875" style="1" customWidth="1"/>
    <col min="7686" max="7686" width="13.125" style="1" customWidth="1"/>
    <col min="7687" max="7687" width="10.625" style="1" customWidth="1"/>
    <col min="7688" max="7690" width="9.125" style="1" customWidth="1"/>
    <col min="7691" max="7936" width="9" style="1"/>
    <col min="7937" max="7937" width="4.625" style="1" customWidth="1"/>
    <col min="7938" max="7938" width="3.125" style="1" customWidth="1"/>
    <col min="7939" max="7939" width="59.375" style="1" customWidth="1"/>
    <col min="7940" max="7940" width="9.875" style="1" customWidth="1"/>
    <col min="7941" max="7941" width="8.875" style="1" customWidth="1"/>
    <col min="7942" max="7942" width="13.125" style="1" customWidth="1"/>
    <col min="7943" max="7943" width="10.625" style="1" customWidth="1"/>
    <col min="7944" max="7946" width="9.125" style="1" customWidth="1"/>
    <col min="7947" max="8192" width="9" style="1"/>
    <col min="8193" max="8193" width="4.625" style="1" customWidth="1"/>
    <col min="8194" max="8194" width="3.125" style="1" customWidth="1"/>
    <col min="8195" max="8195" width="59.375" style="1" customWidth="1"/>
    <col min="8196" max="8196" width="9.875" style="1" customWidth="1"/>
    <col min="8197" max="8197" width="8.875" style="1" customWidth="1"/>
    <col min="8198" max="8198" width="13.125" style="1" customWidth="1"/>
    <col min="8199" max="8199" width="10.625" style="1" customWidth="1"/>
    <col min="8200" max="8202" width="9.125" style="1" customWidth="1"/>
    <col min="8203" max="8448" width="9" style="1"/>
    <col min="8449" max="8449" width="4.625" style="1" customWidth="1"/>
    <col min="8450" max="8450" width="3.125" style="1" customWidth="1"/>
    <col min="8451" max="8451" width="59.375" style="1" customWidth="1"/>
    <col min="8452" max="8452" width="9.875" style="1" customWidth="1"/>
    <col min="8453" max="8453" width="8.875" style="1" customWidth="1"/>
    <col min="8454" max="8454" width="13.125" style="1" customWidth="1"/>
    <col min="8455" max="8455" width="10.625" style="1" customWidth="1"/>
    <col min="8456" max="8458" width="9.125" style="1" customWidth="1"/>
    <col min="8459" max="8704" width="9" style="1"/>
    <col min="8705" max="8705" width="4.625" style="1" customWidth="1"/>
    <col min="8706" max="8706" width="3.125" style="1" customWidth="1"/>
    <col min="8707" max="8707" width="59.375" style="1" customWidth="1"/>
    <col min="8708" max="8708" width="9.875" style="1" customWidth="1"/>
    <col min="8709" max="8709" width="8.875" style="1" customWidth="1"/>
    <col min="8710" max="8710" width="13.125" style="1" customWidth="1"/>
    <col min="8711" max="8711" width="10.625" style="1" customWidth="1"/>
    <col min="8712" max="8714" width="9.125" style="1" customWidth="1"/>
    <col min="8715" max="8960" width="9" style="1"/>
    <col min="8961" max="8961" width="4.625" style="1" customWidth="1"/>
    <col min="8962" max="8962" width="3.125" style="1" customWidth="1"/>
    <col min="8963" max="8963" width="59.375" style="1" customWidth="1"/>
    <col min="8964" max="8964" width="9.875" style="1" customWidth="1"/>
    <col min="8965" max="8965" width="8.875" style="1" customWidth="1"/>
    <col min="8966" max="8966" width="13.125" style="1" customWidth="1"/>
    <col min="8967" max="8967" width="10.625" style="1" customWidth="1"/>
    <col min="8968" max="8970" width="9.125" style="1" customWidth="1"/>
    <col min="8971" max="9216" width="9" style="1"/>
    <col min="9217" max="9217" width="4.625" style="1" customWidth="1"/>
    <col min="9218" max="9218" width="3.125" style="1" customWidth="1"/>
    <col min="9219" max="9219" width="59.375" style="1" customWidth="1"/>
    <col min="9220" max="9220" width="9.875" style="1" customWidth="1"/>
    <col min="9221" max="9221" width="8.875" style="1" customWidth="1"/>
    <col min="9222" max="9222" width="13.125" style="1" customWidth="1"/>
    <col min="9223" max="9223" width="10.625" style="1" customWidth="1"/>
    <col min="9224" max="9226" width="9.125" style="1" customWidth="1"/>
    <col min="9227" max="9472" width="9" style="1"/>
    <col min="9473" max="9473" width="4.625" style="1" customWidth="1"/>
    <col min="9474" max="9474" width="3.125" style="1" customWidth="1"/>
    <col min="9475" max="9475" width="59.375" style="1" customWidth="1"/>
    <col min="9476" max="9476" width="9.875" style="1" customWidth="1"/>
    <col min="9477" max="9477" width="8.875" style="1" customWidth="1"/>
    <col min="9478" max="9478" width="13.125" style="1" customWidth="1"/>
    <col min="9479" max="9479" width="10.625" style="1" customWidth="1"/>
    <col min="9480" max="9482" width="9.125" style="1" customWidth="1"/>
    <col min="9483" max="9728" width="9" style="1"/>
    <col min="9729" max="9729" width="4.625" style="1" customWidth="1"/>
    <col min="9730" max="9730" width="3.125" style="1" customWidth="1"/>
    <col min="9731" max="9731" width="59.375" style="1" customWidth="1"/>
    <col min="9732" max="9732" width="9.875" style="1" customWidth="1"/>
    <col min="9733" max="9733" width="8.875" style="1" customWidth="1"/>
    <col min="9734" max="9734" width="13.125" style="1" customWidth="1"/>
    <col min="9735" max="9735" width="10.625" style="1" customWidth="1"/>
    <col min="9736" max="9738" width="9.125" style="1" customWidth="1"/>
    <col min="9739" max="9984" width="9" style="1"/>
    <col min="9985" max="9985" width="4.625" style="1" customWidth="1"/>
    <col min="9986" max="9986" width="3.125" style="1" customWidth="1"/>
    <col min="9987" max="9987" width="59.375" style="1" customWidth="1"/>
    <col min="9988" max="9988" width="9.875" style="1" customWidth="1"/>
    <col min="9989" max="9989" width="8.875" style="1" customWidth="1"/>
    <col min="9990" max="9990" width="13.125" style="1" customWidth="1"/>
    <col min="9991" max="9991" width="10.625" style="1" customWidth="1"/>
    <col min="9992" max="9994" width="9.125" style="1" customWidth="1"/>
    <col min="9995" max="10240" width="9" style="1"/>
    <col min="10241" max="10241" width="4.625" style="1" customWidth="1"/>
    <col min="10242" max="10242" width="3.125" style="1" customWidth="1"/>
    <col min="10243" max="10243" width="59.375" style="1" customWidth="1"/>
    <col min="10244" max="10244" width="9.875" style="1" customWidth="1"/>
    <col min="10245" max="10245" width="8.875" style="1" customWidth="1"/>
    <col min="10246" max="10246" width="13.125" style="1" customWidth="1"/>
    <col min="10247" max="10247" width="10.625" style="1" customWidth="1"/>
    <col min="10248" max="10250" width="9.125" style="1" customWidth="1"/>
    <col min="10251" max="10496" width="9" style="1"/>
    <col min="10497" max="10497" width="4.625" style="1" customWidth="1"/>
    <col min="10498" max="10498" width="3.125" style="1" customWidth="1"/>
    <col min="10499" max="10499" width="59.375" style="1" customWidth="1"/>
    <col min="10500" max="10500" width="9.875" style="1" customWidth="1"/>
    <col min="10501" max="10501" width="8.875" style="1" customWidth="1"/>
    <col min="10502" max="10502" width="13.125" style="1" customWidth="1"/>
    <col min="10503" max="10503" width="10.625" style="1" customWidth="1"/>
    <col min="10504" max="10506" width="9.125" style="1" customWidth="1"/>
    <col min="10507" max="10752" width="9" style="1"/>
    <col min="10753" max="10753" width="4.625" style="1" customWidth="1"/>
    <col min="10754" max="10754" width="3.125" style="1" customWidth="1"/>
    <col min="10755" max="10755" width="59.375" style="1" customWidth="1"/>
    <col min="10756" max="10756" width="9.875" style="1" customWidth="1"/>
    <col min="10757" max="10757" width="8.875" style="1" customWidth="1"/>
    <col min="10758" max="10758" width="13.125" style="1" customWidth="1"/>
    <col min="10759" max="10759" width="10.625" style="1" customWidth="1"/>
    <col min="10760" max="10762" width="9.125" style="1" customWidth="1"/>
    <col min="10763" max="11008" width="9" style="1"/>
    <col min="11009" max="11009" width="4.625" style="1" customWidth="1"/>
    <col min="11010" max="11010" width="3.125" style="1" customWidth="1"/>
    <col min="11011" max="11011" width="59.375" style="1" customWidth="1"/>
    <col min="11012" max="11012" width="9.875" style="1" customWidth="1"/>
    <col min="11013" max="11013" width="8.875" style="1" customWidth="1"/>
    <col min="11014" max="11014" width="13.125" style="1" customWidth="1"/>
    <col min="11015" max="11015" width="10.625" style="1" customWidth="1"/>
    <col min="11016" max="11018" width="9.125" style="1" customWidth="1"/>
    <col min="11019" max="11264" width="9" style="1"/>
    <col min="11265" max="11265" width="4.625" style="1" customWidth="1"/>
    <col min="11266" max="11266" width="3.125" style="1" customWidth="1"/>
    <col min="11267" max="11267" width="59.375" style="1" customWidth="1"/>
    <col min="11268" max="11268" width="9.875" style="1" customWidth="1"/>
    <col min="11269" max="11269" width="8.875" style="1" customWidth="1"/>
    <col min="11270" max="11270" width="13.125" style="1" customWidth="1"/>
    <col min="11271" max="11271" width="10.625" style="1" customWidth="1"/>
    <col min="11272" max="11274" width="9.125" style="1" customWidth="1"/>
    <col min="11275" max="11520" width="9" style="1"/>
    <col min="11521" max="11521" width="4.625" style="1" customWidth="1"/>
    <col min="11522" max="11522" width="3.125" style="1" customWidth="1"/>
    <col min="11523" max="11523" width="59.375" style="1" customWidth="1"/>
    <col min="11524" max="11524" width="9.875" style="1" customWidth="1"/>
    <col min="11525" max="11525" width="8.875" style="1" customWidth="1"/>
    <col min="11526" max="11526" width="13.125" style="1" customWidth="1"/>
    <col min="11527" max="11527" width="10.625" style="1" customWidth="1"/>
    <col min="11528" max="11530" width="9.125" style="1" customWidth="1"/>
    <col min="11531" max="11776" width="9" style="1"/>
    <col min="11777" max="11777" width="4.625" style="1" customWidth="1"/>
    <col min="11778" max="11778" width="3.125" style="1" customWidth="1"/>
    <col min="11779" max="11779" width="59.375" style="1" customWidth="1"/>
    <col min="11780" max="11780" width="9.875" style="1" customWidth="1"/>
    <col min="11781" max="11781" width="8.875" style="1" customWidth="1"/>
    <col min="11782" max="11782" width="13.125" style="1" customWidth="1"/>
    <col min="11783" max="11783" width="10.625" style="1" customWidth="1"/>
    <col min="11784" max="11786" width="9.125" style="1" customWidth="1"/>
    <col min="11787" max="12032" width="9" style="1"/>
    <col min="12033" max="12033" width="4.625" style="1" customWidth="1"/>
    <col min="12034" max="12034" width="3.125" style="1" customWidth="1"/>
    <col min="12035" max="12035" width="59.375" style="1" customWidth="1"/>
    <col min="12036" max="12036" width="9.875" style="1" customWidth="1"/>
    <col min="12037" max="12037" width="8.875" style="1" customWidth="1"/>
    <col min="12038" max="12038" width="13.125" style="1" customWidth="1"/>
    <col min="12039" max="12039" width="10.625" style="1" customWidth="1"/>
    <col min="12040" max="12042" width="9.125" style="1" customWidth="1"/>
    <col min="12043" max="12288" width="9" style="1"/>
    <col min="12289" max="12289" width="4.625" style="1" customWidth="1"/>
    <col min="12290" max="12290" width="3.125" style="1" customWidth="1"/>
    <col min="12291" max="12291" width="59.375" style="1" customWidth="1"/>
    <col min="12292" max="12292" width="9.875" style="1" customWidth="1"/>
    <col min="12293" max="12293" width="8.875" style="1" customWidth="1"/>
    <col min="12294" max="12294" width="13.125" style="1" customWidth="1"/>
    <col min="12295" max="12295" width="10.625" style="1" customWidth="1"/>
    <col min="12296" max="12298" width="9.125" style="1" customWidth="1"/>
    <col min="12299" max="12544" width="9" style="1"/>
    <col min="12545" max="12545" width="4.625" style="1" customWidth="1"/>
    <col min="12546" max="12546" width="3.125" style="1" customWidth="1"/>
    <col min="12547" max="12547" width="59.375" style="1" customWidth="1"/>
    <col min="12548" max="12548" width="9.875" style="1" customWidth="1"/>
    <col min="12549" max="12549" width="8.875" style="1" customWidth="1"/>
    <col min="12550" max="12550" width="13.125" style="1" customWidth="1"/>
    <col min="12551" max="12551" width="10.625" style="1" customWidth="1"/>
    <col min="12552" max="12554" width="9.125" style="1" customWidth="1"/>
    <col min="12555" max="12800" width="9" style="1"/>
    <col min="12801" max="12801" width="4.625" style="1" customWidth="1"/>
    <col min="12802" max="12802" width="3.125" style="1" customWidth="1"/>
    <col min="12803" max="12803" width="59.375" style="1" customWidth="1"/>
    <col min="12804" max="12804" width="9.875" style="1" customWidth="1"/>
    <col min="12805" max="12805" width="8.875" style="1" customWidth="1"/>
    <col min="12806" max="12806" width="13.125" style="1" customWidth="1"/>
    <col min="12807" max="12807" width="10.625" style="1" customWidth="1"/>
    <col min="12808" max="12810" width="9.125" style="1" customWidth="1"/>
    <col min="12811" max="13056" width="9" style="1"/>
    <col min="13057" max="13057" width="4.625" style="1" customWidth="1"/>
    <col min="13058" max="13058" width="3.125" style="1" customWidth="1"/>
    <col min="13059" max="13059" width="59.375" style="1" customWidth="1"/>
    <col min="13060" max="13060" width="9.875" style="1" customWidth="1"/>
    <col min="13061" max="13061" width="8.875" style="1" customWidth="1"/>
    <col min="13062" max="13062" width="13.125" style="1" customWidth="1"/>
    <col min="13063" max="13063" width="10.625" style="1" customWidth="1"/>
    <col min="13064" max="13066" width="9.125" style="1" customWidth="1"/>
    <col min="13067" max="13312" width="9" style="1"/>
    <col min="13313" max="13313" width="4.625" style="1" customWidth="1"/>
    <col min="13314" max="13314" width="3.125" style="1" customWidth="1"/>
    <col min="13315" max="13315" width="59.375" style="1" customWidth="1"/>
    <col min="13316" max="13316" width="9.875" style="1" customWidth="1"/>
    <col min="13317" max="13317" width="8.875" style="1" customWidth="1"/>
    <col min="13318" max="13318" width="13.125" style="1" customWidth="1"/>
    <col min="13319" max="13319" width="10.625" style="1" customWidth="1"/>
    <col min="13320" max="13322" width="9.125" style="1" customWidth="1"/>
    <col min="13323" max="13568" width="9" style="1"/>
    <col min="13569" max="13569" width="4.625" style="1" customWidth="1"/>
    <col min="13570" max="13570" width="3.125" style="1" customWidth="1"/>
    <col min="13571" max="13571" width="59.375" style="1" customWidth="1"/>
    <col min="13572" max="13572" width="9.875" style="1" customWidth="1"/>
    <col min="13573" max="13573" width="8.875" style="1" customWidth="1"/>
    <col min="13574" max="13574" width="13.125" style="1" customWidth="1"/>
    <col min="13575" max="13575" width="10.625" style="1" customWidth="1"/>
    <col min="13576" max="13578" width="9.125" style="1" customWidth="1"/>
    <col min="13579" max="13824" width="9" style="1"/>
    <col min="13825" max="13825" width="4.625" style="1" customWidth="1"/>
    <col min="13826" max="13826" width="3.125" style="1" customWidth="1"/>
    <col min="13827" max="13827" width="59.375" style="1" customWidth="1"/>
    <col min="13828" max="13828" width="9.875" style="1" customWidth="1"/>
    <col min="13829" max="13829" width="8.875" style="1" customWidth="1"/>
    <col min="13830" max="13830" width="13.125" style="1" customWidth="1"/>
    <col min="13831" max="13831" width="10.625" style="1" customWidth="1"/>
    <col min="13832" max="13834" width="9.125" style="1" customWidth="1"/>
    <col min="13835" max="14080" width="9" style="1"/>
    <col min="14081" max="14081" width="4.625" style="1" customWidth="1"/>
    <col min="14082" max="14082" width="3.125" style="1" customWidth="1"/>
    <col min="14083" max="14083" width="59.375" style="1" customWidth="1"/>
    <col min="14084" max="14084" width="9.875" style="1" customWidth="1"/>
    <col min="14085" max="14085" width="8.875" style="1" customWidth="1"/>
    <col min="14086" max="14086" width="13.125" style="1" customWidth="1"/>
    <col min="14087" max="14087" width="10.625" style="1" customWidth="1"/>
    <col min="14088" max="14090" width="9.125" style="1" customWidth="1"/>
    <col min="14091" max="14336" width="9" style="1"/>
    <col min="14337" max="14337" width="4.625" style="1" customWidth="1"/>
    <col min="14338" max="14338" width="3.125" style="1" customWidth="1"/>
    <col min="14339" max="14339" width="59.375" style="1" customWidth="1"/>
    <col min="14340" max="14340" width="9.875" style="1" customWidth="1"/>
    <col min="14341" max="14341" width="8.875" style="1" customWidth="1"/>
    <col min="14342" max="14342" width="13.125" style="1" customWidth="1"/>
    <col min="14343" max="14343" width="10.625" style="1" customWidth="1"/>
    <col min="14344" max="14346" width="9.125" style="1" customWidth="1"/>
    <col min="14347" max="14592" width="9" style="1"/>
    <col min="14593" max="14593" width="4.625" style="1" customWidth="1"/>
    <col min="14594" max="14594" width="3.125" style="1" customWidth="1"/>
    <col min="14595" max="14595" width="59.375" style="1" customWidth="1"/>
    <col min="14596" max="14596" width="9.875" style="1" customWidth="1"/>
    <col min="14597" max="14597" width="8.875" style="1" customWidth="1"/>
    <col min="14598" max="14598" width="13.125" style="1" customWidth="1"/>
    <col min="14599" max="14599" width="10.625" style="1" customWidth="1"/>
    <col min="14600" max="14602" width="9.125" style="1" customWidth="1"/>
    <col min="14603" max="14848" width="9" style="1"/>
    <col min="14849" max="14849" width="4.625" style="1" customWidth="1"/>
    <col min="14850" max="14850" width="3.125" style="1" customWidth="1"/>
    <col min="14851" max="14851" width="59.375" style="1" customWidth="1"/>
    <col min="14852" max="14852" width="9.875" style="1" customWidth="1"/>
    <col min="14853" max="14853" width="8.875" style="1" customWidth="1"/>
    <col min="14854" max="14854" width="13.125" style="1" customWidth="1"/>
    <col min="14855" max="14855" width="10.625" style="1" customWidth="1"/>
    <col min="14856" max="14858" width="9.125" style="1" customWidth="1"/>
    <col min="14859" max="15104" width="9" style="1"/>
    <col min="15105" max="15105" width="4.625" style="1" customWidth="1"/>
    <col min="15106" max="15106" width="3.125" style="1" customWidth="1"/>
    <col min="15107" max="15107" width="59.375" style="1" customWidth="1"/>
    <col min="15108" max="15108" width="9.875" style="1" customWidth="1"/>
    <col min="15109" max="15109" width="8.875" style="1" customWidth="1"/>
    <col min="15110" max="15110" width="13.125" style="1" customWidth="1"/>
    <col min="15111" max="15111" width="10.625" style="1" customWidth="1"/>
    <col min="15112" max="15114" width="9.125" style="1" customWidth="1"/>
    <col min="15115" max="15360" width="9" style="1"/>
    <col min="15361" max="15361" width="4.625" style="1" customWidth="1"/>
    <col min="15362" max="15362" width="3.125" style="1" customWidth="1"/>
    <col min="15363" max="15363" width="59.375" style="1" customWidth="1"/>
    <col min="15364" max="15364" width="9.875" style="1" customWidth="1"/>
    <col min="15365" max="15365" width="8.875" style="1" customWidth="1"/>
    <col min="15366" max="15366" width="13.125" style="1" customWidth="1"/>
    <col min="15367" max="15367" width="10.625" style="1" customWidth="1"/>
    <col min="15368" max="15370" width="9.125" style="1" customWidth="1"/>
    <col min="15371" max="15616" width="9" style="1"/>
    <col min="15617" max="15617" width="4.625" style="1" customWidth="1"/>
    <col min="15618" max="15618" width="3.125" style="1" customWidth="1"/>
    <col min="15619" max="15619" width="59.375" style="1" customWidth="1"/>
    <col min="15620" max="15620" width="9.875" style="1" customWidth="1"/>
    <col min="15621" max="15621" width="8.875" style="1" customWidth="1"/>
    <col min="15622" max="15622" width="13.125" style="1" customWidth="1"/>
    <col min="15623" max="15623" width="10.625" style="1" customWidth="1"/>
    <col min="15624" max="15626" width="9.125" style="1" customWidth="1"/>
    <col min="15627" max="15872" width="9" style="1"/>
    <col min="15873" max="15873" width="4.625" style="1" customWidth="1"/>
    <col min="15874" max="15874" width="3.125" style="1" customWidth="1"/>
    <col min="15875" max="15875" width="59.375" style="1" customWidth="1"/>
    <col min="15876" max="15876" width="9.875" style="1" customWidth="1"/>
    <col min="15877" max="15877" width="8.875" style="1" customWidth="1"/>
    <col min="15878" max="15878" width="13.125" style="1" customWidth="1"/>
    <col min="15879" max="15879" width="10.625" style="1" customWidth="1"/>
    <col min="15880" max="15882" width="9.125" style="1" customWidth="1"/>
    <col min="15883" max="16128" width="9" style="1"/>
    <col min="16129" max="16129" width="4.625" style="1" customWidth="1"/>
    <col min="16130" max="16130" width="3.125" style="1" customWidth="1"/>
    <col min="16131" max="16131" width="59.375" style="1" customWidth="1"/>
    <col min="16132" max="16132" width="9.875" style="1" customWidth="1"/>
    <col min="16133" max="16133" width="8.875" style="1" customWidth="1"/>
    <col min="16134" max="16134" width="13.125" style="1" customWidth="1"/>
    <col min="16135" max="16135" width="10.625" style="1" customWidth="1"/>
    <col min="16136" max="16138" width="9.125" style="1" customWidth="1"/>
    <col min="16139" max="16384" width="9" style="1"/>
  </cols>
  <sheetData>
    <row r="1" spans="2:10" x14ac:dyDescent="0.55000000000000004">
      <c r="B1" s="187" t="s">
        <v>4</v>
      </c>
      <c r="C1" s="187"/>
      <c r="D1" s="187"/>
      <c r="E1" s="187"/>
      <c r="F1" s="187"/>
      <c r="G1" s="187"/>
      <c r="H1" s="187"/>
      <c r="I1" s="17"/>
    </row>
    <row r="2" spans="2:10" x14ac:dyDescent="0.55000000000000004">
      <c r="B2" s="17"/>
      <c r="C2" s="17"/>
      <c r="D2" s="17"/>
      <c r="E2" s="17"/>
      <c r="F2" s="17"/>
      <c r="G2" s="17"/>
      <c r="H2" s="17"/>
      <c r="I2" s="17"/>
    </row>
    <row r="3" spans="2:10" s="8" customFormat="1" ht="27.75" x14ac:dyDescent="0.65">
      <c r="B3" s="172" t="s">
        <v>172</v>
      </c>
      <c r="C3" s="172"/>
      <c r="D3" s="172"/>
      <c r="E3" s="172"/>
      <c r="F3" s="172"/>
      <c r="G3" s="172"/>
      <c r="H3" s="172"/>
      <c r="I3" s="14"/>
      <c r="J3" s="14"/>
    </row>
    <row r="4" spans="2:10" s="8" customFormat="1" ht="27.75" x14ac:dyDescent="0.65">
      <c r="B4" s="172" t="s">
        <v>177</v>
      </c>
      <c r="C4" s="172"/>
      <c r="D4" s="172"/>
      <c r="E4" s="172"/>
      <c r="F4" s="172"/>
      <c r="G4" s="172"/>
      <c r="H4" s="172"/>
      <c r="I4" s="14"/>
      <c r="J4" s="14"/>
    </row>
    <row r="5" spans="2:10" s="8" customFormat="1" ht="27.75" x14ac:dyDescent="0.65">
      <c r="B5" s="16"/>
      <c r="C5" s="16"/>
      <c r="D5" s="16"/>
      <c r="E5" s="16"/>
      <c r="F5" s="16"/>
      <c r="G5" s="15"/>
      <c r="H5" s="15"/>
      <c r="I5" s="15"/>
    </row>
    <row r="6" spans="2:10" x14ac:dyDescent="0.55000000000000004">
      <c r="B6" s="20" t="s">
        <v>173</v>
      </c>
      <c r="F6" s="12"/>
      <c r="G6" s="12"/>
      <c r="H6" s="12"/>
    </row>
    <row r="7" spans="2:10" x14ac:dyDescent="0.55000000000000004">
      <c r="B7" s="21" t="s">
        <v>174</v>
      </c>
      <c r="C7" s="33"/>
      <c r="D7" s="33"/>
      <c r="E7" s="33"/>
      <c r="F7" s="34"/>
      <c r="G7" s="34"/>
      <c r="H7" s="12"/>
    </row>
    <row r="8" spans="2:10" ht="24.75" thickBot="1" x14ac:dyDescent="0.6">
      <c r="B8" s="21"/>
      <c r="C8" s="188" t="s">
        <v>16</v>
      </c>
      <c r="D8" s="188"/>
      <c r="E8" s="188"/>
      <c r="F8" s="62" t="s">
        <v>2</v>
      </c>
      <c r="G8" s="62" t="s">
        <v>3</v>
      </c>
      <c r="H8" s="12"/>
    </row>
    <row r="9" spans="2:10" ht="24.75" thickTop="1" x14ac:dyDescent="0.55000000000000004">
      <c r="B9" s="21"/>
      <c r="C9" s="189" t="s">
        <v>12</v>
      </c>
      <c r="D9" s="190"/>
      <c r="E9" s="191"/>
      <c r="F9" s="22">
        <v>10</v>
      </c>
      <c r="G9" s="23">
        <f>F9*100/F$11</f>
        <v>30.303030303030305</v>
      </c>
      <c r="H9" s="12"/>
    </row>
    <row r="10" spans="2:10" x14ac:dyDescent="0.55000000000000004">
      <c r="B10" s="21"/>
      <c r="C10" s="193" t="s">
        <v>8</v>
      </c>
      <c r="D10" s="194"/>
      <c r="E10" s="195"/>
      <c r="F10" s="24">
        <v>23</v>
      </c>
      <c r="G10" s="25">
        <f>F10*100/F$11</f>
        <v>69.696969696969703</v>
      </c>
      <c r="H10" s="12"/>
    </row>
    <row r="11" spans="2:10" ht="24.75" thickBot="1" x14ac:dyDescent="0.6">
      <c r="B11" s="21"/>
      <c r="C11" s="188" t="s">
        <v>6</v>
      </c>
      <c r="D11" s="188"/>
      <c r="E11" s="188"/>
      <c r="F11" s="26">
        <f>SUM(F9:F10)</f>
        <v>33</v>
      </c>
      <c r="G11" s="27">
        <f>SUM(G9:G10)</f>
        <v>100</v>
      </c>
    </row>
    <row r="12" spans="2:10" ht="24.75" thickTop="1" x14ac:dyDescent="0.55000000000000004">
      <c r="B12" s="21"/>
      <c r="C12" s="28"/>
      <c r="D12" s="28"/>
      <c r="E12" s="28"/>
      <c r="F12" s="29"/>
      <c r="G12" s="30"/>
    </row>
    <row r="13" spans="2:10" x14ac:dyDescent="0.55000000000000004">
      <c r="B13" s="10" t="s">
        <v>175</v>
      </c>
      <c r="C13" s="10"/>
      <c r="D13" s="10"/>
    </row>
    <row r="14" spans="2:10" x14ac:dyDescent="0.55000000000000004">
      <c r="B14" s="1" t="s">
        <v>188</v>
      </c>
      <c r="C14" s="12"/>
      <c r="D14" s="12"/>
    </row>
    <row r="15" spans="2:10" x14ac:dyDescent="0.55000000000000004">
      <c r="C15" s="12"/>
      <c r="D15" s="12"/>
    </row>
    <row r="16" spans="2:10" x14ac:dyDescent="0.55000000000000004">
      <c r="B16" s="21" t="s">
        <v>189</v>
      </c>
      <c r="C16" s="33"/>
      <c r="D16" s="33"/>
      <c r="E16" s="33"/>
      <c r="F16" s="34"/>
      <c r="G16" s="34"/>
      <c r="H16" s="12"/>
    </row>
    <row r="17" spans="2:8" ht="24.75" thickBot="1" x14ac:dyDescent="0.6">
      <c r="B17" s="21"/>
      <c r="C17" s="188" t="s">
        <v>35</v>
      </c>
      <c r="D17" s="188"/>
      <c r="E17" s="188"/>
      <c r="F17" s="116" t="s">
        <v>2</v>
      </c>
      <c r="G17" s="116" t="s">
        <v>3</v>
      </c>
      <c r="H17" s="12"/>
    </row>
    <row r="18" spans="2:8" ht="24.75" thickTop="1" x14ac:dyDescent="0.55000000000000004">
      <c r="B18" s="21"/>
      <c r="C18" s="117" t="s">
        <v>207</v>
      </c>
      <c r="D18" s="118"/>
      <c r="E18" s="119"/>
      <c r="F18" s="24">
        <v>2</v>
      </c>
      <c r="G18" s="23">
        <f>F18*100/F$24</f>
        <v>6.0606060606060606</v>
      </c>
      <c r="H18" s="12"/>
    </row>
    <row r="19" spans="2:8" x14ac:dyDescent="0.55000000000000004">
      <c r="B19" s="21"/>
      <c r="C19" s="120" t="s">
        <v>208</v>
      </c>
      <c r="D19" s="121"/>
      <c r="E19" s="122"/>
      <c r="F19" s="24">
        <v>7</v>
      </c>
      <c r="G19" s="23">
        <f t="shared" ref="G19:G23" si="0">F19*100/F$24</f>
        <v>21.212121212121211</v>
      </c>
      <c r="H19" s="12"/>
    </row>
    <row r="20" spans="2:8" x14ac:dyDescent="0.55000000000000004">
      <c r="B20" s="21"/>
      <c r="C20" s="120" t="s">
        <v>209</v>
      </c>
      <c r="D20" s="121"/>
      <c r="E20" s="122"/>
      <c r="F20" s="24">
        <v>4</v>
      </c>
      <c r="G20" s="23">
        <f t="shared" si="0"/>
        <v>12.121212121212121</v>
      </c>
      <c r="H20" s="12"/>
    </row>
    <row r="21" spans="2:8" x14ac:dyDescent="0.55000000000000004">
      <c r="B21" s="21"/>
      <c r="C21" s="120" t="s">
        <v>210</v>
      </c>
      <c r="D21" s="121"/>
      <c r="E21" s="122"/>
      <c r="F21" s="24">
        <v>1</v>
      </c>
      <c r="G21" s="23">
        <f t="shared" si="0"/>
        <v>3.0303030303030303</v>
      </c>
      <c r="H21" s="12"/>
    </row>
    <row r="22" spans="2:8" x14ac:dyDescent="0.55000000000000004">
      <c r="B22" s="21"/>
      <c r="C22" s="189" t="s">
        <v>211</v>
      </c>
      <c r="D22" s="190" t="e">
        <f>COUNTIF(#REF!,"บุคลากรสายวิชาการ")</f>
        <v>#REF!</v>
      </c>
      <c r="E22" s="191" t="s">
        <v>193</v>
      </c>
      <c r="F22" s="24">
        <v>15</v>
      </c>
      <c r="G22" s="23">
        <f t="shared" si="0"/>
        <v>45.454545454545453</v>
      </c>
      <c r="H22" s="12"/>
    </row>
    <row r="23" spans="2:8" x14ac:dyDescent="0.55000000000000004">
      <c r="B23" s="21"/>
      <c r="C23" s="189" t="s">
        <v>212</v>
      </c>
      <c r="D23" s="190" t="e">
        <f>COUNTIF(#REF!,"บุคลากรสายวิชาการ")</f>
        <v>#REF!</v>
      </c>
      <c r="E23" s="191" t="s">
        <v>193</v>
      </c>
      <c r="F23" s="24">
        <v>4</v>
      </c>
      <c r="G23" s="23">
        <f t="shared" si="0"/>
        <v>12.121212121212121</v>
      </c>
      <c r="H23" s="12"/>
    </row>
    <row r="24" spans="2:8" ht="24.75" thickBot="1" x14ac:dyDescent="0.6">
      <c r="B24" s="21"/>
      <c r="C24" s="188" t="s">
        <v>6</v>
      </c>
      <c r="D24" s="188"/>
      <c r="E24" s="188"/>
      <c r="F24" s="26">
        <f>SUM(F18:F23)</f>
        <v>33</v>
      </c>
      <c r="G24" s="89">
        <f>F24*100/F$24</f>
        <v>100</v>
      </c>
    </row>
    <row r="25" spans="2:8" ht="24.75" thickTop="1" x14ac:dyDescent="0.55000000000000004">
      <c r="B25" s="21"/>
      <c r="C25" s="28"/>
      <c r="D25" s="28"/>
      <c r="E25" s="28"/>
      <c r="F25" s="29"/>
      <c r="G25" s="30"/>
    </row>
    <row r="26" spans="2:8" x14ac:dyDescent="0.55000000000000004">
      <c r="B26" s="10" t="s">
        <v>194</v>
      </c>
      <c r="C26" s="10"/>
      <c r="D26" s="10"/>
    </row>
    <row r="27" spans="2:8" x14ac:dyDescent="0.55000000000000004">
      <c r="B27" s="1" t="s">
        <v>312</v>
      </c>
      <c r="C27" s="12"/>
      <c r="D27" s="12"/>
    </row>
    <row r="28" spans="2:8" x14ac:dyDescent="0.55000000000000004">
      <c r="B28" s="1" t="s">
        <v>313</v>
      </c>
      <c r="C28" s="12"/>
      <c r="D28" s="12"/>
    </row>
    <row r="29" spans="2:8" x14ac:dyDescent="0.55000000000000004">
      <c r="C29" s="12"/>
      <c r="D29" s="12"/>
    </row>
    <row r="30" spans="2:8" x14ac:dyDescent="0.55000000000000004">
      <c r="C30" s="12"/>
      <c r="D30" s="12"/>
    </row>
    <row r="31" spans="2:8" x14ac:dyDescent="0.55000000000000004">
      <c r="B31" s="192" t="s">
        <v>5</v>
      </c>
      <c r="C31" s="192"/>
      <c r="D31" s="192"/>
      <c r="E31" s="192"/>
      <c r="F31" s="192"/>
      <c r="G31" s="192"/>
      <c r="H31" s="192"/>
    </row>
    <row r="32" spans="2:8" x14ac:dyDescent="0.55000000000000004">
      <c r="C32" s="12"/>
      <c r="D32" s="12"/>
    </row>
    <row r="33" spans="2:8" x14ac:dyDescent="0.55000000000000004">
      <c r="C33" s="70"/>
      <c r="D33" s="70"/>
      <c r="E33" s="71"/>
      <c r="F33" s="71"/>
      <c r="G33" s="71"/>
    </row>
    <row r="34" spans="2:8" x14ac:dyDescent="0.55000000000000004">
      <c r="B34" s="9" t="s">
        <v>205</v>
      </c>
      <c r="C34" s="34"/>
      <c r="D34" s="34"/>
      <c r="E34" s="33"/>
      <c r="F34" s="33"/>
      <c r="G34" s="33"/>
    </row>
    <row r="35" spans="2:8" ht="24.75" thickBot="1" x14ac:dyDescent="0.6">
      <c r="C35" s="72" t="s">
        <v>18</v>
      </c>
      <c r="D35" s="67" t="s">
        <v>2</v>
      </c>
      <c r="E35" s="13" t="s">
        <v>3</v>
      </c>
      <c r="F35" s="62" t="s">
        <v>2</v>
      </c>
      <c r="G35" s="62" t="s">
        <v>3</v>
      </c>
    </row>
    <row r="36" spans="2:8" ht="24.75" thickTop="1" x14ac:dyDescent="0.55000000000000004">
      <c r="C36" s="68" t="s">
        <v>11</v>
      </c>
      <c r="D36" s="36">
        <v>5</v>
      </c>
      <c r="E36" s="4" t="e">
        <f>D36*100/$C$9</f>
        <v>#VALUE!</v>
      </c>
      <c r="F36" s="69">
        <v>5</v>
      </c>
      <c r="G36" s="23">
        <f>F36*100/F$40</f>
        <v>15.151515151515152</v>
      </c>
    </row>
    <row r="37" spans="2:8" x14ac:dyDescent="0.55000000000000004">
      <c r="C37" s="35" t="s">
        <v>14</v>
      </c>
      <c r="D37" s="36">
        <v>3</v>
      </c>
      <c r="E37" s="4" t="e">
        <f t="shared" ref="E37:E38" si="1">D37*100/$C$9</f>
        <v>#VALUE!</v>
      </c>
      <c r="F37" s="69">
        <v>3</v>
      </c>
      <c r="G37" s="23">
        <f t="shared" ref="G37:G40" si="2">F37*100/F$40</f>
        <v>9.0909090909090917</v>
      </c>
    </row>
    <row r="38" spans="2:8" x14ac:dyDescent="0.55000000000000004">
      <c r="C38" s="35" t="s">
        <v>15</v>
      </c>
      <c r="D38" s="36">
        <v>6</v>
      </c>
      <c r="E38" s="4" t="e">
        <f t="shared" si="1"/>
        <v>#VALUE!</v>
      </c>
      <c r="F38" s="69">
        <v>6</v>
      </c>
      <c r="G38" s="23">
        <f t="shared" si="2"/>
        <v>18.181818181818183</v>
      </c>
    </row>
    <row r="39" spans="2:8" x14ac:dyDescent="0.55000000000000004">
      <c r="C39" s="35" t="s">
        <v>10</v>
      </c>
      <c r="D39" s="36">
        <v>20</v>
      </c>
      <c r="E39" s="4" t="e">
        <f>D39*100/$C$9</f>
        <v>#VALUE!</v>
      </c>
      <c r="F39" s="69">
        <v>19</v>
      </c>
      <c r="G39" s="23">
        <f t="shared" si="2"/>
        <v>57.575757575757578</v>
      </c>
    </row>
    <row r="40" spans="2:8" ht="24.75" thickBot="1" x14ac:dyDescent="0.6">
      <c r="C40" s="123" t="s">
        <v>6</v>
      </c>
      <c r="D40" s="123">
        <f>SUM(D36:D39)</f>
        <v>34</v>
      </c>
      <c r="E40" s="124" t="e">
        <f>D40*100/$C$9</f>
        <v>#VALUE!</v>
      </c>
      <c r="F40" s="123">
        <f>SUM(F36:F39)</f>
        <v>33</v>
      </c>
      <c r="G40" s="89">
        <f t="shared" si="2"/>
        <v>100</v>
      </c>
    </row>
    <row r="41" spans="2:8" ht="24.75" thickTop="1" x14ac:dyDescent="0.55000000000000004">
      <c r="C41" s="12"/>
      <c r="D41" s="12"/>
    </row>
    <row r="42" spans="2:8" x14ac:dyDescent="0.55000000000000004">
      <c r="B42" s="3" t="s">
        <v>206</v>
      </c>
      <c r="C42" s="12"/>
      <c r="D42" s="12"/>
    </row>
    <row r="43" spans="2:8" x14ac:dyDescent="0.55000000000000004">
      <c r="B43" s="3" t="s">
        <v>183</v>
      </c>
      <c r="C43" s="12"/>
      <c r="D43" s="12"/>
    </row>
    <row r="44" spans="2:8" x14ac:dyDescent="0.55000000000000004">
      <c r="B44" s="3" t="s">
        <v>184</v>
      </c>
      <c r="C44" s="12"/>
      <c r="D44" s="12"/>
    </row>
    <row r="45" spans="2:8" x14ac:dyDescent="0.55000000000000004">
      <c r="C45" s="12"/>
      <c r="D45" s="12"/>
    </row>
    <row r="46" spans="2:8" s="45" customFormat="1" thickBot="1" x14ac:dyDescent="0.6">
      <c r="B46" s="131" t="s">
        <v>231</v>
      </c>
    </row>
    <row r="47" spans="2:8" s="45" customFormat="1" thickTop="1" x14ac:dyDescent="0.55000000000000004">
      <c r="B47" s="196" t="s">
        <v>0</v>
      </c>
      <c r="C47" s="197"/>
      <c r="D47" s="197"/>
      <c r="E47" s="198"/>
      <c r="F47" s="196" t="s">
        <v>234</v>
      </c>
      <c r="G47" s="198"/>
      <c r="H47" s="184" t="s">
        <v>32</v>
      </c>
    </row>
    <row r="48" spans="2:8" s="45" customFormat="1" ht="23.25" x14ac:dyDescent="0.55000000000000004">
      <c r="B48" s="199"/>
      <c r="C48" s="200"/>
      <c r="D48" s="200"/>
      <c r="E48" s="201"/>
      <c r="F48" s="205"/>
      <c r="G48" s="206"/>
      <c r="H48" s="185"/>
    </row>
    <row r="49" spans="2:11" s="45" customFormat="1" thickBot="1" x14ac:dyDescent="0.6">
      <c r="B49" s="202"/>
      <c r="C49" s="203"/>
      <c r="D49" s="203"/>
      <c r="E49" s="204"/>
      <c r="F49" s="133"/>
      <c r="G49" s="153" t="s">
        <v>31</v>
      </c>
      <c r="H49" s="186"/>
    </row>
    <row r="50" spans="2:11" s="45" customFormat="1" ht="24.75" thickTop="1" x14ac:dyDescent="0.55000000000000004">
      <c r="B50" s="181" t="s">
        <v>233</v>
      </c>
      <c r="C50" s="182"/>
      <c r="D50" s="182"/>
      <c r="E50" s="183"/>
      <c r="F50" s="135">
        <f>DATA!J35</f>
        <v>4.5757575757575761</v>
      </c>
      <c r="G50" s="136">
        <f>DATA!J36</f>
        <v>0.61391688313153403</v>
      </c>
      <c r="H50" s="163" t="str">
        <f>IF(F50&gt;4.5,"มากที่สุด",IF(F50&gt;3.5,"มาก",IF(F50&gt;2.5,"ปานกลาง",IF(F50&gt;1.5,"น้อย",IF(F50&lt;=1.5,"น้อยที่สุด")))))</f>
        <v>มากที่สุด</v>
      </c>
      <c r="J50" s="1"/>
      <c r="K50" s="1"/>
    </row>
    <row r="51" spans="2:11" s="45" customFormat="1" x14ac:dyDescent="0.55000000000000004">
      <c r="B51" s="181" t="s">
        <v>221</v>
      </c>
      <c r="C51" s="182"/>
      <c r="D51" s="182"/>
      <c r="E51" s="183"/>
      <c r="F51" s="46">
        <f>DATA!K35</f>
        <v>4.4242424242424239</v>
      </c>
      <c r="G51" s="136">
        <f>DATA!K36</f>
        <v>0.66286796527961556</v>
      </c>
      <c r="H51" s="163" t="str">
        <f>IF(F51&gt;4.5,"มากที่สุด",IF(F51&gt;3.5,"มาก",IF(F51&gt;2.5,"ปานกลาง",IF(F51&gt;1.5,"น้อย",IF(F51&lt;=1.5,"น้อยที่สุด")))))</f>
        <v>มาก</v>
      </c>
      <c r="J51" s="1"/>
      <c r="K51" s="1"/>
    </row>
    <row r="52" spans="2:11" s="45" customFormat="1" x14ac:dyDescent="0.55000000000000004">
      <c r="B52" s="176" t="s">
        <v>222</v>
      </c>
      <c r="C52" s="176"/>
      <c r="D52" s="176"/>
      <c r="E52" s="176"/>
      <c r="F52" s="47">
        <f>DATA!L35</f>
        <v>4.5151515151515156</v>
      </c>
      <c r="G52" s="137">
        <f>DATA!L36</f>
        <v>0.61852708718030913</v>
      </c>
      <c r="H52" s="163" t="str">
        <f>IF(F52&gt;4.5,"มากที่สุด",IF(F52&gt;3.5,"มาก",IF(F52&gt;2.5,"ปานกลาง",IF(F52&gt;1.5,"น้อย",IF(F52&lt;=1.5,"น้อยที่สุด")))))</f>
        <v>มากที่สุด</v>
      </c>
      <c r="J52" s="1"/>
      <c r="K52" s="1"/>
    </row>
    <row r="53" spans="2:11" s="45" customFormat="1" x14ac:dyDescent="0.55000000000000004">
      <c r="B53" s="177" t="s">
        <v>223</v>
      </c>
      <c r="C53" s="178"/>
      <c r="D53" s="178"/>
      <c r="E53" s="179"/>
      <c r="F53" s="49">
        <f>DATA!L37</f>
        <v>4.5050505050505052</v>
      </c>
      <c r="G53" s="138">
        <f>DATA!L38</f>
        <v>0.62879439833891348</v>
      </c>
      <c r="H53" s="164" t="str">
        <f>IF(F53&gt;4.5,"มากที่สุด",IF(F53&gt;3.5,"มาก",IF(F53&gt;2.5,"ปานกลาง",IF(F53&gt;1.5,"น้อย",IF(F53&lt;=1.5,"น้อยที่สุด")))))</f>
        <v>มากที่สุด</v>
      </c>
      <c r="I53" s="51"/>
    </row>
    <row r="54" spans="2:11" s="52" customFormat="1" ht="18.75" customHeight="1" x14ac:dyDescent="0.55000000000000004">
      <c r="B54" s="152"/>
      <c r="C54" s="152"/>
      <c r="D54" s="152"/>
      <c r="E54" s="152"/>
      <c r="F54" s="152"/>
      <c r="G54" s="152"/>
    </row>
    <row r="55" spans="2:11" x14ac:dyDescent="0.55000000000000004">
      <c r="B55" s="28"/>
      <c r="C55" s="156" t="s">
        <v>281</v>
      </c>
      <c r="D55" s="156"/>
      <c r="E55" s="156"/>
      <c r="F55" s="156"/>
      <c r="G55" s="156"/>
    </row>
    <row r="56" spans="2:11" x14ac:dyDescent="0.55000000000000004">
      <c r="B56" s="180" t="s">
        <v>314</v>
      </c>
      <c r="C56" s="180"/>
      <c r="D56" s="180"/>
      <c r="E56" s="180"/>
      <c r="F56" s="180"/>
      <c r="G56" s="180"/>
    </row>
    <row r="57" spans="2:11" x14ac:dyDescent="0.55000000000000004">
      <c r="B57" s="53" t="s">
        <v>282</v>
      </c>
      <c r="C57" s="53"/>
      <c r="D57" s="53"/>
      <c r="E57" s="53"/>
      <c r="F57" s="53"/>
      <c r="G57" s="53"/>
      <c r="H57" s="53"/>
    </row>
    <row r="58" spans="2:11" x14ac:dyDescent="0.55000000000000004">
      <c r="B58" s="149" t="s">
        <v>283</v>
      </c>
      <c r="C58" s="150"/>
      <c r="D58" s="150"/>
      <c r="E58" s="150"/>
      <c r="F58" s="150"/>
      <c r="G58" s="150"/>
    </row>
  </sheetData>
  <mergeCells count="20">
    <mergeCell ref="H47:H49"/>
    <mergeCell ref="B3:H3"/>
    <mergeCell ref="B4:H4"/>
    <mergeCell ref="B1:H1"/>
    <mergeCell ref="C8:E8"/>
    <mergeCell ref="C9:E9"/>
    <mergeCell ref="C24:E24"/>
    <mergeCell ref="B31:H31"/>
    <mergeCell ref="C10:E10"/>
    <mergeCell ref="C11:E11"/>
    <mergeCell ref="C22:E22"/>
    <mergeCell ref="C23:E23"/>
    <mergeCell ref="C17:E17"/>
    <mergeCell ref="B47:E49"/>
    <mergeCell ref="F47:G48"/>
    <mergeCell ref="B52:E52"/>
    <mergeCell ref="B53:E53"/>
    <mergeCell ref="B56:G56"/>
    <mergeCell ref="B50:E50"/>
    <mergeCell ref="B51:E51"/>
  </mergeCells>
  <pageMargins left="0.51181102362204722" right="0.11811023622047245" top="0.55118110236220474" bottom="0.74803149606299213" header="0.31496062992125984" footer="0.31496062992125984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32769" r:id="rId4">
          <objectPr defaultSize="0" autoPict="0" r:id="rId5">
            <anchor moveWithCells="1" sizeWithCells="1">
              <from>
                <xdr:col>5</xdr:col>
                <xdr:colOff>238125</xdr:colOff>
                <xdr:row>48</xdr:row>
                <xdr:rowOff>104775</xdr:rowOff>
              </from>
              <to>
                <xdr:col>5</xdr:col>
                <xdr:colOff>371475</xdr:colOff>
                <xdr:row>48</xdr:row>
                <xdr:rowOff>219075</xdr:rowOff>
              </to>
            </anchor>
          </objectPr>
        </oleObject>
      </mc:Choice>
      <mc:Fallback>
        <oleObject progId="Equation.3" shapeId="32769" r:id="rId4"/>
      </mc:Fallback>
    </mc:AlternateContent>
    <mc:AlternateContent xmlns:mc="http://schemas.openxmlformats.org/markup-compatibility/2006">
      <mc:Choice Requires="x14">
        <oleObject progId="Equation.3" shapeId="32770" r:id="rId6">
          <objectPr defaultSize="0" autoPict="0" r:id="rId5">
            <anchor moveWithCells="1" sizeWithCells="1">
              <from>
                <xdr:col>5</xdr:col>
                <xdr:colOff>238125</xdr:colOff>
                <xdr:row>48</xdr:row>
                <xdr:rowOff>104775</xdr:rowOff>
              </from>
              <to>
                <xdr:col>5</xdr:col>
                <xdr:colOff>371475</xdr:colOff>
                <xdr:row>48</xdr:row>
                <xdr:rowOff>219075</xdr:rowOff>
              </to>
            </anchor>
          </objectPr>
        </oleObject>
      </mc:Choice>
      <mc:Fallback>
        <oleObject progId="Equation.3" shapeId="32770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145A6-B793-43CD-B967-3264BEA4D4DF}">
  <sheetPr>
    <tabColor rgb="FFFF0000"/>
  </sheetPr>
  <dimension ref="B1:L26"/>
  <sheetViews>
    <sheetView workbookViewId="0">
      <selection activeCell="C21" sqref="C21"/>
    </sheetView>
  </sheetViews>
  <sheetFormatPr defaultRowHeight="23.25" x14ac:dyDescent="0.55000000000000004"/>
  <cols>
    <col min="1" max="1" width="6.5" style="11" customWidth="1"/>
    <col min="2" max="2" width="7.75" style="11" customWidth="1"/>
    <col min="3" max="3" width="9" style="11"/>
    <col min="4" max="4" width="15.375" style="11" customWidth="1"/>
    <col min="5" max="5" width="24" style="11" customWidth="1"/>
    <col min="6" max="7" width="9" style="11" customWidth="1"/>
    <col min="8" max="8" width="13.625" style="11" customWidth="1"/>
    <col min="9" max="256" width="9" style="11"/>
    <col min="257" max="257" width="10.875" style="11" customWidth="1"/>
    <col min="258" max="258" width="9" style="11"/>
    <col min="259" max="259" width="15.375" style="11" customWidth="1"/>
    <col min="260" max="260" width="30.875" style="11" customWidth="1"/>
    <col min="261" max="261" width="6.875" style="11" customWidth="1"/>
    <col min="262" max="262" width="7" style="11" customWidth="1"/>
    <col min="263" max="263" width="13.75" style="11" customWidth="1"/>
    <col min="264" max="512" width="9" style="11"/>
    <col min="513" max="513" width="10.875" style="11" customWidth="1"/>
    <col min="514" max="514" width="9" style="11"/>
    <col min="515" max="515" width="15.375" style="11" customWidth="1"/>
    <col min="516" max="516" width="30.875" style="11" customWidth="1"/>
    <col min="517" max="517" width="6.875" style="11" customWidth="1"/>
    <col min="518" max="518" width="7" style="11" customWidth="1"/>
    <col min="519" max="519" width="13.75" style="11" customWidth="1"/>
    <col min="520" max="768" width="9" style="11"/>
    <col min="769" max="769" width="10.875" style="11" customWidth="1"/>
    <col min="770" max="770" width="9" style="11"/>
    <col min="771" max="771" width="15.375" style="11" customWidth="1"/>
    <col min="772" max="772" width="30.875" style="11" customWidth="1"/>
    <col min="773" max="773" width="6.875" style="11" customWidth="1"/>
    <col min="774" max="774" width="7" style="11" customWidth="1"/>
    <col min="775" max="775" width="13.75" style="11" customWidth="1"/>
    <col min="776" max="1024" width="9" style="11"/>
    <col min="1025" max="1025" width="10.875" style="11" customWidth="1"/>
    <col min="1026" max="1026" width="9" style="11"/>
    <col min="1027" max="1027" width="15.375" style="11" customWidth="1"/>
    <col min="1028" max="1028" width="30.875" style="11" customWidth="1"/>
    <col min="1029" max="1029" width="6.875" style="11" customWidth="1"/>
    <col min="1030" max="1030" width="7" style="11" customWidth="1"/>
    <col min="1031" max="1031" width="13.75" style="11" customWidth="1"/>
    <col min="1032" max="1280" width="9" style="11"/>
    <col min="1281" max="1281" width="10.875" style="11" customWidth="1"/>
    <col min="1282" max="1282" width="9" style="11"/>
    <col min="1283" max="1283" width="15.375" style="11" customWidth="1"/>
    <col min="1284" max="1284" width="30.875" style="11" customWidth="1"/>
    <col min="1285" max="1285" width="6.875" style="11" customWidth="1"/>
    <col min="1286" max="1286" width="7" style="11" customWidth="1"/>
    <col min="1287" max="1287" width="13.75" style="11" customWidth="1"/>
    <col min="1288" max="1536" width="9" style="11"/>
    <col min="1537" max="1537" width="10.875" style="11" customWidth="1"/>
    <col min="1538" max="1538" width="9" style="11"/>
    <col min="1539" max="1539" width="15.375" style="11" customWidth="1"/>
    <col min="1540" max="1540" width="30.875" style="11" customWidth="1"/>
    <col min="1541" max="1541" width="6.875" style="11" customWidth="1"/>
    <col min="1542" max="1542" width="7" style="11" customWidth="1"/>
    <col min="1543" max="1543" width="13.75" style="11" customWidth="1"/>
    <col min="1544" max="1792" width="9" style="11"/>
    <col min="1793" max="1793" width="10.875" style="11" customWidth="1"/>
    <col min="1794" max="1794" width="9" style="11"/>
    <col min="1795" max="1795" width="15.375" style="11" customWidth="1"/>
    <col min="1796" max="1796" width="30.875" style="11" customWidth="1"/>
    <col min="1797" max="1797" width="6.875" style="11" customWidth="1"/>
    <col min="1798" max="1798" width="7" style="11" customWidth="1"/>
    <col min="1799" max="1799" width="13.75" style="11" customWidth="1"/>
    <col min="1800" max="2048" width="9" style="11"/>
    <col min="2049" max="2049" width="10.875" style="11" customWidth="1"/>
    <col min="2050" max="2050" width="9" style="11"/>
    <col min="2051" max="2051" width="15.375" style="11" customWidth="1"/>
    <col min="2052" max="2052" width="30.875" style="11" customWidth="1"/>
    <col min="2053" max="2053" width="6.875" style="11" customWidth="1"/>
    <col min="2054" max="2054" width="7" style="11" customWidth="1"/>
    <col min="2055" max="2055" width="13.75" style="11" customWidth="1"/>
    <col min="2056" max="2304" width="9" style="11"/>
    <col min="2305" max="2305" width="10.875" style="11" customWidth="1"/>
    <col min="2306" max="2306" width="9" style="11"/>
    <col min="2307" max="2307" width="15.375" style="11" customWidth="1"/>
    <col min="2308" max="2308" width="30.875" style="11" customWidth="1"/>
    <col min="2309" max="2309" width="6.875" style="11" customWidth="1"/>
    <col min="2310" max="2310" width="7" style="11" customWidth="1"/>
    <col min="2311" max="2311" width="13.75" style="11" customWidth="1"/>
    <col min="2312" max="2560" width="9" style="11"/>
    <col min="2561" max="2561" width="10.875" style="11" customWidth="1"/>
    <col min="2562" max="2562" width="9" style="11"/>
    <col min="2563" max="2563" width="15.375" style="11" customWidth="1"/>
    <col min="2564" max="2564" width="30.875" style="11" customWidth="1"/>
    <col min="2565" max="2565" width="6.875" style="11" customWidth="1"/>
    <col min="2566" max="2566" width="7" style="11" customWidth="1"/>
    <col min="2567" max="2567" width="13.75" style="11" customWidth="1"/>
    <col min="2568" max="2816" width="9" style="11"/>
    <col min="2817" max="2817" width="10.875" style="11" customWidth="1"/>
    <col min="2818" max="2818" width="9" style="11"/>
    <col min="2819" max="2819" width="15.375" style="11" customWidth="1"/>
    <col min="2820" max="2820" width="30.875" style="11" customWidth="1"/>
    <col min="2821" max="2821" width="6.875" style="11" customWidth="1"/>
    <col min="2822" max="2822" width="7" style="11" customWidth="1"/>
    <col min="2823" max="2823" width="13.75" style="11" customWidth="1"/>
    <col min="2824" max="3072" width="9" style="11"/>
    <col min="3073" max="3073" width="10.875" style="11" customWidth="1"/>
    <col min="3074" max="3074" width="9" style="11"/>
    <col min="3075" max="3075" width="15.375" style="11" customWidth="1"/>
    <col min="3076" max="3076" width="30.875" style="11" customWidth="1"/>
    <col min="3077" max="3077" width="6.875" style="11" customWidth="1"/>
    <col min="3078" max="3078" width="7" style="11" customWidth="1"/>
    <col min="3079" max="3079" width="13.75" style="11" customWidth="1"/>
    <col min="3080" max="3328" width="9" style="11"/>
    <col min="3329" max="3329" width="10.875" style="11" customWidth="1"/>
    <col min="3330" max="3330" width="9" style="11"/>
    <col min="3331" max="3331" width="15.375" style="11" customWidth="1"/>
    <col min="3332" max="3332" width="30.875" style="11" customWidth="1"/>
    <col min="3333" max="3333" width="6.875" style="11" customWidth="1"/>
    <col min="3334" max="3334" width="7" style="11" customWidth="1"/>
    <col min="3335" max="3335" width="13.75" style="11" customWidth="1"/>
    <col min="3336" max="3584" width="9" style="11"/>
    <col min="3585" max="3585" width="10.875" style="11" customWidth="1"/>
    <col min="3586" max="3586" width="9" style="11"/>
    <col min="3587" max="3587" width="15.375" style="11" customWidth="1"/>
    <col min="3588" max="3588" width="30.875" style="11" customWidth="1"/>
    <col min="3589" max="3589" width="6.875" style="11" customWidth="1"/>
    <col min="3590" max="3590" width="7" style="11" customWidth="1"/>
    <col min="3591" max="3591" width="13.75" style="11" customWidth="1"/>
    <col min="3592" max="3840" width="9" style="11"/>
    <col min="3841" max="3841" width="10.875" style="11" customWidth="1"/>
    <col min="3842" max="3842" width="9" style="11"/>
    <col min="3843" max="3843" width="15.375" style="11" customWidth="1"/>
    <col min="3844" max="3844" width="30.875" style="11" customWidth="1"/>
    <col min="3845" max="3845" width="6.875" style="11" customWidth="1"/>
    <col min="3846" max="3846" width="7" style="11" customWidth="1"/>
    <col min="3847" max="3847" width="13.75" style="11" customWidth="1"/>
    <col min="3848" max="4096" width="9" style="11"/>
    <col min="4097" max="4097" width="10.875" style="11" customWidth="1"/>
    <col min="4098" max="4098" width="9" style="11"/>
    <col min="4099" max="4099" width="15.375" style="11" customWidth="1"/>
    <col min="4100" max="4100" width="30.875" style="11" customWidth="1"/>
    <col min="4101" max="4101" width="6.875" style="11" customWidth="1"/>
    <col min="4102" max="4102" width="7" style="11" customWidth="1"/>
    <col min="4103" max="4103" width="13.75" style="11" customWidth="1"/>
    <col min="4104" max="4352" width="9" style="11"/>
    <col min="4353" max="4353" width="10.875" style="11" customWidth="1"/>
    <col min="4354" max="4354" width="9" style="11"/>
    <col min="4355" max="4355" width="15.375" style="11" customWidth="1"/>
    <col min="4356" max="4356" width="30.875" style="11" customWidth="1"/>
    <col min="4357" max="4357" width="6.875" style="11" customWidth="1"/>
    <col min="4358" max="4358" width="7" style="11" customWidth="1"/>
    <col min="4359" max="4359" width="13.75" style="11" customWidth="1"/>
    <col min="4360" max="4608" width="9" style="11"/>
    <col min="4609" max="4609" width="10.875" style="11" customWidth="1"/>
    <col min="4610" max="4610" width="9" style="11"/>
    <col min="4611" max="4611" width="15.375" style="11" customWidth="1"/>
    <col min="4612" max="4612" width="30.875" style="11" customWidth="1"/>
    <col min="4613" max="4613" width="6.875" style="11" customWidth="1"/>
    <col min="4614" max="4614" width="7" style="11" customWidth="1"/>
    <col min="4615" max="4615" width="13.75" style="11" customWidth="1"/>
    <col min="4616" max="4864" width="9" style="11"/>
    <col min="4865" max="4865" width="10.875" style="11" customWidth="1"/>
    <col min="4866" max="4866" width="9" style="11"/>
    <col min="4867" max="4867" width="15.375" style="11" customWidth="1"/>
    <col min="4868" max="4868" width="30.875" style="11" customWidth="1"/>
    <col min="4869" max="4869" width="6.875" style="11" customWidth="1"/>
    <col min="4870" max="4870" width="7" style="11" customWidth="1"/>
    <col min="4871" max="4871" width="13.75" style="11" customWidth="1"/>
    <col min="4872" max="5120" width="9" style="11"/>
    <col min="5121" max="5121" width="10.875" style="11" customWidth="1"/>
    <col min="5122" max="5122" width="9" style="11"/>
    <col min="5123" max="5123" width="15.375" style="11" customWidth="1"/>
    <col min="5124" max="5124" width="30.875" style="11" customWidth="1"/>
    <col min="5125" max="5125" width="6.875" style="11" customWidth="1"/>
    <col min="5126" max="5126" width="7" style="11" customWidth="1"/>
    <col min="5127" max="5127" width="13.75" style="11" customWidth="1"/>
    <col min="5128" max="5376" width="9" style="11"/>
    <col min="5377" max="5377" width="10.875" style="11" customWidth="1"/>
    <col min="5378" max="5378" width="9" style="11"/>
    <col min="5379" max="5379" width="15.375" style="11" customWidth="1"/>
    <col min="5380" max="5380" width="30.875" style="11" customWidth="1"/>
    <col min="5381" max="5381" width="6.875" style="11" customWidth="1"/>
    <col min="5382" max="5382" width="7" style="11" customWidth="1"/>
    <col min="5383" max="5383" width="13.75" style="11" customWidth="1"/>
    <col min="5384" max="5632" width="9" style="11"/>
    <col min="5633" max="5633" width="10.875" style="11" customWidth="1"/>
    <col min="5634" max="5634" width="9" style="11"/>
    <col min="5635" max="5635" width="15.375" style="11" customWidth="1"/>
    <col min="5636" max="5636" width="30.875" style="11" customWidth="1"/>
    <col min="5637" max="5637" width="6.875" style="11" customWidth="1"/>
    <col min="5638" max="5638" width="7" style="11" customWidth="1"/>
    <col min="5639" max="5639" width="13.75" style="11" customWidth="1"/>
    <col min="5640" max="5888" width="9" style="11"/>
    <col min="5889" max="5889" width="10.875" style="11" customWidth="1"/>
    <col min="5890" max="5890" width="9" style="11"/>
    <col min="5891" max="5891" width="15.375" style="11" customWidth="1"/>
    <col min="5892" max="5892" width="30.875" style="11" customWidth="1"/>
    <col min="5893" max="5893" width="6.875" style="11" customWidth="1"/>
    <col min="5894" max="5894" width="7" style="11" customWidth="1"/>
    <col min="5895" max="5895" width="13.75" style="11" customWidth="1"/>
    <col min="5896" max="6144" width="9" style="11"/>
    <col min="6145" max="6145" width="10.875" style="11" customWidth="1"/>
    <col min="6146" max="6146" width="9" style="11"/>
    <col min="6147" max="6147" width="15.375" style="11" customWidth="1"/>
    <col min="6148" max="6148" width="30.875" style="11" customWidth="1"/>
    <col min="6149" max="6149" width="6.875" style="11" customWidth="1"/>
    <col min="6150" max="6150" width="7" style="11" customWidth="1"/>
    <col min="6151" max="6151" width="13.75" style="11" customWidth="1"/>
    <col min="6152" max="6400" width="9" style="11"/>
    <col min="6401" max="6401" width="10.875" style="11" customWidth="1"/>
    <col min="6402" max="6402" width="9" style="11"/>
    <col min="6403" max="6403" width="15.375" style="11" customWidth="1"/>
    <col min="6404" max="6404" width="30.875" style="11" customWidth="1"/>
    <col min="6405" max="6405" width="6.875" style="11" customWidth="1"/>
    <col min="6406" max="6406" width="7" style="11" customWidth="1"/>
    <col min="6407" max="6407" width="13.75" style="11" customWidth="1"/>
    <col min="6408" max="6656" width="9" style="11"/>
    <col min="6657" max="6657" width="10.875" style="11" customWidth="1"/>
    <col min="6658" max="6658" width="9" style="11"/>
    <col min="6659" max="6659" width="15.375" style="11" customWidth="1"/>
    <col min="6660" max="6660" width="30.875" style="11" customWidth="1"/>
    <col min="6661" max="6661" width="6.875" style="11" customWidth="1"/>
    <col min="6662" max="6662" width="7" style="11" customWidth="1"/>
    <col min="6663" max="6663" width="13.75" style="11" customWidth="1"/>
    <col min="6664" max="6912" width="9" style="11"/>
    <col min="6913" max="6913" width="10.875" style="11" customWidth="1"/>
    <col min="6914" max="6914" width="9" style="11"/>
    <col min="6915" max="6915" width="15.375" style="11" customWidth="1"/>
    <col min="6916" max="6916" width="30.875" style="11" customWidth="1"/>
    <col min="6917" max="6917" width="6.875" style="11" customWidth="1"/>
    <col min="6918" max="6918" width="7" style="11" customWidth="1"/>
    <col min="6919" max="6919" width="13.75" style="11" customWidth="1"/>
    <col min="6920" max="7168" width="9" style="11"/>
    <col min="7169" max="7169" width="10.875" style="11" customWidth="1"/>
    <col min="7170" max="7170" width="9" style="11"/>
    <col min="7171" max="7171" width="15.375" style="11" customWidth="1"/>
    <col min="7172" max="7172" width="30.875" style="11" customWidth="1"/>
    <col min="7173" max="7173" width="6.875" style="11" customWidth="1"/>
    <col min="7174" max="7174" width="7" style="11" customWidth="1"/>
    <col min="7175" max="7175" width="13.75" style="11" customWidth="1"/>
    <col min="7176" max="7424" width="9" style="11"/>
    <col min="7425" max="7425" width="10.875" style="11" customWidth="1"/>
    <col min="7426" max="7426" width="9" style="11"/>
    <col min="7427" max="7427" width="15.375" style="11" customWidth="1"/>
    <col min="7428" max="7428" width="30.875" style="11" customWidth="1"/>
    <col min="7429" max="7429" width="6.875" style="11" customWidth="1"/>
    <col min="7430" max="7430" width="7" style="11" customWidth="1"/>
    <col min="7431" max="7431" width="13.75" style="11" customWidth="1"/>
    <col min="7432" max="7680" width="9" style="11"/>
    <col min="7681" max="7681" width="10.875" style="11" customWidth="1"/>
    <col min="7682" max="7682" width="9" style="11"/>
    <col min="7683" max="7683" width="15.375" style="11" customWidth="1"/>
    <col min="7684" max="7684" width="30.875" style="11" customWidth="1"/>
    <col min="7685" max="7685" width="6.875" style="11" customWidth="1"/>
    <col min="7686" max="7686" width="7" style="11" customWidth="1"/>
    <col min="7687" max="7687" width="13.75" style="11" customWidth="1"/>
    <col min="7688" max="7936" width="9" style="11"/>
    <col min="7937" max="7937" width="10.875" style="11" customWidth="1"/>
    <col min="7938" max="7938" width="9" style="11"/>
    <col min="7939" max="7939" width="15.375" style="11" customWidth="1"/>
    <col min="7940" max="7940" width="30.875" style="11" customWidth="1"/>
    <col min="7941" max="7941" width="6.875" style="11" customWidth="1"/>
    <col min="7942" max="7942" width="7" style="11" customWidth="1"/>
    <col min="7943" max="7943" width="13.75" style="11" customWidth="1"/>
    <col min="7944" max="8192" width="9" style="11"/>
    <col min="8193" max="8193" width="10.875" style="11" customWidth="1"/>
    <col min="8194" max="8194" width="9" style="11"/>
    <col min="8195" max="8195" width="15.375" style="11" customWidth="1"/>
    <col min="8196" max="8196" width="30.875" style="11" customWidth="1"/>
    <col min="8197" max="8197" width="6.875" style="11" customWidth="1"/>
    <col min="8198" max="8198" width="7" style="11" customWidth="1"/>
    <col min="8199" max="8199" width="13.75" style="11" customWidth="1"/>
    <col min="8200" max="8448" width="9" style="11"/>
    <col min="8449" max="8449" width="10.875" style="11" customWidth="1"/>
    <col min="8450" max="8450" width="9" style="11"/>
    <col min="8451" max="8451" width="15.375" style="11" customWidth="1"/>
    <col min="8452" max="8452" width="30.875" style="11" customWidth="1"/>
    <col min="8453" max="8453" width="6.875" style="11" customWidth="1"/>
    <col min="8454" max="8454" width="7" style="11" customWidth="1"/>
    <col min="8455" max="8455" width="13.75" style="11" customWidth="1"/>
    <col min="8456" max="8704" width="9" style="11"/>
    <col min="8705" max="8705" width="10.875" style="11" customWidth="1"/>
    <col min="8706" max="8706" width="9" style="11"/>
    <col min="8707" max="8707" width="15.375" style="11" customWidth="1"/>
    <col min="8708" max="8708" width="30.875" style="11" customWidth="1"/>
    <col min="8709" max="8709" width="6.875" style="11" customWidth="1"/>
    <col min="8710" max="8710" width="7" style="11" customWidth="1"/>
    <col min="8711" max="8711" width="13.75" style="11" customWidth="1"/>
    <col min="8712" max="8960" width="9" style="11"/>
    <col min="8961" max="8961" width="10.875" style="11" customWidth="1"/>
    <col min="8962" max="8962" width="9" style="11"/>
    <col min="8963" max="8963" width="15.375" style="11" customWidth="1"/>
    <col min="8964" max="8964" width="30.875" style="11" customWidth="1"/>
    <col min="8965" max="8965" width="6.875" style="11" customWidth="1"/>
    <col min="8966" max="8966" width="7" style="11" customWidth="1"/>
    <col min="8967" max="8967" width="13.75" style="11" customWidth="1"/>
    <col min="8968" max="9216" width="9" style="11"/>
    <col min="9217" max="9217" width="10.875" style="11" customWidth="1"/>
    <col min="9218" max="9218" width="9" style="11"/>
    <col min="9219" max="9219" width="15.375" style="11" customWidth="1"/>
    <col min="9220" max="9220" width="30.875" style="11" customWidth="1"/>
    <col min="9221" max="9221" width="6.875" style="11" customWidth="1"/>
    <col min="9222" max="9222" width="7" style="11" customWidth="1"/>
    <col min="9223" max="9223" width="13.75" style="11" customWidth="1"/>
    <col min="9224" max="9472" width="9" style="11"/>
    <col min="9473" max="9473" width="10.875" style="11" customWidth="1"/>
    <col min="9474" max="9474" width="9" style="11"/>
    <col min="9475" max="9475" width="15.375" style="11" customWidth="1"/>
    <col min="9476" max="9476" width="30.875" style="11" customWidth="1"/>
    <col min="9477" max="9477" width="6.875" style="11" customWidth="1"/>
    <col min="9478" max="9478" width="7" style="11" customWidth="1"/>
    <col min="9479" max="9479" width="13.75" style="11" customWidth="1"/>
    <col min="9480" max="9728" width="9" style="11"/>
    <col min="9729" max="9729" width="10.875" style="11" customWidth="1"/>
    <col min="9730" max="9730" width="9" style="11"/>
    <col min="9731" max="9731" width="15.375" style="11" customWidth="1"/>
    <col min="9732" max="9732" width="30.875" style="11" customWidth="1"/>
    <col min="9733" max="9733" width="6.875" style="11" customWidth="1"/>
    <col min="9734" max="9734" width="7" style="11" customWidth="1"/>
    <col min="9735" max="9735" width="13.75" style="11" customWidth="1"/>
    <col min="9736" max="9984" width="9" style="11"/>
    <col min="9985" max="9985" width="10.875" style="11" customWidth="1"/>
    <col min="9986" max="9986" width="9" style="11"/>
    <col min="9987" max="9987" width="15.375" style="11" customWidth="1"/>
    <col min="9988" max="9988" width="30.875" style="11" customWidth="1"/>
    <col min="9989" max="9989" width="6.875" style="11" customWidth="1"/>
    <col min="9990" max="9990" width="7" style="11" customWidth="1"/>
    <col min="9991" max="9991" width="13.75" style="11" customWidth="1"/>
    <col min="9992" max="10240" width="9" style="11"/>
    <col min="10241" max="10241" width="10.875" style="11" customWidth="1"/>
    <col min="10242" max="10242" width="9" style="11"/>
    <col min="10243" max="10243" width="15.375" style="11" customWidth="1"/>
    <col min="10244" max="10244" width="30.875" style="11" customWidth="1"/>
    <col min="10245" max="10245" width="6.875" style="11" customWidth="1"/>
    <col min="10246" max="10246" width="7" style="11" customWidth="1"/>
    <col min="10247" max="10247" width="13.75" style="11" customWidth="1"/>
    <col min="10248" max="10496" width="9" style="11"/>
    <col min="10497" max="10497" width="10.875" style="11" customWidth="1"/>
    <col min="10498" max="10498" width="9" style="11"/>
    <col min="10499" max="10499" width="15.375" style="11" customWidth="1"/>
    <col min="10500" max="10500" width="30.875" style="11" customWidth="1"/>
    <col min="10501" max="10501" width="6.875" style="11" customWidth="1"/>
    <col min="10502" max="10502" width="7" style="11" customWidth="1"/>
    <col min="10503" max="10503" width="13.75" style="11" customWidth="1"/>
    <col min="10504" max="10752" width="9" style="11"/>
    <col min="10753" max="10753" width="10.875" style="11" customWidth="1"/>
    <col min="10754" max="10754" width="9" style="11"/>
    <col min="10755" max="10755" width="15.375" style="11" customWidth="1"/>
    <col min="10756" max="10756" width="30.875" style="11" customWidth="1"/>
    <col min="10757" max="10757" width="6.875" style="11" customWidth="1"/>
    <col min="10758" max="10758" width="7" style="11" customWidth="1"/>
    <col min="10759" max="10759" width="13.75" style="11" customWidth="1"/>
    <col min="10760" max="11008" width="9" style="11"/>
    <col min="11009" max="11009" width="10.875" style="11" customWidth="1"/>
    <col min="11010" max="11010" width="9" style="11"/>
    <col min="11011" max="11011" width="15.375" style="11" customWidth="1"/>
    <col min="11012" max="11012" width="30.875" style="11" customWidth="1"/>
    <col min="11013" max="11013" width="6.875" style="11" customWidth="1"/>
    <col min="11014" max="11014" width="7" style="11" customWidth="1"/>
    <col min="11015" max="11015" width="13.75" style="11" customWidth="1"/>
    <col min="11016" max="11264" width="9" style="11"/>
    <col min="11265" max="11265" width="10.875" style="11" customWidth="1"/>
    <col min="11266" max="11266" width="9" style="11"/>
    <col min="11267" max="11267" width="15.375" style="11" customWidth="1"/>
    <col min="11268" max="11268" width="30.875" style="11" customWidth="1"/>
    <col min="11269" max="11269" width="6.875" style="11" customWidth="1"/>
    <col min="11270" max="11270" width="7" style="11" customWidth="1"/>
    <col min="11271" max="11271" width="13.75" style="11" customWidth="1"/>
    <col min="11272" max="11520" width="9" style="11"/>
    <col min="11521" max="11521" width="10.875" style="11" customWidth="1"/>
    <col min="11522" max="11522" width="9" style="11"/>
    <col min="11523" max="11523" width="15.375" style="11" customWidth="1"/>
    <col min="11524" max="11524" width="30.875" style="11" customWidth="1"/>
    <col min="11525" max="11525" width="6.875" style="11" customWidth="1"/>
    <col min="11526" max="11526" width="7" style="11" customWidth="1"/>
    <col min="11527" max="11527" width="13.75" style="11" customWidth="1"/>
    <col min="11528" max="11776" width="9" style="11"/>
    <col min="11777" max="11777" width="10.875" style="11" customWidth="1"/>
    <col min="11778" max="11778" width="9" style="11"/>
    <col min="11779" max="11779" width="15.375" style="11" customWidth="1"/>
    <col min="11780" max="11780" width="30.875" style="11" customWidth="1"/>
    <col min="11781" max="11781" width="6.875" style="11" customWidth="1"/>
    <col min="11782" max="11782" width="7" style="11" customWidth="1"/>
    <col min="11783" max="11783" width="13.75" style="11" customWidth="1"/>
    <col min="11784" max="12032" width="9" style="11"/>
    <col min="12033" max="12033" width="10.875" style="11" customWidth="1"/>
    <col min="12034" max="12034" width="9" style="11"/>
    <col min="12035" max="12035" width="15.375" style="11" customWidth="1"/>
    <col min="12036" max="12036" width="30.875" style="11" customWidth="1"/>
    <col min="12037" max="12037" width="6.875" style="11" customWidth="1"/>
    <col min="12038" max="12038" width="7" style="11" customWidth="1"/>
    <col min="12039" max="12039" width="13.75" style="11" customWidth="1"/>
    <col min="12040" max="12288" width="9" style="11"/>
    <col min="12289" max="12289" width="10.875" style="11" customWidth="1"/>
    <col min="12290" max="12290" width="9" style="11"/>
    <col min="12291" max="12291" width="15.375" style="11" customWidth="1"/>
    <col min="12292" max="12292" width="30.875" style="11" customWidth="1"/>
    <col min="12293" max="12293" width="6.875" style="11" customWidth="1"/>
    <col min="12294" max="12294" width="7" style="11" customWidth="1"/>
    <col min="12295" max="12295" width="13.75" style="11" customWidth="1"/>
    <col min="12296" max="12544" width="9" style="11"/>
    <col min="12545" max="12545" width="10.875" style="11" customWidth="1"/>
    <col min="12546" max="12546" width="9" style="11"/>
    <col min="12547" max="12547" width="15.375" style="11" customWidth="1"/>
    <col min="12548" max="12548" width="30.875" style="11" customWidth="1"/>
    <col min="12549" max="12549" width="6.875" style="11" customWidth="1"/>
    <col min="12550" max="12550" width="7" style="11" customWidth="1"/>
    <col min="12551" max="12551" width="13.75" style="11" customWidth="1"/>
    <col min="12552" max="12800" width="9" style="11"/>
    <col min="12801" max="12801" width="10.875" style="11" customWidth="1"/>
    <col min="12802" max="12802" width="9" style="11"/>
    <col min="12803" max="12803" width="15.375" style="11" customWidth="1"/>
    <col min="12804" max="12804" width="30.875" style="11" customWidth="1"/>
    <col min="12805" max="12805" width="6.875" style="11" customWidth="1"/>
    <col min="12806" max="12806" width="7" style="11" customWidth="1"/>
    <col min="12807" max="12807" width="13.75" style="11" customWidth="1"/>
    <col min="12808" max="13056" width="9" style="11"/>
    <col min="13057" max="13057" width="10.875" style="11" customWidth="1"/>
    <col min="13058" max="13058" width="9" style="11"/>
    <col min="13059" max="13059" width="15.375" style="11" customWidth="1"/>
    <col min="13060" max="13060" width="30.875" style="11" customWidth="1"/>
    <col min="13061" max="13061" width="6.875" style="11" customWidth="1"/>
    <col min="13062" max="13062" width="7" style="11" customWidth="1"/>
    <col min="13063" max="13063" width="13.75" style="11" customWidth="1"/>
    <col min="13064" max="13312" width="9" style="11"/>
    <col min="13313" max="13313" width="10.875" style="11" customWidth="1"/>
    <col min="13314" max="13314" width="9" style="11"/>
    <col min="13315" max="13315" width="15.375" style="11" customWidth="1"/>
    <col min="13316" max="13316" width="30.875" style="11" customWidth="1"/>
    <col min="13317" max="13317" width="6.875" style="11" customWidth="1"/>
    <col min="13318" max="13318" width="7" style="11" customWidth="1"/>
    <col min="13319" max="13319" width="13.75" style="11" customWidth="1"/>
    <col min="13320" max="13568" width="9" style="11"/>
    <col min="13569" max="13569" width="10.875" style="11" customWidth="1"/>
    <col min="13570" max="13570" width="9" style="11"/>
    <col min="13571" max="13571" width="15.375" style="11" customWidth="1"/>
    <col min="13572" max="13572" width="30.875" style="11" customWidth="1"/>
    <col min="13573" max="13573" width="6.875" style="11" customWidth="1"/>
    <col min="13574" max="13574" width="7" style="11" customWidth="1"/>
    <col min="13575" max="13575" width="13.75" style="11" customWidth="1"/>
    <col min="13576" max="13824" width="9" style="11"/>
    <col min="13825" max="13825" width="10.875" style="11" customWidth="1"/>
    <col min="13826" max="13826" width="9" style="11"/>
    <col min="13827" max="13827" width="15.375" style="11" customWidth="1"/>
    <col min="13828" max="13828" width="30.875" style="11" customWidth="1"/>
    <col min="13829" max="13829" width="6.875" style="11" customWidth="1"/>
    <col min="13830" max="13830" width="7" style="11" customWidth="1"/>
    <col min="13831" max="13831" width="13.75" style="11" customWidth="1"/>
    <col min="13832" max="14080" width="9" style="11"/>
    <col min="14081" max="14081" width="10.875" style="11" customWidth="1"/>
    <col min="14082" max="14082" width="9" style="11"/>
    <col min="14083" max="14083" width="15.375" style="11" customWidth="1"/>
    <col min="14084" max="14084" width="30.875" style="11" customWidth="1"/>
    <col min="14085" max="14085" width="6.875" style="11" customWidth="1"/>
    <col min="14086" max="14086" width="7" style="11" customWidth="1"/>
    <col min="14087" max="14087" width="13.75" style="11" customWidth="1"/>
    <col min="14088" max="14336" width="9" style="11"/>
    <col min="14337" max="14337" width="10.875" style="11" customWidth="1"/>
    <col min="14338" max="14338" width="9" style="11"/>
    <col min="14339" max="14339" width="15.375" style="11" customWidth="1"/>
    <col min="14340" max="14340" width="30.875" style="11" customWidth="1"/>
    <col min="14341" max="14341" width="6.875" style="11" customWidth="1"/>
    <col min="14342" max="14342" width="7" style="11" customWidth="1"/>
    <col min="14343" max="14343" width="13.75" style="11" customWidth="1"/>
    <col min="14344" max="14592" width="9" style="11"/>
    <col min="14593" max="14593" width="10.875" style="11" customWidth="1"/>
    <col min="14594" max="14594" width="9" style="11"/>
    <col min="14595" max="14595" width="15.375" style="11" customWidth="1"/>
    <col min="14596" max="14596" width="30.875" style="11" customWidth="1"/>
    <col min="14597" max="14597" width="6.875" style="11" customWidth="1"/>
    <col min="14598" max="14598" width="7" style="11" customWidth="1"/>
    <col min="14599" max="14599" width="13.75" style="11" customWidth="1"/>
    <col min="14600" max="14848" width="9" style="11"/>
    <col min="14849" max="14849" width="10.875" style="11" customWidth="1"/>
    <col min="14850" max="14850" width="9" style="11"/>
    <col min="14851" max="14851" width="15.375" style="11" customWidth="1"/>
    <col min="14852" max="14852" width="30.875" style="11" customWidth="1"/>
    <col min="14853" max="14853" width="6.875" style="11" customWidth="1"/>
    <col min="14854" max="14854" width="7" style="11" customWidth="1"/>
    <col min="14855" max="14855" width="13.75" style="11" customWidth="1"/>
    <col min="14856" max="15104" width="9" style="11"/>
    <col min="15105" max="15105" width="10.875" style="11" customWidth="1"/>
    <col min="15106" max="15106" width="9" style="11"/>
    <col min="15107" max="15107" width="15.375" style="11" customWidth="1"/>
    <col min="15108" max="15108" width="30.875" style="11" customWidth="1"/>
    <col min="15109" max="15109" width="6.875" style="11" customWidth="1"/>
    <col min="15110" max="15110" width="7" style="11" customWidth="1"/>
    <col min="15111" max="15111" width="13.75" style="11" customWidth="1"/>
    <col min="15112" max="15360" width="9" style="11"/>
    <col min="15361" max="15361" width="10.875" style="11" customWidth="1"/>
    <col min="15362" max="15362" width="9" style="11"/>
    <col min="15363" max="15363" width="15.375" style="11" customWidth="1"/>
    <col min="15364" max="15364" width="30.875" style="11" customWidth="1"/>
    <col min="15365" max="15365" width="6.875" style="11" customWidth="1"/>
    <col min="15366" max="15366" width="7" style="11" customWidth="1"/>
    <col min="15367" max="15367" width="13.75" style="11" customWidth="1"/>
    <col min="15368" max="15616" width="9" style="11"/>
    <col min="15617" max="15617" width="10.875" style="11" customWidth="1"/>
    <col min="15618" max="15618" width="9" style="11"/>
    <col min="15619" max="15619" width="15.375" style="11" customWidth="1"/>
    <col min="15620" max="15620" width="30.875" style="11" customWidth="1"/>
    <col min="15621" max="15621" width="6.875" style="11" customWidth="1"/>
    <col min="15622" max="15622" width="7" style="11" customWidth="1"/>
    <col min="15623" max="15623" width="13.75" style="11" customWidth="1"/>
    <col min="15624" max="15872" width="9" style="11"/>
    <col min="15873" max="15873" width="10.875" style="11" customWidth="1"/>
    <col min="15874" max="15874" width="9" style="11"/>
    <col min="15875" max="15875" width="15.375" style="11" customWidth="1"/>
    <col min="15876" max="15876" width="30.875" style="11" customWidth="1"/>
    <col min="15877" max="15877" width="6.875" style="11" customWidth="1"/>
    <col min="15878" max="15878" width="7" style="11" customWidth="1"/>
    <col min="15879" max="15879" width="13.75" style="11" customWidth="1"/>
    <col min="15880" max="16128" width="9" style="11"/>
    <col min="16129" max="16129" width="10.875" style="11" customWidth="1"/>
    <col min="16130" max="16130" width="9" style="11"/>
    <col min="16131" max="16131" width="15.375" style="11" customWidth="1"/>
    <col min="16132" max="16132" width="30.875" style="11" customWidth="1"/>
    <col min="16133" max="16133" width="6.875" style="11" customWidth="1"/>
    <col min="16134" max="16134" width="7" style="11" customWidth="1"/>
    <col min="16135" max="16135" width="13.75" style="11" customWidth="1"/>
    <col min="16136" max="16384" width="9" style="11"/>
  </cols>
  <sheetData>
    <row r="1" spans="2:12" s="5" customFormat="1" ht="24" x14ac:dyDescent="0.55000000000000004">
      <c r="B1" s="207" t="s">
        <v>213</v>
      </c>
      <c r="C1" s="207"/>
      <c r="D1" s="207"/>
      <c r="E1" s="207"/>
      <c r="F1" s="207"/>
      <c r="G1" s="207"/>
    </row>
    <row r="2" spans="2:12" s="45" customFormat="1" ht="16.5" customHeight="1" x14ac:dyDescent="0.55000000000000004">
      <c r="B2" s="151"/>
      <c r="C2" s="151"/>
      <c r="D2" s="151"/>
      <c r="E2" s="151"/>
      <c r="F2" s="151"/>
      <c r="G2" s="151"/>
    </row>
    <row r="3" spans="2:12" s="45" customFormat="1" ht="24" thickBot="1" x14ac:dyDescent="0.6">
      <c r="B3" s="131" t="s">
        <v>230</v>
      </c>
    </row>
    <row r="4" spans="2:12" s="45" customFormat="1" ht="24" thickTop="1" x14ac:dyDescent="0.55000000000000004">
      <c r="B4" s="196" t="s">
        <v>0</v>
      </c>
      <c r="C4" s="197"/>
      <c r="D4" s="197"/>
      <c r="E4" s="198"/>
      <c r="F4" s="196" t="s">
        <v>234</v>
      </c>
      <c r="G4" s="198"/>
      <c r="H4" s="184" t="s">
        <v>32</v>
      </c>
    </row>
    <row r="5" spans="2:12" s="45" customFormat="1" x14ac:dyDescent="0.55000000000000004">
      <c r="B5" s="199"/>
      <c r="C5" s="200"/>
      <c r="D5" s="200"/>
      <c r="E5" s="201"/>
      <c r="F5" s="205"/>
      <c r="G5" s="206"/>
      <c r="H5" s="185"/>
    </row>
    <row r="6" spans="2:12" s="45" customFormat="1" ht="24" thickBot="1" x14ac:dyDescent="0.6">
      <c r="B6" s="202"/>
      <c r="C6" s="203"/>
      <c r="D6" s="203"/>
      <c r="E6" s="204"/>
      <c r="F6" s="133"/>
      <c r="G6" s="153" t="s">
        <v>31</v>
      </c>
      <c r="H6" s="186"/>
    </row>
    <row r="7" spans="2:12" s="45" customFormat="1" ht="24.75" thickTop="1" x14ac:dyDescent="0.55000000000000004">
      <c r="B7" s="181" t="s">
        <v>224</v>
      </c>
      <c r="C7" s="182"/>
      <c r="D7" s="182"/>
      <c r="E7" s="183"/>
      <c r="F7" s="135">
        <f>DATA!M35</f>
        <v>4.666666666666667</v>
      </c>
      <c r="G7" s="136">
        <f>DATA!M36</f>
        <v>0.54006172486732273</v>
      </c>
      <c r="H7" s="163" t="str">
        <f>IF(F7&gt;4.5,"มากที่สุด",IF(F7&gt;3.5,"มาก",IF(F7&gt;2.5,"ปานกลาง",IF(F7&gt;1.5,"น้อย",IF(F7&lt;=1.5,"น้อยที่สุด")))))</f>
        <v>มากที่สุด</v>
      </c>
    </row>
    <row r="8" spans="2:12" s="45" customFormat="1" ht="24" x14ac:dyDescent="0.55000000000000004">
      <c r="B8" s="181" t="s">
        <v>225</v>
      </c>
      <c r="C8" s="182"/>
      <c r="D8" s="182"/>
      <c r="E8" s="183"/>
      <c r="F8" s="46">
        <f>DATA!N35</f>
        <v>4.7272727272727275</v>
      </c>
      <c r="G8" s="136">
        <f>DATA!N36</f>
        <v>0.45226701686664528</v>
      </c>
      <c r="H8" s="163" t="str">
        <f t="shared" ref="H8:H13" si="0">IF(F8&gt;4.5,"มากที่สุด",IF(F8&gt;3.5,"มาก",IF(F8&gt;2.5,"ปานกลาง",IF(F8&gt;1.5,"น้อย",IF(F8&lt;=1.5,"น้อยที่สุด")))))</f>
        <v>มากที่สุด</v>
      </c>
    </row>
    <row r="9" spans="2:12" s="45" customFormat="1" ht="24" x14ac:dyDescent="0.55000000000000004">
      <c r="B9" s="176" t="s">
        <v>226</v>
      </c>
      <c r="C9" s="176"/>
      <c r="D9" s="176"/>
      <c r="E9" s="176"/>
      <c r="F9" s="137">
        <f>DATA!O35</f>
        <v>4.4848484848484844</v>
      </c>
      <c r="G9" s="137">
        <f>DATA!O36</f>
        <v>0.71244351184901511</v>
      </c>
      <c r="H9" s="163" t="s">
        <v>23</v>
      </c>
    </row>
    <row r="10" spans="2:12" s="45" customFormat="1" ht="24" x14ac:dyDescent="0.55000000000000004">
      <c r="B10" s="176" t="s">
        <v>227</v>
      </c>
      <c r="C10" s="176"/>
      <c r="D10" s="176"/>
      <c r="E10" s="176"/>
      <c r="F10" s="137">
        <f>DATA!P35</f>
        <v>4.4545454545454541</v>
      </c>
      <c r="G10" s="137">
        <f>DATA!P36</f>
        <v>0.71111308396190864</v>
      </c>
      <c r="H10" s="163" t="str">
        <f>IF(F10&gt;4.5,"มากที่สุด",IF(F10&gt;3.5,"มาก",IF(F10&gt;2.5,"ปานกลาง",IF(F10&gt;1.5,"น้อย",IF(F10&lt;=1.5,"น้อยที่สุด")))))</f>
        <v>มาก</v>
      </c>
    </row>
    <row r="11" spans="2:12" s="45" customFormat="1" ht="24" x14ac:dyDescent="0.55000000000000004">
      <c r="B11" s="181" t="s">
        <v>228</v>
      </c>
      <c r="C11" s="182"/>
      <c r="D11" s="182"/>
      <c r="E11" s="183"/>
      <c r="F11" s="137">
        <f>DATA!Q35</f>
        <v>4.8181818181818183</v>
      </c>
      <c r="G11" s="137">
        <f>DATA!Q36</f>
        <v>0.39167472590032004</v>
      </c>
      <c r="H11" s="163" t="str">
        <f t="shared" si="0"/>
        <v>มากที่สุด</v>
      </c>
    </row>
    <row r="12" spans="2:12" s="45" customFormat="1" ht="24" x14ac:dyDescent="0.55000000000000004">
      <c r="B12" s="176" t="s">
        <v>229</v>
      </c>
      <c r="C12" s="176"/>
      <c r="D12" s="176"/>
      <c r="E12" s="176"/>
      <c r="F12" s="137">
        <f>DATA!R35</f>
        <v>4.8181818181818183</v>
      </c>
      <c r="G12" s="137">
        <f>DATA!R36</f>
        <v>0.39167472590032004</v>
      </c>
      <c r="H12" s="163" t="str">
        <f>IF(F12&gt;4.5,"มากที่สุด",IF(F12&gt;3.5,"มาก",IF(F12&gt;2.5,"ปานกลาง",IF(F12&gt;1.5,"น้อย",IF(F12&lt;=1.5,"น้อยที่สุด")))))</f>
        <v>มากที่สุด</v>
      </c>
    </row>
    <row r="13" spans="2:12" s="45" customFormat="1" ht="24" x14ac:dyDescent="0.55000000000000004">
      <c r="B13" s="177" t="s">
        <v>163</v>
      </c>
      <c r="C13" s="178"/>
      <c r="D13" s="178"/>
      <c r="E13" s="179"/>
      <c r="F13" s="138">
        <f>DATA!R37</f>
        <v>4.6616161616161618</v>
      </c>
      <c r="G13" s="138">
        <f>DATA!R38</f>
        <v>0.56248308639335309</v>
      </c>
      <c r="H13" s="164" t="str">
        <f t="shared" si="0"/>
        <v>มากที่สุด</v>
      </c>
    </row>
    <row r="14" spans="2:12" s="52" customFormat="1" ht="19.5" customHeight="1" x14ac:dyDescent="0.55000000000000004">
      <c r="B14" s="152"/>
      <c r="C14" s="152"/>
      <c r="D14" s="152"/>
      <c r="E14" s="152"/>
      <c r="F14" s="152"/>
      <c r="G14" s="152"/>
      <c r="H14" s="17"/>
      <c r="I14" s="45"/>
      <c r="J14" s="45"/>
      <c r="K14" s="45"/>
      <c r="L14" s="45"/>
    </row>
    <row r="15" spans="2:12" s="1" customFormat="1" ht="24" x14ac:dyDescent="0.55000000000000004">
      <c r="B15" s="28"/>
      <c r="C15" s="180" t="s">
        <v>284</v>
      </c>
      <c r="D15" s="180"/>
      <c r="E15" s="180"/>
      <c r="F15" s="180"/>
      <c r="G15" s="180"/>
      <c r="H15" s="180"/>
      <c r="I15" s="45"/>
      <c r="J15" s="45"/>
      <c r="K15" s="45"/>
      <c r="L15" s="45"/>
    </row>
    <row r="16" spans="2:12" s="1" customFormat="1" ht="24" x14ac:dyDescent="0.55000000000000004">
      <c r="B16" s="180" t="s">
        <v>285</v>
      </c>
      <c r="C16" s="180"/>
      <c r="D16" s="180"/>
      <c r="E16" s="180"/>
      <c r="F16" s="180"/>
      <c r="G16" s="180"/>
      <c r="I16" s="45"/>
      <c r="J16" s="45"/>
      <c r="K16" s="45"/>
      <c r="L16" s="45"/>
    </row>
    <row r="17" spans="2:12" s="1" customFormat="1" ht="24" x14ac:dyDescent="0.55000000000000004">
      <c r="B17" s="53" t="s">
        <v>334</v>
      </c>
      <c r="C17" s="157"/>
      <c r="D17" s="157"/>
      <c r="E17" s="157"/>
      <c r="F17" s="157"/>
      <c r="G17" s="157"/>
      <c r="I17" s="45"/>
      <c r="J17" s="45"/>
      <c r="K17" s="45"/>
      <c r="L17" s="45"/>
    </row>
    <row r="18" spans="2:12" s="1" customFormat="1" ht="24" x14ac:dyDescent="0.55000000000000004">
      <c r="B18" s="53" t="s">
        <v>336</v>
      </c>
      <c r="C18" s="53"/>
      <c r="D18" s="53"/>
      <c r="E18" s="53"/>
      <c r="F18" s="53"/>
      <c r="G18" s="53"/>
      <c r="H18" s="53"/>
      <c r="I18" s="45"/>
      <c r="J18" s="45"/>
      <c r="K18" s="45"/>
      <c r="L18" s="45"/>
    </row>
    <row r="19" spans="2:12" s="1" customFormat="1" ht="24" x14ac:dyDescent="0.55000000000000004">
      <c r="B19" s="149" t="s">
        <v>335</v>
      </c>
      <c r="C19" s="150"/>
      <c r="D19" s="150"/>
      <c r="E19" s="150"/>
      <c r="F19" s="150"/>
      <c r="G19" s="150"/>
      <c r="I19" s="45"/>
      <c r="J19" s="45"/>
      <c r="K19" s="45"/>
      <c r="L19" s="45"/>
    </row>
    <row r="20" spans="2:12" s="1" customFormat="1" ht="24" x14ac:dyDescent="0.55000000000000004">
      <c r="B20" s="149"/>
      <c r="C20" s="150"/>
      <c r="D20" s="150"/>
      <c r="E20" s="150"/>
      <c r="F20" s="150"/>
      <c r="G20" s="150"/>
      <c r="J20" s="45"/>
      <c r="K20" s="45"/>
      <c r="L20" s="45"/>
    </row>
    <row r="21" spans="2:12" s="1" customFormat="1" ht="24" x14ac:dyDescent="0.55000000000000004">
      <c r="B21" s="149"/>
      <c r="C21" s="150"/>
      <c r="D21" s="150"/>
      <c r="E21" s="150"/>
      <c r="F21" s="150"/>
      <c r="G21" s="150"/>
      <c r="J21" s="45"/>
      <c r="K21" s="45"/>
      <c r="L21" s="45"/>
    </row>
    <row r="22" spans="2:12" s="1" customFormat="1" ht="24" x14ac:dyDescent="0.55000000000000004">
      <c r="B22" s="149"/>
      <c r="C22" s="150"/>
      <c r="D22" s="150"/>
      <c r="E22" s="150"/>
      <c r="F22" s="150"/>
      <c r="G22" s="150"/>
    </row>
    <row r="23" spans="2:12" s="1" customFormat="1" ht="24" x14ac:dyDescent="0.55000000000000004">
      <c r="B23" s="149"/>
      <c r="C23" s="150"/>
      <c r="D23" s="150"/>
      <c r="E23" s="150"/>
      <c r="F23" s="150"/>
      <c r="G23" s="150"/>
    </row>
    <row r="24" spans="2:12" s="1" customFormat="1" ht="24" x14ac:dyDescent="0.55000000000000004">
      <c r="B24" s="149"/>
      <c r="C24" s="150"/>
      <c r="D24" s="150"/>
      <c r="E24" s="150"/>
      <c r="F24" s="150"/>
      <c r="G24" s="150"/>
    </row>
    <row r="25" spans="2:12" s="52" customFormat="1" ht="19.5" customHeight="1" x14ac:dyDescent="0.55000000000000004"/>
    <row r="26" spans="2:12" s="52" customFormat="1" ht="19.5" customHeight="1" x14ac:dyDescent="0.55000000000000004"/>
  </sheetData>
  <mergeCells count="13">
    <mergeCell ref="B1:G1"/>
    <mergeCell ref="B4:E6"/>
    <mergeCell ref="B13:E13"/>
    <mergeCell ref="B16:G16"/>
    <mergeCell ref="C15:H15"/>
    <mergeCell ref="B11:E11"/>
    <mergeCell ref="B12:E12"/>
    <mergeCell ref="F4:G5"/>
    <mergeCell ref="B9:E9"/>
    <mergeCell ref="B10:E10"/>
    <mergeCell ref="B7:E7"/>
    <mergeCell ref="B8:E8"/>
    <mergeCell ref="H4:H6"/>
  </mergeCells>
  <pageMargins left="0.7" right="0.7" top="0.75" bottom="0.75" header="0.3" footer="0.3"/>
  <pageSetup paperSize="9" scale="85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5624" r:id="rId4">
          <objectPr defaultSize="0" autoPict="0" r:id="rId5">
            <anchor moveWithCells="1" sizeWithCells="1">
              <from>
                <xdr:col>5</xdr:col>
                <xdr:colOff>352425</xdr:colOff>
                <xdr:row>5</xdr:row>
                <xdr:rowOff>104775</xdr:rowOff>
              </from>
              <to>
                <xdr:col>5</xdr:col>
                <xdr:colOff>533400</xdr:colOff>
                <xdr:row>5</xdr:row>
                <xdr:rowOff>257175</xdr:rowOff>
              </to>
            </anchor>
          </objectPr>
        </oleObject>
      </mc:Choice>
      <mc:Fallback>
        <oleObject progId="Equation.3" shapeId="25624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B4401-0C9E-4CD1-902C-8A70CE9102BF}">
  <sheetPr>
    <tabColor rgb="FF00B0F0"/>
  </sheetPr>
  <dimension ref="B1:S58"/>
  <sheetViews>
    <sheetView zoomScaleNormal="100" workbookViewId="0">
      <selection activeCell="B56" sqref="B56"/>
    </sheetView>
  </sheetViews>
  <sheetFormatPr defaultRowHeight="23.25" x14ac:dyDescent="0.55000000000000004"/>
  <cols>
    <col min="1" max="1" width="6.5" style="11" customWidth="1"/>
    <col min="2" max="2" width="7.75" style="11" customWidth="1"/>
    <col min="3" max="3" width="9" style="11"/>
    <col min="4" max="4" width="15.375" style="11" customWidth="1"/>
    <col min="5" max="5" width="22.875" style="11" customWidth="1"/>
    <col min="6" max="6" width="7.875" style="11" customWidth="1"/>
    <col min="7" max="7" width="8.625" style="11" customWidth="1"/>
    <col min="8" max="9" width="7.375" style="11" customWidth="1"/>
    <col min="10" max="11" width="7.5" style="11" customWidth="1"/>
    <col min="12" max="13" width="7.625" style="11" customWidth="1"/>
    <col min="14" max="16" width="8.5" style="11" customWidth="1"/>
    <col min="17" max="17" width="11.875" style="55" customWidth="1"/>
    <col min="18" max="266" width="9" style="11"/>
    <col min="267" max="267" width="10.875" style="11" customWidth="1"/>
    <col min="268" max="268" width="9" style="11"/>
    <col min="269" max="269" width="15.375" style="11" customWidth="1"/>
    <col min="270" max="270" width="30.875" style="11" customWidth="1"/>
    <col min="271" max="271" width="6.875" style="11" customWidth="1"/>
    <col min="272" max="272" width="7" style="11" customWidth="1"/>
    <col min="273" max="273" width="13.75" style="11" customWidth="1"/>
    <col min="274" max="522" width="9" style="11"/>
    <col min="523" max="523" width="10.875" style="11" customWidth="1"/>
    <col min="524" max="524" width="9" style="11"/>
    <col min="525" max="525" width="15.375" style="11" customWidth="1"/>
    <col min="526" max="526" width="30.875" style="11" customWidth="1"/>
    <col min="527" max="527" width="6.875" style="11" customWidth="1"/>
    <col min="528" max="528" width="7" style="11" customWidth="1"/>
    <col min="529" max="529" width="13.75" style="11" customWidth="1"/>
    <col min="530" max="778" width="9" style="11"/>
    <col min="779" max="779" width="10.875" style="11" customWidth="1"/>
    <col min="780" max="780" width="9" style="11"/>
    <col min="781" max="781" width="15.375" style="11" customWidth="1"/>
    <col min="782" max="782" width="30.875" style="11" customWidth="1"/>
    <col min="783" max="783" width="6.875" style="11" customWidth="1"/>
    <col min="784" max="784" width="7" style="11" customWidth="1"/>
    <col min="785" max="785" width="13.75" style="11" customWidth="1"/>
    <col min="786" max="1034" width="9" style="11"/>
    <col min="1035" max="1035" width="10.875" style="11" customWidth="1"/>
    <col min="1036" max="1036" width="9" style="11"/>
    <col min="1037" max="1037" width="15.375" style="11" customWidth="1"/>
    <col min="1038" max="1038" width="30.875" style="11" customWidth="1"/>
    <col min="1039" max="1039" width="6.875" style="11" customWidth="1"/>
    <col min="1040" max="1040" width="7" style="11" customWidth="1"/>
    <col min="1041" max="1041" width="13.75" style="11" customWidth="1"/>
    <col min="1042" max="1290" width="9" style="11"/>
    <col min="1291" max="1291" width="10.875" style="11" customWidth="1"/>
    <col min="1292" max="1292" width="9" style="11"/>
    <col min="1293" max="1293" width="15.375" style="11" customWidth="1"/>
    <col min="1294" max="1294" width="30.875" style="11" customWidth="1"/>
    <col min="1295" max="1295" width="6.875" style="11" customWidth="1"/>
    <col min="1296" max="1296" width="7" style="11" customWidth="1"/>
    <col min="1297" max="1297" width="13.75" style="11" customWidth="1"/>
    <col min="1298" max="1546" width="9" style="11"/>
    <col min="1547" max="1547" width="10.875" style="11" customWidth="1"/>
    <col min="1548" max="1548" width="9" style="11"/>
    <col min="1549" max="1549" width="15.375" style="11" customWidth="1"/>
    <col min="1550" max="1550" width="30.875" style="11" customWidth="1"/>
    <col min="1551" max="1551" width="6.875" style="11" customWidth="1"/>
    <col min="1552" max="1552" width="7" style="11" customWidth="1"/>
    <col min="1553" max="1553" width="13.75" style="11" customWidth="1"/>
    <col min="1554" max="1802" width="9" style="11"/>
    <col min="1803" max="1803" width="10.875" style="11" customWidth="1"/>
    <col min="1804" max="1804" width="9" style="11"/>
    <col min="1805" max="1805" width="15.375" style="11" customWidth="1"/>
    <col min="1806" max="1806" width="30.875" style="11" customWidth="1"/>
    <col min="1807" max="1807" width="6.875" style="11" customWidth="1"/>
    <col min="1808" max="1808" width="7" style="11" customWidth="1"/>
    <col min="1809" max="1809" width="13.75" style="11" customWidth="1"/>
    <col min="1810" max="2058" width="9" style="11"/>
    <col min="2059" max="2059" width="10.875" style="11" customWidth="1"/>
    <col min="2060" max="2060" width="9" style="11"/>
    <col min="2061" max="2061" width="15.375" style="11" customWidth="1"/>
    <col min="2062" max="2062" width="30.875" style="11" customWidth="1"/>
    <col min="2063" max="2063" width="6.875" style="11" customWidth="1"/>
    <col min="2064" max="2064" width="7" style="11" customWidth="1"/>
    <col min="2065" max="2065" width="13.75" style="11" customWidth="1"/>
    <col min="2066" max="2314" width="9" style="11"/>
    <col min="2315" max="2315" width="10.875" style="11" customWidth="1"/>
    <col min="2316" max="2316" width="9" style="11"/>
    <col min="2317" max="2317" width="15.375" style="11" customWidth="1"/>
    <col min="2318" max="2318" width="30.875" style="11" customWidth="1"/>
    <col min="2319" max="2319" width="6.875" style="11" customWidth="1"/>
    <col min="2320" max="2320" width="7" style="11" customWidth="1"/>
    <col min="2321" max="2321" width="13.75" style="11" customWidth="1"/>
    <col min="2322" max="2570" width="9" style="11"/>
    <col min="2571" max="2571" width="10.875" style="11" customWidth="1"/>
    <col min="2572" max="2572" width="9" style="11"/>
    <col min="2573" max="2573" width="15.375" style="11" customWidth="1"/>
    <col min="2574" max="2574" width="30.875" style="11" customWidth="1"/>
    <col min="2575" max="2575" width="6.875" style="11" customWidth="1"/>
    <col min="2576" max="2576" width="7" style="11" customWidth="1"/>
    <col min="2577" max="2577" width="13.75" style="11" customWidth="1"/>
    <col min="2578" max="2826" width="9" style="11"/>
    <col min="2827" max="2827" width="10.875" style="11" customWidth="1"/>
    <col min="2828" max="2828" width="9" style="11"/>
    <col min="2829" max="2829" width="15.375" style="11" customWidth="1"/>
    <col min="2830" max="2830" width="30.875" style="11" customWidth="1"/>
    <col min="2831" max="2831" width="6.875" style="11" customWidth="1"/>
    <col min="2832" max="2832" width="7" style="11" customWidth="1"/>
    <col min="2833" max="2833" width="13.75" style="11" customWidth="1"/>
    <col min="2834" max="3082" width="9" style="11"/>
    <col min="3083" max="3083" width="10.875" style="11" customWidth="1"/>
    <col min="3084" max="3084" width="9" style="11"/>
    <col min="3085" max="3085" width="15.375" style="11" customWidth="1"/>
    <col min="3086" max="3086" width="30.875" style="11" customWidth="1"/>
    <col min="3087" max="3087" width="6.875" style="11" customWidth="1"/>
    <col min="3088" max="3088" width="7" style="11" customWidth="1"/>
    <col min="3089" max="3089" width="13.75" style="11" customWidth="1"/>
    <col min="3090" max="3338" width="9" style="11"/>
    <col min="3339" max="3339" width="10.875" style="11" customWidth="1"/>
    <col min="3340" max="3340" width="9" style="11"/>
    <col min="3341" max="3341" width="15.375" style="11" customWidth="1"/>
    <col min="3342" max="3342" width="30.875" style="11" customWidth="1"/>
    <col min="3343" max="3343" width="6.875" style="11" customWidth="1"/>
    <col min="3344" max="3344" width="7" style="11" customWidth="1"/>
    <col min="3345" max="3345" width="13.75" style="11" customWidth="1"/>
    <col min="3346" max="3594" width="9" style="11"/>
    <col min="3595" max="3595" width="10.875" style="11" customWidth="1"/>
    <col min="3596" max="3596" width="9" style="11"/>
    <col min="3597" max="3597" width="15.375" style="11" customWidth="1"/>
    <col min="3598" max="3598" width="30.875" style="11" customWidth="1"/>
    <col min="3599" max="3599" width="6.875" style="11" customWidth="1"/>
    <col min="3600" max="3600" width="7" style="11" customWidth="1"/>
    <col min="3601" max="3601" width="13.75" style="11" customWidth="1"/>
    <col min="3602" max="3850" width="9" style="11"/>
    <col min="3851" max="3851" width="10.875" style="11" customWidth="1"/>
    <col min="3852" max="3852" width="9" style="11"/>
    <col min="3853" max="3853" width="15.375" style="11" customWidth="1"/>
    <col min="3854" max="3854" width="30.875" style="11" customWidth="1"/>
    <col min="3855" max="3855" width="6.875" style="11" customWidth="1"/>
    <col min="3856" max="3856" width="7" style="11" customWidth="1"/>
    <col min="3857" max="3857" width="13.75" style="11" customWidth="1"/>
    <col min="3858" max="4106" width="9" style="11"/>
    <col min="4107" max="4107" width="10.875" style="11" customWidth="1"/>
    <col min="4108" max="4108" width="9" style="11"/>
    <col min="4109" max="4109" width="15.375" style="11" customWidth="1"/>
    <col min="4110" max="4110" width="30.875" style="11" customWidth="1"/>
    <col min="4111" max="4111" width="6.875" style="11" customWidth="1"/>
    <col min="4112" max="4112" width="7" style="11" customWidth="1"/>
    <col min="4113" max="4113" width="13.75" style="11" customWidth="1"/>
    <col min="4114" max="4362" width="9" style="11"/>
    <col min="4363" max="4363" width="10.875" style="11" customWidth="1"/>
    <col min="4364" max="4364" width="9" style="11"/>
    <col min="4365" max="4365" width="15.375" style="11" customWidth="1"/>
    <col min="4366" max="4366" width="30.875" style="11" customWidth="1"/>
    <col min="4367" max="4367" width="6.875" style="11" customWidth="1"/>
    <col min="4368" max="4368" width="7" style="11" customWidth="1"/>
    <col min="4369" max="4369" width="13.75" style="11" customWidth="1"/>
    <col min="4370" max="4618" width="9" style="11"/>
    <col min="4619" max="4619" width="10.875" style="11" customWidth="1"/>
    <col min="4620" max="4620" width="9" style="11"/>
    <col min="4621" max="4621" width="15.375" style="11" customWidth="1"/>
    <col min="4622" max="4622" width="30.875" style="11" customWidth="1"/>
    <col min="4623" max="4623" width="6.875" style="11" customWidth="1"/>
    <col min="4624" max="4624" width="7" style="11" customWidth="1"/>
    <col min="4625" max="4625" width="13.75" style="11" customWidth="1"/>
    <col min="4626" max="4874" width="9" style="11"/>
    <col min="4875" max="4875" width="10.875" style="11" customWidth="1"/>
    <col min="4876" max="4876" width="9" style="11"/>
    <col min="4877" max="4877" width="15.375" style="11" customWidth="1"/>
    <col min="4878" max="4878" width="30.875" style="11" customWidth="1"/>
    <col min="4879" max="4879" width="6.875" style="11" customWidth="1"/>
    <col min="4880" max="4880" width="7" style="11" customWidth="1"/>
    <col min="4881" max="4881" width="13.75" style="11" customWidth="1"/>
    <col min="4882" max="5130" width="9" style="11"/>
    <col min="5131" max="5131" width="10.875" style="11" customWidth="1"/>
    <col min="5132" max="5132" width="9" style="11"/>
    <col min="5133" max="5133" width="15.375" style="11" customWidth="1"/>
    <col min="5134" max="5134" width="30.875" style="11" customWidth="1"/>
    <col min="5135" max="5135" width="6.875" style="11" customWidth="1"/>
    <col min="5136" max="5136" width="7" style="11" customWidth="1"/>
    <col min="5137" max="5137" width="13.75" style="11" customWidth="1"/>
    <col min="5138" max="5386" width="9" style="11"/>
    <col min="5387" max="5387" width="10.875" style="11" customWidth="1"/>
    <col min="5388" max="5388" width="9" style="11"/>
    <col min="5389" max="5389" width="15.375" style="11" customWidth="1"/>
    <col min="5390" max="5390" width="30.875" style="11" customWidth="1"/>
    <col min="5391" max="5391" width="6.875" style="11" customWidth="1"/>
    <col min="5392" max="5392" width="7" style="11" customWidth="1"/>
    <col min="5393" max="5393" width="13.75" style="11" customWidth="1"/>
    <col min="5394" max="5642" width="9" style="11"/>
    <col min="5643" max="5643" width="10.875" style="11" customWidth="1"/>
    <col min="5644" max="5644" width="9" style="11"/>
    <col min="5645" max="5645" width="15.375" style="11" customWidth="1"/>
    <col min="5646" max="5646" width="30.875" style="11" customWidth="1"/>
    <col min="5647" max="5647" width="6.875" style="11" customWidth="1"/>
    <col min="5648" max="5648" width="7" style="11" customWidth="1"/>
    <col min="5649" max="5649" width="13.75" style="11" customWidth="1"/>
    <col min="5650" max="5898" width="9" style="11"/>
    <col min="5899" max="5899" width="10.875" style="11" customWidth="1"/>
    <col min="5900" max="5900" width="9" style="11"/>
    <col min="5901" max="5901" width="15.375" style="11" customWidth="1"/>
    <col min="5902" max="5902" width="30.875" style="11" customWidth="1"/>
    <col min="5903" max="5903" width="6.875" style="11" customWidth="1"/>
    <col min="5904" max="5904" width="7" style="11" customWidth="1"/>
    <col min="5905" max="5905" width="13.75" style="11" customWidth="1"/>
    <col min="5906" max="6154" width="9" style="11"/>
    <col min="6155" max="6155" width="10.875" style="11" customWidth="1"/>
    <col min="6156" max="6156" width="9" style="11"/>
    <col min="6157" max="6157" width="15.375" style="11" customWidth="1"/>
    <col min="6158" max="6158" width="30.875" style="11" customWidth="1"/>
    <col min="6159" max="6159" width="6.875" style="11" customWidth="1"/>
    <col min="6160" max="6160" width="7" style="11" customWidth="1"/>
    <col min="6161" max="6161" width="13.75" style="11" customWidth="1"/>
    <col min="6162" max="6410" width="9" style="11"/>
    <col min="6411" max="6411" width="10.875" style="11" customWidth="1"/>
    <col min="6412" max="6412" width="9" style="11"/>
    <col min="6413" max="6413" width="15.375" style="11" customWidth="1"/>
    <col min="6414" max="6414" width="30.875" style="11" customWidth="1"/>
    <col min="6415" max="6415" width="6.875" style="11" customWidth="1"/>
    <col min="6416" max="6416" width="7" style="11" customWidth="1"/>
    <col min="6417" max="6417" width="13.75" style="11" customWidth="1"/>
    <col min="6418" max="6666" width="9" style="11"/>
    <col min="6667" max="6667" width="10.875" style="11" customWidth="1"/>
    <col min="6668" max="6668" width="9" style="11"/>
    <col min="6669" max="6669" width="15.375" style="11" customWidth="1"/>
    <col min="6670" max="6670" width="30.875" style="11" customWidth="1"/>
    <col min="6671" max="6671" width="6.875" style="11" customWidth="1"/>
    <col min="6672" max="6672" width="7" style="11" customWidth="1"/>
    <col min="6673" max="6673" width="13.75" style="11" customWidth="1"/>
    <col min="6674" max="6922" width="9" style="11"/>
    <col min="6923" max="6923" width="10.875" style="11" customWidth="1"/>
    <col min="6924" max="6924" width="9" style="11"/>
    <col min="6925" max="6925" width="15.375" style="11" customWidth="1"/>
    <col min="6926" max="6926" width="30.875" style="11" customWidth="1"/>
    <col min="6927" max="6927" width="6.875" style="11" customWidth="1"/>
    <col min="6928" max="6928" width="7" style="11" customWidth="1"/>
    <col min="6929" max="6929" width="13.75" style="11" customWidth="1"/>
    <col min="6930" max="7178" width="9" style="11"/>
    <col min="7179" max="7179" width="10.875" style="11" customWidth="1"/>
    <col min="7180" max="7180" width="9" style="11"/>
    <col min="7181" max="7181" width="15.375" style="11" customWidth="1"/>
    <col min="7182" max="7182" width="30.875" style="11" customWidth="1"/>
    <col min="7183" max="7183" width="6.875" style="11" customWidth="1"/>
    <col min="7184" max="7184" width="7" style="11" customWidth="1"/>
    <col min="7185" max="7185" width="13.75" style="11" customWidth="1"/>
    <col min="7186" max="7434" width="9" style="11"/>
    <col min="7435" max="7435" width="10.875" style="11" customWidth="1"/>
    <col min="7436" max="7436" width="9" style="11"/>
    <col min="7437" max="7437" width="15.375" style="11" customWidth="1"/>
    <col min="7438" max="7438" width="30.875" style="11" customWidth="1"/>
    <col min="7439" max="7439" width="6.875" style="11" customWidth="1"/>
    <col min="7440" max="7440" width="7" style="11" customWidth="1"/>
    <col min="7441" max="7441" width="13.75" style="11" customWidth="1"/>
    <col min="7442" max="7690" width="9" style="11"/>
    <col min="7691" max="7691" width="10.875" style="11" customWidth="1"/>
    <col min="7692" max="7692" width="9" style="11"/>
    <col min="7693" max="7693" width="15.375" style="11" customWidth="1"/>
    <col min="7694" max="7694" width="30.875" style="11" customWidth="1"/>
    <col min="7695" max="7695" width="6.875" style="11" customWidth="1"/>
    <col min="7696" max="7696" width="7" style="11" customWidth="1"/>
    <col min="7697" max="7697" width="13.75" style="11" customWidth="1"/>
    <col min="7698" max="7946" width="9" style="11"/>
    <col min="7947" max="7947" width="10.875" style="11" customWidth="1"/>
    <col min="7948" max="7948" width="9" style="11"/>
    <col min="7949" max="7949" width="15.375" style="11" customWidth="1"/>
    <col min="7950" max="7950" width="30.875" style="11" customWidth="1"/>
    <col min="7951" max="7951" width="6.875" style="11" customWidth="1"/>
    <col min="7952" max="7952" width="7" style="11" customWidth="1"/>
    <col min="7953" max="7953" width="13.75" style="11" customWidth="1"/>
    <col min="7954" max="8202" width="9" style="11"/>
    <col min="8203" max="8203" width="10.875" style="11" customWidth="1"/>
    <col min="8204" max="8204" width="9" style="11"/>
    <col min="8205" max="8205" width="15.375" style="11" customWidth="1"/>
    <col min="8206" max="8206" width="30.875" style="11" customWidth="1"/>
    <col min="8207" max="8207" width="6.875" style="11" customWidth="1"/>
    <col min="8208" max="8208" width="7" style="11" customWidth="1"/>
    <col min="8209" max="8209" width="13.75" style="11" customWidth="1"/>
    <col min="8210" max="8458" width="9" style="11"/>
    <col min="8459" max="8459" width="10.875" style="11" customWidth="1"/>
    <col min="8460" max="8460" width="9" style="11"/>
    <col min="8461" max="8461" width="15.375" style="11" customWidth="1"/>
    <col min="8462" max="8462" width="30.875" style="11" customWidth="1"/>
    <col min="8463" max="8463" width="6.875" style="11" customWidth="1"/>
    <col min="8464" max="8464" width="7" style="11" customWidth="1"/>
    <col min="8465" max="8465" width="13.75" style="11" customWidth="1"/>
    <col min="8466" max="8714" width="9" style="11"/>
    <col min="8715" max="8715" width="10.875" style="11" customWidth="1"/>
    <col min="8716" max="8716" width="9" style="11"/>
    <col min="8717" max="8717" width="15.375" style="11" customWidth="1"/>
    <col min="8718" max="8718" width="30.875" style="11" customWidth="1"/>
    <col min="8719" max="8719" width="6.875" style="11" customWidth="1"/>
    <col min="8720" max="8720" width="7" style="11" customWidth="1"/>
    <col min="8721" max="8721" width="13.75" style="11" customWidth="1"/>
    <col min="8722" max="8970" width="9" style="11"/>
    <col min="8971" max="8971" width="10.875" style="11" customWidth="1"/>
    <col min="8972" max="8972" width="9" style="11"/>
    <col min="8973" max="8973" width="15.375" style="11" customWidth="1"/>
    <col min="8974" max="8974" width="30.875" style="11" customWidth="1"/>
    <col min="8975" max="8975" width="6.875" style="11" customWidth="1"/>
    <col min="8976" max="8976" width="7" style="11" customWidth="1"/>
    <col min="8977" max="8977" width="13.75" style="11" customWidth="1"/>
    <col min="8978" max="9226" width="9" style="11"/>
    <col min="9227" max="9227" width="10.875" style="11" customWidth="1"/>
    <col min="9228" max="9228" width="9" style="11"/>
    <col min="9229" max="9229" width="15.375" style="11" customWidth="1"/>
    <col min="9230" max="9230" width="30.875" style="11" customWidth="1"/>
    <col min="9231" max="9231" width="6.875" style="11" customWidth="1"/>
    <col min="9232" max="9232" width="7" style="11" customWidth="1"/>
    <col min="9233" max="9233" width="13.75" style="11" customWidth="1"/>
    <col min="9234" max="9482" width="9" style="11"/>
    <col min="9483" max="9483" width="10.875" style="11" customWidth="1"/>
    <col min="9484" max="9484" width="9" style="11"/>
    <col min="9485" max="9485" width="15.375" style="11" customWidth="1"/>
    <col min="9486" max="9486" width="30.875" style="11" customWidth="1"/>
    <col min="9487" max="9487" width="6.875" style="11" customWidth="1"/>
    <col min="9488" max="9488" width="7" style="11" customWidth="1"/>
    <col min="9489" max="9489" width="13.75" style="11" customWidth="1"/>
    <col min="9490" max="9738" width="9" style="11"/>
    <col min="9739" max="9739" width="10.875" style="11" customWidth="1"/>
    <col min="9740" max="9740" width="9" style="11"/>
    <col min="9741" max="9741" width="15.375" style="11" customWidth="1"/>
    <col min="9742" max="9742" width="30.875" style="11" customWidth="1"/>
    <col min="9743" max="9743" width="6.875" style="11" customWidth="1"/>
    <col min="9744" max="9744" width="7" style="11" customWidth="1"/>
    <col min="9745" max="9745" width="13.75" style="11" customWidth="1"/>
    <col min="9746" max="9994" width="9" style="11"/>
    <col min="9995" max="9995" width="10.875" style="11" customWidth="1"/>
    <col min="9996" max="9996" width="9" style="11"/>
    <col min="9997" max="9997" width="15.375" style="11" customWidth="1"/>
    <col min="9998" max="9998" width="30.875" style="11" customWidth="1"/>
    <col min="9999" max="9999" width="6.875" style="11" customWidth="1"/>
    <col min="10000" max="10000" width="7" style="11" customWidth="1"/>
    <col min="10001" max="10001" width="13.75" style="11" customWidth="1"/>
    <col min="10002" max="10250" width="9" style="11"/>
    <col min="10251" max="10251" width="10.875" style="11" customWidth="1"/>
    <col min="10252" max="10252" width="9" style="11"/>
    <col min="10253" max="10253" width="15.375" style="11" customWidth="1"/>
    <col min="10254" max="10254" width="30.875" style="11" customWidth="1"/>
    <col min="10255" max="10255" width="6.875" style="11" customWidth="1"/>
    <col min="10256" max="10256" width="7" style="11" customWidth="1"/>
    <col min="10257" max="10257" width="13.75" style="11" customWidth="1"/>
    <col min="10258" max="10506" width="9" style="11"/>
    <col min="10507" max="10507" width="10.875" style="11" customWidth="1"/>
    <col min="10508" max="10508" width="9" style="11"/>
    <col min="10509" max="10509" width="15.375" style="11" customWidth="1"/>
    <col min="10510" max="10510" width="30.875" style="11" customWidth="1"/>
    <col min="10511" max="10511" width="6.875" style="11" customWidth="1"/>
    <col min="10512" max="10512" width="7" style="11" customWidth="1"/>
    <col min="10513" max="10513" width="13.75" style="11" customWidth="1"/>
    <col min="10514" max="10762" width="9" style="11"/>
    <col min="10763" max="10763" width="10.875" style="11" customWidth="1"/>
    <col min="10764" max="10764" width="9" style="11"/>
    <col min="10765" max="10765" width="15.375" style="11" customWidth="1"/>
    <col min="10766" max="10766" width="30.875" style="11" customWidth="1"/>
    <col min="10767" max="10767" width="6.875" style="11" customWidth="1"/>
    <col min="10768" max="10768" width="7" style="11" customWidth="1"/>
    <col min="10769" max="10769" width="13.75" style="11" customWidth="1"/>
    <col min="10770" max="11018" width="9" style="11"/>
    <col min="11019" max="11019" width="10.875" style="11" customWidth="1"/>
    <col min="11020" max="11020" width="9" style="11"/>
    <col min="11021" max="11021" width="15.375" style="11" customWidth="1"/>
    <col min="11022" max="11022" width="30.875" style="11" customWidth="1"/>
    <col min="11023" max="11023" width="6.875" style="11" customWidth="1"/>
    <col min="11024" max="11024" width="7" style="11" customWidth="1"/>
    <col min="11025" max="11025" width="13.75" style="11" customWidth="1"/>
    <col min="11026" max="11274" width="9" style="11"/>
    <col min="11275" max="11275" width="10.875" style="11" customWidth="1"/>
    <col min="11276" max="11276" width="9" style="11"/>
    <col min="11277" max="11277" width="15.375" style="11" customWidth="1"/>
    <col min="11278" max="11278" width="30.875" style="11" customWidth="1"/>
    <col min="11279" max="11279" width="6.875" style="11" customWidth="1"/>
    <col min="11280" max="11280" width="7" style="11" customWidth="1"/>
    <col min="11281" max="11281" width="13.75" style="11" customWidth="1"/>
    <col min="11282" max="11530" width="9" style="11"/>
    <col min="11531" max="11531" width="10.875" style="11" customWidth="1"/>
    <col min="11532" max="11532" width="9" style="11"/>
    <col min="11533" max="11533" width="15.375" style="11" customWidth="1"/>
    <col min="11534" max="11534" width="30.875" style="11" customWidth="1"/>
    <col min="11535" max="11535" width="6.875" style="11" customWidth="1"/>
    <col min="11536" max="11536" width="7" style="11" customWidth="1"/>
    <col min="11537" max="11537" width="13.75" style="11" customWidth="1"/>
    <col min="11538" max="11786" width="9" style="11"/>
    <col min="11787" max="11787" width="10.875" style="11" customWidth="1"/>
    <col min="11788" max="11788" width="9" style="11"/>
    <col min="11789" max="11789" width="15.375" style="11" customWidth="1"/>
    <col min="11790" max="11790" width="30.875" style="11" customWidth="1"/>
    <col min="11791" max="11791" width="6.875" style="11" customWidth="1"/>
    <col min="11792" max="11792" width="7" style="11" customWidth="1"/>
    <col min="11793" max="11793" width="13.75" style="11" customWidth="1"/>
    <col min="11794" max="12042" width="9" style="11"/>
    <col min="12043" max="12043" width="10.875" style="11" customWidth="1"/>
    <col min="12044" max="12044" width="9" style="11"/>
    <col min="12045" max="12045" width="15.375" style="11" customWidth="1"/>
    <col min="12046" max="12046" width="30.875" style="11" customWidth="1"/>
    <col min="12047" max="12047" width="6.875" style="11" customWidth="1"/>
    <col min="12048" max="12048" width="7" style="11" customWidth="1"/>
    <col min="12049" max="12049" width="13.75" style="11" customWidth="1"/>
    <col min="12050" max="12298" width="9" style="11"/>
    <col min="12299" max="12299" width="10.875" style="11" customWidth="1"/>
    <col min="12300" max="12300" width="9" style="11"/>
    <col min="12301" max="12301" width="15.375" style="11" customWidth="1"/>
    <col min="12302" max="12302" width="30.875" style="11" customWidth="1"/>
    <col min="12303" max="12303" width="6.875" style="11" customWidth="1"/>
    <col min="12304" max="12304" width="7" style="11" customWidth="1"/>
    <col min="12305" max="12305" width="13.75" style="11" customWidth="1"/>
    <col min="12306" max="12554" width="9" style="11"/>
    <col min="12555" max="12555" width="10.875" style="11" customWidth="1"/>
    <col min="12556" max="12556" width="9" style="11"/>
    <col min="12557" max="12557" width="15.375" style="11" customWidth="1"/>
    <col min="12558" max="12558" width="30.875" style="11" customWidth="1"/>
    <col min="12559" max="12559" width="6.875" style="11" customWidth="1"/>
    <col min="12560" max="12560" width="7" style="11" customWidth="1"/>
    <col min="12561" max="12561" width="13.75" style="11" customWidth="1"/>
    <col min="12562" max="12810" width="9" style="11"/>
    <col min="12811" max="12811" width="10.875" style="11" customWidth="1"/>
    <col min="12812" max="12812" width="9" style="11"/>
    <col min="12813" max="12813" width="15.375" style="11" customWidth="1"/>
    <col min="12814" max="12814" width="30.875" style="11" customWidth="1"/>
    <col min="12815" max="12815" width="6.875" style="11" customWidth="1"/>
    <col min="12816" max="12816" width="7" style="11" customWidth="1"/>
    <col min="12817" max="12817" width="13.75" style="11" customWidth="1"/>
    <col min="12818" max="13066" width="9" style="11"/>
    <col min="13067" max="13067" width="10.875" style="11" customWidth="1"/>
    <col min="13068" max="13068" width="9" style="11"/>
    <col min="13069" max="13069" width="15.375" style="11" customWidth="1"/>
    <col min="13070" max="13070" width="30.875" style="11" customWidth="1"/>
    <col min="13071" max="13071" width="6.875" style="11" customWidth="1"/>
    <col min="13072" max="13072" width="7" style="11" customWidth="1"/>
    <col min="13073" max="13073" width="13.75" style="11" customWidth="1"/>
    <col min="13074" max="13322" width="9" style="11"/>
    <col min="13323" max="13323" width="10.875" style="11" customWidth="1"/>
    <col min="13324" max="13324" width="9" style="11"/>
    <col min="13325" max="13325" width="15.375" style="11" customWidth="1"/>
    <col min="13326" max="13326" width="30.875" style="11" customWidth="1"/>
    <col min="13327" max="13327" width="6.875" style="11" customWidth="1"/>
    <col min="13328" max="13328" width="7" style="11" customWidth="1"/>
    <col min="13329" max="13329" width="13.75" style="11" customWidth="1"/>
    <col min="13330" max="13578" width="9" style="11"/>
    <col min="13579" max="13579" width="10.875" style="11" customWidth="1"/>
    <col min="13580" max="13580" width="9" style="11"/>
    <col min="13581" max="13581" width="15.375" style="11" customWidth="1"/>
    <col min="13582" max="13582" width="30.875" style="11" customWidth="1"/>
    <col min="13583" max="13583" width="6.875" style="11" customWidth="1"/>
    <col min="13584" max="13584" width="7" style="11" customWidth="1"/>
    <col min="13585" max="13585" width="13.75" style="11" customWidth="1"/>
    <col min="13586" max="13834" width="9" style="11"/>
    <col min="13835" max="13835" width="10.875" style="11" customWidth="1"/>
    <col min="13836" max="13836" width="9" style="11"/>
    <col min="13837" max="13837" width="15.375" style="11" customWidth="1"/>
    <col min="13838" max="13838" width="30.875" style="11" customWidth="1"/>
    <col min="13839" max="13839" width="6.875" style="11" customWidth="1"/>
    <col min="13840" max="13840" width="7" style="11" customWidth="1"/>
    <col min="13841" max="13841" width="13.75" style="11" customWidth="1"/>
    <col min="13842" max="14090" width="9" style="11"/>
    <col min="14091" max="14091" width="10.875" style="11" customWidth="1"/>
    <col min="14092" max="14092" width="9" style="11"/>
    <col min="14093" max="14093" width="15.375" style="11" customWidth="1"/>
    <col min="14094" max="14094" width="30.875" style="11" customWidth="1"/>
    <col min="14095" max="14095" width="6.875" style="11" customWidth="1"/>
    <col min="14096" max="14096" width="7" style="11" customWidth="1"/>
    <col min="14097" max="14097" width="13.75" style="11" customWidth="1"/>
    <col min="14098" max="14346" width="9" style="11"/>
    <col min="14347" max="14347" width="10.875" style="11" customWidth="1"/>
    <col min="14348" max="14348" width="9" style="11"/>
    <col min="14349" max="14349" width="15.375" style="11" customWidth="1"/>
    <col min="14350" max="14350" width="30.875" style="11" customWidth="1"/>
    <col min="14351" max="14351" width="6.875" style="11" customWidth="1"/>
    <col min="14352" max="14352" width="7" style="11" customWidth="1"/>
    <col min="14353" max="14353" width="13.75" style="11" customWidth="1"/>
    <col min="14354" max="14602" width="9" style="11"/>
    <col min="14603" max="14603" width="10.875" style="11" customWidth="1"/>
    <col min="14604" max="14604" width="9" style="11"/>
    <col min="14605" max="14605" width="15.375" style="11" customWidth="1"/>
    <col min="14606" max="14606" width="30.875" style="11" customWidth="1"/>
    <col min="14607" max="14607" width="6.875" style="11" customWidth="1"/>
    <col min="14608" max="14608" width="7" style="11" customWidth="1"/>
    <col min="14609" max="14609" width="13.75" style="11" customWidth="1"/>
    <col min="14610" max="14858" width="9" style="11"/>
    <col min="14859" max="14859" width="10.875" style="11" customWidth="1"/>
    <col min="14860" max="14860" width="9" style="11"/>
    <col min="14861" max="14861" width="15.375" style="11" customWidth="1"/>
    <col min="14862" max="14862" width="30.875" style="11" customWidth="1"/>
    <col min="14863" max="14863" width="6.875" style="11" customWidth="1"/>
    <col min="14864" max="14864" width="7" style="11" customWidth="1"/>
    <col min="14865" max="14865" width="13.75" style="11" customWidth="1"/>
    <col min="14866" max="15114" width="9" style="11"/>
    <col min="15115" max="15115" width="10.875" style="11" customWidth="1"/>
    <col min="15116" max="15116" width="9" style="11"/>
    <col min="15117" max="15117" width="15.375" style="11" customWidth="1"/>
    <col min="15118" max="15118" width="30.875" style="11" customWidth="1"/>
    <col min="15119" max="15119" width="6.875" style="11" customWidth="1"/>
    <col min="15120" max="15120" width="7" style="11" customWidth="1"/>
    <col min="15121" max="15121" width="13.75" style="11" customWidth="1"/>
    <col min="15122" max="15370" width="9" style="11"/>
    <col min="15371" max="15371" width="10.875" style="11" customWidth="1"/>
    <col min="15372" max="15372" width="9" style="11"/>
    <col min="15373" max="15373" width="15.375" style="11" customWidth="1"/>
    <col min="15374" max="15374" width="30.875" style="11" customWidth="1"/>
    <col min="15375" max="15375" width="6.875" style="11" customWidth="1"/>
    <col min="15376" max="15376" width="7" style="11" customWidth="1"/>
    <col min="15377" max="15377" width="13.75" style="11" customWidth="1"/>
    <col min="15378" max="15626" width="9" style="11"/>
    <col min="15627" max="15627" width="10.875" style="11" customWidth="1"/>
    <col min="15628" max="15628" width="9" style="11"/>
    <col min="15629" max="15629" width="15.375" style="11" customWidth="1"/>
    <col min="15630" max="15630" width="30.875" style="11" customWidth="1"/>
    <col min="15631" max="15631" width="6.875" style="11" customWidth="1"/>
    <col min="15632" max="15632" width="7" style="11" customWidth="1"/>
    <col min="15633" max="15633" width="13.75" style="11" customWidth="1"/>
    <col min="15634" max="15882" width="9" style="11"/>
    <col min="15883" max="15883" width="10.875" style="11" customWidth="1"/>
    <col min="15884" max="15884" width="9" style="11"/>
    <col min="15885" max="15885" width="15.375" style="11" customWidth="1"/>
    <col min="15886" max="15886" width="30.875" style="11" customWidth="1"/>
    <col min="15887" max="15887" width="6.875" style="11" customWidth="1"/>
    <col min="15888" max="15888" width="7" style="11" customWidth="1"/>
    <col min="15889" max="15889" width="13.75" style="11" customWidth="1"/>
    <col min="15890" max="16138" width="9" style="11"/>
    <col min="16139" max="16139" width="10.875" style="11" customWidth="1"/>
    <col min="16140" max="16140" width="9" style="11"/>
    <col min="16141" max="16141" width="15.375" style="11" customWidth="1"/>
    <col min="16142" max="16142" width="30.875" style="11" customWidth="1"/>
    <col min="16143" max="16143" width="6.875" style="11" customWidth="1"/>
    <col min="16144" max="16144" width="7" style="11" customWidth="1"/>
    <col min="16145" max="16145" width="13.75" style="11" customWidth="1"/>
    <col min="16146" max="16384" width="9" style="11"/>
  </cols>
  <sheetData>
    <row r="1" spans="2:19" s="5" customFormat="1" ht="24" x14ac:dyDescent="0.55000000000000004">
      <c r="B1" s="207" t="s">
        <v>258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spans="2:19" s="45" customFormat="1" ht="16.5" customHeight="1" x14ac:dyDescent="0.55000000000000004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2:19" s="45" customFormat="1" ht="24" thickBot="1" x14ac:dyDescent="0.6">
      <c r="B3" s="131" t="s">
        <v>236</v>
      </c>
      <c r="Q3" s="132"/>
    </row>
    <row r="4" spans="2:19" s="45" customFormat="1" ht="24" thickTop="1" x14ac:dyDescent="0.55000000000000004">
      <c r="B4" s="196" t="s">
        <v>0</v>
      </c>
      <c r="C4" s="197"/>
      <c r="D4" s="197"/>
      <c r="E4" s="198"/>
      <c r="F4" s="208" t="s">
        <v>214</v>
      </c>
      <c r="G4" s="209"/>
      <c r="H4" s="208" t="s">
        <v>214</v>
      </c>
      <c r="I4" s="209"/>
      <c r="J4" s="208" t="s">
        <v>214</v>
      </c>
      <c r="K4" s="209"/>
      <c r="L4" s="208" t="s">
        <v>214</v>
      </c>
      <c r="M4" s="209"/>
      <c r="N4" s="208" t="s">
        <v>215</v>
      </c>
      <c r="O4" s="209"/>
      <c r="P4" s="208" t="s">
        <v>215</v>
      </c>
      <c r="Q4" s="209"/>
    </row>
    <row r="5" spans="2:19" s="45" customFormat="1" x14ac:dyDescent="0.55000000000000004">
      <c r="B5" s="199"/>
      <c r="C5" s="200"/>
      <c r="D5" s="200"/>
      <c r="E5" s="201"/>
      <c r="F5" s="205" t="s">
        <v>216</v>
      </c>
      <c r="G5" s="206"/>
      <c r="H5" s="205" t="s">
        <v>217</v>
      </c>
      <c r="I5" s="206"/>
      <c r="J5" s="205" t="s">
        <v>218</v>
      </c>
      <c r="K5" s="206"/>
      <c r="L5" s="205" t="s">
        <v>219</v>
      </c>
      <c r="M5" s="206"/>
      <c r="N5" s="205" t="s">
        <v>218</v>
      </c>
      <c r="O5" s="206"/>
      <c r="P5" s="205" t="s">
        <v>219</v>
      </c>
      <c r="Q5" s="206"/>
    </row>
    <row r="6" spans="2:19" s="45" customFormat="1" ht="24" thickBot="1" x14ac:dyDescent="0.6">
      <c r="B6" s="202"/>
      <c r="C6" s="203"/>
      <c r="D6" s="203"/>
      <c r="E6" s="204"/>
      <c r="F6" s="133"/>
      <c r="G6" s="127" t="s">
        <v>31</v>
      </c>
      <c r="H6" s="133"/>
      <c r="I6" s="127" t="s">
        <v>31</v>
      </c>
      <c r="J6" s="133"/>
      <c r="K6" s="127" t="s">
        <v>31</v>
      </c>
      <c r="L6" s="133"/>
      <c r="M6" s="127" t="s">
        <v>31</v>
      </c>
      <c r="N6" s="133"/>
      <c r="O6" s="127" t="s">
        <v>31</v>
      </c>
      <c r="P6" s="134"/>
      <c r="Q6" s="127" t="s">
        <v>31</v>
      </c>
    </row>
    <row r="7" spans="2:19" s="45" customFormat="1" ht="24" thickTop="1" x14ac:dyDescent="0.55000000000000004">
      <c r="B7" s="181" t="s">
        <v>220</v>
      </c>
      <c r="C7" s="182"/>
      <c r="D7" s="182"/>
      <c r="E7" s="183"/>
      <c r="F7" s="135">
        <f>Sheet2!J4</f>
        <v>5</v>
      </c>
      <c r="G7" s="136">
        <v>0</v>
      </c>
      <c r="H7" s="135">
        <f>Sheet3!J9</f>
        <v>4.5714285714285712</v>
      </c>
      <c r="I7" s="136">
        <f>Sheet3!J10</f>
        <v>0.53452248382485001</v>
      </c>
      <c r="J7" s="136">
        <f>Sheet4!J6</f>
        <v>4.75</v>
      </c>
      <c r="K7" s="136">
        <f>Sheet4!J7</f>
        <v>0.5</v>
      </c>
      <c r="L7" s="136">
        <f>Sheet5!J3</f>
        <v>4</v>
      </c>
      <c r="M7" s="136">
        <v>0</v>
      </c>
      <c r="N7" s="136">
        <f>Sheet6!J17</f>
        <v>4.4666666666666668</v>
      </c>
      <c r="O7" s="136">
        <f>Sheet6!J18</f>
        <v>0.74322335295720721</v>
      </c>
      <c r="P7" s="136">
        <f>Sheet7!J6</f>
        <v>4.75</v>
      </c>
      <c r="Q7" s="46">
        <f>Sheet7!J7</f>
        <v>0.5</v>
      </c>
    </row>
    <row r="8" spans="2:19" s="45" customFormat="1" x14ac:dyDescent="0.55000000000000004">
      <c r="B8" s="181" t="s">
        <v>221</v>
      </c>
      <c r="C8" s="182"/>
      <c r="D8" s="182"/>
      <c r="E8" s="183"/>
      <c r="F8" s="46">
        <v>5</v>
      </c>
      <c r="G8" s="136">
        <v>0</v>
      </c>
      <c r="H8" s="46">
        <f>Sheet3!K9</f>
        <v>4.1428571428571432</v>
      </c>
      <c r="I8" s="136">
        <f>Sheet3!K10</f>
        <v>0.6900655593423547</v>
      </c>
      <c r="J8" s="136">
        <f>Sheet4!K6</f>
        <v>4.75</v>
      </c>
      <c r="K8" s="136">
        <f>Sheet4!K7</f>
        <v>0.5</v>
      </c>
      <c r="L8" s="136">
        <f>Sheet5!K3</f>
        <v>3</v>
      </c>
      <c r="M8" s="136">
        <v>0</v>
      </c>
      <c r="N8" s="136">
        <f>Sheet6!K17</f>
        <v>4.4000000000000004</v>
      </c>
      <c r="O8" s="136">
        <f>Sheet6!K18</f>
        <v>0.6324555320336771</v>
      </c>
      <c r="P8" s="136">
        <f>Sheet7!K6</f>
        <v>4.75</v>
      </c>
      <c r="Q8" s="46">
        <f>Sheet7!K7</f>
        <v>0.5</v>
      </c>
    </row>
    <row r="9" spans="2:19" s="45" customFormat="1" x14ac:dyDescent="0.55000000000000004">
      <c r="B9" s="176" t="s">
        <v>222</v>
      </c>
      <c r="C9" s="176"/>
      <c r="D9" s="176"/>
      <c r="E9" s="176"/>
      <c r="F9" s="137">
        <v>5</v>
      </c>
      <c r="G9" s="137">
        <v>0</v>
      </c>
      <c r="H9" s="137">
        <f>Sheet3!L9</f>
        <v>4.2857142857142856</v>
      </c>
      <c r="I9" s="137">
        <f>Sheet3!L10</f>
        <v>0.48795003647426449</v>
      </c>
      <c r="J9" s="137">
        <f>Sheet4!L6</f>
        <v>5</v>
      </c>
      <c r="K9" s="137">
        <f>Sheet4!L7</f>
        <v>0</v>
      </c>
      <c r="L9" s="137">
        <f>Sheet5!L3</f>
        <v>3</v>
      </c>
      <c r="M9" s="136">
        <v>0</v>
      </c>
      <c r="N9" s="137">
        <f>Sheet6!L17</f>
        <v>4.4666666666666668</v>
      </c>
      <c r="O9" s="137">
        <f>Sheet6!L18</f>
        <v>0.6399404734221853</v>
      </c>
      <c r="P9" s="137">
        <f>Sheet7!L6</f>
        <v>4.75</v>
      </c>
      <c r="Q9" s="47">
        <f>Sheet7!L7</f>
        <v>0.5</v>
      </c>
    </row>
    <row r="10" spans="2:19" s="45" customFormat="1" x14ac:dyDescent="0.55000000000000004">
      <c r="B10" s="177" t="s">
        <v>223</v>
      </c>
      <c r="C10" s="178"/>
      <c r="D10" s="178"/>
      <c r="E10" s="179"/>
      <c r="F10" s="138">
        <v>5</v>
      </c>
      <c r="G10" s="138">
        <v>0</v>
      </c>
      <c r="H10" s="138">
        <f>Sheet3!L11</f>
        <v>4.333333333333333</v>
      </c>
      <c r="I10" s="138">
        <f>Sheet3!L12</f>
        <v>0.57735026918962662</v>
      </c>
      <c r="J10" s="138">
        <f>Sheet4!L8</f>
        <v>4.833333333333333</v>
      </c>
      <c r="K10" s="138">
        <f>Sheet4!L9</f>
        <v>0.38924947208076155</v>
      </c>
      <c r="L10" s="138">
        <f>Sheet5!L5</f>
        <v>3.3333333333333335</v>
      </c>
      <c r="M10" s="138">
        <f>Sheet5!L6</f>
        <v>0.57735026918962473</v>
      </c>
      <c r="N10" s="138">
        <f>Sheet6!L19</f>
        <v>4.4444444444444446</v>
      </c>
      <c r="O10" s="138">
        <f>Sheet6!L20</f>
        <v>0.65904736881610704</v>
      </c>
      <c r="P10" s="138">
        <f>Sheet7!L8</f>
        <v>4.75</v>
      </c>
      <c r="Q10" s="49">
        <f>Sheet7!L9</f>
        <v>0.45226701686664544</v>
      </c>
      <c r="S10" s="51"/>
    </row>
    <row r="11" spans="2:19" s="52" customFormat="1" ht="18.75" customHeight="1" x14ac:dyDescent="0.55000000000000004"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7"/>
    </row>
    <row r="12" spans="2:19" s="1" customFormat="1" ht="24" x14ac:dyDescent="0.55000000000000004">
      <c r="B12" s="28"/>
      <c r="C12" s="180" t="s">
        <v>286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2:19" s="1" customFormat="1" ht="24" x14ac:dyDescent="0.55000000000000004">
      <c r="B13" s="174" t="s">
        <v>255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</row>
    <row r="14" spans="2:19" s="1" customFormat="1" ht="24" x14ac:dyDescent="0.55000000000000004">
      <c r="B14" s="158" t="s">
        <v>315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</row>
    <row r="15" spans="2:19" s="1" customFormat="1" ht="24" x14ac:dyDescent="0.55000000000000004">
      <c r="B15" s="128" t="s">
        <v>288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2:19" s="1" customFormat="1" ht="24" x14ac:dyDescent="0.55000000000000004">
      <c r="B16" s="128" t="s">
        <v>287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2:17" s="1" customFormat="1" ht="24" x14ac:dyDescent="0.55000000000000004">
      <c r="B17" s="158" t="s">
        <v>316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2:17" s="1" customFormat="1" ht="24" x14ac:dyDescent="0.55000000000000004">
      <c r="B18" s="128" t="s">
        <v>289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2:17" s="1" customFormat="1" ht="24" x14ac:dyDescent="0.55000000000000004">
      <c r="B19" s="158" t="s">
        <v>290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</row>
    <row r="20" spans="2:17" s="1" customFormat="1" ht="24" x14ac:dyDescent="0.55000000000000004">
      <c r="B20" s="128" t="s">
        <v>256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2:17" s="1" customFormat="1" ht="24" x14ac:dyDescent="0.55000000000000004">
      <c r="B21" s="128" t="s">
        <v>292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2:17" s="1" customFormat="1" ht="24" x14ac:dyDescent="0.55000000000000004">
      <c r="B22" s="128" t="s">
        <v>293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2:17" s="1" customFormat="1" ht="24" x14ac:dyDescent="0.55000000000000004">
      <c r="B23" s="128" t="s">
        <v>291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2:17" s="1" customFormat="1" ht="24" x14ac:dyDescent="0.55000000000000004">
      <c r="B24" s="128" t="s">
        <v>294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2:17" s="1" customFormat="1" ht="24" x14ac:dyDescent="0.55000000000000004">
      <c r="B25" s="128"/>
      <c r="C25" s="129"/>
      <c r="D25" s="129"/>
      <c r="E25" s="129"/>
      <c r="F25" s="129"/>
      <c r="G25" s="129"/>
      <c r="H25" s="129"/>
      <c r="I25" s="129"/>
      <c r="J25" s="129" t="s">
        <v>257</v>
      </c>
      <c r="K25" s="129"/>
      <c r="L25" s="129"/>
      <c r="M25" s="129"/>
      <c r="N25" s="129"/>
      <c r="O25" s="129"/>
      <c r="P25" s="129"/>
      <c r="Q25" s="129"/>
    </row>
    <row r="26" spans="2:17" s="1" customFormat="1" ht="24" x14ac:dyDescent="0.55000000000000004">
      <c r="B26" s="128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2:17" s="1" customFormat="1" ht="24" x14ac:dyDescent="0.55000000000000004">
      <c r="B27" s="128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2:17" s="1" customFormat="1" ht="24" x14ac:dyDescent="0.55000000000000004"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</row>
    <row r="29" spans="2:17" s="1" customFormat="1" ht="24" x14ac:dyDescent="0.55000000000000004"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</row>
    <row r="30" spans="2:17" s="52" customFormat="1" ht="19.5" customHeight="1" x14ac:dyDescent="0.55000000000000004">
      <c r="B30" s="207" t="s">
        <v>235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</row>
    <row r="31" spans="2:17" s="52" customFormat="1" ht="24" x14ac:dyDescent="0.55000000000000004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2:17" s="45" customFormat="1" ht="24" thickBot="1" x14ac:dyDescent="0.6">
      <c r="B32" s="131" t="s">
        <v>237</v>
      </c>
      <c r="Q32" s="132"/>
    </row>
    <row r="33" spans="2:19" s="45" customFormat="1" ht="24" thickTop="1" x14ac:dyDescent="0.55000000000000004">
      <c r="B33" s="196" t="s">
        <v>0</v>
      </c>
      <c r="C33" s="197"/>
      <c r="D33" s="197"/>
      <c r="E33" s="198"/>
      <c r="F33" s="208" t="s">
        <v>214</v>
      </c>
      <c r="G33" s="209"/>
      <c r="H33" s="208" t="s">
        <v>214</v>
      </c>
      <c r="I33" s="209"/>
      <c r="J33" s="208" t="s">
        <v>214</v>
      </c>
      <c r="K33" s="209"/>
      <c r="L33" s="208" t="s">
        <v>214</v>
      </c>
      <c r="M33" s="209"/>
      <c r="N33" s="208" t="s">
        <v>215</v>
      </c>
      <c r="O33" s="209"/>
      <c r="P33" s="208" t="s">
        <v>215</v>
      </c>
      <c r="Q33" s="209"/>
    </row>
    <row r="34" spans="2:19" s="45" customFormat="1" x14ac:dyDescent="0.55000000000000004">
      <c r="B34" s="199"/>
      <c r="C34" s="200"/>
      <c r="D34" s="200"/>
      <c r="E34" s="201"/>
      <c r="F34" s="205" t="s">
        <v>216</v>
      </c>
      <c r="G34" s="206"/>
      <c r="H34" s="205" t="s">
        <v>217</v>
      </c>
      <c r="I34" s="206"/>
      <c r="J34" s="205" t="s">
        <v>218</v>
      </c>
      <c r="K34" s="206"/>
      <c r="L34" s="205" t="s">
        <v>219</v>
      </c>
      <c r="M34" s="206"/>
      <c r="N34" s="205" t="s">
        <v>218</v>
      </c>
      <c r="O34" s="206"/>
      <c r="P34" s="205" t="s">
        <v>219</v>
      </c>
      <c r="Q34" s="206"/>
    </row>
    <row r="35" spans="2:19" s="45" customFormat="1" ht="24" thickBot="1" x14ac:dyDescent="0.6">
      <c r="B35" s="202"/>
      <c r="C35" s="203"/>
      <c r="D35" s="203"/>
      <c r="E35" s="204"/>
      <c r="F35" s="133"/>
      <c r="G35" s="127" t="s">
        <v>31</v>
      </c>
      <c r="H35" s="133"/>
      <c r="I35" s="127" t="s">
        <v>31</v>
      </c>
      <c r="J35" s="133"/>
      <c r="K35" s="127" t="s">
        <v>31</v>
      </c>
      <c r="L35" s="133"/>
      <c r="M35" s="127" t="s">
        <v>31</v>
      </c>
      <c r="N35" s="133"/>
      <c r="O35" s="127" t="s">
        <v>31</v>
      </c>
      <c r="P35" s="134"/>
      <c r="Q35" s="127" t="s">
        <v>31</v>
      </c>
    </row>
    <row r="36" spans="2:19" s="45" customFormat="1" ht="24" thickTop="1" x14ac:dyDescent="0.55000000000000004">
      <c r="B36" s="181" t="s">
        <v>224</v>
      </c>
      <c r="C36" s="182"/>
      <c r="D36" s="182"/>
      <c r="E36" s="183"/>
      <c r="F36" s="135">
        <f>Sheet2!M4</f>
        <v>5</v>
      </c>
      <c r="G36" s="136">
        <v>0</v>
      </c>
      <c r="H36" s="135">
        <f>Sheet3!M9</f>
        <v>4.5714285714285712</v>
      </c>
      <c r="I36" s="136">
        <f>Sheet3!M10</f>
        <v>0.53452248382485001</v>
      </c>
      <c r="J36" s="136">
        <f>Sheet4!M6</f>
        <v>4.75</v>
      </c>
      <c r="K36" s="136">
        <f>Sheet4!M7</f>
        <v>0.5</v>
      </c>
      <c r="L36" s="136">
        <f>Sheet5!M3</f>
        <v>3</v>
      </c>
      <c r="M36" s="136">
        <v>0</v>
      </c>
      <c r="N36" s="136">
        <f>Sheet6!M17</f>
        <v>4.666666666666667</v>
      </c>
      <c r="O36" s="136">
        <f>Sheet6!M18</f>
        <v>0.48795003647426521</v>
      </c>
      <c r="P36" s="136">
        <f>Sheet7!M6</f>
        <v>5</v>
      </c>
      <c r="Q36" s="46">
        <f>Sheet6!M18</f>
        <v>0.48795003647426521</v>
      </c>
    </row>
    <row r="37" spans="2:19" s="45" customFormat="1" x14ac:dyDescent="0.55000000000000004">
      <c r="B37" s="181" t="s">
        <v>225</v>
      </c>
      <c r="C37" s="182"/>
      <c r="D37" s="182"/>
      <c r="E37" s="183"/>
      <c r="F37" s="46">
        <v>5</v>
      </c>
      <c r="G37" s="136">
        <v>0</v>
      </c>
      <c r="H37" s="46">
        <f>Sheet3!N9</f>
        <v>4.7142857142857144</v>
      </c>
      <c r="I37" s="136">
        <f>Sheet3!N10</f>
        <v>0.48795003647426655</v>
      </c>
      <c r="J37" s="136">
        <f>Sheet4!N6</f>
        <v>4.75</v>
      </c>
      <c r="K37" s="136">
        <f>Sheet4!N7</f>
        <v>0.5</v>
      </c>
      <c r="L37" s="136">
        <f>Sheet5!N3</f>
        <v>5</v>
      </c>
      <c r="M37" s="136">
        <v>0</v>
      </c>
      <c r="N37" s="136">
        <f>Sheet6!N17</f>
        <v>4.5999999999999996</v>
      </c>
      <c r="O37" s="136">
        <f>Sheet6!N18</f>
        <v>0.50709255283711152</v>
      </c>
      <c r="P37" s="136">
        <f>Sheet6!N17</f>
        <v>4.5999999999999996</v>
      </c>
      <c r="Q37" s="46">
        <f>Sheet6!N18</f>
        <v>0.50709255283711152</v>
      </c>
    </row>
    <row r="38" spans="2:19" s="45" customFormat="1" x14ac:dyDescent="0.55000000000000004">
      <c r="B38" s="176" t="s">
        <v>226</v>
      </c>
      <c r="C38" s="176"/>
      <c r="D38" s="176"/>
      <c r="E38" s="176"/>
      <c r="F38" s="137">
        <v>5</v>
      </c>
      <c r="G38" s="137">
        <v>0</v>
      </c>
      <c r="H38" s="137">
        <f>Sheet3!O9</f>
        <v>4.2857142857142856</v>
      </c>
      <c r="I38" s="137">
        <f>Sheet3!O10</f>
        <v>0.75592894601845306</v>
      </c>
      <c r="J38" s="137">
        <f>Sheet4!O6</f>
        <v>4.5</v>
      </c>
      <c r="K38" s="137">
        <f>Sheet4!O7</f>
        <v>1</v>
      </c>
      <c r="L38" s="137">
        <f>Sheet5!O3</f>
        <v>3</v>
      </c>
      <c r="M38" s="136">
        <v>0</v>
      </c>
      <c r="N38" s="137">
        <f>Sheet6!O17</f>
        <v>4.4666666666666668</v>
      </c>
      <c r="O38" s="137">
        <f>Sheet6!O18</f>
        <v>0.6399404734221853</v>
      </c>
      <c r="P38" s="137">
        <f>Sheet6!O17</f>
        <v>4.4666666666666668</v>
      </c>
      <c r="Q38" s="47">
        <f>Sheet6!O18</f>
        <v>0.6399404734221853</v>
      </c>
    </row>
    <row r="39" spans="2:19" s="45" customFormat="1" x14ac:dyDescent="0.55000000000000004">
      <c r="B39" s="176" t="s">
        <v>227</v>
      </c>
      <c r="C39" s="176"/>
      <c r="D39" s="176"/>
      <c r="E39" s="176"/>
      <c r="F39" s="137">
        <v>5</v>
      </c>
      <c r="G39" s="137">
        <v>0</v>
      </c>
      <c r="H39" s="137">
        <f>Sheet3!P9</f>
        <v>4.2857142857142856</v>
      </c>
      <c r="I39" s="137">
        <f>Sheet3!P10</f>
        <v>0.75592894601845306</v>
      </c>
      <c r="J39" s="137">
        <f>Sheet4!P6</f>
        <v>4.5</v>
      </c>
      <c r="K39" s="137">
        <f>Sheet4!P7</f>
        <v>1</v>
      </c>
      <c r="L39" s="137">
        <f>Sheet5!P3</f>
        <v>3</v>
      </c>
      <c r="M39" s="136">
        <v>0</v>
      </c>
      <c r="N39" s="137">
        <f>Sheet6!P17</f>
        <v>4.4666666666666668</v>
      </c>
      <c r="O39" s="137">
        <f>Sheet6!P18</f>
        <v>0.6399404734221853</v>
      </c>
      <c r="P39" s="137">
        <f>Sheet6!P17</f>
        <v>4.4666666666666668</v>
      </c>
      <c r="Q39" s="47">
        <f>Sheet6!P18</f>
        <v>0.6399404734221853</v>
      </c>
    </row>
    <row r="40" spans="2:19" s="45" customFormat="1" x14ac:dyDescent="0.55000000000000004">
      <c r="B40" s="176" t="s">
        <v>228</v>
      </c>
      <c r="C40" s="176"/>
      <c r="D40" s="176"/>
      <c r="E40" s="176"/>
      <c r="F40" s="137">
        <v>5</v>
      </c>
      <c r="G40" s="137">
        <v>0</v>
      </c>
      <c r="H40" s="137">
        <f>Sheet3!Q9</f>
        <v>4.8571428571428568</v>
      </c>
      <c r="I40" s="137">
        <f>Sheet3!Q10</f>
        <v>0.37796447300922725</v>
      </c>
      <c r="J40" s="137">
        <f>Sheet4!Q6</f>
        <v>5</v>
      </c>
      <c r="K40" s="137">
        <f>Sheet4!Q7</f>
        <v>0</v>
      </c>
      <c r="L40" s="137">
        <f>Sheet5!Q3</f>
        <v>5</v>
      </c>
      <c r="M40" s="136">
        <v>0</v>
      </c>
      <c r="N40" s="137">
        <f>Sheet6!Q17</f>
        <v>4.666666666666667</v>
      </c>
      <c r="O40" s="137">
        <f>Sheet6!Q18</f>
        <v>0.48795003647426521</v>
      </c>
      <c r="P40" s="137">
        <f>Sheet6!Q17</f>
        <v>4.666666666666667</v>
      </c>
      <c r="Q40" s="47">
        <f>Sheet6!Q18</f>
        <v>0.48795003647426521</v>
      </c>
    </row>
    <row r="41" spans="2:19" s="45" customFormat="1" x14ac:dyDescent="0.55000000000000004">
      <c r="B41" s="176" t="s">
        <v>229</v>
      </c>
      <c r="C41" s="176"/>
      <c r="D41" s="176"/>
      <c r="E41" s="176"/>
      <c r="F41" s="137">
        <v>5</v>
      </c>
      <c r="G41" s="137">
        <v>0</v>
      </c>
      <c r="H41" s="137">
        <f>Sheet3!R9</f>
        <v>5</v>
      </c>
      <c r="I41" s="137">
        <f>Sheet3!R10</f>
        <v>0</v>
      </c>
      <c r="J41" s="137">
        <f>Sheet4!R6</f>
        <v>4.75</v>
      </c>
      <c r="K41" s="137">
        <f>Sheet4!R7</f>
        <v>0.5</v>
      </c>
      <c r="L41" s="137">
        <f>Sheet5!R3</f>
        <v>5</v>
      </c>
      <c r="M41" s="136">
        <v>0</v>
      </c>
      <c r="N41" s="137">
        <f>Sheet6!R17</f>
        <v>4.666666666666667</v>
      </c>
      <c r="O41" s="137">
        <f>Sheet6!R18</f>
        <v>0.48795003647426521</v>
      </c>
      <c r="P41" s="137">
        <f>Sheet6!R17</f>
        <v>4.666666666666667</v>
      </c>
      <c r="Q41" s="47">
        <f>Sheet6!R18</f>
        <v>0.48795003647426521</v>
      </c>
    </row>
    <row r="42" spans="2:19" s="45" customFormat="1" x14ac:dyDescent="0.55000000000000004">
      <c r="B42" s="177" t="s">
        <v>163</v>
      </c>
      <c r="C42" s="178"/>
      <c r="D42" s="178"/>
      <c r="E42" s="179"/>
      <c r="F42" s="138">
        <v>5</v>
      </c>
      <c r="G42" s="138">
        <v>0</v>
      </c>
      <c r="H42" s="138">
        <f>Sheet3!R11</f>
        <v>4.6190476190476186</v>
      </c>
      <c r="I42" s="138">
        <f>Sheet3!R12</f>
        <v>0.58235773735950824</v>
      </c>
      <c r="J42" s="138">
        <f>Sheet4!R8</f>
        <v>4.708333333333333</v>
      </c>
      <c r="K42" s="138">
        <f>Sheet4!R9</f>
        <v>0.6240935455708464</v>
      </c>
      <c r="L42" s="138">
        <f>Sheet5!R5</f>
        <v>4</v>
      </c>
      <c r="M42" s="138">
        <f>Sheet5!R6</f>
        <v>1.0954451150103321</v>
      </c>
      <c r="N42" s="138">
        <f>Sheet6!R19</f>
        <v>4.5888888888888886</v>
      </c>
      <c r="O42" s="138">
        <f>Sheet6!R20</f>
        <v>0.53829619774281179</v>
      </c>
      <c r="P42" s="138">
        <f>Sheet6!R19</f>
        <v>4.5888888888888886</v>
      </c>
      <c r="Q42" s="49">
        <f>Sheet6!R20</f>
        <v>0.53829619774281179</v>
      </c>
      <c r="S42" s="51"/>
    </row>
    <row r="43" spans="2:19" s="52" customFormat="1" ht="19.5" customHeight="1" x14ac:dyDescent="0.55000000000000004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7"/>
    </row>
    <row r="44" spans="2:19" s="1" customFormat="1" ht="24" x14ac:dyDescent="0.55000000000000004">
      <c r="B44" s="28"/>
      <c r="C44" s="180" t="s">
        <v>317</v>
      </c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2:19" s="1" customFormat="1" ht="24" x14ac:dyDescent="0.55000000000000004">
      <c r="B45" s="174" t="s">
        <v>259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2:19" ht="24" x14ac:dyDescent="0.55000000000000004">
      <c r="B46" s="139" t="s">
        <v>338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40"/>
      <c r="R46" s="1"/>
      <c r="S46" s="1"/>
    </row>
    <row r="47" spans="2:19" ht="24" x14ac:dyDescent="0.55000000000000004">
      <c r="B47" s="139" t="s">
        <v>260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40"/>
      <c r="R47" s="1"/>
      <c r="S47" s="1"/>
    </row>
    <row r="48" spans="2:19" ht="24" x14ac:dyDescent="0.55000000000000004">
      <c r="B48" s="139" t="s">
        <v>295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40"/>
      <c r="R48" s="1"/>
      <c r="S48" s="1"/>
    </row>
    <row r="49" spans="2:19" ht="24" x14ac:dyDescent="0.55000000000000004">
      <c r="B49" s="139" t="s">
        <v>261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40"/>
      <c r="R49" s="1"/>
      <c r="S49" s="1"/>
    </row>
    <row r="50" spans="2:19" ht="24" x14ac:dyDescent="0.55000000000000004">
      <c r="B50" s="11" t="s">
        <v>296</v>
      </c>
      <c r="R50" s="1"/>
      <c r="S50" s="1"/>
    </row>
    <row r="51" spans="2:19" ht="24" x14ac:dyDescent="0.55000000000000004">
      <c r="B51" s="11" t="s">
        <v>297</v>
      </c>
      <c r="R51" s="1"/>
      <c r="S51" s="1"/>
    </row>
    <row r="52" spans="2:19" ht="24" x14ac:dyDescent="0.55000000000000004">
      <c r="B52" s="11" t="s">
        <v>298</v>
      </c>
      <c r="R52" s="1"/>
      <c r="S52" s="1"/>
    </row>
    <row r="53" spans="2:19" ht="24" x14ac:dyDescent="0.55000000000000004">
      <c r="B53" s="210" t="s">
        <v>337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R53" s="1"/>
      <c r="S53" s="1"/>
    </row>
    <row r="54" spans="2:19" ht="24" x14ac:dyDescent="0.55000000000000004">
      <c r="B54" s="11" t="s">
        <v>299</v>
      </c>
      <c r="R54" s="1"/>
      <c r="S54" s="1"/>
    </row>
    <row r="55" spans="2:19" ht="24" x14ac:dyDescent="0.55000000000000004">
      <c r="B55" s="11" t="s">
        <v>300</v>
      </c>
      <c r="R55" s="1"/>
      <c r="S55" s="1"/>
    </row>
    <row r="56" spans="2:19" x14ac:dyDescent="0.55000000000000004">
      <c r="B56" s="11" t="s">
        <v>301</v>
      </c>
    </row>
    <row r="57" spans="2:19" x14ac:dyDescent="0.55000000000000004">
      <c r="B57" s="11" t="s">
        <v>318</v>
      </c>
    </row>
    <row r="58" spans="2:19" x14ac:dyDescent="0.55000000000000004">
      <c r="B58" s="11" t="s">
        <v>319</v>
      </c>
    </row>
  </sheetData>
  <mergeCells count="44">
    <mergeCell ref="B53:P53"/>
    <mergeCell ref="B30:Q30"/>
    <mergeCell ref="P34:Q34"/>
    <mergeCell ref="B42:E42"/>
    <mergeCell ref="C44:Q44"/>
    <mergeCell ref="B45:Q45"/>
    <mergeCell ref="B36:E36"/>
    <mergeCell ref="B37:E37"/>
    <mergeCell ref="B38:E38"/>
    <mergeCell ref="B39:E39"/>
    <mergeCell ref="B40:E40"/>
    <mergeCell ref="B41:E41"/>
    <mergeCell ref="B9:E9"/>
    <mergeCell ref="B10:E10"/>
    <mergeCell ref="C12:Q12"/>
    <mergeCell ref="B13:Q13"/>
    <mergeCell ref="B33:E35"/>
    <mergeCell ref="F33:G33"/>
    <mergeCell ref="H33:I33"/>
    <mergeCell ref="J33:K33"/>
    <mergeCell ref="L33:M33"/>
    <mergeCell ref="N33:O33"/>
    <mergeCell ref="P33:Q33"/>
    <mergeCell ref="F34:G34"/>
    <mergeCell ref="H34:I34"/>
    <mergeCell ref="J34:K34"/>
    <mergeCell ref="L34:M34"/>
    <mergeCell ref="N34:O34"/>
    <mergeCell ref="B8:E8"/>
    <mergeCell ref="B1:Q1"/>
    <mergeCell ref="B4:E6"/>
    <mergeCell ref="F4:G4"/>
    <mergeCell ref="H4:I4"/>
    <mergeCell ref="J4:K4"/>
    <mergeCell ref="L4:M4"/>
    <mergeCell ref="N4:O4"/>
    <mergeCell ref="P4:Q4"/>
    <mergeCell ref="F5:G5"/>
    <mergeCell ref="H5:I5"/>
    <mergeCell ref="J5:K5"/>
    <mergeCell ref="L5:M5"/>
    <mergeCell ref="N5:O5"/>
    <mergeCell ref="P5:Q5"/>
    <mergeCell ref="B7:E7"/>
  </mergeCells>
  <pageMargins left="0.70866141732283472" right="0.70866141732283472" top="0.74803149606299213" bottom="0.35433070866141736" header="0.31496062992125984" footer="0.31496062992125984"/>
  <pageSetup paperSize="9" scale="75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81" r:id="rId4">
          <objectPr defaultSize="0" autoPict="0" r:id="rId5">
            <anchor moveWithCells="1" sizeWithCells="1">
              <from>
                <xdr:col>7</xdr:col>
                <xdr:colOff>685800</xdr:colOff>
                <xdr:row>5</xdr:row>
                <xdr:rowOff>28575</xdr:rowOff>
              </from>
              <to>
                <xdr:col>7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20481" r:id="rId4"/>
      </mc:Fallback>
    </mc:AlternateContent>
    <mc:AlternateContent xmlns:mc="http://schemas.openxmlformats.org/markup-compatibility/2006">
      <mc:Choice Requires="x14">
        <oleObject progId="Equation.3" shapeId="20482" r:id="rId6">
          <objectPr defaultSize="0" autoPict="0" r:id="rId5">
            <anchor moveWithCells="1" sizeWithCells="1">
              <from>
                <xdr:col>7</xdr:col>
                <xdr:colOff>257175</xdr:colOff>
                <xdr:row>5</xdr:row>
                <xdr:rowOff>85725</xdr:rowOff>
              </from>
              <to>
                <xdr:col>7</xdr:col>
                <xdr:colOff>390525</xdr:colOff>
                <xdr:row>5</xdr:row>
                <xdr:rowOff>200025</xdr:rowOff>
              </to>
            </anchor>
          </objectPr>
        </oleObject>
      </mc:Choice>
      <mc:Fallback>
        <oleObject progId="Equation.3" shapeId="20482" r:id="rId6"/>
      </mc:Fallback>
    </mc:AlternateContent>
    <mc:AlternateContent xmlns:mc="http://schemas.openxmlformats.org/markup-compatibility/2006">
      <mc:Choice Requires="x14">
        <oleObject progId="Equation.3" shapeId="20483" r:id="rId7">
          <objectPr defaultSize="0" autoPict="0" r:id="rId5">
            <anchor moveWithCells="1" sizeWithCells="1">
              <from>
                <xdr:col>5</xdr:col>
                <xdr:colOff>238125</xdr:colOff>
                <xdr:row>5</xdr:row>
                <xdr:rowOff>104775</xdr:rowOff>
              </from>
              <to>
                <xdr:col>5</xdr:col>
                <xdr:colOff>371475</xdr:colOff>
                <xdr:row>5</xdr:row>
                <xdr:rowOff>219075</xdr:rowOff>
              </to>
            </anchor>
          </objectPr>
        </oleObject>
      </mc:Choice>
      <mc:Fallback>
        <oleObject progId="Equation.3" shapeId="20483" r:id="rId7"/>
      </mc:Fallback>
    </mc:AlternateContent>
    <mc:AlternateContent xmlns:mc="http://schemas.openxmlformats.org/markup-compatibility/2006">
      <mc:Choice Requires="x14">
        <oleObject progId="Equation.3" shapeId="20484" r:id="rId8">
          <objectPr defaultSize="0" autoPict="0" r:id="rId5">
            <anchor moveWithCells="1" sizeWithCells="1">
              <from>
                <xdr:col>15</xdr:col>
                <xdr:colOff>314325</xdr:colOff>
                <xdr:row>5</xdr:row>
                <xdr:rowOff>104775</xdr:rowOff>
              </from>
              <to>
                <xdr:col>15</xdr:col>
                <xdr:colOff>447675</xdr:colOff>
                <xdr:row>5</xdr:row>
                <xdr:rowOff>219075</xdr:rowOff>
              </to>
            </anchor>
          </objectPr>
        </oleObject>
      </mc:Choice>
      <mc:Fallback>
        <oleObject progId="Equation.3" shapeId="20484" r:id="rId8"/>
      </mc:Fallback>
    </mc:AlternateContent>
    <mc:AlternateContent xmlns:mc="http://schemas.openxmlformats.org/markup-compatibility/2006">
      <mc:Choice Requires="x14">
        <oleObject progId="Equation.3" shapeId="20485" r:id="rId9">
          <objectPr defaultSize="0" autoPict="0" r:id="rId5">
            <anchor moveWithCells="1" sizeWithCells="1">
              <from>
                <xdr:col>11</xdr:col>
                <xdr:colOff>685800</xdr:colOff>
                <xdr:row>5</xdr:row>
                <xdr:rowOff>28575</xdr:rowOff>
              </from>
              <to>
                <xdr:col>11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20485" r:id="rId9"/>
      </mc:Fallback>
    </mc:AlternateContent>
    <mc:AlternateContent xmlns:mc="http://schemas.openxmlformats.org/markup-compatibility/2006">
      <mc:Choice Requires="x14">
        <oleObject progId="Equation.3" shapeId="20486" r:id="rId10">
          <objectPr defaultSize="0" autoPict="0" r:id="rId5">
            <anchor moveWithCells="1" sizeWithCells="1">
              <from>
                <xdr:col>11</xdr:col>
                <xdr:colOff>276225</xdr:colOff>
                <xdr:row>5</xdr:row>
                <xdr:rowOff>104775</xdr:rowOff>
              </from>
              <to>
                <xdr:col>11</xdr:col>
                <xdr:colOff>409575</xdr:colOff>
                <xdr:row>5</xdr:row>
                <xdr:rowOff>219075</xdr:rowOff>
              </to>
            </anchor>
          </objectPr>
        </oleObject>
      </mc:Choice>
      <mc:Fallback>
        <oleObject progId="Equation.3" shapeId="20486" r:id="rId10"/>
      </mc:Fallback>
    </mc:AlternateContent>
    <mc:AlternateContent xmlns:mc="http://schemas.openxmlformats.org/markup-compatibility/2006">
      <mc:Choice Requires="x14">
        <oleObject progId="Equation.3" shapeId="20487" r:id="rId11">
          <objectPr defaultSize="0" autoPict="0" r:id="rId5">
            <anchor moveWithCells="1" sizeWithCells="1">
              <from>
                <xdr:col>13</xdr:col>
                <xdr:colOff>685800</xdr:colOff>
                <xdr:row>5</xdr:row>
                <xdr:rowOff>28575</xdr:rowOff>
              </from>
              <to>
                <xdr:col>13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20487" r:id="rId11"/>
      </mc:Fallback>
    </mc:AlternateContent>
    <mc:AlternateContent xmlns:mc="http://schemas.openxmlformats.org/markup-compatibility/2006">
      <mc:Choice Requires="x14">
        <oleObject progId="Equation.3" shapeId="20488" r:id="rId12">
          <objectPr defaultSize="0" autoPict="0" r:id="rId5">
            <anchor moveWithCells="1" sizeWithCells="1">
              <from>
                <xdr:col>13</xdr:col>
                <xdr:colOff>247650</xdr:colOff>
                <xdr:row>5</xdr:row>
                <xdr:rowOff>85725</xdr:rowOff>
              </from>
              <to>
                <xdr:col>13</xdr:col>
                <xdr:colOff>381000</xdr:colOff>
                <xdr:row>5</xdr:row>
                <xdr:rowOff>200025</xdr:rowOff>
              </to>
            </anchor>
          </objectPr>
        </oleObject>
      </mc:Choice>
      <mc:Fallback>
        <oleObject progId="Equation.3" shapeId="20488" r:id="rId12"/>
      </mc:Fallback>
    </mc:AlternateContent>
    <mc:AlternateContent xmlns:mc="http://schemas.openxmlformats.org/markup-compatibility/2006">
      <mc:Choice Requires="x14">
        <oleObject progId="Equation.3" shapeId="20489" r:id="rId13">
          <objectPr defaultSize="0" autoPict="0" r:id="rId5">
            <anchor moveWithCells="1" sizeWithCells="1">
              <from>
                <xdr:col>9</xdr:col>
                <xdr:colOff>685800</xdr:colOff>
                <xdr:row>5</xdr:row>
                <xdr:rowOff>28575</xdr:rowOff>
              </from>
              <to>
                <xdr:col>9</xdr:col>
                <xdr:colOff>819150</xdr:colOff>
                <xdr:row>5</xdr:row>
                <xdr:rowOff>142875</xdr:rowOff>
              </to>
            </anchor>
          </objectPr>
        </oleObject>
      </mc:Choice>
      <mc:Fallback>
        <oleObject progId="Equation.3" shapeId="20489" r:id="rId13"/>
      </mc:Fallback>
    </mc:AlternateContent>
    <mc:AlternateContent xmlns:mc="http://schemas.openxmlformats.org/markup-compatibility/2006">
      <mc:Choice Requires="x14">
        <oleObject progId="Equation.3" shapeId="20490" r:id="rId14">
          <objectPr defaultSize="0" autoPict="0" r:id="rId5">
            <anchor moveWithCells="1" sizeWithCells="1">
              <from>
                <xdr:col>9</xdr:col>
                <xdr:colOff>276225</xdr:colOff>
                <xdr:row>5</xdr:row>
                <xdr:rowOff>104775</xdr:rowOff>
              </from>
              <to>
                <xdr:col>9</xdr:col>
                <xdr:colOff>409575</xdr:colOff>
                <xdr:row>5</xdr:row>
                <xdr:rowOff>219075</xdr:rowOff>
              </to>
            </anchor>
          </objectPr>
        </oleObject>
      </mc:Choice>
      <mc:Fallback>
        <oleObject progId="Equation.3" shapeId="20490" r:id="rId14"/>
      </mc:Fallback>
    </mc:AlternateContent>
    <mc:AlternateContent xmlns:mc="http://schemas.openxmlformats.org/markup-compatibility/2006">
      <mc:Choice Requires="x14">
        <oleObject progId="Equation.3" shapeId="20491" r:id="rId15">
          <objectPr defaultSize="0" autoPict="0" r:id="rId5">
            <anchor moveWithCells="1" sizeWithCells="1">
              <from>
                <xdr:col>7</xdr:col>
                <xdr:colOff>685800</xdr:colOff>
                <xdr:row>34</xdr:row>
                <xdr:rowOff>28575</xdr:rowOff>
              </from>
              <to>
                <xdr:col>7</xdr:col>
                <xdr:colOff>819150</xdr:colOff>
                <xdr:row>34</xdr:row>
                <xdr:rowOff>142875</xdr:rowOff>
              </to>
            </anchor>
          </objectPr>
        </oleObject>
      </mc:Choice>
      <mc:Fallback>
        <oleObject progId="Equation.3" shapeId="20491" r:id="rId15"/>
      </mc:Fallback>
    </mc:AlternateContent>
    <mc:AlternateContent xmlns:mc="http://schemas.openxmlformats.org/markup-compatibility/2006">
      <mc:Choice Requires="x14">
        <oleObject progId="Equation.3" shapeId="20492" r:id="rId16">
          <objectPr defaultSize="0" autoPict="0" r:id="rId5">
            <anchor moveWithCells="1" sizeWithCells="1">
              <from>
                <xdr:col>7</xdr:col>
                <xdr:colOff>257175</xdr:colOff>
                <xdr:row>34</xdr:row>
                <xdr:rowOff>85725</xdr:rowOff>
              </from>
              <to>
                <xdr:col>7</xdr:col>
                <xdr:colOff>390525</xdr:colOff>
                <xdr:row>34</xdr:row>
                <xdr:rowOff>200025</xdr:rowOff>
              </to>
            </anchor>
          </objectPr>
        </oleObject>
      </mc:Choice>
      <mc:Fallback>
        <oleObject progId="Equation.3" shapeId="20492" r:id="rId16"/>
      </mc:Fallback>
    </mc:AlternateContent>
    <mc:AlternateContent xmlns:mc="http://schemas.openxmlformats.org/markup-compatibility/2006">
      <mc:Choice Requires="x14">
        <oleObject progId="Equation.3" shapeId="20493" r:id="rId17">
          <objectPr defaultSize="0" autoPict="0" r:id="rId5">
            <anchor moveWithCells="1" sizeWithCells="1">
              <from>
                <xdr:col>5</xdr:col>
                <xdr:colOff>238125</xdr:colOff>
                <xdr:row>34</xdr:row>
                <xdr:rowOff>104775</xdr:rowOff>
              </from>
              <to>
                <xdr:col>5</xdr:col>
                <xdr:colOff>371475</xdr:colOff>
                <xdr:row>34</xdr:row>
                <xdr:rowOff>219075</xdr:rowOff>
              </to>
            </anchor>
          </objectPr>
        </oleObject>
      </mc:Choice>
      <mc:Fallback>
        <oleObject progId="Equation.3" shapeId="20493" r:id="rId17"/>
      </mc:Fallback>
    </mc:AlternateContent>
    <mc:AlternateContent xmlns:mc="http://schemas.openxmlformats.org/markup-compatibility/2006">
      <mc:Choice Requires="x14">
        <oleObject progId="Equation.3" shapeId="20494" r:id="rId18">
          <objectPr defaultSize="0" autoPict="0" r:id="rId5">
            <anchor moveWithCells="1" sizeWithCells="1">
              <from>
                <xdr:col>15</xdr:col>
                <xdr:colOff>314325</xdr:colOff>
                <xdr:row>34</xdr:row>
                <xdr:rowOff>104775</xdr:rowOff>
              </from>
              <to>
                <xdr:col>15</xdr:col>
                <xdr:colOff>447675</xdr:colOff>
                <xdr:row>34</xdr:row>
                <xdr:rowOff>219075</xdr:rowOff>
              </to>
            </anchor>
          </objectPr>
        </oleObject>
      </mc:Choice>
      <mc:Fallback>
        <oleObject progId="Equation.3" shapeId="20494" r:id="rId18"/>
      </mc:Fallback>
    </mc:AlternateContent>
    <mc:AlternateContent xmlns:mc="http://schemas.openxmlformats.org/markup-compatibility/2006">
      <mc:Choice Requires="x14">
        <oleObject progId="Equation.3" shapeId="20495" r:id="rId19">
          <objectPr defaultSize="0" autoPict="0" r:id="rId5">
            <anchor moveWithCells="1" sizeWithCells="1">
              <from>
                <xdr:col>11</xdr:col>
                <xdr:colOff>685800</xdr:colOff>
                <xdr:row>34</xdr:row>
                <xdr:rowOff>28575</xdr:rowOff>
              </from>
              <to>
                <xdr:col>11</xdr:col>
                <xdr:colOff>819150</xdr:colOff>
                <xdr:row>34</xdr:row>
                <xdr:rowOff>142875</xdr:rowOff>
              </to>
            </anchor>
          </objectPr>
        </oleObject>
      </mc:Choice>
      <mc:Fallback>
        <oleObject progId="Equation.3" shapeId="20495" r:id="rId19"/>
      </mc:Fallback>
    </mc:AlternateContent>
    <mc:AlternateContent xmlns:mc="http://schemas.openxmlformats.org/markup-compatibility/2006">
      <mc:Choice Requires="x14">
        <oleObject progId="Equation.3" shapeId="20496" r:id="rId20">
          <objectPr defaultSize="0" autoPict="0" r:id="rId5">
            <anchor moveWithCells="1" sizeWithCells="1">
              <from>
                <xdr:col>11</xdr:col>
                <xdr:colOff>276225</xdr:colOff>
                <xdr:row>34</xdr:row>
                <xdr:rowOff>104775</xdr:rowOff>
              </from>
              <to>
                <xdr:col>11</xdr:col>
                <xdr:colOff>409575</xdr:colOff>
                <xdr:row>34</xdr:row>
                <xdr:rowOff>219075</xdr:rowOff>
              </to>
            </anchor>
          </objectPr>
        </oleObject>
      </mc:Choice>
      <mc:Fallback>
        <oleObject progId="Equation.3" shapeId="20496" r:id="rId20"/>
      </mc:Fallback>
    </mc:AlternateContent>
    <mc:AlternateContent xmlns:mc="http://schemas.openxmlformats.org/markup-compatibility/2006">
      <mc:Choice Requires="x14">
        <oleObject progId="Equation.3" shapeId="20497" r:id="rId21">
          <objectPr defaultSize="0" autoPict="0" r:id="rId5">
            <anchor moveWithCells="1" sizeWithCells="1">
              <from>
                <xdr:col>13</xdr:col>
                <xdr:colOff>685800</xdr:colOff>
                <xdr:row>34</xdr:row>
                <xdr:rowOff>28575</xdr:rowOff>
              </from>
              <to>
                <xdr:col>13</xdr:col>
                <xdr:colOff>819150</xdr:colOff>
                <xdr:row>34</xdr:row>
                <xdr:rowOff>142875</xdr:rowOff>
              </to>
            </anchor>
          </objectPr>
        </oleObject>
      </mc:Choice>
      <mc:Fallback>
        <oleObject progId="Equation.3" shapeId="20497" r:id="rId21"/>
      </mc:Fallback>
    </mc:AlternateContent>
    <mc:AlternateContent xmlns:mc="http://schemas.openxmlformats.org/markup-compatibility/2006">
      <mc:Choice Requires="x14">
        <oleObject progId="Equation.3" shapeId="20498" r:id="rId22">
          <objectPr defaultSize="0" autoPict="0" r:id="rId5">
            <anchor moveWithCells="1" sizeWithCells="1">
              <from>
                <xdr:col>13</xdr:col>
                <xdr:colOff>247650</xdr:colOff>
                <xdr:row>34</xdr:row>
                <xdr:rowOff>85725</xdr:rowOff>
              </from>
              <to>
                <xdr:col>13</xdr:col>
                <xdr:colOff>381000</xdr:colOff>
                <xdr:row>34</xdr:row>
                <xdr:rowOff>200025</xdr:rowOff>
              </to>
            </anchor>
          </objectPr>
        </oleObject>
      </mc:Choice>
      <mc:Fallback>
        <oleObject progId="Equation.3" shapeId="20498" r:id="rId22"/>
      </mc:Fallback>
    </mc:AlternateContent>
    <mc:AlternateContent xmlns:mc="http://schemas.openxmlformats.org/markup-compatibility/2006">
      <mc:Choice Requires="x14">
        <oleObject progId="Equation.3" shapeId="20499" r:id="rId23">
          <objectPr defaultSize="0" autoPict="0" r:id="rId5">
            <anchor moveWithCells="1" sizeWithCells="1">
              <from>
                <xdr:col>9</xdr:col>
                <xdr:colOff>685800</xdr:colOff>
                <xdr:row>34</xdr:row>
                <xdr:rowOff>28575</xdr:rowOff>
              </from>
              <to>
                <xdr:col>9</xdr:col>
                <xdr:colOff>819150</xdr:colOff>
                <xdr:row>34</xdr:row>
                <xdr:rowOff>142875</xdr:rowOff>
              </to>
            </anchor>
          </objectPr>
        </oleObject>
      </mc:Choice>
      <mc:Fallback>
        <oleObject progId="Equation.3" shapeId="20499" r:id="rId23"/>
      </mc:Fallback>
    </mc:AlternateContent>
    <mc:AlternateContent xmlns:mc="http://schemas.openxmlformats.org/markup-compatibility/2006">
      <mc:Choice Requires="x14">
        <oleObject progId="Equation.3" shapeId="20500" r:id="rId24">
          <objectPr defaultSize="0" autoPict="0" r:id="rId5">
            <anchor moveWithCells="1" sizeWithCells="1">
              <from>
                <xdr:col>9</xdr:col>
                <xdr:colOff>276225</xdr:colOff>
                <xdr:row>34</xdr:row>
                <xdr:rowOff>104775</xdr:rowOff>
              </from>
              <to>
                <xdr:col>9</xdr:col>
                <xdr:colOff>409575</xdr:colOff>
                <xdr:row>34</xdr:row>
                <xdr:rowOff>219075</xdr:rowOff>
              </to>
            </anchor>
          </objectPr>
        </oleObject>
      </mc:Choice>
      <mc:Fallback>
        <oleObject progId="Equation.3" shapeId="20500" r:id="rId2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90D11-045D-4087-B0B7-7C647FC27E24}">
  <dimension ref="A1:S145"/>
  <sheetViews>
    <sheetView topLeftCell="C1" workbookViewId="0">
      <selection activeCell="B13" sqref="B13"/>
    </sheetView>
  </sheetViews>
  <sheetFormatPr defaultColWidth="12.625" defaultRowHeight="24" x14ac:dyDescent="0.55000000000000004"/>
  <cols>
    <col min="1" max="2" width="18.875" style="37" customWidth="1"/>
    <col min="3" max="3" width="14.75" style="37" customWidth="1"/>
    <col min="4" max="4" width="21.75" style="37" bestFit="1" customWidth="1"/>
    <col min="5" max="5" width="14" style="37" customWidth="1"/>
    <col min="6" max="6" width="18.125" style="37" bestFit="1" customWidth="1"/>
    <col min="7" max="7" width="30.25" style="37" bestFit="1" customWidth="1"/>
    <col min="8" max="8" width="26" style="37" bestFit="1" customWidth="1"/>
    <col min="9" max="9" width="18.125" style="37" customWidth="1"/>
    <col min="10" max="10" width="8.125" style="37" customWidth="1"/>
    <col min="11" max="18" width="7.625" style="37" customWidth="1"/>
    <col min="19" max="19" width="7.5" style="37" customWidth="1"/>
    <col min="20" max="16384" width="12.625" style="37"/>
  </cols>
  <sheetData>
    <row r="1" spans="1:19" s="61" customFormat="1" ht="38.25" customHeight="1" x14ac:dyDescent="0.55000000000000004">
      <c r="A1" s="60" t="s">
        <v>7</v>
      </c>
      <c r="B1" s="60" t="s">
        <v>19</v>
      </c>
      <c r="C1" s="60" t="s">
        <v>20</v>
      </c>
      <c r="D1" s="60"/>
      <c r="E1" s="60" t="s">
        <v>18</v>
      </c>
      <c r="F1" s="60" t="s">
        <v>68</v>
      </c>
      <c r="G1" s="60"/>
      <c r="H1" s="60"/>
      <c r="I1" s="60"/>
      <c r="J1" s="94" t="s">
        <v>54</v>
      </c>
      <c r="K1" s="94" t="s">
        <v>55</v>
      </c>
      <c r="L1" s="94" t="s">
        <v>56</v>
      </c>
      <c r="M1" s="97"/>
      <c r="N1" s="97" t="s">
        <v>57</v>
      </c>
      <c r="O1" s="97" t="s">
        <v>58</v>
      </c>
      <c r="P1" s="97" t="s">
        <v>59</v>
      </c>
      <c r="Q1" s="97" t="s">
        <v>60</v>
      </c>
      <c r="R1" s="97" t="s">
        <v>61</v>
      </c>
    </row>
    <row r="2" spans="1:19" x14ac:dyDescent="0.55000000000000004">
      <c r="A2" s="38" t="s">
        <v>134</v>
      </c>
      <c r="B2" s="37" t="s">
        <v>12</v>
      </c>
      <c r="C2" s="37" t="s">
        <v>13</v>
      </c>
      <c r="D2" s="37" t="s">
        <v>29</v>
      </c>
      <c r="E2" s="37" t="s">
        <v>48</v>
      </c>
      <c r="F2" s="37" t="s">
        <v>46</v>
      </c>
      <c r="G2" s="130" t="s">
        <v>190</v>
      </c>
      <c r="H2" s="37" t="s">
        <v>38</v>
      </c>
      <c r="I2" s="37" t="s">
        <v>45</v>
      </c>
      <c r="J2" s="95">
        <v>5</v>
      </c>
      <c r="K2" s="95">
        <v>5</v>
      </c>
      <c r="L2" s="95">
        <v>5</v>
      </c>
      <c r="M2" s="98">
        <v>5</v>
      </c>
      <c r="N2" s="98">
        <v>5</v>
      </c>
      <c r="O2" s="98">
        <v>5</v>
      </c>
      <c r="P2" s="98">
        <v>5</v>
      </c>
      <c r="Q2" s="98">
        <v>5</v>
      </c>
      <c r="R2" s="98">
        <v>5</v>
      </c>
    </row>
    <row r="3" spans="1:19" x14ac:dyDescent="0.55000000000000004">
      <c r="A3" s="38" t="s">
        <v>47</v>
      </c>
      <c r="B3" s="37" t="s">
        <v>12</v>
      </c>
      <c r="C3" s="37" t="s">
        <v>42</v>
      </c>
      <c r="D3" s="37" t="s">
        <v>29</v>
      </c>
      <c r="E3" s="37" t="s">
        <v>48</v>
      </c>
      <c r="F3" s="37" t="s">
        <v>49</v>
      </c>
      <c r="G3" s="130" t="s">
        <v>190</v>
      </c>
      <c r="H3" s="37" t="s">
        <v>40</v>
      </c>
      <c r="I3" s="37" t="s">
        <v>45</v>
      </c>
      <c r="J3" s="93">
        <v>5</v>
      </c>
      <c r="K3" s="93">
        <v>5</v>
      </c>
      <c r="L3" s="93">
        <v>5</v>
      </c>
      <c r="M3" s="98">
        <v>5</v>
      </c>
      <c r="N3" s="96">
        <v>5</v>
      </c>
      <c r="O3" s="96">
        <v>5</v>
      </c>
      <c r="P3" s="96">
        <v>5</v>
      </c>
      <c r="Q3" s="96">
        <v>5</v>
      </c>
      <c r="R3" s="96">
        <v>5</v>
      </c>
    </row>
    <row r="4" spans="1:19" ht="30.75" x14ac:dyDescent="0.7">
      <c r="G4" s="130"/>
      <c r="J4" s="83">
        <f t="shared" ref="J4:R4" si="0">AVERAGE(J2:J3)</f>
        <v>5</v>
      </c>
      <c r="K4" s="83">
        <f t="shared" si="0"/>
        <v>5</v>
      </c>
      <c r="L4" s="83">
        <f t="shared" si="0"/>
        <v>5</v>
      </c>
      <c r="M4" s="83">
        <f t="shared" si="0"/>
        <v>5</v>
      </c>
      <c r="N4" s="83">
        <f t="shared" si="0"/>
        <v>5</v>
      </c>
      <c r="O4" s="83">
        <f t="shared" si="0"/>
        <v>5</v>
      </c>
      <c r="P4" s="83">
        <f t="shared" si="0"/>
        <v>5</v>
      </c>
      <c r="Q4" s="83">
        <f t="shared" si="0"/>
        <v>5</v>
      </c>
      <c r="R4" s="83">
        <f t="shared" si="0"/>
        <v>5</v>
      </c>
      <c r="S4" s="84">
        <f>AVERAGE(J2:R3)</f>
        <v>5</v>
      </c>
    </row>
    <row r="5" spans="1:19" ht="30.75" x14ac:dyDescent="0.7">
      <c r="J5" s="83">
        <f t="shared" ref="J5:R5" si="1">STDEV(J2:J3)</f>
        <v>0</v>
      </c>
      <c r="K5" s="83">
        <f t="shared" si="1"/>
        <v>0</v>
      </c>
      <c r="L5" s="83">
        <f t="shared" si="1"/>
        <v>0</v>
      </c>
      <c r="M5" s="83">
        <f t="shared" si="1"/>
        <v>0</v>
      </c>
      <c r="N5" s="83">
        <f t="shared" si="1"/>
        <v>0</v>
      </c>
      <c r="O5" s="83">
        <f t="shared" si="1"/>
        <v>0</v>
      </c>
      <c r="P5" s="83">
        <f t="shared" si="1"/>
        <v>0</v>
      </c>
      <c r="Q5" s="83">
        <f t="shared" si="1"/>
        <v>0</v>
      </c>
      <c r="R5" s="83">
        <f t="shared" si="1"/>
        <v>0</v>
      </c>
      <c r="S5" s="84">
        <f>STDEV(J2:R3)</f>
        <v>0</v>
      </c>
    </row>
    <row r="6" spans="1:19" x14ac:dyDescent="0.55000000000000004">
      <c r="L6" s="99">
        <f>AVERAGE(J2:L3)</f>
        <v>5</v>
      </c>
      <c r="R6" s="99">
        <f>AVERAGE(M2:R3)</f>
        <v>5</v>
      </c>
    </row>
    <row r="7" spans="1:19" x14ac:dyDescent="0.55000000000000004">
      <c r="A7" s="39" t="s">
        <v>17</v>
      </c>
      <c r="B7" s="40"/>
      <c r="L7" s="99">
        <f>STDEV(J2:L3)</f>
        <v>0</v>
      </c>
      <c r="R7" s="99">
        <f>STDEV(M2:R3)</f>
        <v>0</v>
      </c>
    </row>
    <row r="8" spans="1:19" x14ac:dyDescent="0.55000000000000004">
      <c r="A8" s="41" t="s">
        <v>24</v>
      </c>
      <c r="B8" s="42">
        <f>COUNTIF(B2:B3,"ชาย")</f>
        <v>2</v>
      </c>
    </row>
    <row r="9" spans="1:19" x14ac:dyDescent="0.55000000000000004">
      <c r="A9" s="41" t="s">
        <v>21</v>
      </c>
      <c r="B9" s="42">
        <f>COUNTIF(B2:B3,"หญิง")</f>
        <v>0</v>
      </c>
    </row>
    <row r="10" spans="1:19" x14ac:dyDescent="0.55000000000000004">
      <c r="A10" s="43" t="s">
        <v>6</v>
      </c>
      <c r="B10" s="43">
        <f>SUM(B7:B9)</f>
        <v>2</v>
      </c>
    </row>
    <row r="12" spans="1:19" x14ac:dyDescent="0.55000000000000004">
      <c r="A12" s="39" t="s">
        <v>35</v>
      </c>
      <c r="B12" s="40"/>
    </row>
    <row r="13" spans="1:19" x14ac:dyDescent="0.55000000000000004">
      <c r="A13" s="41" t="s">
        <v>52</v>
      </c>
      <c r="B13" s="42">
        <f>COUNTIF(F2:F3,"20 - 30 ปี")</f>
        <v>0</v>
      </c>
    </row>
    <row r="14" spans="1:19" x14ac:dyDescent="0.55000000000000004">
      <c r="A14" s="41" t="s">
        <v>49</v>
      </c>
      <c r="B14" s="42">
        <f>COUNTIF(F2:F4,"31 - 40 ปี")</f>
        <v>1</v>
      </c>
    </row>
    <row r="15" spans="1:19" x14ac:dyDescent="0.55000000000000004">
      <c r="A15" s="41" t="s">
        <v>46</v>
      </c>
      <c r="B15" s="42">
        <f>COUNTIF(F2:F5,"41 - 50 ปี")</f>
        <v>1</v>
      </c>
    </row>
    <row r="16" spans="1:19" x14ac:dyDescent="0.55000000000000004">
      <c r="A16" s="41" t="s">
        <v>44</v>
      </c>
      <c r="B16" s="42">
        <f>COUNTIF(F2:F6,"51 ปีขึ้นไป")</f>
        <v>0</v>
      </c>
    </row>
    <row r="17" spans="1:2" x14ac:dyDescent="0.55000000000000004">
      <c r="A17" s="43" t="s">
        <v>6</v>
      </c>
      <c r="B17" s="43">
        <f>SUM(B12:B16)</f>
        <v>2</v>
      </c>
    </row>
    <row r="19" spans="1:2" x14ac:dyDescent="0.55000000000000004">
      <c r="A19" s="39" t="s">
        <v>17</v>
      </c>
      <c r="B19" s="40"/>
    </row>
    <row r="20" spans="1:2" x14ac:dyDescent="0.55000000000000004">
      <c r="A20" s="41" t="s">
        <v>30</v>
      </c>
      <c r="B20" s="42">
        <v>4</v>
      </c>
    </row>
    <row r="21" spans="1:2" x14ac:dyDescent="0.55000000000000004">
      <c r="A21" s="41" t="s">
        <v>25</v>
      </c>
      <c r="B21" s="42">
        <v>3</v>
      </c>
    </row>
    <row r="22" spans="1:2" x14ac:dyDescent="0.55000000000000004">
      <c r="A22" s="41" t="s">
        <v>28</v>
      </c>
      <c r="B22" s="42">
        <v>14</v>
      </c>
    </row>
    <row r="23" spans="1:2" x14ac:dyDescent="0.55000000000000004">
      <c r="A23" s="41" t="s">
        <v>29</v>
      </c>
      <c r="B23" s="42">
        <v>12</v>
      </c>
    </row>
    <row r="24" spans="1:2" x14ac:dyDescent="0.55000000000000004">
      <c r="A24" s="43" t="s">
        <v>6</v>
      </c>
      <c r="B24" s="43">
        <f>SUM(B19:B23)</f>
        <v>33</v>
      </c>
    </row>
    <row r="26" spans="1:2" x14ac:dyDescent="0.55000000000000004">
      <c r="A26" s="39" t="s">
        <v>17</v>
      </c>
      <c r="B26" s="40"/>
    </row>
    <row r="27" spans="1:2" x14ac:dyDescent="0.55000000000000004">
      <c r="A27" s="39"/>
      <c r="B27" s="40"/>
    </row>
    <row r="28" spans="1:2" x14ac:dyDescent="0.55000000000000004">
      <c r="A28" s="41" t="s">
        <v>13</v>
      </c>
      <c r="B28" s="42">
        <v>12</v>
      </c>
    </row>
    <row r="29" spans="1:2" x14ac:dyDescent="0.55000000000000004">
      <c r="A29" s="41" t="s">
        <v>9</v>
      </c>
      <c r="B29" s="42">
        <v>21</v>
      </c>
    </row>
    <row r="30" spans="1:2" x14ac:dyDescent="0.55000000000000004">
      <c r="A30" s="43" t="s">
        <v>6</v>
      </c>
      <c r="B30" s="43">
        <f>SUM(B28:B29)</f>
        <v>33</v>
      </c>
    </row>
    <row r="31" spans="1:2" x14ac:dyDescent="0.55000000000000004">
      <c r="A31" s="39" t="s">
        <v>17</v>
      </c>
      <c r="B31" s="40"/>
    </row>
    <row r="32" spans="1:2" x14ac:dyDescent="0.55000000000000004">
      <c r="A32" s="41" t="s">
        <v>11</v>
      </c>
      <c r="B32" s="42">
        <v>5</v>
      </c>
    </row>
    <row r="33" spans="1:2" x14ac:dyDescent="0.55000000000000004">
      <c r="A33" s="41" t="s">
        <v>14</v>
      </c>
      <c r="B33" s="42">
        <v>3</v>
      </c>
    </row>
    <row r="34" spans="1:2" x14ac:dyDescent="0.55000000000000004">
      <c r="A34" s="41" t="s">
        <v>15</v>
      </c>
      <c r="B34" s="42">
        <v>6</v>
      </c>
    </row>
    <row r="35" spans="1:2" x14ac:dyDescent="0.55000000000000004">
      <c r="A35" s="41" t="s">
        <v>10</v>
      </c>
      <c r="B35" s="42">
        <v>19</v>
      </c>
    </row>
    <row r="36" spans="1:2" x14ac:dyDescent="0.55000000000000004">
      <c r="A36" s="43" t="s">
        <v>6</v>
      </c>
      <c r="B36" s="43">
        <f>SUM(B31:B35)</f>
        <v>33</v>
      </c>
    </row>
    <row r="37" spans="1:2" ht="15.75" customHeight="1" x14ac:dyDescent="0.55000000000000004"/>
    <row r="38" spans="1:2" x14ac:dyDescent="0.55000000000000004">
      <c r="A38" s="39" t="s">
        <v>17</v>
      </c>
      <c r="B38" s="40"/>
    </row>
    <row r="39" spans="1:2" ht="22.5" customHeight="1" x14ac:dyDescent="0.55000000000000004">
      <c r="A39" s="41" t="s">
        <v>36</v>
      </c>
      <c r="B39" s="42">
        <v>1</v>
      </c>
    </row>
    <row r="40" spans="1:2" ht="22.5" customHeight="1" x14ac:dyDescent="0.55000000000000004">
      <c r="A40" s="41" t="s">
        <v>37</v>
      </c>
      <c r="B40" s="42">
        <v>4</v>
      </c>
    </row>
    <row r="41" spans="1:2" ht="22.5" customHeight="1" x14ac:dyDescent="0.55000000000000004">
      <c r="A41" s="41" t="s">
        <v>38</v>
      </c>
      <c r="B41" s="42">
        <v>9</v>
      </c>
    </row>
    <row r="42" spans="1:2" ht="22.5" customHeight="1" x14ac:dyDescent="0.55000000000000004">
      <c r="A42" s="41" t="s">
        <v>39</v>
      </c>
      <c r="B42" s="42">
        <v>5</v>
      </c>
    </row>
    <row r="43" spans="1:2" ht="22.5" customHeight="1" x14ac:dyDescent="0.55000000000000004">
      <c r="A43" s="41" t="s">
        <v>40</v>
      </c>
      <c r="B43" s="42">
        <v>7</v>
      </c>
    </row>
    <row r="44" spans="1:2" ht="22.5" customHeight="1" x14ac:dyDescent="0.55000000000000004">
      <c r="A44" s="41" t="s">
        <v>41</v>
      </c>
      <c r="B44" s="42">
        <v>7</v>
      </c>
    </row>
    <row r="45" spans="1:2" ht="22.5" customHeight="1" x14ac:dyDescent="0.55000000000000004">
      <c r="A45" s="43" t="s">
        <v>6</v>
      </c>
      <c r="B45" s="43">
        <f>SUM(B39:B44)</f>
        <v>33</v>
      </c>
    </row>
    <row r="46" spans="1:2" ht="15.75" customHeight="1" x14ac:dyDescent="0.55000000000000004"/>
    <row r="47" spans="1:2" ht="15.75" customHeight="1" x14ac:dyDescent="0.55000000000000004"/>
    <row r="48" spans="1:2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</sheetData>
  <autoFilter ref="G1:G145" xr:uid="{943BCBEE-BCD7-4A2C-AE53-D4FA1550B3C9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CCDDC-2C92-49AF-80EA-9167506E5F5E}">
  <dimension ref="A1:S150"/>
  <sheetViews>
    <sheetView topLeftCell="C1" workbookViewId="0">
      <selection activeCell="G13" sqref="G13"/>
    </sheetView>
  </sheetViews>
  <sheetFormatPr defaultColWidth="12.625" defaultRowHeight="24" x14ac:dyDescent="0.55000000000000004"/>
  <cols>
    <col min="1" max="2" width="18.875" style="37" customWidth="1"/>
    <col min="3" max="3" width="14.75" style="37" customWidth="1"/>
    <col min="4" max="4" width="21.75" style="37" bestFit="1" customWidth="1"/>
    <col min="5" max="5" width="14" style="37" customWidth="1"/>
    <col min="6" max="6" width="18.125" style="37" bestFit="1" customWidth="1"/>
    <col min="7" max="7" width="30.25" style="37" bestFit="1" customWidth="1"/>
    <col min="8" max="8" width="26" style="37" bestFit="1" customWidth="1"/>
    <col min="9" max="9" width="18.125" style="37" customWidth="1"/>
    <col min="10" max="10" width="8.125" style="37" customWidth="1"/>
    <col min="11" max="18" width="7.625" style="37" customWidth="1"/>
    <col min="19" max="19" width="7.5" style="37" customWidth="1"/>
    <col min="20" max="16384" width="12.625" style="37"/>
  </cols>
  <sheetData>
    <row r="1" spans="1:19" s="61" customFormat="1" ht="38.25" customHeight="1" x14ac:dyDescent="0.55000000000000004">
      <c r="A1" s="60" t="s">
        <v>7</v>
      </c>
      <c r="B1" s="60" t="s">
        <v>19</v>
      </c>
      <c r="C1" s="60" t="s">
        <v>20</v>
      </c>
      <c r="D1" s="60"/>
      <c r="E1" s="60" t="s">
        <v>18</v>
      </c>
      <c r="F1" s="60" t="s">
        <v>68</v>
      </c>
      <c r="G1" s="60"/>
      <c r="H1" s="60"/>
      <c r="I1" s="60"/>
      <c r="J1" s="94" t="s">
        <v>54</v>
      </c>
      <c r="K1" s="94" t="s">
        <v>55</v>
      </c>
      <c r="L1" s="94" t="s">
        <v>56</v>
      </c>
      <c r="M1" s="97"/>
      <c r="N1" s="97" t="s">
        <v>57</v>
      </c>
      <c r="O1" s="97" t="s">
        <v>58</v>
      </c>
      <c r="P1" s="97" t="s">
        <v>59</v>
      </c>
      <c r="Q1" s="97" t="s">
        <v>60</v>
      </c>
      <c r="R1" s="97" t="s">
        <v>61</v>
      </c>
    </row>
    <row r="2" spans="1:19" x14ac:dyDescent="0.55000000000000004">
      <c r="A2" s="38" t="s">
        <v>98</v>
      </c>
      <c r="B2" s="37" t="s">
        <v>8</v>
      </c>
      <c r="C2" s="37" t="s">
        <v>42</v>
      </c>
      <c r="D2" s="37" t="s">
        <v>22</v>
      </c>
      <c r="E2" s="37" t="s">
        <v>43</v>
      </c>
      <c r="F2" s="37" t="s">
        <v>44</v>
      </c>
      <c r="G2" s="130" t="s">
        <v>202</v>
      </c>
      <c r="H2" s="37" t="s">
        <v>50</v>
      </c>
      <c r="I2" s="37" t="s">
        <v>45</v>
      </c>
      <c r="J2" s="95">
        <v>4</v>
      </c>
      <c r="K2" s="95">
        <v>4</v>
      </c>
      <c r="L2" s="95">
        <v>4</v>
      </c>
      <c r="M2" s="98">
        <v>4</v>
      </c>
      <c r="N2" s="98">
        <v>4</v>
      </c>
      <c r="O2" s="98">
        <v>3</v>
      </c>
      <c r="P2" s="98">
        <v>3</v>
      </c>
      <c r="Q2" s="98">
        <v>5</v>
      </c>
      <c r="R2" s="98">
        <v>5</v>
      </c>
    </row>
    <row r="3" spans="1:19" x14ac:dyDescent="0.55000000000000004">
      <c r="A3" s="38" t="s">
        <v>103</v>
      </c>
      <c r="B3" s="37" t="s">
        <v>8</v>
      </c>
      <c r="C3" s="37" t="s">
        <v>42</v>
      </c>
      <c r="D3" s="37" t="s">
        <v>29</v>
      </c>
      <c r="E3" s="37" t="s">
        <v>48</v>
      </c>
      <c r="F3" s="37" t="s">
        <v>46</v>
      </c>
      <c r="G3" s="130" t="s">
        <v>202</v>
      </c>
      <c r="H3" s="37" t="s">
        <v>38</v>
      </c>
      <c r="I3" s="37" t="s">
        <v>45</v>
      </c>
      <c r="J3" s="95">
        <v>4</v>
      </c>
      <c r="K3" s="95">
        <v>4</v>
      </c>
      <c r="L3" s="95">
        <v>4</v>
      </c>
      <c r="M3" s="98">
        <v>4</v>
      </c>
      <c r="N3" s="98">
        <v>4</v>
      </c>
      <c r="O3" s="98">
        <v>4</v>
      </c>
      <c r="P3" s="98">
        <v>4</v>
      </c>
      <c r="Q3" s="98">
        <v>5</v>
      </c>
      <c r="R3" s="98">
        <v>5</v>
      </c>
    </row>
    <row r="4" spans="1:19" x14ac:dyDescent="0.55000000000000004">
      <c r="A4" s="38" t="s">
        <v>105</v>
      </c>
      <c r="B4" s="37" t="s">
        <v>8</v>
      </c>
      <c r="C4" s="37" t="s">
        <v>13</v>
      </c>
      <c r="D4" s="37" t="s">
        <v>29</v>
      </c>
      <c r="E4" s="37" t="s">
        <v>48</v>
      </c>
      <c r="F4" s="37" t="s">
        <v>46</v>
      </c>
      <c r="G4" s="130" t="s">
        <v>202</v>
      </c>
      <c r="H4" s="37" t="s">
        <v>41</v>
      </c>
      <c r="I4" s="37" t="s">
        <v>45</v>
      </c>
      <c r="J4" s="95">
        <v>5</v>
      </c>
      <c r="K4" s="95">
        <v>4</v>
      </c>
      <c r="L4" s="95">
        <v>4</v>
      </c>
      <c r="M4" s="98">
        <v>5</v>
      </c>
      <c r="N4" s="98">
        <v>5</v>
      </c>
      <c r="O4" s="98">
        <v>5</v>
      </c>
      <c r="P4" s="98">
        <v>5</v>
      </c>
      <c r="Q4" s="98">
        <v>5</v>
      </c>
      <c r="R4" s="98">
        <v>5</v>
      </c>
    </row>
    <row r="5" spans="1:19" x14ac:dyDescent="0.55000000000000004">
      <c r="A5" s="38" t="s">
        <v>109</v>
      </c>
      <c r="B5" s="37" t="s">
        <v>8</v>
      </c>
      <c r="C5" s="37" t="s">
        <v>42</v>
      </c>
      <c r="D5" s="37" t="s">
        <v>25</v>
      </c>
      <c r="E5" s="37" t="s">
        <v>48</v>
      </c>
      <c r="F5" s="37" t="s">
        <v>49</v>
      </c>
      <c r="G5" s="130" t="s">
        <v>202</v>
      </c>
      <c r="H5" s="37" t="s">
        <v>40</v>
      </c>
      <c r="I5" s="37" t="s">
        <v>45</v>
      </c>
      <c r="J5" s="95">
        <v>4</v>
      </c>
      <c r="K5" s="95">
        <v>4</v>
      </c>
      <c r="L5" s="95">
        <v>4</v>
      </c>
      <c r="M5" s="98">
        <v>5</v>
      </c>
      <c r="N5" s="98">
        <v>5</v>
      </c>
      <c r="O5" s="98">
        <v>5</v>
      </c>
      <c r="P5" s="98">
        <v>5</v>
      </c>
      <c r="Q5" s="98">
        <v>5</v>
      </c>
      <c r="R5" s="98">
        <v>5</v>
      </c>
    </row>
    <row r="6" spans="1:19" x14ac:dyDescent="0.55000000000000004">
      <c r="A6" s="38" t="s">
        <v>110</v>
      </c>
      <c r="B6" s="37" t="s">
        <v>8</v>
      </c>
      <c r="C6" s="37" t="s">
        <v>42</v>
      </c>
      <c r="D6" s="37" t="s">
        <v>29</v>
      </c>
      <c r="E6" s="37" t="s">
        <v>48</v>
      </c>
      <c r="F6" s="37" t="s">
        <v>46</v>
      </c>
      <c r="G6" s="130" t="s">
        <v>202</v>
      </c>
      <c r="H6" s="37" t="s">
        <v>41</v>
      </c>
      <c r="I6" s="37" t="s">
        <v>45</v>
      </c>
      <c r="J6" s="95">
        <v>5</v>
      </c>
      <c r="K6" s="95">
        <v>3</v>
      </c>
      <c r="L6" s="95">
        <v>4</v>
      </c>
      <c r="M6" s="98">
        <v>4</v>
      </c>
      <c r="N6" s="98">
        <v>5</v>
      </c>
      <c r="O6" s="98">
        <v>4</v>
      </c>
      <c r="P6" s="98">
        <v>4</v>
      </c>
      <c r="Q6" s="98">
        <v>4</v>
      </c>
      <c r="R6" s="98">
        <v>5</v>
      </c>
    </row>
    <row r="7" spans="1:19" x14ac:dyDescent="0.55000000000000004">
      <c r="A7" s="38" t="s">
        <v>123</v>
      </c>
      <c r="B7" s="37" t="s">
        <v>8</v>
      </c>
      <c r="C7" s="37" t="s">
        <v>13</v>
      </c>
      <c r="D7" s="37" t="s">
        <v>25</v>
      </c>
      <c r="E7" s="37" t="s">
        <v>69</v>
      </c>
      <c r="F7" s="37" t="s">
        <v>44</v>
      </c>
      <c r="G7" s="130" t="s">
        <v>202</v>
      </c>
      <c r="H7" s="37" t="s">
        <v>37</v>
      </c>
      <c r="I7" s="37" t="s">
        <v>45</v>
      </c>
      <c r="J7" s="95">
        <v>5</v>
      </c>
      <c r="K7" s="95">
        <v>5</v>
      </c>
      <c r="L7" s="95">
        <v>5</v>
      </c>
      <c r="M7" s="98">
        <v>5</v>
      </c>
      <c r="N7" s="98">
        <v>5</v>
      </c>
      <c r="O7" s="98">
        <v>5</v>
      </c>
      <c r="P7" s="98">
        <v>5</v>
      </c>
      <c r="Q7" s="98">
        <v>5</v>
      </c>
      <c r="R7" s="98">
        <v>5</v>
      </c>
    </row>
    <row r="8" spans="1:19" x14ac:dyDescent="0.55000000000000004">
      <c r="A8" s="38" t="s">
        <v>128</v>
      </c>
      <c r="B8" s="37" t="s">
        <v>8</v>
      </c>
      <c r="C8" s="37" t="s">
        <v>42</v>
      </c>
      <c r="D8" s="37" t="s">
        <v>29</v>
      </c>
      <c r="E8" s="37" t="s">
        <v>43</v>
      </c>
      <c r="F8" s="37" t="s">
        <v>46</v>
      </c>
      <c r="G8" s="130" t="s">
        <v>202</v>
      </c>
      <c r="H8" s="37" t="s">
        <v>41</v>
      </c>
      <c r="I8" s="37" t="s">
        <v>45</v>
      </c>
      <c r="J8" s="95">
        <v>5</v>
      </c>
      <c r="K8" s="95">
        <v>5</v>
      </c>
      <c r="L8" s="95">
        <v>5</v>
      </c>
      <c r="M8" s="98">
        <v>5</v>
      </c>
      <c r="N8" s="98">
        <v>5</v>
      </c>
      <c r="O8" s="98">
        <v>4</v>
      </c>
      <c r="P8" s="98">
        <v>4</v>
      </c>
      <c r="Q8" s="98">
        <v>5</v>
      </c>
      <c r="R8" s="98">
        <v>5</v>
      </c>
    </row>
    <row r="9" spans="1:19" ht="30.75" x14ac:dyDescent="0.7">
      <c r="G9" s="130"/>
      <c r="J9" s="83">
        <f t="shared" ref="J9:R9" si="0">AVERAGE(J2:J8)</f>
        <v>4.5714285714285712</v>
      </c>
      <c r="K9" s="83">
        <f t="shared" si="0"/>
        <v>4.1428571428571432</v>
      </c>
      <c r="L9" s="83">
        <f t="shared" si="0"/>
        <v>4.2857142857142856</v>
      </c>
      <c r="M9" s="83">
        <f t="shared" si="0"/>
        <v>4.5714285714285712</v>
      </c>
      <c r="N9" s="83">
        <f t="shared" si="0"/>
        <v>4.7142857142857144</v>
      </c>
      <c r="O9" s="83">
        <f t="shared" si="0"/>
        <v>4.2857142857142856</v>
      </c>
      <c r="P9" s="83">
        <f t="shared" si="0"/>
        <v>4.2857142857142856</v>
      </c>
      <c r="Q9" s="83">
        <f t="shared" si="0"/>
        <v>4.8571428571428568</v>
      </c>
      <c r="R9" s="83">
        <f t="shared" si="0"/>
        <v>5</v>
      </c>
      <c r="S9" s="84">
        <f>AVERAGE(J2:R8)</f>
        <v>4.5238095238095237</v>
      </c>
    </row>
    <row r="10" spans="1:19" ht="30.75" x14ac:dyDescent="0.7">
      <c r="J10" s="83">
        <f t="shared" ref="J10:R10" si="1">STDEV(J2:J8)</f>
        <v>0.53452248382485001</v>
      </c>
      <c r="K10" s="83">
        <f t="shared" si="1"/>
        <v>0.6900655593423547</v>
      </c>
      <c r="L10" s="83">
        <f t="shared" si="1"/>
        <v>0.48795003647426449</v>
      </c>
      <c r="M10" s="83">
        <f t="shared" si="1"/>
        <v>0.53452248382485001</v>
      </c>
      <c r="N10" s="83">
        <f t="shared" si="1"/>
        <v>0.48795003647426655</v>
      </c>
      <c r="O10" s="83">
        <f t="shared" si="1"/>
        <v>0.75592894601845306</v>
      </c>
      <c r="P10" s="83">
        <f t="shared" si="1"/>
        <v>0.75592894601845306</v>
      </c>
      <c r="Q10" s="83">
        <f t="shared" si="1"/>
        <v>0.37796447300922725</v>
      </c>
      <c r="R10" s="83">
        <f t="shared" si="1"/>
        <v>0</v>
      </c>
      <c r="S10" s="84">
        <f>STDEV(J2:R8)</f>
        <v>0.59180268227386801</v>
      </c>
    </row>
    <row r="11" spans="1:19" x14ac:dyDescent="0.55000000000000004">
      <c r="L11" s="99">
        <f>AVERAGE(J2:L8)</f>
        <v>4.333333333333333</v>
      </c>
      <c r="R11" s="99">
        <f>AVERAGE(M2:R8)</f>
        <v>4.6190476190476186</v>
      </c>
    </row>
    <row r="12" spans="1:19" x14ac:dyDescent="0.55000000000000004">
      <c r="A12" s="39" t="s">
        <v>17</v>
      </c>
      <c r="B12" s="40"/>
      <c r="L12" s="99">
        <f>STDEV(J2:L8)</f>
        <v>0.57735026918962662</v>
      </c>
      <c r="R12" s="99">
        <f>STDEV(M2:R8)</f>
        <v>0.58235773735950824</v>
      </c>
    </row>
    <row r="13" spans="1:19" x14ac:dyDescent="0.55000000000000004">
      <c r="A13" s="41" t="s">
        <v>24</v>
      </c>
      <c r="B13" s="42">
        <f>COUNTIF(B2:B8,"ชาย")</f>
        <v>0</v>
      </c>
    </row>
    <row r="14" spans="1:19" x14ac:dyDescent="0.55000000000000004">
      <c r="A14" s="41" t="s">
        <v>21</v>
      </c>
      <c r="B14" s="42">
        <f>COUNTIF(B2:B8,"หญิง")</f>
        <v>7</v>
      </c>
    </row>
    <row r="15" spans="1:19" x14ac:dyDescent="0.55000000000000004">
      <c r="A15" s="43" t="s">
        <v>6</v>
      </c>
      <c r="B15" s="43">
        <f>SUM(B12:B14)</f>
        <v>7</v>
      </c>
    </row>
    <row r="17" spans="1:2" x14ac:dyDescent="0.55000000000000004">
      <c r="A17" s="39" t="s">
        <v>35</v>
      </c>
      <c r="B17" s="40"/>
    </row>
    <row r="18" spans="1:2" x14ac:dyDescent="0.55000000000000004">
      <c r="A18" s="41" t="s">
        <v>52</v>
      </c>
      <c r="B18" s="42">
        <f>COUNTIF(F2:F8,"20 - 30 ปี")</f>
        <v>0</v>
      </c>
    </row>
    <row r="19" spans="1:2" x14ac:dyDescent="0.55000000000000004">
      <c r="A19" s="41" t="s">
        <v>49</v>
      </c>
      <c r="B19" s="42">
        <f>COUNTIF(F2:F9,"31 - 40 ปี")</f>
        <v>1</v>
      </c>
    </row>
    <row r="20" spans="1:2" x14ac:dyDescent="0.55000000000000004">
      <c r="A20" s="41" t="s">
        <v>46</v>
      </c>
      <c r="B20" s="42">
        <f>COUNTIF(F2:F10,"41 - 50 ปี")</f>
        <v>4</v>
      </c>
    </row>
    <row r="21" spans="1:2" x14ac:dyDescent="0.55000000000000004">
      <c r="A21" s="41" t="s">
        <v>44</v>
      </c>
      <c r="B21" s="42">
        <f>COUNTIF(F2:F11,"51 ปีขึ้นไป")</f>
        <v>2</v>
      </c>
    </row>
    <row r="22" spans="1:2" x14ac:dyDescent="0.55000000000000004">
      <c r="A22" s="43" t="s">
        <v>6</v>
      </c>
      <c r="B22" s="43">
        <f>SUM(B17:B21)</f>
        <v>7</v>
      </c>
    </row>
    <row r="24" spans="1:2" x14ac:dyDescent="0.55000000000000004">
      <c r="A24" s="39" t="s">
        <v>17</v>
      </c>
      <c r="B24" s="40"/>
    </row>
    <row r="25" spans="1:2" x14ac:dyDescent="0.55000000000000004">
      <c r="A25" s="41" t="s">
        <v>30</v>
      </c>
      <c r="B25" s="42">
        <v>4</v>
      </c>
    </row>
    <row r="26" spans="1:2" x14ac:dyDescent="0.55000000000000004">
      <c r="A26" s="41" t="s">
        <v>25</v>
      </c>
      <c r="B26" s="42">
        <v>3</v>
      </c>
    </row>
    <row r="27" spans="1:2" x14ac:dyDescent="0.55000000000000004">
      <c r="A27" s="41" t="s">
        <v>28</v>
      </c>
      <c r="B27" s="42">
        <v>14</v>
      </c>
    </row>
    <row r="28" spans="1:2" x14ac:dyDescent="0.55000000000000004">
      <c r="A28" s="41" t="s">
        <v>29</v>
      </c>
      <c r="B28" s="42">
        <v>12</v>
      </c>
    </row>
    <row r="29" spans="1:2" x14ac:dyDescent="0.55000000000000004">
      <c r="A29" s="43" t="s">
        <v>6</v>
      </c>
      <c r="B29" s="43">
        <f>SUM(B24:B28)</f>
        <v>33</v>
      </c>
    </row>
    <row r="31" spans="1:2" x14ac:dyDescent="0.55000000000000004">
      <c r="A31" s="39" t="s">
        <v>17</v>
      </c>
      <c r="B31" s="40"/>
    </row>
    <row r="32" spans="1:2" x14ac:dyDescent="0.55000000000000004">
      <c r="A32" s="39"/>
      <c r="B32" s="40"/>
    </row>
    <row r="33" spans="1:2" x14ac:dyDescent="0.55000000000000004">
      <c r="A33" s="41" t="s">
        <v>13</v>
      </c>
      <c r="B33" s="42">
        <v>12</v>
      </c>
    </row>
    <row r="34" spans="1:2" x14ac:dyDescent="0.55000000000000004">
      <c r="A34" s="41" t="s">
        <v>9</v>
      </c>
      <c r="B34" s="42">
        <v>21</v>
      </c>
    </row>
    <row r="35" spans="1:2" x14ac:dyDescent="0.55000000000000004">
      <c r="A35" s="43" t="s">
        <v>6</v>
      </c>
      <c r="B35" s="43">
        <f>SUM(B33:B34)</f>
        <v>33</v>
      </c>
    </row>
    <row r="36" spans="1:2" x14ac:dyDescent="0.55000000000000004">
      <c r="A36" s="39" t="s">
        <v>17</v>
      </c>
      <c r="B36" s="40"/>
    </row>
    <row r="37" spans="1:2" x14ac:dyDescent="0.55000000000000004">
      <c r="A37" s="41" t="s">
        <v>11</v>
      </c>
      <c r="B37" s="42">
        <v>5</v>
      </c>
    </row>
    <row r="38" spans="1:2" x14ac:dyDescent="0.55000000000000004">
      <c r="A38" s="41" t="s">
        <v>14</v>
      </c>
      <c r="B38" s="42">
        <v>3</v>
      </c>
    </row>
    <row r="39" spans="1:2" x14ac:dyDescent="0.55000000000000004">
      <c r="A39" s="41" t="s">
        <v>15</v>
      </c>
      <c r="B39" s="42">
        <v>6</v>
      </c>
    </row>
    <row r="40" spans="1:2" x14ac:dyDescent="0.55000000000000004">
      <c r="A40" s="41" t="s">
        <v>10</v>
      </c>
      <c r="B40" s="42">
        <v>19</v>
      </c>
    </row>
    <row r="41" spans="1:2" x14ac:dyDescent="0.55000000000000004">
      <c r="A41" s="43" t="s">
        <v>6</v>
      </c>
      <c r="B41" s="43">
        <f>SUM(B36:B40)</f>
        <v>33</v>
      </c>
    </row>
    <row r="42" spans="1:2" ht="15.75" customHeight="1" x14ac:dyDescent="0.55000000000000004"/>
    <row r="43" spans="1:2" x14ac:dyDescent="0.55000000000000004">
      <c r="A43" s="39" t="s">
        <v>17</v>
      </c>
      <c r="B43" s="40"/>
    </row>
    <row r="44" spans="1:2" ht="22.5" customHeight="1" x14ac:dyDescent="0.55000000000000004">
      <c r="A44" s="41" t="s">
        <v>36</v>
      </c>
      <c r="B44" s="42">
        <v>1</v>
      </c>
    </row>
    <row r="45" spans="1:2" ht="22.5" customHeight="1" x14ac:dyDescent="0.55000000000000004">
      <c r="A45" s="41" t="s">
        <v>37</v>
      </c>
      <c r="B45" s="42">
        <v>4</v>
      </c>
    </row>
    <row r="46" spans="1:2" ht="22.5" customHeight="1" x14ac:dyDescent="0.55000000000000004">
      <c r="A46" s="41" t="s">
        <v>38</v>
      </c>
      <c r="B46" s="42">
        <v>9</v>
      </c>
    </row>
    <row r="47" spans="1:2" ht="22.5" customHeight="1" x14ac:dyDescent="0.55000000000000004">
      <c r="A47" s="41" t="s">
        <v>39</v>
      </c>
      <c r="B47" s="42">
        <v>5</v>
      </c>
    </row>
    <row r="48" spans="1:2" ht="22.5" customHeight="1" x14ac:dyDescent="0.55000000000000004">
      <c r="A48" s="41" t="s">
        <v>40</v>
      </c>
      <c r="B48" s="42">
        <v>7</v>
      </c>
    </row>
    <row r="49" spans="1:2" ht="22.5" customHeight="1" x14ac:dyDescent="0.55000000000000004">
      <c r="A49" s="41" t="s">
        <v>41</v>
      </c>
      <c r="B49" s="42">
        <v>7</v>
      </c>
    </row>
    <row r="50" spans="1:2" ht="22.5" customHeight="1" x14ac:dyDescent="0.55000000000000004">
      <c r="A50" s="43" t="s">
        <v>6</v>
      </c>
      <c r="B50" s="43">
        <f>SUM(B44:B49)</f>
        <v>33</v>
      </c>
    </row>
    <row r="51" spans="1:2" ht="15.75" customHeight="1" x14ac:dyDescent="0.55000000000000004"/>
    <row r="52" spans="1:2" ht="15.75" customHeight="1" x14ac:dyDescent="0.55000000000000004"/>
    <row r="53" spans="1:2" ht="15.75" customHeight="1" x14ac:dyDescent="0.55000000000000004"/>
    <row r="54" spans="1:2" ht="15.75" customHeight="1" x14ac:dyDescent="0.55000000000000004"/>
    <row r="55" spans="1:2" ht="15.75" customHeight="1" x14ac:dyDescent="0.55000000000000004"/>
    <row r="56" spans="1:2" ht="15.75" customHeight="1" x14ac:dyDescent="0.55000000000000004"/>
    <row r="57" spans="1:2" ht="15.75" customHeight="1" x14ac:dyDescent="0.55000000000000004"/>
    <row r="58" spans="1:2" ht="15.75" customHeight="1" x14ac:dyDescent="0.55000000000000004"/>
    <row r="59" spans="1:2" ht="15.75" customHeight="1" x14ac:dyDescent="0.55000000000000004"/>
    <row r="60" spans="1:2" ht="15.75" customHeight="1" x14ac:dyDescent="0.55000000000000004"/>
    <row r="61" spans="1:2" ht="15.75" customHeight="1" x14ac:dyDescent="0.55000000000000004"/>
    <row r="62" spans="1:2" ht="15.75" customHeight="1" x14ac:dyDescent="0.55000000000000004"/>
    <row r="63" spans="1:2" ht="15.75" customHeight="1" x14ac:dyDescent="0.55000000000000004"/>
    <row r="64" spans="1:2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</sheetData>
  <autoFilter ref="G1:G150" xr:uid="{62442B79-ECA8-4A0A-B222-AD9136A6F5AC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DF09E-35A8-4669-9C2D-D9852686FF21}">
  <dimension ref="A1:S147"/>
  <sheetViews>
    <sheetView topLeftCell="C1" workbookViewId="0">
      <selection activeCell="G12" sqref="G12"/>
    </sheetView>
  </sheetViews>
  <sheetFormatPr defaultColWidth="12.625" defaultRowHeight="24" x14ac:dyDescent="0.55000000000000004"/>
  <cols>
    <col min="1" max="2" width="18.875" style="37" customWidth="1"/>
    <col min="3" max="3" width="14.75" style="37" customWidth="1"/>
    <col min="4" max="4" width="21.75" style="37" bestFit="1" customWidth="1"/>
    <col min="5" max="5" width="14" style="37" customWidth="1"/>
    <col min="6" max="6" width="18.125" style="37" bestFit="1" customWidth="1"/>
    <col min="7" max="7" width="30.25" style="37" bestFit="1" customWidth="1"/>
    <col min="8" max="8" width="26" style="37" bestFit="1" customWidth="1"/>
    <col min="9" max="9" width="18.125" style="37" customWidth="1"/>
    <col min="10" max="10" width="8.125" style="37" customWidth="1"/>
    <col min="11" max="18" width="7.625" style="37" customWidth="1"/>
    <col min="19" max="19" width="7.5" style="37" customWidth="1"/>
    <col min="20" max="16384" width="12.625" style="37"/>
  </cols>
  <sheetData>
    <row r="1" spans="1:19" s="61" customFormat="1" ht="38.25" customHeight="1" x14ac:dyDescent="0.55000000000000004">
      <c r="A1" s="60" t="s">
        <v>7</v>
      </c>
      <c r="B1" s="60" t="s">
        <v>19</v>
      </c>
      <c r="C1" s="60" t="s">
        <v>20</v>
      </c>
      <c r="D1" s="60"/>
      <c r="E1" s="60" t="s">
        <v>18</v>
      </c>
      <c r="F1" s="60" t="s">
        <v>68</v>
      </c>
      <c r="G1" s="60"/>
      <c r="H1" s="60"/>
      <c r="I1" s="60"/>
      <c r="J1" s="94" t="s">
        <v>54</v>
      </c>
      <c r="K1" s="94" t="s">
        <v>55</v>
      </c>
      <c r="L1" s="94" t="s">
        <v>56</v>
      </c>
      <c r="M1" s="97"/>
      <c r="N1" s="97" t="s">
        <v>57</v>
      </c>
      <c r="O1" s="97" t="s">
        <v>58</v>
      </c>
      <c r="P1" s="97" t="s">
        <v>59</v>
      </c>
      <c r="Q1" s="97" t="s">
        <v>60</v>
      </c>
      <c r="R1" s="97" t="s">
        <v>61</v>
      </c>
    </row>
    <row r="2" spans="1:19" x14ac:dyDescent="0.55000000000000004">
      <c r="A2" s="38" t="s">
        <v>133</v>
      </c>
      <c r="B2" s="37" t="s">
        <v>8</v>
      </c>
      <c r="C2" s="37" t="s">
        <v>13</v>
      </c>
      <c r="D2" s="37" t="s">
        <v>25</v>
      </c>
      <c r="E2" s="37" t="s">
        <v>67</v>
      </c>
      <c r="F2" s="37" t="s">
        <v>49</v>
      </c>
      <c r="G2" s="130" t="s">
        <v>191</v>
      </c>
      <c r="H2" s="37" t="s">
        <v>38</v>
      </c>
      <c r="I2" s="37" t="s">
        <v>45</v>
      </c>
      <c r="J2" s="95">
        <v>4</v>
      </c>
      <c r="K2" s="95">
        <v>4</v>
      </c>
      <c r="L2" s="95">
        <v>5</v>
      </c>
      <c r="M2" s="98">
        <v>4</v>
      </c>
      <c r="N2" s="98">
        <v>4</v>
      </c>
      <c r="O2" s="98">
        <v>3</v>
      </c>
      <c r="P2" s="98">
        <v>3</v>
      </c>
      <c r="Q2" s="98">
        <v>5</v>
      </c>
      <c r="R2" s="98">
        <v>4</v>
      </c>
    </row>
    <row r="3" spans="1:19" x14ac:dyDescent="0.55000000000000004">
      <c r="A3" s="38" t="s">
        <v>66</v>
      </c>
      <c r="B3" s="37" t="s">
        <v>12</v>
      </c>
      <c r="C3" s="37" t="s">
        <v>42</v>
      </c>
      <c r="D3" s="37" t="s">
        <v>25</v>
      </c>
      <c r="E3" s="37" t="s">
        <v>67</v>
      </c>
      <c r="F3" s="37" t="s">
        <v>52</v>
      </c>
      <c r="G3" s="130" t="s">
        <v>191</v>
      </c>
      <c r="H3" s="37" t="s">
        <v>39</v>
      </c>
      <c r="I3" s="37" t="s">
        <v>45</v>
      </c>
      <c r="J3" s="93">
        <v>5</v>
      </c>
      <c r="K3" s="93">
        <v>5</v>
      </c>
      <c r="L3" s="93">
        <v>5</v>
      </c>
      <c r="M3" s="98">
        <v>5</v>
      </c>
      <c r="N3" s="96">
        <v>5</v>
      </c>
      <c r="O3" s="96">
        <v>5</v>
      </c>
      <c r="P3" s="96">
        <v>5</v>
      </c>
      <c r="Q3" s="96">
        <v>5</v>
      </c>
      <c r="R3" s="96">
        <v>5</v>
      </c>
    </row>
    <row r="4" spans="1:19" x14ac:dyDescent="0.55000000000000004">
      <c r="A4" s="38" t="s">
        <v>53</v>
      </c>
      <c r="B4" s="37" t="s">
        <v>12</v>
      </c>
      <c r="C4" s="37" t="s">
        <v>13</v>
      </c>
      <c r="D4" s="37" t="s">
        <v>25</v>
      </c>
      <c r="E4" s="37" t="s">
        <v>67</v>
      </c>
      <c r="F4" s="37" t="s">
        <v>49</v>
      </c>
      <c r="G4" s="130" t="s">
        <v>191</v>
      </c>
      <c r="H4" s="37" t="s">
        <v>41</v>
      </c>
      <c r="I4" s="37" t="s">
        <v>45</v>
      </c>
      <c r="J4" s="93">
        <v>5</v>
      </c>
      <c r="K4" s="93">
        <v>5</v>
      </c>
      <c r="L4" s="93">
        <v>5</v>
      </c>
      <c r="M4" s="98">
        <v>5</v>
      </c>
      <c r="N4" s="96">
        <v>5</v>
      </c>
      <c r="O4" s="96">
        <v>5</v>
      </c>
      <c r="P4" s="96">
        <v>5</v>
      </c>
      <c r="Q4" s="96">
        <v>5</v>
      </c>
      <c r="R4" s="96">
        <v>5</v>
      </c>
    </row>
    <row r="5" spans="1:19" x14ac:dyDescent="0.55000000000000004">
      <c r="A5" s="38" t="s">
        <v>47</v>
      </c>
      <c r="B5" s="37" t="s">
        <v>12</v>
      </c>
      <c r="C5" s="37" t="s">
        <v>42</v>
      </c>
      <c r="D5" s="37" t="s">
        <v>29</v>
      </c>
      <c r="E5" s="37" t="s">
        <v>48</v>
      </c>
      <c r="F5" s="37" t="s">
        <v>44</v>
      </c>
      <c r="G5" s="130" t="s">
        <v>191</v>
      </c>
      <c r="H5" s="37" t="s">
        <v>37</v>
      </c>
      <c r="I5" s="37" t="s">
        <v>45</v>
      </c>
      <c r="J5" s="93">
        <v>5</v>
      </c>
      <c r="K5" s="93">
        <v>5</v>
      </c>
      <c r="L5" s="93">
        <v>5</v>
      </c>
      <c r="M5" s="98">
        <v>5</v>
      </c>
      <c r="N5" s="96">
        <v>5</v>
      </c>
      <c r="O5" s="96">
        <v>5</v>
      </c>
      <c r="P5" s="96">
        <v>5</v>
      </c>
      <c r="Q5" s="96">
        <v>5</v>
      </c>
      <c r="R5" s="96">
        <v>5</v>
      </c>
    </row>
    <row r="6" spans="1:19" ht="30.75" x14ac:dyDescent="0.7">
      <c r="G6" s="130"/>
      <c r="J6" s="83">
        <f t="shared" ref="J6:R6" si="0">AVERAGE(J2:J5)</f>
        <v>4.75</v>
      </c>
      <c r="K6" s="83">
        <f t="shared" si="0"/>
        <v>4.75</v>
      </c>
      <c r="L6" s="83">
        <f t="shared" si="0"/>
        <v>5</v>
      </c>
      <c r="M6" s="83">
        <f t="shared" si="0"/>
        <v>4.75</v>
      </c>
      <c r="N6" s="83">
        <f t="shared" si="0"/>
        <v>4.75</v>
      </c>
      <c r="O6" s="83">
        <f t="shared" si="0"/>
        <v>4.5</v>
      </c>
      <c r="P6" s="83">
        <f t="shared" si="0"/>
        <v>4.5</v>
      </c>
      <c r="Q6" s="83">
        <f t="shared" si="0"/>
        <v>5</v>
      </c>
      <c r="R6" s="83">
        <f t="shared" si="0"/>
        <v>4.75</v>
      </c>
      <c r="S6" s="84">
        <f>AVERAGE(J2:R5)</f>
        <v>4.75</v>
      </c>
    </row>
    <row r="7" spans="1:19" ht="30.75" x14ac:dyDescent="0.7">
      <c r="J7" s="83">
        <f t="shared" ref="J7:R7" si="1">STDEV(J2:J5)</f>
        <v>0.5</v>
      </c>
      <c r="K7" s="83">
        <f t="shared" si="1"/>
        <v>0.5</v>
      </c>
      <c r="L7" s="83">
        <f t="shared" si="1"/>
        <v>0</v>
      </c>
      <c r="M7" s="83">
        <f t="shared" si="1"/>
        <v>0.5</v>
      </c>
      <c r="N7" s="83">
        <f t="shared" si="1"/>
        <v>0.5</v>
      </c>
      <c r="O7" s="83">
        <f t="shared" si="1"/>
        <v>1</v>
      </c>
      <c r="P7" s="83">
        <f t="shared" si="1"/>
        <v>1</v>
      </c>
      <c r="Q7" s="83">
        <f t="shared" si="1"/>
        <v>0</v>
      </c>
      <c r="R7" s="83">
        <f t="shared" si="1"/>
        <v>0.5</v>
      </c>
      <c r="S7" s="84">
        <f>STDEV(J2:R5)</f>
        <v>0.55420470689345214</v>
      </c>
    </row>
    <row r="8" spans="1:19" x14ac:dyDescent="0.55000000000000004">
      <c r="L8" s="99">
        <f>AVERAGE(J2:L5)</f>
        <v>4.833333333333333</v>
      </c>
      <c r="R8" s="99">
        <f>AVERAGE(M2:R5)</f>
        <v>4.708333333333333</v>
      </c>
    </row>
    <row r="9" spans="1:19" x14ac:dyDescent="0.55000000000000004">
      <c r="A9" s="39" t="s">
        <v>17</v>
      </c>
      <c r="B9" s="40"/>
      <c r="L9" s="99">
        <f>STDEV(J2:L5)</f>
        <v>0.38924947208076155</v>
      </c>
      <c r="R9" s="99">
        <f>STDEV(M2:R5)</f>
        <v>0.6240935455708464</v>
      </c>
    </row>
    <row r="10" spans="1:19" x14ac:dyDescent="0.55000000000000004">
      <c r="A10" s="41" t="s">
        <v>24</v>
      </c>
      <c r="B10" s="42">
        <f>COUNTIF(B2:B5,"ชาย")</f>
        <v>3</v>
      </c>
    </row>
    <row r="11" spans="1:19" x14ac:dyDescent="0.55000000000000004">
      <c r="A11" s="41" t="s">
        <v>21</v>
      </c>
      <c r="B11" s="42">
        <f>COUNTIF(B2:B5,"หญิง")</f>
        <v>1</v>
      </c>
    </row>
    <row r="12" spans="1:19" x14ac:dyDescent="0.55000000000000004">
      <c r="A12" s="43" t="s">
        <v>6</v>
      </c>
      <c r="B12" s="43">
        <f>SUM(B9:B11)</f>
        <v>4</v>
      </c>
    </row>
    <row r="14" spans="1:19" x14ac:dyDescent="0.55000000000000004">
      <c r="A14" s="39" t="s">
        <v>35</v>
      </c>
      <c r="B14" s="40"/>
    </row>
    <row r="15" spans="1:19" x14ac:dyDescent="0.55000000000000004">
      <c r="A15" s="41" t="s">
        <v>52</v>
      </c>
      <c r="B15" s="42">
        <f>COUNTIF(F2:F5,"20 - 30 ปี")</f>
        <v>1</v>
      </c>
    </row>
    <row r="16" spans="1:19" x14ac:dyDescent="0.55000000000000004">
      <c r="A16" s="41" t="s">
        <v>49</v>
      </c>
      <c r="B16" s="42">
        <f>COUNTIF(F2:F6,"31 - 40 ปี")</f>
        <v>2</v>
      </c>
    </row>
    <row r="17" spans="1:2" x14ac:dyDescent="0.55000000000000004">
      <c r="A17" s="41" t="s">
        <v>46</v>
      </c>
      <c r="B17" s="42">
        <f>COUNTIF(F2:F7,"41 - 50 ปี")</f>
        <v>0</v>
      </c>
    </row>
    <row r="18" spans="1:2" x14ac:dyDescent="0.55000000000000004">
      <c r="A18" s="41" t="s">
        <v>44</v>
      </c>
      <c r="B18" s="42">
        <f>COUNTIF(F2:F8,"51 ปีขึ้นไป")</f>
        <v>1</v>
      </c>
    </row>
    <row r="19" spans="1:2" x14ac:dyDescent="0.55000000000000004">
      <c r="A19" s="43" t="s">
        <v>6</v>
      </c>
      <c r="B19" s="43">
        <f>SUM(B14:B18)</f>
        <v>4</v>
      </c>
    </row>
    <row r="21" spans="1:2" x14ac:dyDescent="0.55000000000000004">
      <c r="A21" s="39" t="s">
        <v>17</v>
      </c>
      <c r="B21" s="40"/>
    </row>
    <row r="22" spans="1:2" x14ac:dyDescent="0.55000000000000004">
      <c r="A22" s="41" t="s">
        <v>30</v>
      </c>
      <c r="B22" s="42">
        <v>4</v>
      </c>
    </row>
    <row r="23" spans="1:2" x14ac:dyDescent="0.55000000000000004">
      <c r="A23" s="41" t="s">
        <v>25</v>
      </c>
      <c r="B23" s="42">
        <v>3</v>
      </c>
    </row>
    <row r="24" spans="1:2" x14ac:dyDescent="0.55000000000000004">
      <c r="A24" s="41" t="s">
        <v>28</v>
      </c>
      <c r="B24" s="42">
        <v>14</v>
      </c>
    </row>
    <row r="25" spans="1:2" x14ac:dyDescent="0.55000000000000004">
      <c r="A25" s="41" t="s">
        <v>29</v>
      </c>
      <c r="B25" s="42">
        <v>12</v>
      </c>
    </row>
    <row r="26" spans="1:2" x14ac:dyDescent="0.55000000000000004">
      <c r="A26" s="43" t="s">
        <v>6</v>
      </c>
      <c r="B26" s="43">
        <f>SUM(B21:B25)</f>
        <v>33</v>
      </c>
    </row>
    <row r="28" spans="1:2" x14ac:dyDescent="0.55000000000000004">
      <c r="A28" s="39" t="s">
        <v>17</v>
      </c>
      <c r="B28" s="40"/>
    </row>
    <row r="29" spans="1:2" x14ac:dyDescent="0.55000000000000004">
      <c r="A29" s="39"/>
      <c r="B29" s="40"/>
    </row>
    <row r="30" spans="1:2" x14ac:dyDescent="0.55000000000000004">
      <c r="A30" s="41" t="s">
        <v>13</v>
      </c>
      <c r="B30" s="42">
        <v>12</v>
      </c>
    </row>
    <row r="31" spans="1:2" x14ac:dyDescent="0.55000000000000004">
      <c r="A31" s="41" t="s">
        <v>9</v>
      </c>
      <c r="B31" s="42">
        <v>21</v>
      </c>
    </row>
    <row r="32" spans="1:2" x14ac:dyDescent="0.55000000000000004">
      <c r="A32" s="43" t="s">
        <v>6</v>
      </c>
      <c r="B32" s="43">
        <f>SUM(B30:B31)</f>
        <v>33</v>
      </c>
    </row>
    <row r="33" spans="1:2" x14ac:dyDescent="0.55000000000000004">
      <c r="A33" s="39" t="s">
        <v>17</v>
      </c>
      <c r="B33" s="40"/>
    </row>
    <row r="34" spans="1:2" x14ac:dyDescent="0.55000000000000004">
      <c r="A34" s="41" t="s">
        <v>11</v>
      </c>
      <c r="B34" s="42">
        <v>5</v>
      </c>
    </row>
    <row r="35" spans="1:2" x14ac:dyDescent="0.55000000000000004">
      <c r="A35" s="41" t="s">
        <v>14</v>
      </c>
      <c r="B35" s="42">
        <v>3</v>
      </c>
    </row>
    <row r="36" spans="1:2" x14ac:dyDescent="0.55000000000000004">
      <c r="A36" s="41" t="s">
        <v>15</v>
      </c>
      <c r="B36" s="42">
        <v>6</v>
      </c>
    </row>
    <row r="37" spans="1:2" x14ac:dyDescent="0.55000000000000004">
      <c r="A37" s="41" t="s">
        <v>10</v>
      </c>
      <c r="B37" s="42">
        <v>19</v>
      </c>
    </row>
    <row r="38" spans="1:2" x14ac:dyDescent="0.55000000000000004">
      <c r="A38" s="43" t="s">
        <v>6</v>
      </c>
      <c r="B38" s="43">
        <f>SUM(B33:B37)</f>
        <v>33</v>
      </c>
    </row>
    <row r="39" spans="1:2" ht="15.75" customHeight="1" x14ac:dyDescent="0.55000000000000004"/>
    <row r="40" spans="1:2" x14ac:dyDescent="0.55000000000000004">
      <c r="A40" s="39" t="s">
        <v>17</v>
      </c>
      <c r="B40" s="40"/>
    </row>
    <row r="41" spans="1:2" ht="22.5" customHeight="1" x14ac:dyDescent="0.55000000000000004">
      <c r="A41" s="41" t="s">
        <v>36</v>
      </c>
      <c r="B41" s="42">
        <v>1</v>
      </c>
    </row>
    <row r="42" spans="1:2" ht="22.5" customHeight="1" x14ac:dyDescent="0.55000000000000004">
      <c r="A42" s="41" t="s">
        <v>37</v>
      </c>
      <c r="B42" s="42">
        <v>4</v>
      </c>
    </row>
    <row r="43" spans="1:2" ht="22.5" customHeight="1" x14ac:dyDescent="0.55000000000000004">
      <c r="A43" s="41" t="s">
        <v>38</v>
      </c>
      <c r="B43" s="42">
        <v>9</v>
      </c>
    </row>
    <row r="44" spans="1:2" ht="22.5" customHeight="1" x14ac:dyDescent="0.55000000000000004">
      <c r="A44" s="41" t="s">
        <v>39</v>
      </c>
      <c r="B44" s="42">
        <v>5</v>
      </c>
    </row>
    <row r="45" spans="1:2" ht="22.5" customHeight="1" x14ac:dyDescent="0.55000000000000004">
      <c r="A45" s="41" t="s">
        <v>40</v>
      </c>
      <c r="B45" s="42">
        <v>7</v>
      </c>
    </row>
    <row r="46" spans="1:2" ht="22.5" customHeight="1" x14ac:dyDescent="0.55000000000000004">
      <c r="A46" s="41" t="s">
        <v>41</v>
      </c>
      <c r="B46" s="42">
        <v>7</v>
      </c>
    </row>
    <row r="47" spans="1:2" ht="22.5" customHeight="1" x14ac:dyDescent="0.55000000000000004">
      <c r="A47" s="43" t="s">
        <v>6</v>
      </c>
      <c r="B47" s="43">
        <f>SUM(B41:B46)</f>
        <v>33</v>
      </c>
    </row>
    <row r="48" spans="1:2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</sheetData>
  <autoFilter ref="G1:G147" xr:uid="{394EDCBD-23EF-44AF-B2E2-373A86FAF3CE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ข้อมูล</vt:lpstr>
      <vt:lpstr>DATA</vt:lpstr>
      <vt:lpstr>บทสรุป</vt:lpstr>
      <vt:lpstr>ตาราง 1-4</vt:lpstr>
      <vt:lpstr>ตาราง5</vt:lpstr>
      <vt:lpstr>ช่วงอายุ</vt:lpstr>
      <vt:lpstr>Sheet2</vt:lpstr>
      <vt:lpstr>Sheet3</vt:lpstr>
      <vt:lpstr>Sheet4</vt:lpstr>
      <vt:lpstr>Sheet5</vt:lpstr>
      <vt:lpstr>Sheet6</vt:lpstr>
      <vt:lpstr>Sheet7</vt:lpstr>
      <vt:lpstr>Sheet1</vt:lpstr>
      <vt:lpstr>ตอนที่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2023-02-24T07:19:02Z</cp:lastPrinted>
  <dcterms:created xsi:type="dcterms:W3CDTF">2014-09-09T02:48:38Z</dcterms:created>
  <dcterms:modified xsi:type="dcterms:W3CDTF">2023-02-27T02:31:13Z</dcterms:modified>
</cp:coreProperties>
</file>